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staffdomain.sharepoint.com/sites/fad/Shared Documents/Documents/_SDI Docs/_Inventory/"/>
    </mc:Choice>
  </mc:AlternateContent>
  <xr:revisionPtr revIDLastSave="0" documentId="8_{008BC502-1B9D-481E-BFC0-851D120848A0}" xr6:coauthVersionLast="47" xr6:coauthVersionMax="47" xr10:uidLastSave="{00000000-0000-0000-0000-000000000000}"/>
  <bookViews>
    <workbookView xWindow="-120" yWindow="-120" windowWidth="29040" windowHeight="15840" tabRatio="631" firstSheet="1" activeTab="1" xr2:uid="{00000000-000D-0000-FFFF-FFFF00000000}"/>
  </bookViews>
  <sheets>
    <sheet name="Fixed Asset List | Cebu" sheetId="17" r:id="rId1"/>
    <sheet name="Fixed Asset List | PH" sheetId="16" r:id="rId2"/>
    <sheet name="Asset Count | PH" sheetId="18" r:id="rId3"/>
    <sheet name="Fixed Asset List | SA" sheetId="15" r:id="rId4"/>
    <sheet name="Licenses" sheetId="14" r:id="rId5"/>
    <sheet name="Client Assets" sheetId="11" r:id="rId6"/>
    <sheet name="For Warranty Renewal" sheetId="13" r:id="rId7"/>
    <sheet name="Sheet1" sheetId="8" r:id="rId8"/>
    <sheet name="Deprecated Asset | PH" sheetId="1" r:id="rId9"/>
  </sheets>
  <definedNames>
    <definedName name="_xlnm._FilterDatabase" localSheetId="8" hidden="1">'Deprecated Asset | PH'!$A$1:$Q$1</definedName>
    <definedName name="_xlnm._FilterDatabase" localSheetId="3" hidden="1">'Fixed Asset List | SA'!$A$1:$J$1304</definedName>
    <definedName name="_xlnm._FilterDatabase" localSheetId="0" hidden="1">'Fixed Asset List | Cebu'!$A$1:$M$3441</definedName>
    <definedName name="_xlnm._FilterDatabase" localSheetId="1" hidden="1">'Fixed Asset List | PH'!$A$1:$M$3445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8" l="1"/>
  <c r="D66" i="18"/>
  <c r="C66" i="18"/>
  <c r="B66" i="18"/>
  <c r="C59" i="18"/>
  <c r="B59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B2" i="18"/>
  <c r="E54" i="18"/>
  <c r="D54" i="18"/>
  <c r="C54" i="18"/>
  <c r="E53" i="18"/>
  <c r="D53" i="18"/>
  <c r="C53" i="18"/>
  <c r="E52" i="18"/>
  <c r="D52" i="18"/>
  <c r="C52" i="18"/>
  <c r="E51" i="18"/>
  <c r="D51" i="18"/>
  <c r="C51" i="18"/>
  <c r="E50" i="18"/>
  <c r="D50" i="18"/>
  <c r="C50" i="18"/>
  <c r="E49" i="18"/>
  <c r="D49" i="18"/>
  <c r="C49" i="18"/>
  <c r="E48" i="18"/>
  <c r="D48" i="18"/>
  <c r="C48" i="18"/>
  <c r="E47" i="18"/>
  <c r="D47" i="18"/>
  <c r="C47" i="18"/>
  <c r="E73" i="18"/>
  <c r="D73" i="18"/>
  <c r="C73" i="18"/>
  <c r="E72" i="18"/>
  <c r="D72" i="18"/>
  <c r="C72" i="18"/>
  <c r="E71" i="18"/>
  <c r="D71" i="18"/>
  <c r="C71" i="18"/>
  <c r="E45" i="18"/>
  <c r="D45" i="18"/>
  <c r="C45" i="18"/>
  <c r="E44" i="18"/>
  <c r="D44" i="18"/>
  <c r="C44" i="18"/>
  <c r="E43" i="18"/>
  <c r="C43" i="18"/>
  <c r="D43" i="18"/>
  <c r="E42" i="18"/>
  <c r="D42" i="18"/>
  <c r="C42" i="18"/>
  <c r="E41" i="18"/>
  <c r="D41" i="18"/>
  <c r="C41" i="18"/>
  <c r="E40" i="18"/>
  <c r="D40" i="18"/>
  <c r="C40" i="18"/>
  <c r="E39" i="18"/>
  <c r="C39" i="18"/>
  <c r="D39" i="18"/>
  <c r="E38" i="18"/>
  <c r="D38" i="18"/>
  <c r="C38" i="18"/>
  <c r="E37" i="18"/>
  <c r="D37" i="18"/>
  <c r="C37" i="18"/>
  <c r="E36" i="18"/>
  <c r="D36" i="18"/>
  <c r="C36" i="18"/>
  <c r="C2" i="18"/>
  <c r="E70" i="18"/>
  <c r="D70" i="18"/>
  <c r="C70" i="18"/>
  <c r="E69" i="18"/>
  <c r="D69" i="18"/>
  <c r="C69" i="18"/>
  <c r="E75" i="18"/>
  <c r="D75" i="18"/>
  <c r="C75" i="18"/>
  <c r="E76" i="18"/>
  <c r="D76" i="18"/>
  <c r="C76" i="18"/>
  <c r="E77" i="18"/>
  <c r="D77" i="18"/>
  <c r="C77" i="18"/>
  <c r="E78" i="18"/>
  <c r="D78" i="18"/>
  <c r="C78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5" i="18"/>
  <c r="C19" i="18"/>
  <c r="C20" i="18"/>
  <c r="B54" i="18"/>
  <c r="B53" i="18"/>
  <c r="B52" i="18"/>
  <c r="B51" i="18"/>
  <c r="B50" i="18"/>
  <c r="B49" i="18"/>
  <c r="B48" i="18"/>
  <c r="B47" i="18"/>
  <c r="B45" i="18"/>
  <c r="B44" i="18"/>
  <c r="B43" i="18"/>
  <c r="B42" i="18"/>
  <c r="B41" i="18"/>
  <c r="B40" i="18"/>
  <c r="B39" i="18"/>
  <c r="B38" i="18"/>
  <c r="B37" i="18"/>
  <c r="B36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78" i="18"/>
  <c r="B77" i="18"/>
  <c r="B76" i="18"/>
  <c r="B75" i="18"/>
  <c r="B73" i="18"/>
  <c r="B72" i="18"/>
  <c r="B71" i="18"/>
  <c r="B70" i="18"/>
  <c r="B69" i="18"/>
  <c r="B68" i="18"/>
  <c r="E68" i="18"/>
  <c r="D68" i="18"/>
  <c r="C68" i="18"/>
  <c r="C65" i="18"/>
  <c r="B65" i="18"/>
  <c r="E65" i="18"/>
  <c r="D65" i="18"/>
  <c r="C64" i="18"/>
  <c r="B64" i="18"/>
  <c r="E64" i="18"/>
  <c r="D64" i="18"/>
  <c r="C63" i="18"/>
  <c r="B63" i="18"/>
  <c r="E63" i="18"/>
  <c r="D63" i="18"/>
  <c r="C62" i="18"/>
  <c r="B62" i="18"/>
  <c r="E62" i="18"/>
  <c r="D62" i="18"/>
  <c r="C60" i="18"/>
  <c r="B60" i="18"/>
  <c r="E60" i="18"/>
  <c r="D60" i="18"/>
  <c r="E59" i="18"/>
  <c r="D59" i="18"/>
  <c r="C58" i="18"/>
  <c r="B58" i="18"/>
  <c r="E58" i="18"/>
  <c r="D58" i="18"/>
  <c r="C57" i="18"/>
  <c r="B56" i="18"/>
  <c r="B57" i="18"/>
  <c r="E57" i="18"/>
  <c r="D57" i="18"/>
  <c r="C56" i="18"/>
  <c r="E56" i="18"/>
  <c r="D56" i="18"/>
  <c r="E19" i="18"/>
  <c r="D19" i="18"/>
  <c r="C18" i="18"/>
  <c r="B18" i="18"/>
  <c r="E18" i="18"/>
  <c r="D18" i="18"/>
  <c r="C16" i="18"/>
  <c r="B16" i="18"/>
  <c r="E16" i="18"/>
  <c r="D16" i="18"/>
  <c r="C15" i="18"/>
  <c r="E15" i="18"/>
  <c r="D15" i="18"/>
  <c r="C14" i="18"/>
  <c r="E14" i="18"/>
  <c r="D14" i="18"/>
  <c r="C13" i="18"/>
  <c r="E13" i="18"/>
  <c r="D13" i="18"/>
  <c r="C12" i="18"/>
  <c r="E12" i="18"/>
  <c r="D12" i="18"/>
  <c r="C11" i="18"/>
  <c r="E11" i="18"/>
  <c r="D11" i="18"/>
  <c r="C10" i="18"/>
  <c r="E10" i="18"/>
  <c r="D10" i="18"/>
  <c r="C8" i="18"/>
  <c r="B14" i="18"/>
  <c r="B15" i="18"/>
  <c r="B13" i="18"/>
  <c r="B12" i="18"/>
  <c r="B11" i="18"/>
  <c r="B10" i="18"/>
  <c r="B8" i="18"/>
  <c r="E7" i="18"/>
  <c r="D7" i="18"/>
  <c r="C7" i="18"/>
  <c r="C6" i="18"/>
  <c r="E6" i="18"/>
  <c r="D6" i="18"/>
  <c r="C5" i="18"/>
  <c r="E5" i="18"/>
  <c r="D5" i="18"/>
  <c r="E8" i="18"/>
  <c r="D8" i="18"/>
  <c r="C3" i="18"/>
  <c r="B7" i="18"/>
  <c r="B6" i="18"/>
  <c r="B5" i="18"/>
  <c r="B3" i="18"/>
  <c r="E3" i="18"/>
  <c r="D3" i="18"/>
  <c r="C4" i="18"/>
  <c r="B4" i="18"/>
  <c r="E4" i="18"/>
  <c r="D4" i="18"/>
  <c r="E2" i="18"/>
  <c r="D2" i="18"/>
  <c r="C1" i="16"/>
  <c r="C1" i="17"/>
  <c r="E1" i="17"/>
  <c r="G1" i="17"/>
  <c r="I1" i="17"/>
  <c r="I1" i="16"/>
  <c r="G1" i="16"/>
  <c r="E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tc={05884CD3-5AB3-469C-857A-0DD10CE876B3}</author>
    <author>tc={92DBAAC0-3FF1-4B02-81E1-7F8759D5C477}</author>
    <author>tc={3FB1F511-C9C1-4786-8B8D-B281E20C9E09}</author>
    <author>tc={78F2708B-AC8C-492E-9F35-8F42B594C085}</author>
    <author>tc={4DF0B93B-547E-48F3-AF49-4E3B718A836D}</author>
    <author>tc={B09E74AC-F4BD-45E6-8A49-F287517800E7}</author>
    <author>tc={4E98954F-611D-4E94-B81C-557F3B27A53B}</author>
    <author>tc={34578CAB-5DFA-48DE-9991-4E9F1F3C38EE}</author>
    <author>tc={C8BAA292-DF5A-4E8D-AABA-E05B6B087AEE}</author>
    <author>tc={B2DFF2F0-F45F-4AFE-925D-9BA667F051E3}</author>
    <author>tc={A1E32239-73A1-49C4-8767-D10CF61CCE5D}</author>
    <author>tc={B18EE61E-82AA-402C-8BC7-594D07A60150}</author>
    <author>tc={533A1ED8-EC32-4144-9B33-31F835575C57}</author>
    <author>tc={4F985BE4-6FBB-49FF-B134-E0635F3EE16D}</author>
    <author>tc={1E5B3A83-94F0-4A7B-A3DD-30B6548E7AB7}</author>
    <author>tc={5F1C21B0-7ABE-4820-AB66-ACAF0D44ED22}</author>
    <author>tc={AF78EE29-6351-4197-B607-C4039C2FFEB3}</author>
    <author>tc={3D50FCFA-2E42-4277-9839-DDAE463C8504}</author>
    <author>tc={0FC9474D-15F6-4C0E-888D-C36BF3D4905D}</author>
    <author>tc={500F60CD-C730-452C-B94E-362DC0B3805C}</author>
    <author>tc={8D8078AA-CB33-4AFA-BB6E-37866A55D1C8}</author>
    <author>tc={4A491068-7C14-485F-BE5D-1B904DFDB8C0}</author>
    <author>tc={C9C5317C-EC6F-415F-B2EC-DE037C186F85}</author>
    <author>tc={A1E0DF0A-A0DC-4079-844E-2F947C99246E}</author>
    <author>tc={52D384A7-26DA-4A3B-800B-55046E91D51E}</author>
    <author>tc={445973EB-B133-464F-958C-1A61BEB98152}</author>
    <author>tc={D5B07313-69F0-4F6E-A4F5-BC1BF363DCA6}</author>
  </authors>
  <commentList>
    <comment ref="I62" authorId="0" shapeId="0" xr:uid="{05884CD3-5AB3-469C-857A-0DD10CE876B3}">
      <text>
        <t>[Threaded comment]
Your version of Excel allows you to read this threaded comment; however, any edits to it will get removed if the file is opened in a newer version of Excel. Learn more: https://go.microsoft.com/fwlink/?linkid=870924
Comment:
    Defective PSU</t>
      </text>
    </comment>
    <comment ref="I72" authorId="1" shapeId="0" xr:uid="{92DBAAC0-3FF1-4B02-81E1-7F8759D5C47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booting up</t>
      </text>
    </comment>
    <comment ref="I73" authorId="2" shapeId="0" xr:uid="{3FB1F511-C9C1-4786-8B8D-B281E20C9E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booting up</t>
      </text>
    </comment>
    <comment ref="I88" authorId="3" shapeId="0" xr:uid="{78F2708B-AC8C-492E-9F35-8F42B594C085}">
      <text>
        <t>[Threaded comment]
Your version of Excel allows you to read this threaded comment; however, any edits to it will get removed if the file is opened in a newer version of Excel. Learn more: https://go.microsoft.com/fwlink/?linkid=870924
Comment:
     Vertical Line</t>
      </text>
    </comment>
    <comment ref="I97" authorId="4" shapeId="0" xr:uid="{4DF0B93B-547E-48F3-AF49-4E3B718A836D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working but has dead pixel</t>
      </text>
    </comment>
    <comment ref="I115" authorId="5" shapeId="0" xr:uid="{B09E74AC-F4BD-45E6-8A49-F287517800E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Discolored Monitor</t>
      </text>
    </comment>
    <comment ref="I117" authorId="6" shapeId="0" xr:uid="{4E98954F-611D-4E94-B81C-557F3B27A53B}">
      <text>
        <t>[Threaded comment]
Your version of Excel allows you to read this threaded comment; however, any edits to it will get removed if the file is opened in a newer version of Excel. Learn more: https://go.microsoft.com/fwlink/?linkid=870924
Comment:
    Horizontal Lines on LCD Screen</t>
      </text>
    </comment>
    <comment ref="I136" authorId="7" shapeId="0" xr:uid="{34578CAB-5DFA-48DE-9991-4E9F1F3C38EE}">
      <text>
        <t>[Threaded comment]
Your version of Excel allows you to read this threaded comment; however, any edits to it will get removed if the file is opened in a newer version of Excel. Learn more: https://go.microsoft.com/fwlink/?linkid=870924
Comment:
    Broken LCD</t>
      </text>
    </comment>
    <comment ref="I155" authorId="8" shapeId="0" xr:uid="{C8BAA292-DF5A-4E8D-AABA-E05B6B087AEE}">
      <text>
        <t>[Threaded comment]
Your version of Excel allows you to read this threaded comment; however, any edits to it will get removed if the file is opened in a newer version of Excel. Learn more: https://go.microsoft.com/fwlink/?linkid=870924
Comment:
    Broken LCD</t>
      </text>
    </comment>
    <comment ref="I178" authorId="9" shapeId="0" xr:uid="{B2DFF2F0-F45F-4AFE-925D-9BA667F051E3}">
      <text>
        <t>[Threaded comment]
Your version of Excel allows you to read this threaded comment; however, any edits to it will get removed if the file is opened in a newer version of Excel. Learn more: https://go.microsoft.com/fwlink/?linkid=870924
Comment:
    Broken LCD</t>
      </text>
    </comment>
    <comment ref="I193" authorId="10" shapeId="0" xr:uid="{A1E32239-73A1-49C4-8767-D10CF61CCE5D}">
      <text>
        <t>[Threaded comment]
Your version of Excel allows you to read this threaded comment; however, any edits to it will get removed if the file is opened in a newer version of Excel. Learn more: https://go.microsoft.com/fwlink/?linkid=870924
Comment:
     Broken LCD</t>
      </text>
    </comment>
    <comment ref="I195" authorId="11" shapeId="0" xr:uid="{B18EE61E-82AA-402C-8BC7-594D07A60150}">
      <text>
        <t>[Threaded comment]
Your version of Excel allows you to read this threaded comment; however, any edits to it will get removed if the file is opened in a newer version of Excel. Learn more: https://go.microsoft.com/fwlink/?linkid=870924
Comment:
    broken backlight</t>
      </text>
    </comment>
    <comment ref="I196" authorId="12" shapeId="0" xr:uid="{533A1ED8-EC32-4144-9B33-31F835575C57}">
      <text>
        <t>[Threaded comment]
Your version of Excel allows you to read this threaded comment; however, any edits to it will get removed if the file is opened in a newer version of Excel. Learn more: https://go.microsoft.com/fwlink/?linkid=870924
Comment:
    Horizontal Lines on LCD Screen</t>
      </text>
    </comment>
    <comment ref="I201" authorId="13" shapeId="0" xr:uid="{4F985BE4-6FBB-49FF-B134-E0635F3EE16D}">
      <text>
        <t>[Threaded comment]
Your version of Excel allows you to read this threaded comment; however, any edits to it will get removed if the file is opened in a newer version of Excel. Learn more: https://go.microsoft.com/fwlink/?linkid=870924
Comment:
    Broken LCD</t>
      </text>
    </comment>
    <comment ref="I250" authorId="14" shapeId="0" xr:uid="{1E5B3A83-94F0-4A7B-A3DD-30B6548E7AB7}">
      <text>
        <t>[Threaded comment]
Your version of Excel allows you to read this threaded comment; however, any edits to it will get removed if the file is opened in a newer version of Excel. Learn more: https://go.microsoft.com/fwlink/?linkid=870924
Comment:
     Vertical line</t>
      </text>
    </comment>
    <comment ref="I293" authorId="15" shapeId="0" xr:uid="{5F1C21B0-7ABE-4820-AB66-ACAF0D44ED22}">
      <text>
        <t>[Threaded comment]
Your version of Excel allows you to read this threaded comment; however, any edits to it will get removed if the file is opened in a newer version of Excel. Learn more: https://go.microsoft.com/fwlink/?linkid=870924
Comment:
    Camera Quality and Bluescreen</t>
      </text>
    </comment>
    <comment ref="I408" authorId="16" shapeId="0" xr:uid="{AF78EE29-6351-4197-B607-C4039C2FFEB3}">
      <text>
        <t>[Threaded comment]
Your version of Excel allows you to read this threaded comment; however, any edits to it will get removed if the file is opened in a newer version of Excel. Learn more: https://go.microsoft.com/fwlink/?linkid=870924
Comment:
     Screen Damage</t>
      </text>
    </comment>
    <comment ref="I453" authorId="17" shapeId="0" xr:uid="{3D50FCFA-2E42-4277-9839-DDAE463C85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Boot, No Display</t>
      </text>
    </comment>
    <comment ref="I463" authorId="18" shapeId="0" xr:uid="{0FC9474D-15F6-4C0E-888D-C36BF3D4905D}">
      <text>
        <t>[Threaded comment]
Your version of Excel allows you to read this threaded comment; however, any edits to it will get removed if the file is opened in a newer version of Excel. Learn more: https://go.microsoft.com/fwlink/?linkid=870924
Comment:
    Defective LCD</t>
      </text>
    </comment>
    <comment ref="I780" authorId="19" shapeId="0" xr:uid="{500F60CD-C730-452C-B94E-362DC0B3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Damaged Screen</t>
      </text>
    </comment>
    <comment ref="I1200" authorId="20" shapeId="0" xr:uid="{8D8078AA-CB33-4AFA-BB6E-37866A55D1C8}">
      <text>
        <t>[Threaded comment]
Your version of Excel allows you to read this threaded comment; however, any edits to it will get removed if the file is opened in a newer version of Excel. Learn more: https://go.microsoft.com/fwlink/?linkid=870924
Comment:
    "laptop purchased by the employee due to damaged"</t>
      </text>
    </comment>
    <comment ref="I1429" authorId="21" shapeId="0" xr:uid="{4A491068-7C14-485F-BE5D-1B904DFDB8C0}">
      <text>
        <t>[Threaded comment]
Your version of Excel allows you to read this threaded comment; however, any edits to it will get removed if the file is opened in a newer version of Excel. Learn more: https://go.microsoft.com/fwlink/?linkid=870924
Comment:
    Damage scroll</t>
      </text>
    </comment>
    <comment ref="I1551" authorId="22" shapeId="0" xr:uid="{C9C5317C-EC6F-415F-B2EC-DE037C186F8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Scroll damage</t>
      </text>
    </comment>
    <comment ref="I1709" authorId="23" shapeId="0" xr:uid="{A1E0DF0A-A0DC-4079-844E-2F947C99246E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 problem/Redlight</t>
      </text>
    </comment>
    <comment ref="I1780" authorId="24" shapeId="0" xr:uid="{52D384A7-26DA-4A3B-800B-55046E91D51E}">
      <text>
        <t>[Threaded comment]
Your version of Excel allows you to read this threaded comment; however, any edits to it will get removed if the file is opened in a newer version of Excel. Learn more: https://go.microsoft.com/fwlink/?linkid=870924
Comment:
    Damage LCD</t>
      </text>
    </comment>
    <comment ref="I1821" authorId="25" shapeId="0" xr:uid="{445973EB-B133-464F-958C-1A61BEB9815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line LCD</t>
      </text>
    </comment>
    <comment ref="I1989" authorId="26" shapeId="0" xr:uid="{D5B07313-69F0-4F6E-A4F5-BC1BF363DCA6}">
      <text>
        <t>[Threaded comment]
Your version of Excel allows you to read this threaded comment; however, any edits to it will get removed if the file is opened in a newer version of Excel. Learn more: https://go.microsoft.com/fwlink/?linkid=870924
Comment:
    Wire damage</t>
      </text>
    </comment>
  </commentList>
</comments>
</file>

<file path=xl/sharedStrings.xml><?xml version="1.0" encoding="utf-8"?>
<sst xmlns="http://schemas.openxmlformats.org/spreadsheetml/2006/main" count="71771" uniqueCount="12227">
  <si>
    <t>Summary Count:</t>
  </si>
  <si>
    <t xml:space="preserve">Working: </t>
  </si>
  <si>
    <t>Defective:</t>
  </si>
  <si>
    <t>Spare:</t>
  </si>
  <si>
    <t>Lost Dongle:</t>
  </si>
  <si>
    <t>SD Asset Tag</t>
  </si>
  <si>
    <t>SD Number</t>
  </si>
  <si>
    <t>Manufacturer</t>
  </si>
  <si>
    <t>Item</t>
  </si>
  <si>
    <t>Model</t>
  </si>
  <si>
    <t>Serial Number</t>
  </si>
  <si>
    <t>Service Tag</t>
  </si>
  <si>
    <t>Express Service Code</t>
  </si>
  <si>
    <t>Status</t>
  </si>
  <si>
    <t>User</t>
  </si>
  <si>
    <t>Setup</t>
  </si>
  <si>
    <t>Notes</t>
  </si>
  <si>
    <t>Fulfilled By:</t>
  </si>
  <si>
    <t>N/A</t>
  </si>
  <si>
    <t>LOGITECH</t>
  </si>
  <si>
    <t>MOUSE</t>
  </si>
  <si>
    <t>M-R0037</t>
  </si>
  <si>
    <t>2202SCM0K4M8</t>
  </si>
  <si>
    <t>Spare</t>
  </si>
  <si>
    <t>SD - Cebu</t>
  </si>
  <si>
    <t>SPARE BUT SN NOT FOUND</t>
  </si>
  <si>
    <t>Intern IT</t>
  </si>
  <si>
    <t>KEYBOARD</t>
  </si>
  <si>
    <t>Y-R0035</t>
  </si>
  <si>
    <t>2203SC10C7258</t>
  </si>
  <si>
    <t>ACER</t>
  </si>
  <si>
    <t>DKUSB1B0DL948017F6K801</t>
  </si>
  <si>
    <t>Working</t>
  </si>
  <si>
    <t>Colline Bernadette Romarate</t>
  </si>
  <si>
    <t>WORKING BUT SN NOT FOUND</t>
  </si>
  <si>
    <t>Dell</t>
  </si>
  <si>
    <t>KB3121Wt</t>
  </si>
  <si>
    <t>CN-01NF4K-LO300-16O-K0HX-A01</t>
  </si>
  <si>
    <t>CN-01NF4K-LO300-16O-K0IM-A01</t>
  </si>
  <si>
    <t>Lost Dongle</t>
  </si>
  <si>
    <t>WORKING BUT DONGLE IS LOST</t>
  </si>
  <si>
    <t>CN-01YJ3P-LO300-147-K0YO-A00</t>
  </si>
  <si>
    <t>CN-01YJ3P-LO300-147-M0YO-A00</t>
  </si>
  <si>
    <t>Renee Louiz Ricardo</t>
  </si>
  <si>
    <t>CN-02FVXN-73826-66K-01I4-A01</t>
  </si>
  <si>
    <t>Kim Obedencio</t>
  </si>
  <si>
    <t>WIRED KEYBOARD</t>
  </si>
  <si>
    <t>CN-07VHY1-75131-44R-028Z-A01</t>
  </si>
  <si>
    <t>Eleazar Llorin</t>
  </si>
  <si>
    <t>CN-07VHY1-75131-44R-02DG-A01</t>
  </si>
  <si>
    <t>WK636p</t>
  </si>
  <si>
    <t>CN-08PHD3-PRC00-02L-028R-A07</t>
  </si>
  <si>
    <t>WM116p</t>
  </si>
  <si>
    <t>CN-08PHD3-PRC00-147-00ZG</t>
  </si>
  <si>
    <t>Defective</t>
  </si>
  <si>
    <t>WORKING BUT MOUSE WHEEL IS DEFECTIVE</t>
  </si>
  <si>
    <t>CN-08PHD3-PRC00-147-00ZK-A09</t>
  </si>
  <si>
    <t>CN-08PHD3-PRC00-147-00ZU</t>
  </si>
  <si>
    <t>SPARE BUT DEFECTIVE AND SN NOT FOUND</t>
  </si>
  <si>
    <t>CN-08PHD3-PRC00-147-00ZU-A09</t>
  </si>
  <si>
    <t>CN-08PHD3-PRC00-147-00ZV-A09</t>
  </si>
  <si>
    <t>Rosh Jacob Creer</t>
  </si>
  <si>
    <t>CN-08PHD3-PRC00-147-010K</t>
  </si>
  <si>
    <t>Cyril Ann Fernandez</t>
  </si>
  <si>
    <t>CN-08PHD3-PRC00-14D-01VD-A09</t>
  </si>
  <si>
    <t>CN-0RHTXY-PRC00-875-00K9</t>
  </si>
  <si>
    <t>CN-0RHTXY-PRC00-875-00K9-A05</t>
  </si>
  <si>
    <t>CN-0RHTXY-PRC00-881-01DI-A05</t>
  </si>
  <si>
    <t>CN-0RKR0N-LO300-7BF-0CYR-A03</t>
  </si>
  <si>
    <t>A4TECH</t>
  </si>
  <si>
    <t>OP-720</t>
  </si>
  <si>
    <t>PH220201</t>
  </si>
  <si>
    <t>SD000020</t>
  </si>
  <si>
    <t>Logi</t>
  </si>
  <si>
    <t>WebCam</t>
  </si>
  <si>
    <t>V-U0015</t>
  </si>
  <si>
    <t>1949LZ50RK38</t>
  </si>
  <si>
    <t>Tirth Gefford Kevi Dharmdas</t>
  </si>
  <si>
    <t>WFH - Cebu</t>
  </si>
  <si>
    <t>SD000021</t>
  </si>
  <si>
    <t>Charger</t>
  </si>
  <si>
    <t>CN-01N3PY-LOC00-04H-K0QZ-A00</t>
  </si>
  <si>
    <t>SD000101 (SD-PHPS-WKS-001)</t>
  </si>
  <si>
    <t>OptiPlex 7040</t>
  </si>
  <si>
    <t>4451213522</t>
  </si>
  <si>
    <t>21M4YC2</t>
  </si>
  <si>
    <t>SD000109 (SD-PHPS-WKS-015)</t>
  </si>
  <si>
    <t>344L8F2</t>
  </si>
  <si>
    <t>Lianie Escuadro</t>
  </si>
  <si>
    <t>SD000110 (SD-O-WKS-121)</t>
  </si>
  <si>
    <t>21N5YC2</t>
  </si>
  <si>
    <t>SD000111 (SD-O-WKS-017)</t>
  </si>
  <si>
    <t>34DF8F2</t>
  </si>
  <si>
    <t>SD000125 (SD-PHPS-WKS-030)</t>
  </si>
  <si>
    <t>G4X3HD2</t>
  </si>
  <si>
    <t>SD000127 (SD-PHPS-WKS-034)</t>
  </si>
  <si>
    <t>G497HD2</t>
  </si>
  <si>
    <t>SD000128 (SD-O-WKS-033)</t>
  </si>
  <si>
    <t>34BH8F2</t>
  </si>
  <si>
    <t>Rez C. Negapatan</t>
  </si>
  <si>
    <t>Hybrid - Cebu</t>
  </si>
  <si>
    <t>SD000129 (SD-PHPS-WKS-032)</t>
  </si>
  <si>
    <t>G4W9HD2</t>
  </si>
  <si>
    <t>SD000137 (SD-O-WKS-010)</t>
  </si>
  <si>
    <t>347H8F2</t>
  </si>
  <si>
    <t>Mariah Germane Soroño</t>
  </si>
  <si>
    <t>SD000155</t>
  </si>
  <si>
    <t>Dell P2414Hb</t>
  </si>
  <si>
    <t>CN-09T3PC-74261-61F-6WPU-A06</t>
  </si>
  <si>
    <t>3DK3N92</t>
  </si>
  <si>
    <t>7350169718</t>
  </si>
  <si>
    <t>BROKEN LCD</t>
  </si>
  <si>
    <t>SD000157</t>
  </si>
  <si>
    <t>CN-09T3PC-74261-66G-2DUS-A06</t>
  </si>
  <si>
    <t>BBR8P92</t>
  </si>
  <si>
    <t>24655489238</t>
  </si>
  <si>
    <t>Hiezelyn Delos Santos</t>
  </si>
  <si>
    <t>SD000159</t>
  </si>
  <si>
    <t>Crystal Ann Sarvida</t>
  </si>
  <si>
    <t>SD000164</t>
  </si>
  <si>
    <t>CN-09T3PC-74261-66G-2DGS-A06</t>
  </si>
  <si>
    <t>J9R8P92</t>
  </si>
  <si>
    <t>BROKEN SCREEN</t>
  </si>
  <si>
    <t>SD000175</t>
  </si>
  <si>
    <t>Odiza Mae Gutang</t>
  </si>
  <si>
    <t>SD000181</t>
  </si>
  <si>
    <t>CN-09T3PC-74261-5AV-2WAL-A06</t>
  </si>
  <si>
    <t>SD000189</t>
  </si>
  <si>
    <t>CN-09T3PC-74261-66I-0DFS-A06</t>
  </si>
  <si>
    <t>1VBLN92</t>
  </si>
  <si>
    <t>Rosame Antillon</t>
  </si>
  <si>
    <t>SD000196</t>
  </si>
  <si>
    <t>P2414Hb</t>
  </si>
  <si>
    <t>CN-09T3PC-74261-5AV-2W5L</t>
  </si>
  <si>
    <t>NO VERTICAL LINE</t>
  </si>
  <si>
    <t>SD000203</t>
  </si>
  <si>
    <t>Dell P2419H</t>
  </si>
  <si>
    <t>941BBS2</t>
  </si>
  <si>
    <t>SD000207</t>
  </si>
  <si>
    <t>CN-0G4DGK-QDC00-89T-05MB-A02</t>
  </si>
  <si>
    <t>268DBR2</t>
  </si>
  <si>
    <t>SD000208</t>
  </si>
  <si>
    <t>CN-0G4DGK-QDC00-89J-5MMB-A02</t>
  </si>
  <si>
    <t>FQ29BR2</t>
  </si>
  <si>
    <t>SD000224</t>
  </si>
  <si>
    <t>CN-0G4DGK-QDC00-896-5KEB-A01</t>
  </si>
  <si>
    <t>71DT3Q2</t>
  </si>
  <si>
    <t>SD000231</t>
  </si>
  <si>
    <t>CN-0G4DGK-QDC00-89T-0D9B-A02</t>
  </si>
  <si>
    <t>2L8DBR2</t>
  </si>
  <si>
    <t>SD000276</t>
  </si>
  <si>
    <t>CN-0G4DGK-QDC00-896-5KJB-A01</t>
  </si>
  <si>
    <t>C1DT3Q2</t>
  </si>
  <si>
    <t>Mary Grace Reyes</t>
  </si>
  <si>
    <t>SD000284</t>
  </si>
  <si>
    <t>CN-0G4DGK-QDC00-896-5KUB-A01</t>
  </si>
  <si>
    <t>32DT3Q2</t>
  </si>
  <si>
    <t>SD000285</t>
  </si>
  <si>
    <t>CN-0G4DGK-QDC00-89J-5N0B-A02</t>
  </si>
  <si>
    <t>6R29BR2</t>
  </si>
  <si>
    <t>Rez Negapatan</t>
  </si>
  <si>
    <t>SD000313</t>
  </si>
  <si>
    <t>CN-0G4DGK-QDC00-89J-5RMB-A02</t>
  </si>
  <si>
    <t>JQ29BR2</t>
  </si>
  <si>
    <t>FROM MEGABOX</t>
  </si>
  <si>
    <t>SD000373 (SD-O-WKS-066)</t>
  </si>
  <si>
    <t>OptiPlex 7460 AIO</t>
  </si>
  <si>
    <t>CN-0THC2P-PE200-88Q-0014-A00</t>
  </si>
  <si>
    <t>93NBBS2</t>
  </si>
  <si>
    <t>SD000385 (SD-PHPS-WKS-078)</t>
  </si>
  <si>
    <t>CN-0THC2P-PE200-88Q-0478-A00</t>
  </si>
  <si>
    <t>93L6BS2</t>
  </si>
  <si>
    <t>SD000396 (SD-PHPS-WKS-092)</t>
  </si>
  <si>
    <t>CN-0THC2P-PE200-88Q-0494-A00</t>
  </si>
  <si>
    <t>947DBS2</t>
  </si>
  <si>
    <t>Leonilyn Rose Cusit</t>
  </si>
  <si>
    <t>SD000522</t>
  </si>
  <si>
    <t>CN-0CJR4M-QDC00-15F-20UL-A16</t>
  </si>
  <si>
    <t>JRC5PD3</t>
  </si>
  <si>
    <t>SD000527</t>
  </si>
  <si>
    <t>CN-0CJR4M-QDC00-15F-21LL-A16</t>
  </si>
  <si>
    <t>G2B5PD3</t>
  </si>
  <si>
    <t>SD000565 (SD-O-WKS-191)</t>
  </si>
  <si>
    <t>OptiPlex 7480 AIO</t>
  </si>
  <si>
    <t>CN-06F4PX-74431-74K-0655-A00</t>
  </si>
  <si>
    <t>DSR0DK2</t>
  </si>
  <si>
    <t>30036590498</t>
  </si>
  <si>
    <t>SD000574 (SD-O-WKS-192)</t>
  </si>
  <si>
    <t>7FV5HD2</t>
  </si>
  <si>
    <t>16196792870</t>
  </si>
  <si>
    <t>SD000588 (SD-PHPS-WKS-240)</t>
  </si>
  <si>
    <t>OptiPlex 7440 AIO</t>
  </si>
  <si>
    <t>CN-0MK5DK-74431-61M-1155-A00</t>
  </si>
  <si>
    <t>65KR7C2</t>
  </si>
  <si>
    <t>13397886434</t>
  </si>
  <si>
    <t>Luigi Dinopol</t>
  </si>
  <si>
    <t>SD000594 (SD-PHPS-WKS-291)</t>
  </si>
  <si>
    <t>CN-0MK5DK-74431-684-0656-A00</t>
  </si>
  <si>
    <t>9JLYKG2</t>
  </si>
  <si>
    <t>20776783106</t>
  </si>
  <si>
    <t>SD000595 (SD-PHPS-WKS-314)</t>
  </si>
  <si>
    <t>CN-0MK5DK-74431-684-0689-A00</t>
  </si>
  <si>
    <t>9KY2LG2</t>
  </si>
  <si>
    <t>20857592594</t>
  </si>
  <si>
    <t>SD000601 (SD-PHPS-WKS-248)</t>
  </si>
  <si>
    <t>OptiPlex 7450 AIO</t>
  </si>
  <si>
    <t>CN-06F4PX-74431-758-1112-A00</t>
  </si>
  <si>
    <t>8LHRRK2</t>
  </si>
  <si>
    <t>18713897282</t>
  </si>
  <si>
    <t>SD000609 (SD-PHPS-WKS-289)</t>
  </si>
  <si>
    <t>CN-0MK5DK-74431-5CH-0268-A00</t>
  </si>
  <si>
    <t>GNLZ992</t>
  </si>
  <si>
    <t>36256156310</t>
  </si>
  <si>
    <t>Judy Sanchez</t>
  </si>
  <si>
    <t>SD000614 (SD-PHPS-WKS-305)</t>
  </si>
  <si>
    <t>CN-0MK5DK-74431-5CH-0298-A00</t>
  </si>
  <si>
    <t>FY81B92</t>
  </si>
  <si>
    <t>34721083190</t>
  </si>
  <si>
    <t>NO BOOT DEVICE</t>
  </si>
  <si>
    <t>SD000619 (SD-PHPS-WKS-311)</t>
  </si>
  <si>
    <t>CN-0MK5DK-74431-5CH-0287-A00</t>
  </si>
  <si>
    <t>GNF1H82</t>
  </si>
  <si>
    <t>36244502642</t>
  </si>
  <si>
    <t>SD000625 (SD-PHPS-WKS-237)</t>
  </si>
  <si>
    <t>CN-0MK5DK-74431-68H-0488-A00</t>
  </si>
  <si>
    <t>F4C2LG2</t>
  </si>
  <si>
    <t>32913876242</t>
  </si>
  <si>
    <t>SD000626 (SD-PHPS-WKS-312)</t>
  </si>
  <si>
    <t>OptiPlex 9030 AIO</t>
  </si>
  <si>
    <t xml:space="preserve"> CN-0MK5DK-74431-69L-1358-A00</t>
  </si>
  <si>
    <t xml:space="preserve"> 1Z53052</t>
  </si>
  <si>
    <t>4301636726</t>
  </si>
  <si>
    <t>SD000631 (SD-PHPS-WKS-290)</t>
  </si>
  <si>
    <t>CN-0MK5DK-74431-68G-1405-A00</t>
  </si>
  <si>
    <t>9K84LG2</t>
  </si>
  <si>
    <t>20814015890</t>
  </si>
  <si>
    <t>SD000749 (SD-PHPS-WKS-334)</t>
  </si>
  <si>
    <t>CN-0D3N70-PE200-16G-3485-A00</t>
  </si>
  <si>
    <t>67TX2G3</t>
  </si>
  <si>
    <t>13534208931</t>
  </si>
  <si>
    <t>SD000761</t>
  </si>
  <si>
    <t>Dell P2417H</t>
  </si>
  <si>
    <t>CN-0NPNRT-QDC00-7CO-6YCB-A00</t>
  </si>
  <si>
    <t>FTLDTM2</t>
  </si>
  <si>
    <t>34441170986</t>
  </si>
  <si>
    <t>Jo Lorenz Densing</t>
  </si>
  <si>
    <t>WAITING FOR THE REPLY</t>
  </si>
  <si>
    <t>SD000763</t>
  </si>
  <si>
    <t>CN-0NPNRT-QDC00-7CO-70DB-A04</t>
  </si>
  <si>
    <t>CWLDTM2</t>
  </si>
  <si>
    <t>28092222506</t>
  </si>
  <si>
    <t>SD000773</t>
  </si>
  <si>
    <t>CN-0NPNRT-QDC00-855-31MB-A05</t>
  </si>
  <si>
    <t>FWXDWM2</t>
  </si>
  <si>
    <t>34642728794</t>
  </si>
  <si>
    <t>UNUSED</t>
  </si>
  <si>
    <t>SD000776</t>
  </si>
  <si>
    <t>CN-0NPNRT-QDC00-855-318B-A05</t>
  </si>
  <si>
    <t>1WXDWM2</t>
  </si>
  <si>
    <t>4167776090</t>
  </si>
  <si>
    <t>SD000778</t>
  </si>
  <si>
    <t>CN-0CHC3P-74261-68Q-6YTB-A00</t>
  </si>
  <si>
    <t>FZNKRB2</t>
  </si>
  <si>
    <t>34807650878</t>
  </si>
  <si>
    <t>SD000779</t>
  </si>
  <si>
    <t>CN-0NPNRT-QDC00-798-1YHB-A01</t>
  </si>
  <si>
    <t>7XDFSK2</t>
  </si>
  <si>
    <t>17255432018</t>
  </si>
  <si>
    <t>Mariah Germane Olitres Soroño</t>
  </si>
  <si>
    <t>SD000781</t>
  </si>
  <si>
    <t>CN-0NPNRT-74261-732-7H1L-A00</t>
  </si>
  <si>
    <t>GPS41J2</t>
  </si>
  <si>
    <t>SD000784</t>
  </si>
  <si>
    <t>CN-0NPNRT-QDC00-755-3C1B-A00</t>
  </si>
  <si>
    <t>H5NHOJ2</t>
  </si>
  <si>
    <t>37347055598</t>
  </si>
  <si>
    <t>SD000788</t>
  </si>
  <si>
    <t>CN-0NPNRT-74261-6B3-43NB-A00</t>
  </si>
  <si>
    <t>95J0SB2</t>
  </si>
  <si>
    <t>19925321294</t>
  </si>
  <si>
    <t>SD000793</t>
  </si>
  <si>
    <t>CN-0NPNRT-75B-47RB-A00</t>
  </si>
  <si>
    <t>D72L0J2</t>
  </si>
  <si>
    <t>Bryan Bercero</t>
  </si>
  <si>
    <t>SD000799</t>
  </si>
  <si>
    <t>CN-0NPNRT-QDC00-7BO-6K71-A02</t>
  </si>
  <si>
    <t>99ZDTK2</t>
  </si>
  <si>
    <t>20194668002</t>
  </si>
  <si>
    <t>SD000959</t>
  </si>
  <si>
    <t>Jabra</t>
  </si>
  <si>
    <t>Headset</t>
  </si>
  <si>
    <t>Evolve 20</t>
  </si>
  <si>
    <t>00228156953</t>
  </si>
  <si>
    <t>SD000972</t>
  </si>
  <si>
    <t>00256774014</t>
  </si>
  <si>
    <t>SD001003</t>
  </si>
  <si>
    <t>00228156958</t>
  </si>
  <si>
    <t>SD001008</t>
  </si>
  <si>
    <t>00205411877</t>
  </si>
  <si>
    <t>SD001119</t>
  </si>
  <si>
    <t>00228156960</t>
  </si>
  <si>
    <t>SD001142</t>
  </si>
  <si>
    <t>00258787482</t>
  </si>
  <si>
    <t>SD001143</t>
  </si>
  <si>
    <t>00258789431</t>
  </si>
  <si>
    <t>SD001146</t>
  </si>
  <si>
    <t>00258789440</t>
  </si>
  <si>
    <t>SD001172</t>
  </si>
  <si>
    <t>00258787104</t>
  </si>
  <si>
    <t>SD001218</t>
  </si>
  <si>
    <t>00271078625</t>
  </si>
  <si>
    <t>SD001222</t>
  </si>
  <si>
    <t>00271078616</t>
  </si>
  <si>
    <t>SD001279</t>
  </si>
  <si>
    <t>00271076079</t>
  </si>
  <si>
    <t>SD001280</t>
  </si>
  <si>
    <t>00271074042</t>
  </si>
  <si>
    <t>SD001312</t>
  </si>
  <si>
    <t>00251124457</t>
  </si>
  <si>
    <t>SD001313</t>
  </si>
  <si>
    <t>00256448808</t>
  </si>
  <si>
    <t>Rochelle Jane Tudio</t>
  </si>
  <si>
    <t>SD001324</t>
  </si>
  <si>
    <t>HSC010</t>
  </si>
  <si>
    <t>12DA1DCO5JD</t>
  </si>
  <si>
    <t>SD001334 (SD-PHPS-LAP-038)</t>
  </si>
  <si>
    <t>Dell Latitude 7490</t>
  </si>
  <si>
    <t>Latitude 7490</t>
  </si>
  <si>
    <t>440DJR2</t>
  </si>
  <si>
    <t>8949626174</t>
  </si>
  <si>
    <t>SD001404</t>
  </si>
  <si>
    <t>Oppo</t>
  </si>
  <si>
    <t>Cellphone</t>
  </si>
  <si>
    <t>CPH2083</t>
  </si>
  <si>
    <t>QKOZ6HNNAQAUVSUO</t>
  </si>
  <si>
    <t>QK0Z6HNNAQAUVSU0</t>
  </si>
  <si>
    <t>SD001475</t>
  </si>
  <si>
    <t>00280980285</t>
  </si>
  <si>
    <t>SD001664 (SD-PHPS-LAP-051)</t>
  </si>
  <si>
    <t>Laptop</t>
  </si>
  <si>
    <t>4CRZLQ2</t>
  </si>
  <si>
    <t>15451148990</t>
  </si>
  <si>
    <t>SD001793 (SD-PHPS-WKS-346)</t>
  </si>
  <si>
    <t>CN-06F4PX-74431-758-1362-A00</t>
  </si>
  <si>
    <t xml:space="preserve">5VXNRK2 </t>
  </si>
  <si>
    <t>WAITING FOR CONFIRMATION</t>
  </si>
  <si>
    <t>SD001807 (SD-PHPS-WKS-469)</t>
  </si>
  <si>
    <t>CN-06F4PX-PE200-77R-0403PA00</t>
  </si>
  <si>
    <t>1GRRZL2</t>
  </si>
  <si>
    <t>3190896614</t>
  </si>
  <si>
    <t>SD001829 (SD-PHPS-WKS-413)</t>
  </si>
  <si>
    <t>CN-06F4PX-PE200-76D-0137-A00</t>
  </si>
  <si>
    <t>4904GL2</t>
  </si>
  <si>
    <t>SD001883</t>
  </si>
  <si>
    <t>CN-0NPNRT-QDC00-868-25WB-A02</t>
  </si>
  <si>
    <t>B7XVMP2</t>
  </si>
  <si>
    <t>SD001889</t>
  </si>
  <si>
    <t>CN-056Y0M-QDC00-7AR-774B-A00</t>
  </si>
  <si>
    <t>5Z50TK2</t>
  </si>
  <si>
    <t>SD001895</t>
  </si>
  <si>
    <t>CN-056Y0M-QDC00-7AR-77MB-A02</t>
  </si>
  <si>
    <t>5060TK2</t>
  </si>
  <si>
    <t>SD001908</t>
  </si>
  <si>
    <t>CN-056Y0M-QDC00-7AR-787B-A02</t>
  </si>
  <si>
    <t>51605K2</t>
  </si>
  <si>
    <t>1095443858</t>
  </si>
  <si>
    <t>SD001920</t>
  </si>
  <si>
    <t>CN-0NPNRT-QDC00-868-1VFB-A06</t>
  </si>
  <si>
    <t>5RWVMP2</t>
  </si>
  <si>
    <t>SD001933</t>
  </si>
  <si>
    <t>CN-0NPNRT-QDC00-868-25TB-A06</t>
  </si>
  <si>
    <t>77XVMP2</t>
  </si>
  <si>
    <t>SD001941</t>
  </si>
  <si>
    <t>CN-0NPNRT-QDC00-7C1-6UFL-A04</t>
  </si>
  <si>
    <t>C90HTK2</t>
  </si>
  <si>
    <t>SD001953</t>
  </si>
  <si>
    <t>CN-056Y0M-QDC00-7AR-71HB-A02</t>
  </si>
  <si>
    <t>3N50TK2</t>
  </si>
  <si>
    <t>SD001969</t>
  </si>
  <si>
    <t>CN-056Y0M-QDC00-7AR-1GJB-A02</t>
  </si>
  <si>
    <t>558XSK2</t>
  </si>
  <si>
    <t>SD001972</t>
  </si>
  <si>
    <t>CN-056Y0M-QDC00-7AR-74GB-A02</t>
  </si>
  <si>
    <t>9T50TK2</t>
  </si>
  <si>
    <t>SD002076</t>
  </si>
  <si>
    <t>00289068714</t>
  </si>
  <si>
    <t>SD002105</t>
  </si>
  <si>
    <t>Keyboard</t>
  </si>
  <si>
    <t>KB216d2</t>
  </si>
  <si>
    <t>CN-0KM29N-M6D00-1CH-0GKS-A00</t>
  </si>
  <si>
    <t>SD002142</t>
  </si>
  <si>
    <t>CN-0KM29N-M6D00-23N-0FLU-A00</t>
  </si>
  <si>
    <t>SD002159</t>
  </si>
  <si>
    <t>Mouse</t>
  </si>
  <si>
    <t>MS116t1</t>
  </si>
  <si>
    <t>CN-0NMJ83-LO300-25D-07HA-A02</t>
  </si>
  <si>
    <t>SD002221 (SD-PHPS-LAP-070)</t>
  </si>
  <si>
    <t>Latitude 7420</t>
  </si>
  <si>
    <t>6DP27G3</t>
  </si>
  <si>
    <t>SD002244</t>
  </si>
  <si>
    <t>00293100315</t>
  </si>
  <si>
    <t>SD002252</t>
  </si>
  <si>
    <t>00293101507</t>
  </si>
  <si>
    <t>SD002265</t>
  </si>
  <si>
    <t>00293100302</t>
  </si>
  <si>
    <t>SD002365</t>
  </si>
  <si>
    <t>INPLAY</t>
  </si>
  <si>
    <t>Webcam</t>
  </si>
  <si>
    <t>C1080E</t>
  </si>
  <si>
    <t>SD002374</t>
  </si>
  <si>
    <t>KB216BKUS</t>
  </si>
  <si>
    <t>CN-0KM29N-M6D00-283-00TB-A01</t>
  </si>
  <si>
    <t>SD002376</t>
  </si>
  <si>
    <t>CN-0KM29N-M6D00-283-00TL-A01</t>
  </si>
  <si>
    <t>SD002377</t>
  </si>
  <si>
    <t>CN-0KM29N-M6D00-283-00TK-A01</t>
  </si>
  <si>
    <t>SD002409</t>
  </si>
  <si>
    <t>KM3322W</t>
  </si>
  <si>
    <t>CN-02RJHW-LO300-3B7-M1S1-A03</t>
  </si>
  <si>
    <t>SD002410</t>
  </si>
  <si>
    <t>CN-02RJHW-LO300-3B7-K1RS1-A03</t>
  </si>
  <si>
    <t>SD002484</t>
  </si>
  <si>
    <t>CN-0KM29N-M6D00-283-013L-A01</t>
  </si>
  <si>
    <t>SD002543</t>
  </si>
  <si>
    <t>MS116</t>
  </si>
  <si>
    <t>CN-0NMJ83-LO300-3C1-05QH</t>
  </si>
  <si>
    <t>SD002544</t>
  </si>
  <si>
    <t>CN-0NMJ83-LO300-3C1-05QX</t>
  </si>
  <si>
    <t>SD002550</t>
  </si>
  <si>
    <t>CN-0NMJ83-LO300-3C1-05Q5</t>
  </si>
  <si>
    <t>SD002551</t>
  </si>
  <si>
    <t>CN-0NMJ83-LO300-3C1-05QO</t>
  </si>
  <si>
    <t>SD002554</t>
  </si>
  <si>
    <t>CN-0NMJ83-LO300-3C1-05QG</t>
  </si>
  <si>
    <t>SD002555</t>
  </si>
  <si>
    <t>CN-0NMJ83-LO300-3C1-05QI</t>
  </si>
  <si>
    <t>SD002602</t>
  </si>
  <si>
    <t>00256448939</t>
  </si>
  <si>
    <t>SD000981</t>
  </si>
  <si>
    <t>00256770159</t>
  </si>
  <si>
    <t>WIRED DELL KEYBOARD</t>
  </si>
  <si>
    <t>WORKING BUT SN IS MISSING</t>
  </si>
  <si>
    <t>SILVER DELL WIRED MOUSE</t>
  </si>
  <si>
    <t>M-UAV-DEL8</t>
  </si>
  <si>
    <t>DELL WIRELESS MOUSE</t>
  </si>
  <si>
    <t>MS3121</t>
  </si>
  <si>
    <t>MEGABOX 2</t>
  </si>
  <si>
    <t>SD000120 (SD-O-WKS-026)</t>
  </si>
  <si>
    <t>G4W5HD2</t>
  </si>
  <si>
    <t>SD000171</t>
  </si>
  <si>
    <t>CN-09T3PC-74261-66G-2DLS-A06</t>
  </si>
  <si>
    <t>4BR8P92</t>
  </si>
  <si>
    <t>SD000190</t>
  </si>
  <si>
    <t>CN-09T3PC-74261-62J-6Y1B-A06</t>
  </si>
  <si>
    <t>2H39P92</t>
  </si>
  <si>
    <t>SD000954</t>
  </si>
  <si>
    <t>00228158859</t>
  </si>
  <si>
    <t>SD002375</t>
  </si>
  <si>
    <t>CN-0KM29N-M6D00-283-00TA-A01</t>
  </si>
  <si>
    <t>CN-08PHD3-PRC00-14D-01VD</t>
  </si>
  <si>
    <t>Camera</t>
  </si>
  <si>
    <t>PK-838G</t>
  </si>
  <si>
    <t>WORKING BUT SN IS MISSNG</t>
  </si>
  <si>
    <t>PK-910H</t>
  </si>
  <si>
    <t>SD001294</t>
  </si>
  <si>
    <t>8G758S2</t>
  </si>
  <si>
    <t>18393719474</t>
  </si>
  <si>
    <t>SD000569 (SD-PHPS-WKS-245)</t>
  </si>
  <si>
    <t>CN-0HR7MV-74431-64K-0663-A00</t>
  </si>
  <si>
    <t>5JK4HD2</t>
  </si>
  <si>
    <t>12066570470</t>
  </si>
  <si>
    <t>SD000182</t>
  </si>
  <si>
    <t>CN-09T3PC-74261-62J-70AB-A06</t>
  </si>
  <si>
    <t>7L0LN92</t>
  </si>
  <si>
    <t>SD001372</t>
  </si>
  <si>
    <t>00276446580</t>
  </si>
  <si>
    <t>CN-0RHTXY-PRC00-875-00RJ</t>
  </si>
  <si>
    <t>SN NOT FOUND</t>
  </si>
  <si>
    <t>CN-0RHTXY-PRC00-875-00RJ-A05</t>
  </si>
  <si>
    <t>SD000001</t>
  </si>
  <si>
    <t>Samsung</t>
  </si>
  <si>
    <t>Monitor</t>
  </si>
  <si>
    <t>Odyssey G9 - C49G95TSSE</t>
  </si>
  <si>
    <t>CXFNH4ZT600001V</t>
  </si>
  <si>
    <t>Ben Rajah</t>
  </si>
  <si>
    <t>SD - Ortigas</t>
  </si>
  <si>
    <t>SD000002</t>
  </si>
  <si>
    <t>CXFNH4ZT700028</t>
  </si>
  <si>
    <t>Justing Pavsic</t>
  </si>
  <si>
    <t>SD000003</t>
  </si>
  <si>
    <t>Dell EMC</t>
  </si>
  <si>
    <t>blank</t>
  </si>
  <si>
    <t>CN05T9WNDND0088R0003</t>
  </si>
  <si>
    <t>Server room</t>
  </si>
  <si>
    <t>SD000004</t>
  </si>
  <si>
    <t>CN05T9WNDND0088R0024</t>
  </si>
  <si>
    <t>SD000005</t>
  </si>
  <si>
    <t>KB3121</t>
  </si>
  <si>
    <t>CN-01NF4K-LO300-16O-K0IO-A01</t>
  </si>
  <si>
    <t>SD000006</t>
  </si>
  <si>
    <t>Datto</t>
  </si>
  <si>
    <t>Switch 02</t>
  </si>
  <si>
    <t>A1830005580</t>
  </si>
  <si>
    <t>SD000007</t>
  </si>
  <si>
    <t xml:space="preserve">Dell </t>
  </si>
  <si>
    <t>CN-0J69G1-LO300-284-K07X-A02</t>
  </si>
  <si>
    <t>SD000008</t>
  </si>
  <si>
    <t>Switch 04</t>
  </si>
  <si>
    <t>A1830005566</t>
  </si>
  <si>
    <t>SD000009</t>
  </si>
  <si>
    <t>Switch 05</t>
  </si>
  <si>
    <t>A1830005586</t>
  </si>
  <si>
    <t>SD000010</t>
  </si>
  <si>
    <t>Switch 06</t>
  </si>
  <si>
    <t>A1830005587</t>
  </si>
  <si>
    <t>SD000011</t>
  </si>
  <si>
    <t>Switch 07</t>
  </si>
  <si>
    <t>A1830005563</t>
  </si>
  <si>
    <t>SD000012</t>
  </si>
  <si>
    <t>A1830005562</t>
  </si>
  <si>
    <t>SD000013</t>
  </si>
  <si>
    <t>Switch 09</t>
  </si>
  <si>
    <t>A1830005588</t>
  </si>
  <si>
    <t>SD000014</t>
  </si>
  <si>
    <t>CN-0J69G1-LO300-272-K1JS-A02</t>
  </si>
  <si>
    <t>SD000015</t>
  </si>
  <si>
    <t>Switch 10</t>
  </si>
  <si>
    <t>A1830005561</t>
  </si>
  <si>
    <t>SD000016</t>
  </si>
  <si>
    <t>Switch 03</t>
  </si>
  <si>
    <t>A1830005560</t>
  </si>
  <si>
    <t>SD000017</t>
  </si>
  <si>
    <t>Switch 01</t>
  </si>
  <si>
    <t>A1830005565</t>
  </si>
  <si>
    <t>SD000018</t>
  </si>
  <si>
    <t>Dell S2721QS</t>
  </si>
  <si>
    <t>7FWFZY3</t>
  </si>
  <si>
    <t>16198963131</t>
  </si>
  <si>
    <t>Gael Rosette Nombrado</t>
  </si>
  <si>
    <t>SD000019</t>
  </si>
  <si>
    <t>Microsoft</t>
  </si>
  <si>
    <t>Microsoft Surface Laptop Studio</t>
  </si>
  <si>
    <t>007653</t>
  </si>
  <si>
    <t>9609</t>
  </si>
  <si>
    <t>John Paul Delos Reyes</t>
  </si>
  <si>
    <t>Justine Asuncion</t>
  </si>
  <si>
    <t>WFH - Ortigas</t>
  </si>
  <si>
    <t>SD000022</t>
  </si>
  <si>
    <t>Docking Station</t>
  </si>
  <si>
    <t>Dell Docking Station K17A</t>
  </si>
  <si>
    <t>CN-05FDDV-12966-818-1585-A05</t>
  </si>
  <si>
    <t>MAC:8C-EC-4B-25-46-0C</t>
  </si>
  <si>
    <t>Juan Gabriele Eisma</t>
  </si>
  <si>
    <t>SD000023</t>
  </si>
  <si>
    <t>Server</t>
  </si>
  <si>
    <t>PowerEdge R440</t>
  </si>
  <si>
    <t>JN339R2</t>
  </si>
  <si>
    <t>42754777886</t>
  </si>
  <si>
    <t>Staff Domain Ortigas</t>
  </si>
  <si>
    <t>SD000024</t>
  </si>
  <si>
    <t>Mini PC</t>
  </si>
  <si>
    <t>G173000001039</t>
  </si>
  <si>
    <t>SD000025</t>
  </si>
  <si>
    <t xml:space="preserve">	SD-O-NUC-001</t>
  </si>
  <si>
    <t>Interlinked</t>
  </si>
  <si>
    <t>Datto-1000</t>
  </si>
  <si>
    <t xml:space="preserve">	G154800002009</t>
  </si>
  <si>
    <t>SD000026</t>
  </si>
  <si>
    <t>SD-PHPS-WKS-113</t>
  </si>
  <si>
    <t>G5DBHD2</t>
  </si>
  <si>
    <t>SD000027</t>
  </si>
  <si>
    <t>ZKTECO</t>
  </si>
  <si>
    <t>Switch box</t>
  </si>
  <si>
    <t>SD000028</t>
  </si>
  <si>
    <t>SD000031</t>
  </si>
  <si>
    <t>Server Rack</t>
  </si>
  <si>
    <t>SD000032</t>
  </si>
  <si>
    <t>CN-0J69G1-LO300-272-K1JO-A02</t>
  </si>
  <si>
    <t>SD000033</t>
  </si>
  <si>
    <t>NEU</t>
  </si>
  <si>
    <t>Water Purifier</t>
  </si>
  <si>
    <t>-</t>
  </si>
  <si>
    <t>Pantry Room</t>
  </si>
  <si>
    <t>SD000034</t>
  </si>
  <si>
    <t>Sharp</t>
  </si>
  <si>
    <t>Refrigirator</t>
  </si>
  <si>
    <t>SJ-FTG18BVP-BK</t>
  </si>
  <si>
    <t>Z180200014</t>
  </si>
  <si>
    <t>SD000035</t>
  </si>
  <si>
    <t>Imarflex</t>
  </si>
  <si>
    <t>Oven Toaster</t>
  </si>
  <si>
    <t>IT-140</t>
  </si>
  <si>
    <t>1807000757</t>
  </si>
  <si>
    <t>SD000036</t>
  </si>
  <si>
    <t>Microwave Oven</t>
  </si>
  <si>
    <t>MS28J5255UB</t>
  </si>
  <si>
    <t>0AHN7WDKA00437D</t>
  </si>
  <si>
    <t>SD000041</t>
  </si>
  <si>
    <t>TV</t>
  </si>
  <si>
    <t>UA55NU7100</t>
  </si>
  <si>
    <t>05BT3NNKA00027V</t>
  </si>
  <si>
    <t>SD000042</t>
  </si>
  <si>
    <t>05BT3NNKA00215T</t>
  </si>
  <si>
    <t>Training Room</t>
  </si>
  <si>
    <t>SD000043</t>
  </si>
  <si>
    <t>UA65NU7100</t>
  </si>
  <si>
    <t>05BV3NGK900030K</t>
  </si>
  <si>
    <t>Board Room</t>
  </si>
  <si>
    <t>SD000044</t>
  </si>
  <si>
    <t>05BV3NGK900043K</t>
  </si>
  <si>
    <t>Admin Room</t>
  </si>
  <si>
    <t>SD000045</t>
  </si>
  <si>
    <t>RICOH</t>
  </si>
  <si>
    <t>Printer</t>
  </si>
  <si>
    <t>MCP3002</t>
  </si>
  <si>
    <t>W492M210080</t>
  </si>
  <si>
    <t>SD000101</t>
  </si>
  <si>
    <t>SD-PHPS-WKS-001</t>
  </si>
  <si>
    <t>SD000102</t>
  </si>
  <si>
    <t>SD-O-WKS-002</t>
  </si>
  <si>
    <t>21S6YC2</t>
  </si>
  <si>
    <t>SD000103</t>
  </si>
  <si>
    <t>SD-O-WKS-003</t>
  </si>
  <si>
    <t>21Q9YC2</t>
  </si>
  <si>
    <t>SD000104</t>
  </si>
  <si>
    <t>SD-O-WKS-041</t>
  </si>
  <si>
    <t>CN-05XV5K-72435-5CM-1672-A00</t>
  </si>
  <si>
    <t>21L8YC2</t>
  </si>
  <si>
    <t>SD000105</t>
  </si>
  <si>
    <t>SD-PHPS-WKS-120</t>
  </si>
  <si>
    <t>21P4YC2</t>
  </si>
  <si>
    <t>SD000106</t>
  </si>
  <si>
    <t>SD-O-WKS-011</t>
  </si>
  <si>
    <t>21V6YC2</t>
  </si>
  <si>
    <t>Xyra Mabasa</t>
  </si>
  <si>
    <t>SD000107</t>
  </si>
  <si>
    <t>SD-PHPS-WKS-012</t>
  </si>
  <si>
    <t>21T6YC2</t>
  </si>
  <si>
    <t>4463064146</t>
  </si>
  <si>
    <t>SD000109</t>
  </si>
  <si>
    <t>SD-PHPS-WKS-015</t>
  </si>
  <si>
    <t>SD000110</t>
  </si>
  <si>
    <t>SD-O-WKS-121</t>
  </si>
  <si>
    <t>SD000111</t>
  </si>
  <si>
    <t>SD-O-WKS-017</t>
  </si>
  <si>
    <t>SD000112</t>
  </si>
  <si>
    <t>SD-O-WKS-018</t>
  </si>
  <si>
    <t>G48BHD2</t>
  </si>
  <si>
    <t>SD000113</t>
  </si>
  <si>
    <t>SD-O-WKS-019</t>
  </si>
  <si>
    <t>21V2YC2</t>
  </si>
  <si>
    <t>SD000114</t>
  </si>
  <si>
    <t>SD-O-WKS-122</t>
  </si>
  <si>
    <t>21M9YC2</t>
  </si>
  <si>
    <t>SD000115</t>
  </si>
  <si>
    <t>SD-O-WKS-023</t>
  </si>
  <si>
    <t>21S3YC2</t>
  </si>
  <si>
    <t>SD000116</t>
  </si>
  <si>
    <t>SD-O-WKS-022</t>
  </si>
  <si>
    <t>343N8F2</t>
  </si>
  <si>
    <t>SD000117</t>
  </si>
  <si>
    <t>SD-O-WKS-021</t>
  </si>
  <si>
    <t>CN-0CC8M6-7307-65J-05OL-A01</t>
  </si>
  <si>
    <t>G484HD2</t>
  </si>
  <si>
    <t>SD000118</t>
  </si>
  <si>
    <t>SD-O-WKS-020</t>
  </si>
  <si>
    <t>349F8F2</t>
  </si>
  <si>
    <t>SD000119</t>
  </si>
  <si>
    <t>SD-PHPS-WKS-027</t>
  </si>
  <si>
    <t>F563VG2</t>
  </si>
  <si>
    <t>32964324338</t>
  </si>
  <si>
    <t>Aldennis Lagumbay</t>
  </si>
  <si>
    <t>SD000120</t>
  </si>
  <si>
    <t>SD-O-WKS-026</t>
  </si>
  <si>
    <t>SD000121</t>
  </si>
  <si>
    <t>SD-PHPS-WKS-025</t>
  </si>
  <si>
    <t>G5G3HD2</t>
  </si>
  <si>
    <t>SD000122</t>
  </si>
  <si>
    <t>SD-O-WKS-024</t>
  </si>
  <si>
    <t>G5H3HD2</t>
  </si>
  <si>
    <t>SD000123</t>
  </si>
  <si>
    <t>SD-O-WKS-028</t>
  </si>
  <si>
    <t>G4W3HD2</t>
  </si>
  <si>
    <t>SD000124</t>
  </si>
  <si>
    <t>SD-O-WKS-029</t>
  </si>
  <si>
    <t>G47BHD2</t>
  </si>
  <si>
    <t>SD000125</t>
  </si>
  <si>
    <t>SD-PHPS-WKS-030</t>
  </si>
  <si>
    <t>SD000126</t>
  </si>
  <si>
    <t>SD-O-WKS-031</t>
  </si>
  <si>
    <t>CN-0CJ1D6-72200-65P-03BT-A00</t>
  </si>
  <si>
    <t>G474HD2</t>
  </si>
  <si>
    <t>SD000127</t>
  </si>
  <si>
    <t>SD-PHPS-WKS-034</t>
  </si>
  <si>
    <t>SD000128</t>
  </si>
  <si>
    <t>SD-O-WKS-033</t>
  </si>
  <si>
    <t>SD000129</t>
  </si>
  <si>
    <t>SD-PHPS-WKS-032</t>
  </si>
  <si>
    <t>SD000130</t>
  </si>
  <si>
    <t>SD-O-WKS-035</t>
  </si>
  <si>
    <t>G4X4HD2</t>
  </si>
  <si>
    <t>SD000131</t>
  </si>
  <si>
    <t>SD-PHPS-WKS-036</t>
  </si>
  <si>
    <t>G4X2HD2</t>
  </si>
  <si>
    <t>SD000132</t>
  </si>
  <si>
    <t>SD-PHPS-WKS-037</t>
  </si>
  <si>
    <t>G5B7HD2</t>
  </si>
  <si>
    <t>Angela Doloricon</t>
  </si>
  <si>
    <t>SD000133</t>
  </si>
  <si>
    <t>SD-O-WKS-038</t>
  </si>
  <si>
    <t>G4B6HD2</t>
  </si>
  <si>
    <t>Not Booting Up</t>
  </si>
  <si>
    <t>SD000134</t>
  </si>
  <si>
    <t>SD-O-WKS-039</t>
  </si>
  <si>
    <t>G5D2HD2</t>
  </si>
  <si>
    <t>SD000135</t>
  </si>
  <si>
    <t>SD-O-WKS-040</t>
  </si>
  <si>
    <t>G5H7HD2</t>
  </si>
  <si>
    <t>SD000136</t>
  </si>
  <si>
    <t>SD-O-WKS-043</t>
  </si>
  <si>
    <t>G4X5HD2</t>
  </si>
  <si>
    <t>SD000137</t>
  </si>
  <si>
    <t>SD-O-WKS-010</t>
  </si>
  <si>
    <t>SD000138</t>
  </si>
  <si>
    <t>SD-O-WKS-016</t>
  </si>
  <si>
    <t>345J8F2</t>
  </si>
  <si>
    <t>SD000139</t>
  </si>
  <si>
    <t>SD-O-WKS-111</t>
  </si>
  <si>
    <t>G4X6HD2</t>
  </si>
  <si>
    <t>Roxanne Leyva</t>
  </si>
  <si>
    <t>SD000140</t>
  </si>
  <si>
    <t>SD-O-WKS-117</t>
  </si>
  <si>
    <t>346D8F2</t>
  </si>
  <si>
    <t>SD000141</t>
  </si>
  <si>
    <t>SD-O-WKS-013</t>
  </si>
  <si>
    <t>21Q1YC2</t>
  </si>
  <si>
    <t>SD000142</t>
  </si>
  <si>
    <t>SD-O-WKS-004</t>
  </si>
  <si>
    <t>34CF8F2</t>
  </si>
  <si>
    <t>SD000143</t>
  </si>
  <si>
    <t>SD-PHPS-WKS-006</t>
  </si>
  <si>
    <t>21R5YC2</t>
  </si>
  <si>
    <t>Edward Ferrer</t>
  </si>
  <si>
    <t>SD000144</t>
  </si>
  <si>
    <t>SD-O-WKS-006</t>
  </si>
  <si>
    <t>21Q5YC2</t>
  </si>
  <si>
    <t>Ma. Eloisa Ahumada</t>
  </si>
  <si>
    <t>SD000145</t>
  </si>
  <si>
    <t>SD-PHPS-WKS-007</t>
  </si>
  <si>
    <t>21T2YC2</t>
  </si>
  <si>
    <t>Maria Emma Mascareñas</t>
  </si>
  <si>
    <t>SD000146</t>
  </si>
  <si>
    <t>SD-O-WKS-008</t>
  </si>
  <si>
    <t>21L5YC2</t>
  </si>
  <si>
    <t>SD000147</t>
  </si>
  <si>
    <t>SD-O-WKS-009</t>
  </si>
  <si>
    <t>21S1YC2</t>
  </si>
  <si>
    <t>SD000151</t>
  </si>
  <si>
    <t>CN-09T3PC-74261-66G-2DTS-A06</t>
  </si>
  <si>
    <t>9BR8P92</t>
  </si>
  <si>
    <t>SD000152</t>
  </si>
  <si>
    <t>CN-09T3PC-74261-62K-05VB-A06</t>
  </si>
  <si>
    <t>8RMLN92</t>
  </si>
  <si>
    <t>SD000153</t>
  </si>
  <si>
    <t>CN-09T3PC-74261-62J-6YWB-A06</t>
  </si>
  <si>
    <t>CK0LN92</t>
  </si>
  <si>
    <t>Camille Rose Deguit</t>
  </si>
  <si>
    <t>SD000154</t>
  </si>
  <si>
    <t>CN-09T3PC-74261-66G-2W9S-A06</t>
  </si>
  <si>
    <t>FDY8P92</t>
  </si>
  <si>
    <t>Cristelle Rubio</t>
  </si>
  <si>
    <t>SD000156</t>
  </si>
  <si>
    <t>CN-09T3PC-74261-5CB-1C1L-A06</t>
  </si>
  <si>
    <t>BGJ8J62</t>
  </si>
  <si>
    <t>SD000158</t>
  </si>
  <si>
    <t>CN-09T3PC-74261-62J-6YVB-A06</t>
  </si>
  <si>
    <t>BK0LN92</t>
  </si>
  <si>
    <t>25154939126</t>
  </si>
  <si>
    <t>Marivic Medina</t>
  </si>
  <si>
    <t>SD000160</t>
  </si>
  <si>
    <t>CN-09T3PC-74261-5BE-18HU-A06</t>
  </si>
  <si>
    <t>Maria Pamela Marchado</t>
  </si>
  <si>
    <t>SD000161</t>
  </si>
  <si>
    <t>CN-09T3PC-74261-66G-1NVS-A06</t>
  </si>
  <si>
    <t>HVN8P92</t>
  </si>
  <si>
    <t>Camille Rose T. Deguit</t>
  </si>
  <si>
    <t>SD000162</t>
  </si>
  <si>
    <t>CN-09T3PC-74261-62J-707B-A06</t>
  </si>
  <si>
    <t>4LOLN92</t>
  </si>
  <si>
    <t>9977928950</t>
  </si>
  <si>
    <t>SD000163</t>
  </si>
  <si>
    <t>SD-O-WKS-014</t>
  </si>
  <si>
    <t>CN-0CJ1D6-72200-65P-O2CO-A00</t>
  </si>
  <si>
    <t>G4W1HD2</t>
  </si>
  <si>
    <t>SD000165</t>
  </si>
  <si>
    <t>CN-09T3PC-74261-62J-700B-A06</t>
  </si>
  <si>
    <t>FK0LN92</t>
  </si>
  <si>
    <t>SD000166</t>
  </si>
  <si>
    <t>CN-09T3PC-74261-661-0DDS-A06</t>
  </si>
  <si>
    <t>JG39P92</t>
  </si>
  <si>
    <t>42331814678</t>
  </si>
  <si>
    <t>Kimberly Uy</t>
  </si>
  <si>
    <t>Hybrid - Ortigas</t>
  </si>
  <si>
    <t>SD000167</t>
  </si>
  <si>
    <t>CN-09T3PC-74261-66G-1P2S-A06</t>
  </si>
  <si>
    <t>4WN8P92</t>
  </si>
  <si>
    <t>SD000168</t>
  </si>
  <si>
    <t>Kharen Artajo</t>
  </si>
  <si>
    <t>SD000169</t>
  </si>
  <si>
    <t>CN-09T3PC-74261-62J-7098-A06</t>
  </si>
  <si>
    <t>6L0LN92</t>
  </si>
  <si>
    <t>14331493622</t>
  </si>
  <si>
    <t>Jennifer Vargas</t>
  </si>
  <si>
    <t>SD000170</t>
  </si>
  <si>
    <t>CN-09T3PC-74261-66G-1NAS-A06</t>
  </si>
  <si>
    <t>HTN8P92</t>
  </si>
  <si>
    <t>Adrian Joseph Almoro</t>
  </si>
  <si>
    <t>SD000172</t>
  </si>
  <si>
    <t>CN-09T3PC-74261-66G-1P5S-A06</t>
  </si>
  <si>
    <t>7WN8P92</t>
  </si>
  <si>
    <t>Karen Kaye Alix</t>
  </si>
  <si>
    <t>SD000173</t>
  </si>
  <si>
    <t>CN-09T3PC-74261-61F-6WRU-A06</t>
  </si>
  <si>
    <t>4DK3N92</t>
  </si>
  <si>
    <t>Michael John Relox</t>
  </si>
  <si>
    <t>SD000174</t>
  </si>
  <si>
    <t>CN-09T3PC-74261-5AO-708B</t>
  </si>
  <si>
    <t>Stephen Zack Bernarte</t>
  </si>
  <si>
    <t>SD000176</t>
  </si>
  <si>
    <t>CN-09T3PC-74261-5CB-1CDL-A06</t>
  </si>
  <si>
    <t>5HJ8J62</t>
  </si>
  <si>
    <t>Marielle Anne Maik</t>
  </si>
  <si>
    <t>SD000177</t>
  </si>
  <si>
    <t>CN-09T3PC-74261-66I-0DCS-A06</t>
  </si>
  <si>
    <t>HG39PS2</t>
  </si>
  <si>
    <t>CN-09T3PC-74261-62J-704B-A06</t>
  </si>
  <si>
    <t>1L0LN92</t>
  </si>
  <si>
    <t>SD000178</t>
  </si>
  <si>
    <t>CN-09T3PC-74261-61F-6WVU-A06</t>
  </si>
  <si>
    <t>7DK3N92</t>
  </si>
  <si>
    <t>16057299062</t>
  </si>
  <si>
    <t xml:space="preserve">Defective </t>
  </si>
  <si>
    <t>SD000179</t>
  </si>
  <si>
    <t>CN-09T3PC-74261-5AO-75AB-A06</t>
  </si>
  <si>
    <t>SD000180</t>
  </si>
  <si>
    <t>CN-09T3PC-74261-66G-1NGS-A06</t>
  </si>
  <si>
    <t>4VN8P92</t>
  </si>
  <si>
    <t>SD000183</t>
  </si>
  <si>
    <t>CN-09T3PC-74261-5AO-75FB</t>
  </si>
  <si>
    <t>Jhorlie Apacible</t>
  </si>
  <si>
    <t>SD000184</t>
  </si>
  <si>
    <t>Georgette Armas</t>
  </si>
  <si>
    <t>SD000185</t>
  </si>
  <si>
    <t>Raven Talla</t>
  </si>
  <si>
    <t>SD000186</t>
  </si>
  <si>
    <t>CN-09T3PC-74261-66G-2E8S-A06</t>
  </si>
  <si>
    <t>6CR8P92</t>
  </si>
  <si>
    <t>SD000187</t>
  </si>
  <si>
    <t>CN-09T3PC-74261-66G-2W3S-A06</t>
  </si>
  <si>
    <t>7DY8P92</t>
  </si>
  <si>
    <t>16081049558</t>
  </si>
  <si>
    <t>Mark Christian Corros</t>
  </si>
  <si>
    <t>SD000188</t>
  </si>
  <si>
    <t>CN-09T3PC-74261-66G-2PVS-A06</t>
  </si>
  <si>
    <t>F4Y8P92</t>
  </si>
  <si>
    <t>SD000191</t>
  </si>
  <si>
    <t>CN-09T3PC-74261-62J-7088-A06</t>
  </si>
  <si>
    <t>5L0LN92</t>
  </si>
  <si>
    <t>Jan Zabrina Fernando</t>
  </si>
  <si>
    <t>SD000192</t>
  </si>
  <si>
    <t>CN-09T3PC-74261-61F-6Y2U-A06</t>
  </si>
  <si>
    <t>DDK3N92</t>
  </si>
  <si>
    <t>Maria Amalia Bejar</t>
  </si>
  <si>
    <t>SD000193</t>
  </si>
  <si>
    <t>CN-09T3PC-74261-62J-702B-A06</t>
  </si>
  <si>
    <t>HK0LN92</t>
  </si>
  <si>
    <t>Elijah Mae Cadavero</t>
  </si>
  <si>
    <t>SD000194</t>
  </si>
  <si>
    <t>SD000195</t>
  </si>
  <si>
    <t>Sheryl Grace Pabustan</t>
  </si>
  <si>
    <t>SD000197</t>
  </si>
  <si>
    <t>Vaydeer</t>
  </si>
  <si>
    <t>Laptop Stand</t>
  </si>
  <si>
    <t>SD000198</t>
  </si>
  <si>
    <t>Dell P2422H</t>
  </si>
  <si>
    <t>CN-08TXT0-QDC00-17L-5MWB-A00</t>
  </si>
  <si>
    <t>SD000199</t>
  </si>
  <si>
    <t>CN-01NF4K-LO300-16O-K0IB-A01</t>
  </si>
  <si>
    <t>Esthan Obusan</t>
  </si>
  <si>
    <t>SD000200</t>
  </si>
  <si>
    <t>CN-08TXT0-QDC00-17L-6BZB-A00</t>
  </si>
  <si>
    <t>SD000201</t>
  </si>
  <si>
    <t>CN-0G4DGK-QDC00-896-5KCB-A01</t>
  </si>
  <si>
    <t>51DT3Q2</t>
  </si>
  <si>
    <t>SD000202</t>
  </si>
  <si>
    <t>CN-0G4DGK-QDC00-89T-0D2B-A02</t>
  </si>
  <si>
    <t>CK8DBR2</t>
  </si>
  <si>
    <t>Precious Grace Cruz</t>
  </si>
  <si>
    <t>SD000204</t>
  </si>
  <si>
    <t>CN-0G4DGK-QDC00-89T-068B-A02</t>
  </si>
  <si>
    <t>378DBR2</t>
  </si>
  <si>
    <t>Patrick Vince Valdez</t>
  </si>
  <si>
    <t>SD000205</t>
  </si>
  <si>
    <t>CN-0G4DGK-QDC00-896-5KGB-A01</t>
  </si>
  <si>
    <t>91DT3Q2</t>
  </si>
  <si>
    <t>Allan Gaddi</t>
  </si>
  <si>
    <t>SD000206</t>
  </si>
  <si>
    <t>CN-0G4DGK-QDC00-89K-2WWB-A02</t>
  </si>
  <si>
    <t>D669BR2</t>
  </si>
  <si>
    <t>Lyka R. Villarmino</t>
  </si>
  <si>
    <t>SD000209</t>
  </si>
  <si>
    <t>CN-0G4DGK-QDC00-896-5K4B-A01</t>
  </si>
  <si>
    <t>G0DT3Q2</t>
  </si>
  <si>
    <t>SD000210</t>
  </si>
  <si>
    <t>CN-0G4DGK-QDC00-89T-06NB-A02</t>
  </si>
  <si>
    <t>J78DBR2</t>
  </si>
  <si>
    <t>Martina Charisse D.  Descallar</t>
  </si>
  <si>
    <t>SD000211</t>
  </si>
  <si>
    <t>CN-0G4DGK-QDC00-89K-2R7B-A02</t>
  </si>
  <si>
    <t>5Y59BR2</t>
  </si>
  <si>
    <t>Joseph Ryan M. Legaspi</t>
  </si>
  <si>
    <t>SD000212</t>
  </si>
  <si>
    <t>CN-0G4DGK-QDC00-89T-06LB-A02</t>
  </si>
  <si>
    <t>G78DBR2</t>
  </si>
  <si>
    <t>Camille Oligario</t>
  </si>
  <si>
    <t>SD000213</t>
  </si>
  <si>
    <t>CN-0G4DGK-QDC00-89T-0DAB-A02</t>
  </si>
  <si>
    <t>3L8DBR2</t>
  </si>
  <si>
    <t>7814195390</t>
  </si>
  <si>
    <t>Joyce Valencia</t>
  </si>
  <si>
    <t>SD000214</t>
  </si>
  <si>
    <t>CN-0G4DGK-QDC00-89K-2WKB-A02</t>
  </si>
  <si>
    <t>4669BR2</t>
  </si>
  <si>
    <t>Claff Kevin Billy</t>
  </si>
  <si>
    <t>SD000215</t>
  </si>
  <si>
    <t>CN-0G4DGK-QDC00-896-5ECB-A01</t>
  </si>
  <si>
    <t>4RCT3Q2</t>
  </si>
  <si>
    <t>10361229338</t>
  </si>
  <si>
    <t>Miguel Quimosing</t>
  </si>
  <si>
    <t>SD000216</t>
  </si>
  <si>
    <t>CN-0G4DGK-QDC00-89T-071B-A02</t>
  </si>
  <si>
    <t>988DBR2</t>
  </si>
  <si>
    <t>20088829118</t>
  </si>
  <si>
    <t>Christopher Basco</t>
  </si>
  <si>
    <t>SD000217</t>
  </si>
  <si>
    <t>CN-0G4DGK-QDC00-89J-5MVB-A02</t>
  </si>
  <si>
    <t>3R29BR2</t>
  </si>
  <si>
    <t>John Joseph Soriano</t>
  </si>
  <si>
    <t>SD000218</t>
  </si>
  <si>
    <t>SD000219</t>
  </si>
  <si>
    <t>CN-0G4DGK-QDC00-89T-06YB-A02</t>
  </si>
  <si>
    <t>788DBR2</t>
  </si>
  <si>
    <t>Juvielyn Dela-Cruz Abanilla</t>
  </si>
  <si>
    <t>SD000220</t>
  </si>
  <si>
    <t>HK8DBR2</t>
  </si>
  <si>
    <t>Gizelle Dellosa</t>
  </si>
  <si>
    <t>SD000221</t>
  </si>
  <si>
    <t>CN-0G4DGK-QDC00-8A1-DA7B-A02</t>
  </si>
  <si>
    <t>FF7BHR2</t>
  </si>
  <si>
    <t>Christian Paulo Tumali</t>
  </si>
  <si>
    <t>SD000222</t>
  </si>
  <si>
    <t>CN-0G4DGK-QDC00-89T-0DDB-A02</t>
  </si>
  <si>
    <t>5L8DBR2</t>
  </si>
  <si>
    <t>SD000223</t>
  </si>
  <si>
    <t>CN-0G4DGK-QDC00-896-5K8B-A01</t>
  </si>
  <si>
    <t>21DT3Q2</t>
  </si>
  <si>
    <t>SD000225</t>
  </si>
  <si>
    <t>CN-0G4DGK-QDC00-89T-0C4B-A02</t>
  </si>
  <si>
    <t>JH8DBR2</t>
  </si>
  <si>
    <t>Lorna B. Nunez</t>
  </si>
  <si>
    <t>SD000226</t>
  </si>
  <si>
    <t>CN-0G4DGK-QDC00-89T-00CB-A02</t>
  </si>
  <si>
    <t>4L8DBR2</t>
  </si>
  <si>
    <t>Audrey Tulaña</t>
  </si>
  <si>
    <t>SD000227</t>
  </si>
  <si>
    <t>CN-0G4DGK-QDC00-89T-0AYB-A02</t>
  </si>
  <si>
    <t>CH8DBR2</t>
  </si>
  <si>
    <t>SD000228</t>
  </si>
  <si>
    <t>CN-0G4DGK-QDC00-89K-OAH8-A02</t>
  </si>
  <si>
    <t>HG8DBR2</t>
  </si>
  <si>
    <t>Maria Cristina Encinas</t>
  </si>
  <si>
    <t>SD000229</t>
  </si>
  <si>
    <t>CN-045GT4-QDC00-96P-JU5B-A03</t>
  </si>
  <si>
    <t>95MZ5X2</t>
  </si>
  <si>
    <t>Kim Kate U. Rabara</t>
  </si>
  <si>
    <t>SD000230</t>
  </si>
  <si>
    <t>388DBR2</t>
  </si>
  <si>
    <t>SD000232</t>
  </si>
  <si>
    <t>CN-0G4DGK-QDC00-89J-5LVB-A02</t>
  </si>
  <si>
    <t>6P29BR2</t>
  </si>
  <si>
    <t>Fhel Rose May Apurado</t>
  </si>
  <si>
    <t>SD000233</t>
  </si>
  <si>
    <t>CN-08TXT0-QDC00-17L-5NCB-A00</t>
  </si>
  <si>
    <t>HJ9JGF3</t>
  </si>
  <si>
    <t>38170181343</t>
  </si>
  <si>
    <t>SD000234</t>
  </si>
  <si>
    <t>1FMJGF3</t>
  </si>
  <si>
    <t>Isabelle Lizardo</t>
  </si>
  <si>
    <t>SD000235</t>
  </si>
  <si>
    <t>CN-0G4DGK-QDC00-89T-05TB-A02</t>
  </si>
  <si>
    <t>668DBR2</t>
  </si>
  <si>
    <t>Kim Datuin</t>
  </si>
  <si>
    <t>SD000236</t>
  </si>
  <si>
    <t>CN-0G4DGK-QDC00-89J-5MHB-A02</t>
  </si>
  <si>
    <t>9Q29BR2</t>
  </si>
  <si>
    <t>SD000237</t>
  </si>
  <si>
    <t>H68DBR2</t>
  </si>
  <si>
    <t>Jev Ezrah Mari Moralde</t>
  </si>
  <si>
    <t>SD000238</t>
  </si>
  <si>
    <t>CN-0G4DGK-QDC00-89K-2WPB-A02</t>
  </si>
  <si>
    <t>8669BR2</t>
  </si>
  <si>
    <t>Ian Roy Meralles</t>
  </si>
  <si>
    <t>SD000239</t>
  </si>
  <si>
    <t>CN-0G4DGK-QDC00-8A1-DA8B-A02</t>
  </si>
  <si>
    <t>GF7HBR2</t>
  </si>
  <si>
    <t>Andrea Sususco</t>
  </si>
  <si>
    <t>SD000240</t>
  </si>
  <si>
    <t>CN-0G4DGK-QDC00-89T-0DEB-A02</t>
  </si>
  <si>
    <t>6L8DBR2</t>
  </si>
  <si>
    <t>Rice Grace Cancio</t>
  </si>
  <si>
    <t>SD000241</t>
  </si>
  <si>
    <t>6Y59BR2</t>
  </si>
  <si>
    <t>Anna Lisette Andal</t>
  </si>
  <si>
    <t>SD000242</t>
  </si>
  <si>
    <t>CN-0G4DGK-QDC00-89K-2W8B-A02</t>
  </si>
  <si>
    <t>B569BR2</t>
  </si>
  <si>
    <t>SD000243</t>
  </si>
  <si>
    <t>CN-0G4DGK-QDC00-896-5JYB-A01</t>
  </si>
  <si>
    <t>90DT3Q2</t>
  </si>
  <si>
    <t>Roland Von Allen Salcedo</t>
  </si>
  <si>
    <t>SD000244</t>
  </si>
  <si>
    <t>CN-0G4DGK-QDC00-89T-061B-A02</t>
  </si>
  <si>
    <t>D68DBR2</t>
  </si>
  <si>
    <t>SD000245</t>
  </si>
  <si>
    <t>CN-0G4DGK-QDC00-89J-5MPB-A02</t>
  </si>
  <si>
    <t>HQ29BR2</t>
  </si>
  <si>
    <t>SD000246</t>
  </si>
  <si>
    <t>CN-0G4DGK-QDC00-89J-5M8B-A02</t>
  </si>
  <si>
    <t>1Q29BR2</t>
  </si>
  <si>
    <t>SD000247</t>
  </si>
  <si>
    <t>CN-0G4DGK-QDC00-89T-0L3B-A02</t>
  </si>
  <si>
    <t>728DBR2</t>
  </si>
  <si>
    <t>Jose David Galido</t>
  </si>
  <si>
    <t>SD000248</t>
  </si>
  <si>
    <t>CN-0G4DGK-QDC00-89T-0LCB-A02</t>
  </si>
  <si>
    <t>HZ8DBR2</t>
  </si>
  <si>
    <t>Nicolas Cajeme</t>
  </si>
  <si>
    <t>SD000249</t>
  </si>
  <si>
    <t>CN-0G4DGK-QDC00-89T-070B-A02</t>
  </si>
  <si>
    <t>888DBR2</t>
  </si>
  <si>
    <t>Cherwin Balderama</t>
  </si>
  <si>
    <t>SD000250</t>
  </si>
  <si>
    <t>CN-0G4DGK-QDC00-89T-063B-A02</t>
  </si>
  <si>
    <t>G68DBR2</t>
  </si>
  <si>
    <t>SD000251</t>
  </si>
  <si>
    <t>CN-0G4DGK-QDC00-89T-05PB-A02</t>
  </si>
  <si>
    <t>468DBR2</t>
  </si>
  <si>
    <t>SD000252</t>
  </si>
  <si>
    <t>CN-0G4DGK-QDC00-89K-2WLB-A02</t>
  </si>
  <si>
    <t>5669BR2</t>
  </si>
  <si>
    <t>Esthan John Obusan</t>
  </si>
  <si>
    <t>SD000253</t>
  </si>
  <si>
    <t>CN-0G4DGK-QDC00-89T-0KTB-A02</t>
  </si>
  <si>
    <t>HY8DBR2</t>
  </si>
  <si>
    <t>Aileen Mae So</t>
  </si>
  <si>
    <t>SD000254</t>
  </si>
  <si>
    <t>CN-0G4DGK-QDC00-89J-5MJB-A02</t>
  </si>
  <si>
    <t>BQ29BR2</t>
  </si>
  <si>
    <t>Ronessa De Chavez</t>
  </si>
  <si>
    <t>SD000255</t>
  </si>
  <si>
    <t>CN-0G4DGK-QDC00-89K-2WUB-A02</t>
  </si>
  <si>
    <t>C669BR2</t>
  </si>
  <si>
    <t>Renz Pizarro</t>
  </si>
  <si>
    <t>SD000256</t>
  </si>
  <si>
    <t>CN-0G4DGK-QDC00-89T-06WB-A02</t>
  </si>
  <si>
    <t>688DBR2</t>
  </si>
  <si>
    <t>Crystal Genna Antinero</t>
  </si>
  <si>
    <t>SD000257</t>
  </si>
  <si>
    <t>CN-0G4DGK-QDC00-89T-05KB-A02</t>
  </si>
  <si>
    <t>J58DBR2</t>
  </si>
  <si>
    <t>Mariel Abigail Ayuste</t>
  </si>
  <si>
    <t>SD000258</t>
  </si>
  <si>
    <t>CN-0G4DG-QDC00-896-5KHB-A01</t>
  </si>
  <si>
    <t>B1DT3Q2</t>
  </si>
  <si>
    <t>IT</t>
  </si>
  <si>
    <t>SD000259</t>
  </si>
  <si>
    <t>CN-0G4DGK-QDC00-896-5EGB-A01</t>
  </si>
  <si>
    <t>8RCT3Q2</t>
  </si>
  <si>
    <t>Mikee Joyce Gevero</t>
  </si>
  <si>
    <t>SD000260</t>
  </si>
  <si>
    <t>CN-0G4DGK-QDC00-89K-2WNB-A02</t>
  </si>
  <si>
    <t>7669BR2</t>
  </si>
  <si>
    <t>SD000261</t>
  </si>
  <si>
    <t>CN-0G4DGK-QDC00-89T-09YB-A02</t>
  </si>
  <si>
    <t>GF8DBR2</t>
  </si>
  <si>
    <t>Jayvee Liao Nerida</t>
  </si>
  <si>
    <t>SD000262</t>
  </si>
  <si>
    <t>CN-0G4DGK-QDC00-89T-0D4B-A02</t>
  </si>
  <si>
    <t>FK8DBR2</t>
  </si>
  <si>
    <t>SD000263</t>
  </si>
  <si>
    <t>CN-0G4DGK-QDC00-89T-06JB-A02</t>
  </si>
  <si>
    <t>D78DBR2</t>
  </si>
  <si>
    <t>SD000264</t>
  </si>
  <si>
    <t>CN-045GT4-QDC00-96P-JU2B-A03</t>
  </si>
  <si>
    <t>JJMZ5X2</t>
  </si>
  <si>
    <t>Benedict Dela Fuente</t>
  </si>
  <si>
    <t>SD000265</t>
  </si>
  <si>
    <t>F669BR2</t>
  </si>
  <si>
    <t>John Christopher Agatep</t>
  </si>
  <si>
    <t>SD000266</t>
  </si>
  <si>
    <t>CN-0G4DGK-QDC00-8A1-DACB-A02</t>
  </si>
  <si>
    <t>1G7HBR2</t>
  </si>
  <si>
    <t>Ernei Boy Paulino</t>
  </si>
  <si>
    <t>SD000267</t>
  </si>
  <si>
    <t>CN-0G4DGK-QDC00-896-5K9B-A02</t>
  </si>
  <si>
    <t>31DT3Q2</t>
  </si>
  <si>
    <t>Paulo Vasquez</t>
  </si>
  <si>
    <t>SD000268</t>
  </si>
  <si>
    <t>CN-0G4DGK-QDC00-896-5KMB-A01</t>
  </si>
  <si>
    <t>G1DT3Q2</t>
  </si>
  <si>
    <t>SD000269</t>
  </si>
  <si>
    <t>CN-0G4DGK-QDC00-89J-5MKB-A02</t>
  </si>
  <si>
    <t>CQ29BR2</t>
  </si>
  <si>
    <t>SD000270</t>
  </si>
  <si>
    <t>CN-0G4DGK-QDC00-89T-0AVB-A02</t>
  </si>
  <si>
    <t>9H8DBR2</t>
  </si>
  <si>
    <t>Ryan Aron Matienzo</t>
  </si>
  <si>
    <t>SD000271</t>
  </si>
  <si>
    <t>CN-0G4DGK-QDC00-89J-5MLB-A02</t>
  </si>
  <si>
    <t>DQ29BR2</t>
  </si>
  <si>
    <t>SD000272</t>
  </si>
  <si>
    <t>CN-0G4DGK-QDC00-89T-06EB-A02</t>
  </si>
  <si>
    <t>878DBR2</t>
  </si>
  <si>
    <t>John Ray Raiz</t>
  </si>
  <si>
    <t>SD000273</t>
  </si>
  <si>
    <t>CN-0G4DGK-QDC00-89K-2RNB-A02</t>
  </si>
  <si>
    <t>3Z59BR2</t>
  </si>
  <si>
    <t>Uriel Bagang</t>
  </si>
  <si>
    <t>SD000274</t>
  </si>
  <si>
    <t>CN-0G4DGK-QDC00-89J-5MNB-A02</t>
  </si>
  <si>
    <t>GQ29BR2</t>
  </si>
  <si>
    <t>SD000275</t>
  </si>
  <si>
    <t>CN-0G4DGK-QDC00-89U-674B-A02</t>
  </si>
  <si>
    <t>140GBR2</t>
  </si>
  <si>
    <t>SD000277</t>
  </si>
  <si>
    <t>CN-0G4DGK-QDC00-89K-2WMB-A02</t>
  </si>
  <si>
    <t>6669BR2</t>
  </si>
  <si>
    <t>Jocelyn Singson</t>
  </si>
  <si>
    <t>SD000278</t>
  </si>
  <si>
    <t>CN-0G4DGK-QDC00-89J-5N3B-A02</t>
  </si>
  <si>
    <t>9R29BR2</t>
  </si>
  <si>
    <t>SD000279</t>
  </si>
  <si>
    <t>CN-0G4DGK-QDC00-89K-2RCB-A02</t>
  </si>
  <si>
    <t>9Y59BR2</t>
  </si>
  <si>
    <t>Brille John B.Calamaza</t>
  </si>
  <si>
    <t>SD000280</t>
  </si>
  <si>
    <t>CN-0G4DGK-QDC00-89K-2R9B-A02</t>
  </si>
  <si>
    <t>7Y59BR2</t>
  </si>
  <si>
    <t>Jan Michael Baens</t>
  </si>
  <si>
    <t>SD000281</t>
  </si>
  <si>
    <t>778DBR2</t>
  </si>
  <si>
    <t>Jaycris Garcia</t>
  </si>
  <si>
    <t>SD000282</t>
  </si>
  <si>
    <t>CN-0G4DGK-QDC00-89T-0AJB-A02</t>
  </si>
  <si>
    <t>JG8DBR2</t>
  </si>
  <si>
    <t>Johannes Christoph Vitor</t>
  </si>
  <si>
    <t>SD000283</t>
  </si>
  <si>
    <t>CN-0G4DGK-QDC00-896-5J7B-A02</t>
  </si>
  <si>
    <t>4ZCT3Q2</t>
  </si>
  <si>
    <t>Francis Kim Sacopla</t>
  </si>
  <si>
    <t>SD000286</t>
  </si>
  <si>
    <t>CN-0G4DGK-QDC00-89T-0C5B-A02</t>
  </si>
  <si>
    <t>1J8DBR2</t>
  </si>
  <si>
    <t>SD000287</t>
  </si>
  <si>
    <t>CN-0G4DGK-QDC00-89J-0AWB-A02</t>
  </si>
  <si>
    <t>BH8DBR2</t>
  </si>
  <si>
    <t>Ma. Lora Calingo</t>
  </si>
  <si>
    <t>SD000288</t>
  </si>
  <si>
    <t>CN-0G4DGK-QDC00-896-5K7B-A01</t>
  </si>
  <si>
    <t>11DT3Q2</t>
  </si>
  <si>
    <t>SD000289</t>
  </si>
  <si>
    <t>CN-0G4DGK-QDC00-89T-06FB-A02</t>
  </si>
  <si>
    <t>978DBR2</t>
  </si>
  <si>
    <t>SD000290</t>
  </si>
  <si>
    <t>CN-0G4DGK-QDC00-896-5K6B-A01</t>
  </si>
  <si>
    <t>J0DT3Q2</t>
  </si>
  <si>
    <t>Maricar Bañes</t>
  </si>
  <si>
    <t>SD000291</t>
  </si>
  <si>
    <t>CN-0G4DGK-QDC00-89T-06AB-A02</t>
  </si>
  <si>
    <t>578DBR2</t>
  </si>
  <si>
    <t>SD000292</t>
  </si>
  <si>
    <t>CN-0G4DGK-QDC00-89T-0CVB-A02</t>
  </si>
  <si>
    <t>6K8DBR2</t>
  </si>
  <si>
    <t>Reymarie Aisabelle Carbonel</t>
  </si>
  <si>
    <t>SD000293</t>
  </si>
  <si>
    <t>CN-0G4DGK-QDC00-89J-5MTB-A02</t>
  </si>
  <si>
    <t>1R29BR2</t>
  </si>
  <si>
    <t>SD000294</t>
  </si>
  <si>
    <t>CN-0G4DGK-QDC00-89K-2RAB-A02</t>
  </si>
  <si>
    <t>8Y59BR2</t>
  </si>
  <si>
    <t>Cheene Rose Gamboa</t>
  </si>
  <si>
    <t>SD000295</t>
  </si>
  <si>
    <t>CN-0G4DGK-QDC00-896-5K3B-A01</t>
  </si>
  <si>
    <t>F0DT3Q2</t>
  </si>
  <si>
    <t>Angelo James Tongco</t>
  </si>
  <si>
    <t>SD000296</t>
  </si>
  <si>
    <t>CN-0G4DGK-QDC00-89T-0CYB-A02</t>
  </si>
  <si>
    <t>8K8DBR2</t>
  </si>
  <si>
    <t>Ann Shellrilane Delos Santos</t>
  </si>
  <si>
    <t>SD000297</t>
  </si>
  <si>
    <t>CN-0G4DGK-QDC00-89T-0D8B-A02</t>
  </si>
  <si>
    <t>1L8DBR2</t>
  </si>
  <si>
    <t>SD000298</t>
  </si>
  <si>
    <t>CN-0G4DGK-QDC00-89T-060B-A02</t>
  </si>
  <si>
    <t>C68DBR2</t>
  </si>
  <si>
    <t>SD000299</t>
  </si>
  <si>
    <t>CN-0G4DGK-QDC00-89K-2RTB-A02</t>
  </si>
  <si>
    <t>6Z59BR2</t>
  </si>
  <si>
    <t>SD000300</t>
  </si>
  <si>
    <t>CN-0G4DGK-QDC00-89K-2RPB-A02</t>
  </si>
  <si>
    <t>4Z59BR2</t>
  </si>
  <si>
    <t>SD000301</t>
  </si>
  <si>
    <t>CN-0G4DGK-QDC00-89J-5KJB-A02</t>
  </si>
  <si>
    <t>JL29BR2</t>
  </si>
  <si>
    <t>Angelo james Tongco</t>
  </si>
  <si>
    <t>SD000302</t>
  </si>
  <si>
    <t>CN-0G4DGK-QDC00-896-5KWB-A01</t>
  </si>
  <si>
    <t>52DT3Q2</t>
  </si>
  <si>
    <t>Francis Elijah Menguita</t>
  </si>
  <si>
    <t>SD000303</t>
  </si>
  <si>
    <t>CN-0G4DGK-QDC00-89T-062B-A02</t>
  </si>
  <si>
    <t>F68DBR2</t>
  </si>
  <si>
    <t>Jovelyn Sanchez</t>
  </si>
  <si>
    <t>SD000304</t>
  </si>
  <si>
    <t>CN-0G4DGK-QDC00-896-5K5B-A01</t>
  </si>
  <si>
    <t>H0DT3Q2</t>
  </si>
  <si>
    <t>Rainiel Lawrence Enriquez</t>
  </si>
  <si>
    <t>SD000305</t>
  </si>
  <si>
    <t>CN-0G4DJK-QDC00-89J-5L2B-A02</t>
  </si>
  <si>
    <t>GM29BR2</t>
  </si>
  <si>
    <t>SD000306</t>
  </si>
  <si>
    <t>CN-0G4DGK-QDC00-89K-2WYB-A02</t>
  </si>
  <si>
    <t>G669BR2</t>
  </si>
  <si>
    <t>SD000307</t>
  </si>
  <si>
    <t>CN-0G4DGK-QDC00-89J-5N1B-A02</t>
  </si>
  <si>
    <t>7R29BR2</t>
  </si>
  <si>
    <t>Camille Libradilla</t>
  </si>
  <si>
    <t>SD000308</t>
  </si>
  <si>
    <t>CN-0G4DGK-QDC00-89K-2RDB-A02</t>
  </si>
  <si>
    <t>BY59BR2</t>
  </si>
  <si>
    <t>Mailarae Charlexinne O'Santos</t>
  </si>
  <si>
    <t>SD000309</t>
  </si>
  <si>
    <t>CN-0G4DGK-QDC00-89T-05YB-A02</t>
  </si>
  <si>
    <t>B68DBR2</t>
  </si>
  <si>
    <t>Emerson Mendoza</t>
  </si>
  <si>
    <t>SD000310</t>
  </si>
  <si>
    <t>CN-0G4DGK-QDC00-89T-06HB-A02</t>
  </si>
  <si>
    <t>C78DBR2</t>
  </si>
  <si>
    <t>SD000311</t>
  </si>
  <si>
    <t>CN-0G4DGK-QDC00-89T-06KB-A02</t>
  </si>
  <si>
    <t>F78DBR2</t>
  </si>
  <si>
    <t>Aileen David</t>
  </si>
  <si>
    <t>SD000312</t>
  </si>
  <si>
    <t>CN-0G4DGK-QDC00-896-5K0B-A01</t>
  </si>
  <si>
    <t>B0DT3Q2</t>
  </si>
  <si>
    <t>SD000314</t>
  </si>
  <si>
    <t>CN-0G4DGK-QDC00-89T-06RB-A02</t>
  </si>
  <si>
    <t>288DBR2</t>
  </si>
  <si>
    <t>SD000315</t>
  </si>
  <si>
    <t>CN-0G4DGK-QDC00-896-5KAB-A01</t>
  </si>
  <si>
    <t>41DT3Q2</t>
  </si>
  <si>
    <t>Adrian Chino Carbonel</t>
  </si>
  <si>
    <t>SD000316</t>
  </si>
  <si>
    <t>CN-OGADGK-QDC00-896-5KD8-A01</t>
  </si>
  <si>
    <t>61DT3Q2</t>
  </si>
  <si>
    <t>SD000319</t>
  </si>
  <si>
    <t>CN-0G4DGK-QDC00-89T-06GB-A02</t>
  </si>
  <si>
    <t>B78DBR2</t>
  </si>
  <si>
    <t>SD000320</t>
  </si>
  <si>
    <t>178DBR2</t>
  </si>
  <si>
    <t>Jonnel Dela Paz</t>
  </si>
  <si>
    <t>SD000351</t>
  </si>
  <si>
    <t>SD-PHPS-WKS-110</t>
  </si>
  <si>
    <t>CN-0THC2P-PE200-88Q-0455-A00</t>
  </si>
  <si>
    <t>9488BS2</t>
  </si>
  <si>
    <t>Charisse Ann kho</t>
  </si>
  <si>
    <t>SD000352</t>
  </si>
  <si>
    <t>SD-PHPS-WKS-042</t>
  </si>
  <si>
    <t>CN-0THC2P-PE200-88Q-0823-A00</t>
  </si>
  <si>
    <t>939DBS2</t>
  </si>
  <si>
    <t>SD000353</t>
  </si>
  <si>
    <t>SD-O-WKS-047</t>
  </si>
  <si>
    <t>CN-0THC2P-PE200-88Q-0472-A00</t>
  </si>
  <si>
    <t>93PFBS2</t>
  </si>
  <si>
    <t>Patrick Joshua Villorente</t>
  </si>
  <si>
    <t>SD000354</t>
  </si>
  <si>
    <t>SD-PHPS-WKS-048</t>
  </si>
  <si>
    <t>CN-0THC2P-PE200-88Q-0171-A00</t>
  </si>
  <si>
    <t>93M9BS2</t>
  </si>
  <si>
    <t>SD000355</t>
  </si>
  <si>
    <t>SD-PHPS-WKS-049</t>
  </si>
  <si>
    <t>CN-0THC2P-PE200-88Q-0503-A00</t>
  </si>
  <si>
    <t>946BBS2</t>
  </si>
  <si>
    <t>Maria Jesusa Garcia</t>
  </si>
  <si>
    <t>SD000356</t>
  </si>
  <si>
    <t>SD-PHPS-WKS-050</t>
  </si>
  <si>
    <t>CN-0THC2P-PE200-88Q-0498-A00</t>
  </si>
  <si>
    <t>940FBS2</t>
  </si>
  <si>
    <t>Kathryne Larcia</t>
  </si>
  <si>
    <t>SD000357</t>
  </si>
  <si>
    <t>SD-O-WKS-051</t>
  </si>
  <si>
    <t>CN-0THC2P-PE200-88Q-0500-A00</t>
  </si>
  <si>
    <t>9467BS2</t>
  </si>
  <si>
    <t>SD000358</t>
  </si>
  <si>
    <t>SD-PHPM-WKS-052</t>
  </si>
  <si>
    <t>CN-0THC2P-PE200-88Q-0128-A00</t>
  </si>
  <si>
    <t>93C8BS2</t>
  </si>
  <si>
    <t>Shiela Rodriguez</t>
  </si>
  <si>
    <t>SD000359</t>
  </si>
  <si>
    <t>SD-PHPS-WKS-053</t>
  </si>
  <si>
    <t>CN-0THC2P-PE200-88J-0254-A00</t>
  </si>
  <si>
    <t>93BDBS2</t>
  </si>
  <si>
    <t>Giebeth Aggari</t>
  </si>
  <si>
    <t>SD000360</t>
  </si>
  <si>
    <t>SD-O-WKS-054</t>
  </si>
  <si>
    <t>CN-0THC2P-PE200-88Q-0469-A00</t>
  </si>
  <si>
    <t>94CCBS2</t>
  </si>
  <si>
    <t>SD000361</t>
  </si>
  <si>
    <t>SD-O-WKS-055</t>
  </si>
  <si>
    <t>CN-0THC2P-PE200-88Q-0474-A00</t>
  </si>
  <si>
    <t>94CBBS2</t>
  </si>
  <si>
    <t>SD000362</t>
  </si>
  <si>
    <t>SD-PHPS-WKS-056</t>
  </si>
  <si>
    <t>CN-0THC2P-PE200-88Q-0489-A00</t>
  </si>
  <si>
    <t>9479BS2</t>
  </si>
  <si>
    <t>SD000363</t>
  </si>
  <si>
    <t>SD-O-WKS-108</t>
  </si>
  <si>
    <t>CN-0THC2P-PE200-88Q-0007-A00</t>
  </si>
  <si>
    <t>93TBBS2</t>
  </si>
  <si>
    <t>Josephine Candelaria</t>
  </si>
  <si>
    <t>SD000364</t>
  </si>
  <si>
    <t>SD-PHPS-WKS-064</t>
  </si>
  <si>
    <t>CN-0THC2P-PE200-88Q-0464-A00</t>
  </si>
  <si>
    <t>94BCBS2</t>
  </si>
  <si>
    <t>Jay Arvin Limos</t>
  </si>
  <si>
    <t>SD000365</t>
  </si>
  <si>
    <t>SD-PHPS-WKS-063</t>
  </si>
  <si>
    <t>CN-0THC2P-PE200-88Q-0013-A00</t>
  </si>
  <si>
    <t>93YBBS2</t>
  </si>
  <si>
    <t>SD000366</t>
  </si>
  <si>
    <t>SD-O-WKS-062</t>
  </si>
  <si>
    <t>CN-0THC2P-PE200-88J-0377-A00</t>
  </si>
  <si>
    <t>93CGBS2</t>
  </si>
  <si>
    <t>SD000367</t>
  </si>
  <si>
    <t>SD-O-WKS-061</t>
  </si>
  <si>
    <t>CN-0THC2P-PE200-88Q-0477-A00</t>
  </si>
  <si>
    <t>94CGBS2</t>
  </si>
  <si>
    <t>19853822882</t>
  </si>
  <si>
    <t>SD000368</t>
  </si>
  <si>
    <t>SD-O-WKS-060</t>
  </si>
  <si>
    <t>CN-0THC2P-PE200-88Q-0015-A00</t>
  </si>
  <si>
    <t>93XDBS2</t>
  </si>
  <si>
    <t>SD000369</t>
  </si>
  <si>
    <t>SD-PHPS-WKS-059</t>
  </si>
  <si>
    <t>CN-0THC2P-PE200-88J-0095-A00</t>
  </si>
  <si>
    <t>9397BS2</t>
  </si>
  <si>
    <t>Joshua Mel Caliwatan</t>
  </si>
  <si>
    <t>SD000370</t>
  </si>
  <si>
    <t>SD-O-WKS-058</t>
  </si>
  <si>
    <t>CN-0THC2P-PE200-88Q-0008-A00</t>
  </si>
  <si>
    <t>93W5BS2</t>
  </si>
  <si>
    <t>Christian Luis Añover</t>
  </si>
  <si>
    <t>Hybrid - Alabang</t>
  </si>
  <si>
    <t>SD000371</t>
  </si>
  <si>
    <t>SD-O-WKS-057</t>
  </si>
  <si>
    <t>CN-0THC2P-PE200-88Q-0460-A00</t>
  </si>
  <si>
    <t>94CFBS2</t>
  </si>
  <si>
    <t>SD000372</t>
  </si>
  <si>
    <t>SD-O-WKS-067</t>
  </si>
  <si>
    <t>CN-0THC2P-PE200-88Q-0508-A00</t>
  </si>
  <si>
    <t>9476BS2</t>
  </si>
  <si>
    <t>SD000373</t>
  </si>
  <si>
    <t>SD-O-WKS-066</t>
  </si>
  <si>
    <t>SD000374</t>
  </si>
  <si>
    <t>SD-PHPM-WKS-069</t>
  </si>
  <si>
    <t>CN-0THC2P-PE200-88Q-0028-A00</t>
  </si>
  <si>
    <t>93Q8BS2</t>
  </si>
  <si>
    <t>19816498082</t>
  </si>
  <si>
    <t>Lal Gopal Das Gonzales</t>
  </si>
  <si>
    <t>SD000375</t>
  </si>
  <si>
    <t>SD-O-WKS-068</t>
  </si>
  <si>
    <t>CN-0THC2P-PE200-88Q-0480-A00</t>
  </si>
  <si>
    <t>949GBS2</t>
  </si>
  <si>
    <t>Daryl Advincula</t>
  </si>
  <si>
    <t>SD000376</t>
  </si>
  <si>
    <t>SD-PHPS-WKS-075</t>
  </si>
  <si>
    <t>CN-0THC2P-PE200-88Q-0279-A00</t>
  </si>
  <si>
    <t>949CBS2</t>
  </si>
  <si>
    <t>Jenny Ferrer</t>
  </si>
  <si>
    <t>SD000377</t>
  </si>
  <si>
    <t>SD-PHPS-WKS-074</t>
  </si>
  <si>
    <t>CN-0THC2P-PE200-88Q-0430-A00</t>
  </si>
  <si>
    <t>9486BS2</t>
  </si>
  <si>
    <t>SD000378</t>
  </si>
  <si>
    <t>SD-PHPS-WKS-474</t>
  </si>
  <si>
    <t>CN-0THC2P-PE200-88Q-0372-A00</t>
  </si>
  <si>
    <t>944BBS2</t>
  </si>
  <si>
    <t>Lindfel Marie Bagsit</t>
  </si>
  <si>
    <t>SD000379</t>
  </si>
  <si>
    <t>SD-PHPS-WKS-072</t>
  </si>
  <si>
    <t>CN-0THC2P-PE200-88Q-0461-A00</t>
  </si>
  <si>
    <t>93Y5BS2</t>
  </si>
  <si>
    <t>Maria Emma Mascarenas</t>
  </si>
  <si>
    <t>SD000380</t>
  </si>
  <si>
    <t>SD-O-WKS-071</t>
  </si>
  <si>
    <t>CN-0THC2P-PE200-88Q-0452-A00</t>
  </si>
  <si>
    <t>9497BS2</t>
  </si>
  <si>
    <t>Jennifer Casama</t>
  </si>
  <si>
    <t>SD000381</t>
  </si>
  <si>
    <t>SD-O-WKS-070</t>
  </si>
  <si>
    <t>CN-0THC2P-PE200-88Q-0505-A00</t>
  </si>
  <si>
    <t>944GBS2</t>
  </si>
  <si>
    <t xml:space="preserve"> Defective</t>
  </si>
  <si>
    <t>SD000382</t>
  </si>
  <si>
    <t>SD-O-WKS-081</t>
  </si>
  <si>
    <t>CN-0THC2P-PE200-88Q-0020-A00</t>
  </si>
  <si>
    <t>93P9BS2</t>
  </si>
  <si>
    <t>Receptionist PC</t>
  </si>
  <si>
    <t>SD000383</t>
  </si>
  <si>
    <t>SD-O-WKS-080</t>
  </si>
  <si>
    <t>CN-0THC2P-PE200-88Q-0415-A00</t>
  </si>
  <si>
    <t>93TCBS2</t>
  </si>
  <si>
    <t>SD000384</t>
  </si>
  <si>
    <t>SD-PHPS-WKS-079</t>
  </si>
  <si>
    <t>CN-0THC2P-PE200-88Q-0459-A00</t>
  </si>
  <si>
    <t>94C6BS2</t>
  </si>
  <si>
    <t>SD000385</t>
  </si>
  <si>
    <t>SD-PHPS-WKS-078</t>
  </si>
  <si>
    <t>SD000386</t>
  </si>
  <si>
    <t>SD-PHPS-WKS-082</t>
  </si>
  <si>
    <t>94BFBS2</t>
  </si>
  <si>
    <t>Jay Ann Vitug</t>
  </si>
  <si>
    <t>SD000387</t>
  </si>
  <si>
    <t>SD-PHPS-WKS-478</t>
  </si>
  <si>
    <t>CN-0THC2P-PE200-88Q-0428-A00</t>
  </si>
  <si>
    <t>94BGBS2</t>
  </si>
  <si>
    <t>SD000388</t>
  </si>
  <si>
    <t>SD-PHPS-WKS-084</t>
  </si>
  <si>
    <t>CN-0THC2P-PE200-88Q-0473-A00</t>
  </si>
  <si>
    <t>9426BS2</t>
  </si>
  <si>
    <t>SD000389</t>
  </si>
  <si>
    <t>SD-O-WKS-085</t>
  </si>
  <si>
    <t>CN-0THC2P-PE200-88Q-0484-A00</t>
  </si>
  <si>
    <t>93Z8BS2</t>
  </si>
  <si>
    <t>SD000390</t>
  </si>
  <si>
    <t>SD-O-WKS-086</t>
  </si>
  <si>
    <t>CN-0THC2P-PE200-88J-0358-A00</t>
  </si>
  <si>
    <t>93FCBS2</t>
  </si>
  <si>
    <t>SD000391</t>
  </si>
  <si>
    <t>SD-PHPS-WKS-087</t>
  </si>
  <si>
    <t>CN-0THC2P-PE200-88Q-0476-A00</t>
  </si>
  <si>
    <t>94C9BS2</t>
  </si>
  <si>
    <t>19853496290</t>
  </si>
  <si>
    <t>Rushine Abad</t>
  </si>
  <si>
    <t>SD000392</t>
  </si>
  <si>
    <t>SD-PHPS-WKS-088</t>
  </si>
  <si>
    <t>CN-0THC2P-PE200-88Q-0440-A00</t>
  </si>
  <si>
    <t>94C7BS2</t>
  </si>
  <si>
    <t>SD000393</t>
  </si>
  <si>
    <t>SD-O-WKS-089</t>
  </si>
  <si>
    <t>CN-0THC2P-PE200-88Q-0202-A00</t>
  </si>
  <si>
    <t>93NFBS2</t>
  </si>
  <si>
    <t>Christian Ray Lucena</t>
  </si>
  <si>
    <t>SD000394</t>
  </si>
  <si>
    <t>SD-phps-WKS-090</t>
  </si>
  <si>
    <t>CN-0THC2P-PE200-88Q-0466-A00</t>
  </si>
  <si>
    <t>93V8BS2</t>
  </si>
  <si>
    <t>SD000395</t>
  </si>
  <si>
    <t>SD-PHPS-WKS-091</t>
  </si>
  <si>
    <t>CN-0THC2P-PE200-88Q-0514-A00</t>
  </si>
  <si>
    <t>9458BS2</t>
  </si>
  <si>
    <t>Patricia Jean Cu</t>
  </si>
  <si>
    <t>SD000396</t>
  </si>
  <si>
    <t>SD-PHPS-WKS-092</t>
  </si>
  <si>
    <t>SD000397</t>
  </si>
  <si>
    <t>SD-O-WKS-093</t>
  </si>
  <si>
    <t>CN-0THC2P-PE200-88Q-0448-A00</t>
  </si>
  <si>
    <t>945FBS2</t>
  </si>
  <si>
    <t>SD000398</t>
  </si>
  <si>
    <t>SD-O-WKS-094</t>
  </si>
  <si>
    <t>CN-0THC2P-PE200-88Q-0443-A00</t>
  </si>
  <si>
    <t>93N7BS2</t>
  </si>
  <si>
    <t>SD000399</t>
  </si>
  <si>
    <t>SD-O-WKS-095</t>
  </si>
  <si>
    <t>CN-0THC2P-PE200-88Q-0453-A00</t>
  </si>
  <si>
    <t>93QDBS2</t>
  </si>
  <si>
    <t>SD000400</t>
  </si>
  <si>
    <t>SD-O-WKS-096</t>
  </si>
  <si>
    <t>CN-0THC2P-PE200-88Q-0470-A00</t>
  </si>
  <si>
    <t>9438BS2</t>
  </si>
  <si>
    <t>SD000401</t>
  </si>
  <si>
    <t>SD-O-WKS-107</t>
  </si>
  <si>
    <t>CN-0THC2P-PE200-88Q-0019-A00</t>
  </si>
  <si>
    <t>93RFBS2</t>
  </si>
  <si>
    <t>SD000402</t>
  </si>
  <si>
    <t>SD-O-WKS-097</t>
  </si>
  <si>
    <t>CN-0THC2P-PE200-88Q-0432-A00</t>
  </si>
  <si>
    <t>948CBS2</t>
  </si>
  <si>
    <t>19846917794</t>
  </si>
  <si>
    <t>Jhea Mariz Favorito</t>
  </si>
  <si>
    <t>SD000403</t>
  </si>
  <si>
    <t>SD-PHPS-WKS-098</t>
  </si>
  <si>
    <t>CN-0THC2P-PE200-88Q-0449-A00</t>
  </si>
  <si>
    <t>94B9BS2</t>
  </si>
  <si>
    <t>Revinal Aban</t>
  </si>
  <si>
    <t>SD000404</t>
  </si>
  <si>
    <t>SD-O-WKS-099</t>
  </si>
  <si>
    <t>CN-0THC2P-PE200-88J-0470-A00</t>
  </si>
  <si>
    <t>93SDBS2</t>
  </si>
  <si>
    <t>Raymarie Aisabelle Carbonel</t>
  </si>
  <si>
    <t>SD000405</t>
  </si>
  <si>
    <t>SD-PHPS-WKS-466</t>
  </si>
  <si>
    <t>CN-0THC2P-PE200-88Q-0495-A00</t>
  </si>
  <si>
    <t>942DBS2</t>
  </si>
  <si>
    <t>SD000406</t>
  </si>
  <si>
    <t>SD-PHPM-WKS-102</t>
  </si>
  <si>
    <t>CN-0THC2P-PE200-88Q-0268-A00</t>
  </si>
  <si>
    <t>94B7BS2</t>
  </si>
  <si>
    <t>SD000407</t>
  </si>
  <si>
    <t>CN-0G4DGK-QDC00-89T-05RB-A02</t>
  </si>
  <si>
    <t>568DBR2</t>
  </si>
  <si>
    <t>Mark Jefferson Mejia</t>
  </si>
  <si>
    <t>SD000408</t>
  </si>
  <si>
    <t>SD-O-WKS-101</t>
  </si>
  <si>
    <t>CN-0THC2P-PE200-88Q-0454-A00</t>
  </si>
  <si>
    <t>948GBS2</t>
  </si>
  <si>
    <t>19847104418</t>
  </si>
  <si>
    <t>SD000409</t>
  </si>
  <si>
    <t>SD-O-WKS-104</t>
  </si>
  <si>
    <t>CN-0THC2P-PE200-88Q-0304-A00</t>
  </si>
  <si>
    <t>93GDBS2</t>
  </si>
  <si>
    <t>Jem D. Santos</t>
  </si>
  <si>
    <t>SD000410</t>
  </si>
  <si>
    <t>SD-O-WKS-103</t>
  </si>
  <si>
    <t>CN-0THC2P-PE200-88Q-0467-A00</t>
  </si>
  <si>
    <t>9406BS2</t>
  </si>
  <si>
    <t>SD000411</t>
  </si>
  <si>
    <t>SD-PHPS-WKS-105</t>
  </si>
  <si>
    <t>CN-0THC2P-PE200-88Q-0326-A00</t>
  </si>
  <si>
    <t>93X5BS2</t>
  </si>
  <si>
    <t>SD000412</t>
  </si>
  <si>
    <t>SD-PHPS-WKS-106</t>
  </si>
  <si>
    <t>CN-0THC2P-PE200-88Q-0468-A00</t>
  </si>
  <si>
    <t>93S7BS2</t>
  </si>
  <si>
    <t>SD000413</t>
  </si>
  <si>
    <t>SD-PHPS-WKS-109</t>
  </si>
  <si>
    <t>CN-0THC2P-PE200-88Q-0429-A00</t>
  </si>
  <si>
    <t>94BDBS2</t>
  </si>
  <si>
    <t>SD000415</t>
  </si>
  <si>
    <t>SD-O-WKS-044</t>
  </si>
  <si>
    <t>CN-0THC2P-PE200-88Q-0001-A00</t>
  </si>
  <si>
    <t>93V7BS2</t>
  </si>
  <si>
    <t>19824849506</t>
  </si>
  <si>
    <t>SD000416</t>
  </si>
  <si>
    <t>SD-O-WKS-045</t>
  </si>
  <si>
    <t>CN-0THC2P-PE200-88Q-0502-A00</t>
  </si>
  <si>
    <t>945CBS2</t>
  </si>
  <si>
    <t>Icymae Lee</t>
  </si>
  <si>
    <t>SD000417</t>
  </si>
  <si>
    <t>SD-O-WKS-046</t>
  </si>
  <si>
    <t>CN-0THC2P-PE200-88Q-0450-A00</t>
  </si>
  <si>
    <t>94CDBS2</t>
  </si>
  <si>
    <t>SD000418</t>
  </si>
  <si>
    <t>SD-LAP-001</t>
  </si>
  <si>
    <t>Latitude 7390</t>
  </si>
  <si>
    <t>24QXNQ2</t>
  </si>
  <si>
    <t>SD000419</t>
  </si>
  <si>
    <t>SD-LAP-002</t>
  </si>
  <si>
    <t>62QXNQ2</t>
  </si>
  <si>
    <t>13226866778</t>
  </si>
  <si>
    <t>SD000420</t>
  </si>
  <si>
    <t>Brother Printer</t>
  </si>
  <si>
    <t>DCP-L2540DW</t>
  </si>
  <si>
    <t>E73801G9N852569</t>
  </si>
  <si>
    <t>Staff Domain Common</t>
  </si>
  <si>
    <t>SD000421</t>
  </si>
  <si>
    <t>SD-LAP-003</t>
  </si>
  <si>
    <t>95WQ5G3</t>
  </si>
  <si>
    <t>19948339731</t>
  </si>
  <si>
    <t>SD000422</t>
  </si>
  <si>
    <t>SD-LAP-005</t>
  </si>
  <si>
    <t>H5JQ5G3</t>
  </si>
  <si>
    <t>37340763411</t>
  </si>
  <si>
    <t>Neo Mokeona</t>
  </si>
  <si>
    <t>SD000423</t>
  </si>
  <si>
    <t>SD-LAP-008</t>
  </si>
  <si>
    <t>1QBQ5G3</t>
  </si>
  <si>
    <t>3768598803</t>
  </si>
  <si>
    <t>Macheba Confidence Tethane</t>
  </si>
  <si>
    <t>SD000424</t>
  </si>
  <si>
    <t>SD-O-NUC-001</t>
  </si>
  <si>
    <t>DATTO-1000</t>
  </si>
  <si>
    <t>SD000425</t>
  </si>
  <si>
    <t>SD-O-NUC-002</t>
  </si>
  <si>
    <t>DATTO-SSD</t>
  </si>
  <si>
    <t>GXXXX246XXXXX</t>
  </si>
  <si>
    <t>SD000426</t>
  </si>
  <si>
    <t>SD-O-WKS-065</t>
  </si>
  <si>
    <t>CN-0THC2P-PE200-88Q-0210-A00</t>
  </si>
  <si>
    <t>93VDBS2</t>
  </si>
  <si>
    <t>SD000427</t>
  </si>
  <si>
    <t>SD-PHPS-WKS-077</t>
  </si>
  <si>
    <t>CN-0THC2P-PE200-88Q-0496-A00</t>
  </si>
  <si>
    <t>943GBS2</t>
  </si>
  <si>
    <t>Sean Garchitorena</t>
  </si>
  <si>
    <t>SD000428</t>
  </si>
  <si>
    <t>SD-PHPS-WKS-112</t>
  </si>
  <si>
    <t>CN-0THC2P-PE200-88Q-0201-A00</t>
  </si>
  <si>
    <t>93R6BS2</t>
  </si>
  <si>
    <t>Regine Matuguina</t>
  </si>
  <si>
    <t>SD - Alabang</t>
  </si>
  <si>
    <t>SD000429</t>
  </si>
  <si>
    <t>SD-PHPS-WKS-114</t>
  </si>
  <si>
    <t>94C8BS2</t>
  </si>
  <si>
    <t>SD000430</t>
  </si>
  <si>
    <t>SD-PHPS-WKS-115</t>
  </si>
  <si>
    <t>CN-0THC2P-PE200-88Q-0274-A00</t>
  </si>
  <si>
    <t>93JDBS2</t>
  </si>
  <si>
    <t>SD000431</t>
  </si>
  <si>
    <t>SD-PHPS-WKS-116</t>
  </si>
  <si>
    <t>CN-0THC2P-PE200-88Q-0504-A00</t>
  </si>
  <si>
    <t>946DBS2</t>
  </si>
  <si>
    <t>SD000432</t>
  </si>
  <si>
    <t>SD-PHPS-WKS-118</t>
  </si>
  <si>
    <t>CN-0D3N70-PE200-13T-0636-A00</t>
  </si>
  <si>
    <t>HBKWMF3</t>
  </si>
  <si>
    <t>SD000433</t>
  </si>
  <si>
    <t>SD-O-WKS-119</t>
  </si>
  <si>
    <t xml:space="preserve">OptiPlex 7460 AIO </t>
  </si>
  <si>
    <t>CN-0THC2P-PE200-88J-0109-A00</t>
  </si>
  <si>
    <t>93DCBS2</t>
  </si>
  <si>
    <t>Mavy Aldiosa Abanes</t>
  </si>
  <si>
    <t>SD000434</t>
  </si>
  <si>
    <r>
      <rPr>
        <sz val="11"/>
        <color rgb="FF9C0006"/>
        <rFont val="Calibri"/>
        <scheme val="minor"/>
      </rPr>
      <t xml:space="preserve">SD-PHPS-WKS-123 </t>
    </r>
    <r>
      <rPr>
        <i/>
        <sz val="11"/>
        <color rgb="FF9C0006"/>
        <rFont val="Calibri"/>
        <scheme val="minor"/>
      </rPr>
      <t>wrong</t>
    </r>
  </si>
  <si>
    <t>CN-0THC2P-PE200-88Q-0212-A00</t>
  </si>
  <si>
    <r>
      <rPr>
        <u/>
        <sz val="11"/>
        <color rgb="FF0563C1"/>
        <rFont val="Calibri"/>
        <scheme val="minor"/>
      </rPr>
      <t>93Y7BS2</t>
    </r>
    <r>
      <rPr>
        <sz val="11"/>
        <color rgb="FF0563C1"/>
        <rFont val="Calibri"/>
        <scheme val="minor"/>
      </rPr>
      <t xml:space="preserve"> </t>
    </r>
    <r>
      <rPr>
        <sz val="11"/>
        <color rgb="FFFF0000"/>
        <rFont val="Calibri"/>
        <scheme val="minor"/>
      </rPr>
      <t>wrong</t>
    </r>
  </si>
  <si>
    <r>
      <rPr>
        <sz val="11"/>
        <color rgb="FF000000"/>
        <rFont val="Calibri"/>
        <scheme val="minor"/>
      </rPr>
      <t xml:space="preserve">19829888354 </t>
    </r>
    <r>
      <rPr>
        <i/>
        <sz val="11"/>
        <color rgb="FFFF0000"/>
        <rFont val="Calibri"/>
        <scheme val="minor"/>
      </rPr>
      <t>wrong</t>
    </r>
  </si>
  <si>
    <t>SD000435</t>
  </si>
  <si>
    <t>SD-O-WKS-124</t>
  </si>
  <si>
    <t>CN-0THC2P-PE200-88Q-0200-A00</t>
  </si>
  <si>
    <t>93Q5BS2</t>
  </si>
  <si>
    <t>Lloyd James Dagun</t>
  </si>
  <si>
    <t>SD000436</t>
  </si>
  <si>
    <t>SD-PHPS-WKS-125</t>
  </si>
  <si>
    <t>OptiPlex 7460 AIO HS</t>
  </si>
  <si>
    <t>93XCBS2</t>
  </si>
  <si>
    <t>SD000437</t>
  </si>
  <si>
    <t>SD-PHPS-WKS-126</t>
  </si>
  <si>
    <t>CN-OTHC2P-PE200-88Q-0184-A00</t>
  </si>
  <si>
    <t>93SBBS2</t>
  </si>
  <si>
    <t>SD000438</t>
  </si>
  <si>
    <t>SD-PHPS-WKS-127</t>
  </si>
  <si>
    <t>CN-OTHC2P-PE200-88Q-0208-A00</t>
  </si>
  <si>
    <t>93WDBS2</t>
  </si>
  <si>
    <t>SD000439</t>
  </si>
  <si>
    <t>SD-PHPS-WKS-128</t>
  </si>
  <si>
    <t>CN-OTHC2P-PE200-88Q-0090-A00</t>
  </si>
  <si>
    <t>93LFBS2</t>
  </si>
  <si>
    <t>SD000440</t>
  </si>
  <si>
    <t>SD-PHPS-WKS-129</t>
  </si>
  <si>
    <t>CN-OTHC2P-PE200-88Q-0479-A00</t>
  </si>
  <si>
    <t>93W7BS2</t>
  </si>
  <si>
    <t>SD000441</t>
  </si>
  <si>
    <t>SD-PHPS-WKS-130</t>
  </si>
  <si>
    <t>CN-0D3N70-PE200-13T-0643-A00</t>
  </si>
  <si>
    <t>GBKWMF3</t>
  </si>
  <si>
    <t>Denise Ann Angliongto</t>
  </si>
  <si>
    <t>SD000442</t>
  </si>
  <si>
    <t>SD-PHPS-WKS-131</t>
  </si>
  <si>
    <t>CN-0D3N70-PE200-13T-0736-A00</t>
  </si>
  <si>
    <t>CDKWMF3</t>
  </si>
  <si>
    <t>SD000443</t>
  </si>
  <si>
    <t>SD-PHPS-WKS-132</t>
  </si>
  <si>
    <t>CN-0D3N70-PE200-13T-0733-A00</t>
  </si>
  <si>
    <t>JBKWMF3</t>
  </si>
  <si>
    <t>SD000444</t>
  </si>
  <si>
    <t>SD-O-WKS-133</t>
  </si>
  <si>
    <t>CN-0D3N70-PE200-13T-0726-A00</t>
  </si>
  <si>
    <t>8CKWMF3</t>
  </si>
  <si>
    <t>John Derick Dela Cruz</t>
  </si>
  <si>
    <t>SD000445</t>
  </si>
  <si>
    <t>SD-O-WKS-134</t>
  </si>
  <si>
    <t>CN-0D3N70-PE200-13T-0723-A00</t>
  </si>
  <si>
    <t>BDKWMF3</t>
  </si>
  <si>
    <t>SD000446</t>
  </si>
  <si>
    <t>SD-O-WKS-135</t>
  </si>
  <si>
    <t>CN-0D3N70-PE200-13T-0734-A00</t>
  </si>
  <si>
    <t>BCKWMF3</t>
  </si>
  <si>
    <t>Robert Sebastian</t>
  </si>
  <si>
    <t>SD000447</t>
  </si>
  <si>
    <t>SD-PHPS-WKS-136</t>
  </si>
  <si>
    <t>CN-0D3N70-PE200-13T-0657-A00</t>
  </si>
  <si>
    <t>J9KWMF3</t>
  </si>
  <si>
    <t>SD000448</t>
  </si>
  <si>
    <t>SD-O-WKS-137</t>
  </si>
  <si>
    <t>CN-0D3N70-PE200-13T-0716-A00</t>
  </si>
  <si>
    <t>1DKWMF3</t>
  </si>
  <si>
    <t>Florica Ombrog</t>
  </si>
  <si>
    <t>SD000449</t>
  </si>
  <si>
    <t>SD-O-WKS-138</t>
  </si>
  <si>
    <t>CN-0D3N70-PE200-13T-0727-A00</t>
  </si>
  <si>
    <t>6CKWMF3</t>
  </si>
  <si>
    <t>Patrick Joseph Pereja</t>
  </si>
  <si>
    <t>SD000450</t>
  </si>
  <si>
    <t>SD-PHPS-WKS-139</t>
  </si>
  <si>
    <t>CN-0D3N70-PE200-13T-0715-A00</t>
  </si>
  <si>
    <t>3DKWMF3</t>
  </si>
  <si>
    <t>SD000451</t>
  </si>
  <si>
    <t>SD-O-WKS-140</t>
  </si>
  <si>
    <t>CN-0D3N70-PE200-13T-0337-A00</t>
  </si>
  <si>
    <t>2BKWMF3</t>
  </si>
  <si>
    <t>SD000452</t>
  </si>
  <si>
    <t>SD-O-WKS-141</t>
  </si>
  <si>
    <t>CN-0D3N70-PE200-13T-0678-A00</t>
  </si>
  <si>
    <t>DBKWMF3</t>
  </si>
  <si>
    <t>SD000453</t>
  </si>
  <si>
    <t>SD-O-WKS-142</t>
  </si>
  <si>
    <t>CN-0D3N70-PE200-13T-0731-A00</t>
  </si>
  <si>
    <t>7CKWMF3</t>
  </si>
  <si>
    <t>SD000454</t>
  </si>
  <si>
    <t>SD-PHPS-WKS-143</t>
  </si>
  <si>
    <t>CN-0D3N70-PE200-13T-0729-A00</t>
  </si>
  <si>
    <t>5CKWMF3</t>
  </si>
  <si>
    <t>SD000455</t>
  </si>
  <si>
    <t>SD-PHPS-WKS-144</t>
  </si>
  <si>
    <t>CN-0D3N70-PE200-13T-0677-A00</t>
  </si>
  <si>
    <t>F9KWMF3</t>
  </si>
  <si>
    <t>Chikara Aoki</t>
  </si>
  <si>
    <t>SD000456</t>
  </si>
  <si>
    <t>SD-PHPS-WKS-145</t>
  </si>
  <si>
    <t>CN-0D3N70-PE200-13T-0681-A00</t>
  </si>
  <si>
    <t>4BKWMF3</t>
  </si>
  <si>
    <t>Michael Romasanta</t>
  </si>
  <si>
    <t>SD000457</t>
  </si>
  <si>
    <t>SD-PHPS-WKS-146</t>
  </si>
  <si>
    <t>CN-0D3N70-PE200-13T-0680-A00</t>
  </si>
  <si>
    <t>3BKWMF3</t>
  </si>
  <si>
    <t>Pamela R. Arquines</t>
  </si>
  <si>
    <t>SD000458</t>
  </si>
  <si>
    <t>SD-O-WKS-147</t>
  </si>
  <si>
    <t>CN-0D3N70-PE200-13T-0724-A00</t>
  </si>
  <si>
    <t>9CKWMF3</t>
  </si>
  <si>
    <t>Ma. Elena C. Pacayra</t>
  </si>
  <si>
    <t>SD000459</t>
  </si>
  <si>
    <t>SD-O-WKS-148</t>
  </si>
  <si>
    <t>CN-0D3N70-PE200-13T-0671-A00</t>
  </si>
  <si>
    <t>C9KWMF3</t>
  </si>
  <si>
    <t>Carmela Quirimit</t>
  </si>
  <si>
    <t>SD000460</t>
  </si>
  <si>
    <t>SD-PHPS-WKS-149</t>
  </si>
  <si>
    <t>CN-0D3N70-PE200-13T-0656-A00</t>
  </si>
  <si>
    <t>CBKWMF3</t>
  </si>
  <si>
    <t>Moira Kirstie Combs</t>
  </si>
  <si>
    <t>SD000461</t>
  </si>
  <si>
    <t>SD-O-WKS-150</t>
  </si>
  <si>
    <t>CN-0D3N70-PE200-13T-0732-A00</t>
  </si>
  <si>
    <t>4CKWMF3</t>
  </si>
  <si>
    <t>Alvin Lobio</t>
  </si>
  <si>
    <t>SD000462</t>
  </si>
  <si>
    <t>SD-O-WKS-151</t>
  </si>
  <si>
    <t>CN-0D3N70-PE200-13T-0712-A00</t>
  </si>
  <si>
    <t>JCKWMF3</t>
  </si>
  <si>
    <t>Irma Illustrisimo</t>
  </si>
  <si>
    <t>SD000463</t>
  </si>
  <si>
    <t>SD-O-WKS-152</t>
  </si>
  <si>
    <t>CN-0D3N70-PE200-13T-0768-A00</t>
  </si>
  <si>
    <t>7DKWMF3</t>
  </si>
  <si>
    <t>SD000464</t>
  </si>
  <si>
    <t>SD-PHPS-WKS-153</t>
  </si>
  <si>
    <t>CN-0D3N70-PE200-13T-0641-A00</t>
  </si>
  <si>
    <t>BBKWMF3</t>
  </si>
  <si>
    <t>Dward Vincent Mosatalla</t>
  </si>
  <si>
    <t>SD000465</t>
  </si>
  <si>
    <t>SD-PHPS-WKS-154</t>
  </si>
  <si>
    <t>CN-0D3N70-PE200-13T-0703-A00</t>
  </si>
  <si>
    <t>DCKWMF3</t>
  </si>
  <si>
    <t>Lauren Jan Lunar</t>
  </si>
  <si>
    <t>SD000466</t>
  </si>
  <si>
    <t>SD-PHPS-WKS-155</t>
  </si>
  <si>
    <t>CN-0D3N70-PE200-13T-0644-A00</t>
  </si>
  <si>
    <t>7BKWMF3</t>
  </si>
  <si>
    <t>Angelou L. Campos</t>
  </si>
  <si>
    <t>SD000467</t>
  </si>
  <si>
    <t>SD-O-WKS-156</t>
  </si>
  <si>
    <t>CN-0D3N70-PE200-13T-0707-A00</t>
  </si>
  <si>
    <t>GCKWMF3</t>
  </si>
  <si>
    <t>Ella Regina Gamo</t>
  </si>
  <si>
    <t>SD000468</t>
  </si>
  <si>
    <t>SD-O-WKS-157</t>
  </si>
  <si>
    <t>CN-0D3N70-PE200-13T-0757-A00</t>
  </si>
  <si>
    <t>1CKWMF3</t>
  </si>
  <si>
    <t>Jelly Ann Tornato</t>
  </si>
  <si>
    <t>SD000469</t>
  </si>
  <si>
    <t>SD-PHPS-WKS-158</t>
  </si>
  <si>
    <t>CN-0D3N70-PE200-13T-0738-A00</t>
  </si>
  <si>
    <t>CCKWMF3</t>
  </si>
  <si>
    <t>SD000470</t>
  </si>
  <si>
    <t>SD-O-WKS-159</t>
  </si>
  <si>
    <t>CN-0D3N70-PE200-13T-0722-A00</t>
  </si>
  <si>
    <t>5DKWMF3</t>
  </si>
  <si>
    <t>Alaiza Santoyo</t>
  </si>
  <si>
    <t>SD000471</t>
  </si>
  <si>
    <t>SD-PHPS-WKS-160</t>
  </si>
  <si>
    <t>CN-0D3N70-PE200-13T-0676-A00</t>
  </si>
  <si>
    <t>D9KWMF3</t>
  </si>
  <si>
    <t>SD000472</t>
  </si>
  <si>
    <t>SD-O-WKS-161</t>
  </si>
  <si>
    <t>CN-0D3N70-PE200-13T-0730-A00</t>
  </si>
  <si>
    <t>3CKWMF3</t>
  </si>
  <si>
    <t>Mhel Cris Ephraem Obra</t>
  </si>
  <si>
    <t>SD000473</t>
  </si>
  <si>
    <t>SD-O-WKS-162</t>
  </si>
  <si>
    <t>CN-0D3N70-PE200-13T-0682-A00</t>
  </si>
  <si>
    <t>6BKWMF3</t>
  </si>
  <si>
    <t>Marconi Bunsay</t>
  </si>
  <si>
    <t>SD000474</t>
  </si>
  <si>
    <t>SD-O-WKS-163</t>
  </si>
  <si>
    <t>CN-0D3N70-PE200-13T-0687-A00</t>
  </si>
  <si>
    <t>9BKWMF3</t>
  </si>
  <si>
    <t>Anthony Abaya</t>
  </si>
  <si>
    <t>SD000475</t>
  </si>
  <si>
    <t>SD-O-WKS-164</t>
  </si>
  <si>
    <t>CN-0D3N70-PE200-13T-0720-A00</t>
  </si>
  <si>
    <t>9DKWMF3</t>
  </si>
  <si>
    <t>Jenny Salon</t>
  </si>
  <si>
    <t>SD000476</t>
  </si>
  <si>
    <t>SD-PHPS-WKS-165</t>
  </si>
  <si>
    <t>CN-0D3N70-PE200-13T-0735-A00</t>
  </si>
  <si>
    <t>2CKWMF3</t>
  </si>
  <si>
    <t>SD000477</t>
  </si>
  <si>
    <t>SD-PHPS-WKS-166</t>
  </si>
  <si>
    <t>CN-0D3N70-PE200-13T-0675-A00</t>
  </si>
  <si>
    <t>5BKWMF3</t>
  </si>
  <si>
    <t>Bernadette Feliminiano</t>
  </si>
  <si>
    <t>SD000478</t>
  </si>
  <si>
    <t>SD-PHPS-WKS-167</t>
  </si>
  <si>
    <t>CN-0D3N70-PE200-13T-0654-A00</t>
  </si>
  <si>
    <t>FBKWMF3</t>
  </si>
  <si>
    <t>SD000479</t>
  </si>
  <si>
    <t>SD-PHPS-WKS-168</t>
  </si>
  <si>
    <t>CN-0D3N70-PE200-13T-0674-A00</t>
  </si>
  <si>
    <t>8BKWMF3</t>
  </si>
  <si>
    <t>SD000480</t>
  </si>
  <si>
    <t>SD-O-WKS-169</t>
  </si>
  <si>
    <t>CN-0D3N70-PE200-13T-0697-A00</t>
  </si>
  <si>
    <t>B9KWMF3</t>
  </si>
  <si>
    <t>SD000481</t>
  </si>
  <si>
    <t>SD-O-WKS-170</t>
  </si>
  <si>
    <t>CN-0D3N70-PE200-13T-0708-A00</t>
  </si>
  <si>
    <t>HCKWMF3</t>
  </si>
  <si>
    <t>SD000482</t>
  </si>
  <si>
    <t>SD-O-WKS-171</t>
  </si>
  <si>
    <t>CN-0D3N70-PE200-13T-0711-A00</t>
  </si>
  <si>
    <t>2DKWMF3</t>
  </si>
  <si>
    <t>John Christopher Gapit</t>
  </si>
  <si>
    <t>SD000483</t>
  </si>
  <si>
    <t>SD-PHPS-WKS-172</t>
  </si>
  <si>
    <t>CN-0D3N70-PE200-13T-0717-A00</t>
  </si>
  <si>
    <t>4DKWMF3</t>
  </si>
  <si>
    <t>Romualdo Gonzales Jr.</t>
  </si>
  <si>
    <t>SD000484</t>
  </si>
  <si>
    <t>SD-PHPS-WKS-173</t>
  </si>
  <si>
    <t>CN-0D3N70-PE200-13T-0634-A00</t>
  </si>
  <si>
    <t>G9KWMF3</t>
  </si>
  <si>
    <t>Edylyn Puno</t>
  </si>
  <si>
    <t>SD000485</t>
  </si>
  <si>
    <t>SD-PHPS-WKS-174</t>
  </si>
  <si>
    <t>CN-0D3N70-PE200-13T-0739-A00</t>
  </si>
  <si>
    <t>6DKWMF3</t>
  </si>
  <si>
    <t>Jade Abata</t>
  </si>
  <si>
    <t>SD000486</t>
  </si>
  <si>
    <t>SD-PHPS-WKS-175</t>
  </si>
  <si>
    <t>CN-0D3N70-PE200-13T-0679-A00</t>
  </si>
  <si>
    <t>H9KWMF3</t>
  </si>
  <si>
    <t>SD000487</t>
  </si>
  <si>
    <t>CN-0D3N70-PE200-13T-0672-A00</t>
  </si>
  <si>
    <t>1BKWMF3</t>
  </si>
  <si>
    <t>Maria Rojanie Francisco</t>
  </si>
  <si>
    <t>SD000488</t>
  </si>
  <si>
    <t>SD-O-WKS-177</t>
  </si>
  <si>
    <t>CN-0D3N70-PE200-13T-0706-A00</t>
  </si>
  <si>
    <t>FCKWMF3</t>
  </si>
  <si>
    <t>SD000489</t>
  </si>
  <si>
    <t>SD000490</t>
  </si>
  <si>
    <t>SD-PHPS-LAP-117</t>
  </si>
  <si>
    <t>6LWR5G3</t>
  </si>
  <si>
    <t>SD000491</t>
  </si>
  <si>
    <t>SD-PHPS-LAP-033</t>
  </si>
  <si>
    <t>22WQ5G3</t>
  </si>
  <si>
    <t>Glenda Balagapo</t>
  </si>
  <si>
    <t>SD000492</t>
  </si>
  <si>
    <t>CN-01NF4K-LO300-160-K0G4-A01</t>
  </si>
  <si>
    <t>SD000493</t>
  </si>
  <si>
    <t>CN-0G4DGK-QDC00-89T-0DGB-A02</t>
  </si>
  <si>
    <t>8L8DBR2</t>
  </si>
  <si>
    <t>SD000494</t>
  </si>
  <si>
    <t>CN-0G4DGK-QDC00-89J-5N2B-A02</t>
  </si>
  <si>
    <t>8R29BR2</t>
  </si>
  <si>
    <t>SD000495</t>
  </si>
  <si>
    <t>CN-0G4DGK-QDC00-89J-5MDB-A02</t>
  </si>
  <si>
    <t>5Q29BR2</t>
  </si>
  <si>
    <t>Jayson San Juan</t>
  </si>
  <si>
    <t>SD000496</t>
  </si>
  <si>
    <t>CN-0G4DGK-QDC00-89T-06VB-A02</t>
  </si>
  <si>
    <t>588DBR2</t>
  </si>
  <si>
    <t>Aristeo Baron</t>
  </si>
  <si>
    <t>SD000497</t>
  </si>
  <si>
    <t>CN-0G4DGK-QDC00-89T-05VB-A02</t>
  </si>
  <si>
    <t>868DBR2</t>
  </si>
  <si>
    <t>SD000498</t>
  </si>
  <si>
    <t>CN-0G4DGK-QDC00-89K-2RRB-A02</t>
  </si>
  <si>
    <t>5Z59BR2</t>
  </si>
  <si>
    <t>SD000499</t>
  </si>
  <si>
    <t>CN-0G4DGK-QDC00-89J-5MUB-A02</t>
  </si>
  <si>
    <t>2R29BR2</t>
  </si>
  <si>
    <t>SD000500</t>
  </si>
  <si>
    <t>CN-0G4DGK-QDC00-89T-05NB-A02</t>
  </si>
  <si>
    <t>368DBR2</t>
  </si>
  <si>
    <t>SD000501</t>
  </si>
  <si>
    <t>CN-0G4DGK-QDC00-89T-0C1B-A02</t>
  </si>
  <si>
    <t>FH8DBR2</t>
  </si>
  <si>
    <t>SD000502</t>
  </si>
  <si>
    <t>CN-0G4DGK-QDC00-89T-06PB-A02</t>
  </si>
  <si>
    <t>188DBR2</t>
  </si>
  <si>
    <t>Alessandra Romina Pulido</t>
  </si>
  <si>
    <t>SD000503</t>
  </si>
  <si>
    <t>CN-0CJR4M-QDC00-15F-20ZL-A16</t>
  </si>
  <si>
    <t>FQ95PD3</t>
  </si>
  <si>
    <t>Kevin Nino Feliciano</t>
  </si>
  <si>
    <t>SD000504</t>
  </si>
  <si>
    <t>CN-0CJR4M-QDC00-15F-21FL-A16</t>
  </si>
  <si>
    <t>DBC5PD3</t>
  </si>
  <si>
    <t>Marc Geoffrey Santos</t>
  </si>
  <si>
    <t>SD000505</t>
  </si>
  <si>
    <t>CN-0CJR4M-QDC00-15F-21HL-A16</t>
  </si>
  <si>
    <t>1VB5PD3</t>
  </si>
  <si>
    <t>Labella Sales</t>
  </si>
  <si>
    <t>SD000506</t>
  </si>
  <si>
    <t>CN-0CJR4M-QDC00-15F-21RL-A16</t>
  </si>
  <si>
    <t>H0D5PD3</t>
  </si>
  <si>
    <t>SD000507</t>
  </si>
  <si>
    <t>CN-0CJR4M-QDC00-15F-20JL-A16</t>
  </si>
  <si>
    <t>36D5PD3</t>
  </si>
  <si>
    <t>SD000508</t>
  </si>
  <si>
    <t>CN-0CJR4M-QDC00-15F-20XL-A16</t>
  </si>
  <si>
    <t>9GC5PD3</t>
  </si>
  <si>
    <t>20578921383</t>
  </si>
  <si>
    <t>SD000509</t>
  </si>
  <si>
    <t>CN-0CJR4M-QDC00-15F-21DL-A16</t>
  </si>
  <si>
    <t>JVB5PD3</t>
  </si>
  <si>
    <t>SD000510</t>
  </si>
  <si>
    <t>CN-0CJR4M-QDC00-15F-21UL-A16</t>
  </si>
  <si>
    <t>B4C5PD3</t>
  </si>
  <si>
    <t>Julius Bernandino</t>
  </si>
  <si>
    <t>SD000511</t>
  </si>
  <si>
    <t>CN-0CJR4M-QDC00-15F-21YL-A16</t>
  </si>
  <si>
    <t>B3C5PD3</t>
  </si>
  <si>
    <t>SD000512</t>
  </si>
  <si>
    <t>CN-0CJR4M-QDC00-15F-21JL-A16</t>
  </si>
  <si>
    <t>97B5PD3</t>
  </si>
  <si>
    <t>SD000513</t>
  </si>
  <si>
    <t>CN-0CJR4M-QDC00-15F-216L-A16</t>
  </si>
  <si>
    <t>DCB4PD3</t>
  </si>
  <si>
    <t>Alaica Dawn Bonachita</t>
  </si>
  <si>
    <t>SD000514</t>
  </si>
  <si>
    <t>CN-0CJR4M-QDC00-15F-221L-A16</t>
  </si>
  <si>
    <t>7SB5PD3</t>
  </si>
  <si>
    <t>Rachel Ann Hernandez</t>
  </si>
  <si>
    <t>SD000515</t>
  </si>
  <si>
    <t>CN-0CJR4M-QDC00-15F-21BL-A16</t>
  </si>
  <si>
    <t>H2D5PD3</t>
  </si>
  <si>
    <t>SD000516</t>
  </si>
  <si>
    <t>CN-0CJR4M-QDC00-15F-21QL-A16</t>
  </si>
  <si>
    <t>F8B5PD3</t>
  </si>
  <si>
    <t>Lester Glend Portugal</t>
  </si>
  <si>
    <t>SD000517</t>
  </si>
  <si>
    <t>CN-0CJR4M-QDC00-15F-210L-A16</t>
  </si>
  <si>
    <t>9XB5PD3</t>
  </si>
  <si>
    <t>SD000518</t>
  </si>
  <si>
    <t>CN-0CJR4M-QDC00-15F-21TL-A16</t>
  </si>
  <si>
    <t>78C5PD3</t>
  </si>
  <si>
    <t>Carlyssa Abril</t>
  </si>
  <si>
    <t>SD000519</t>
  </si>
  <si>
    <t>CN-0CJR4M-QDC00-15F-213L-A16</t>
  </si>
  <si>
    <t>81C5PD3</t>
  </si>
  <si>
    <t>SD000520</t>
  </si>
  <si>
    <t>CN-0CJR4M-QDC00-15F-219L-A16</t>
  </si>
  <si>
    <t>5Y95PD3</t>
  </si>
  <si>
    <t>SD000521</t>
  </si>
  <si>
    <t>CN-0CJR4M-QDC00-15F-21AL-A16</t>
  </si>
  <si>
    <t>4FB5PD3</t>
  </si>
  <si>
    <t>Charisse Ann Kho</t>
  </si>
  <si>
    <t>SD000523</t>
  </si>
  <si>
    <t>CN-0CJR4M-QDC00-15F-217L-A16</t>
  </si>
  <si>
    <t>1KC5PD3</t>
  </si>
  <si>
    <t>SD000524</t>
  </si>
  <si>
    <t>CN-0CJR4M-QDC00-15F-21OL-A16</t>
  </si>
  <si>
    <t>HW95PD3</t>
  </si>
  <si>
    <t>Girlie Anne Rada</t>
  </si>
  <si>
    <t>SD000525</t>
  </si>
  <si>
    <t>CN-0CJR4M-QDC00-15F-21GL-A16</t>
  </si>
  <si>
    <t>8Q95PD3</t>
  </si>
  <si>
    <t>SD000526</t>
  </si>
  <si>
    <t>CN-0CJR4M-QDC00-15F-20VL-A16</t>
  </si>
  <si>
    <t>J3C5PD3</t>
  </si>
  <si>
    <t>SD000528</t>
  </si>
  <si>
    <t>CN-0CJR4M-QDC00-15F-21XL-A16</t>
  </si>
  <si>
    <t>J5D5PD3</t>
  </si>
  <si>
    <t>SD000529</t>
  </si>
  <si>
    <t>CN-0CJR4M-QDC00-15F-21IL-A16</t>
  </si>
  <si>
    <t>4PC5PD3</t>
  </si>
  <si>
    <t>SD000530</t>
  </si>
  <si>
    <t>CN-0CJR4M-QDC00-15F-20TL-A16</t>
  </si>
  <si>
    <t>4Y95PD3</t>
  </si>
  <si>
    <t>Daniel Dela Cruz</t>
  </si>
  <si>
    <t>SD000531</t>
  </si>
  <si>
    <t>CN-0CJR4M-QDC00-15F-20YL-A16</t>
  </si>
  <si>
    <t>4CB5PD3</t>
  </si>
  <si>
    <t>Ronald Reyes</t>
  </si>
  <si>
    <t>SD000532</t>
  </si>
  <si>
    <t>CN-0CJR4M-QDC00-15F-215L-A16</t>
  </si>
  <si>
    <t>3Q95PD3</t>
  </si>
  <si>
    <t>SD000533</t>
  </si>
  <si>
    <t>2JC5PD3</t>
  </si>
  <si>
    <t>5522843559</t>
  </si>
  <si>
    <t>Julienne Kaye Santos</t>
  </si>
  <si>
    <t>SD000534</t>
  </si>
  <si>
    <t>CN-0CJR4M-QDC00-15F-20SL-A16</t>
  </si>
  <si>
    <t>G7D5PD3</t>
  </si>
  <si>
    <t>35273881767</t>
  </si>
  <si>
    <t>Mark Aldwin Latade</t>
  </si>
  <si>
    <t>SD000535</t>
  </si>
  <si>
    <t>CN-0CJR4M-QDC00-15F-21SL-A16</t>
  </si>
  <si>
    <t>G2D5PD3</t>
  </si>
  <si>
    <t>34971550887</t>
  </si>
  <si>
    <t>Fleurette Gallardo</t>
  </si>
  <si>
    <t>SD000536</t>
  </si>
  <si>
    <t>CN-0CJR4M-QDC00-15F-211L-A16</t>
  </si>
  <si>
    <t>B1B5PD3</t>
  </si>
  <si>
    <t>24023813799</t>
  </si>
  <si>
    <t>SD000537</t>
  </si>
  <si>
    <t>CN-0CJR4M-QDC00-15F-222L-A16</t>
  </si>
  <si>
    <t>BYC5PD3</t>
  </si>
  <si>
    <t>26020877223</t>
  </si>
  <si>
    <t>SD000538</t>
  </si>
  <si>
    <t>CN-0CJR4M-QDC00-15F-21VL-A16</t>
  </si>
  <si>
    <t>2FC5PD3</t>
  </si>
  <si>
    <t>5280978855</t>
  </si>
  <si>
    <t>Paul Chrisha P. Moronia</t>
  </si>
  <si>
    <t>SD000539</t>
  </si>
  <si>
    <t>CN-0CJR4M-QDC00-15F-20QL-A16</t>
  </si>
  <si>
    <t>BWC5PD3</t>
  </si>
  <si>
    <t>25899944871</t>
  </si>
  <si>
    <t>SD000540</t>
  </si>
  <si>
    <t>CN-0CJR4M-QDC00-15F-21ZL-A16</t>
  </si>
  <si>
    <t>6RB5PD3</t>
  </si>
  <si>
    <t>14712022695</t>
  </si>
  <si>
    <t>Rommel Martin Nillasca</t>
  </si>
  <si>
    <t>SD000541</t>
  </si>
  <si>
    <t>CN-0CJR4M-QDC00-15F-20WL-A16</t>
  </si>
  <si>
    <t>1CB5PD3</t>
  </si>
  <si>
    <t>2921118375</t>
  </si>
  <si>
    <t>SD000542</t>
  </si>
  <si>
    <t>CN-0CJR4M-QDC00-15F-212L-A16</t>
  </si>
  <si>
    <t>J4B5PD3</t>
  </si>
  <si>
    <t>41619471015</t>
  </si>
  <si>
    <t>Daniel David Clarke</t>
  </si>
  <si>
    <t>SD000543</t>
  </si>
  <si>
    <t>CN-0CJR4M-QDC00-15F-21KL-A16</t>
  </si>
  <si>
    <t>G5B5PD3</t>
  </si>
  <si>
    <t>35149590183</t>
  </si>
  <si>
    <t>SD000544</t>
  </si>
  <si>
    <t>CN-0CJR4M-QDC00-15F-214L-A16</t>
  </si>
  <si>
    <t>7Y95PD3</t>
  </si>
  <si>
    <t>17308709031</t>
  </si>
  <si>
    <t>Anne Elaine Abadicio</t>
  </si>
  <si>
    <t>SD000545</t>
  </si>
  <si>
    <t>CN-0CJR4M-QDC00-15F-20RL-A16</t>
  </si>
  <si>
    <t>17B5PD3</t>
  </si>
  <si>
    <t>2618787495</t>
  </si>
  <si>
    <t>SD000546</t>
  </si>
  <si>
    <t>CN-0CJR4M-QDC00-15F-21CL-A16</t>
  </si>
  <si>
    <t>CCC5PD3</t>
  </si>
  <si>
    <t>26867403687</t>
  </si>
  <si>
    <t>Nina Mae Grimaldo</t>
  </si>
  <si>
    <t>SD000547</t>
  </si>
  <si>
    <t>CN-0CJR4M-QDC00-15F-21EL-A16</t>
  </si>
  <si>
    <t>5R95PD3</t>
  </si>
  <si>
    <t>12531881127</t>
  </si>
  <si>
    <t>SD000548</t>
  </si>
  <si>
    <t>CN-0CJR4M-QDC00-15F-21WL-A16</t>
  </si>
  <si>
    <t>6YB5PD3</t>
  </si>
  <si>
    <t>15135285927</t>
  </si>
  <si>
    <t>SD000549</t>
  </si>
  <si>
    <t>CN-0CJR4M-QDC00-15F-21NL-A16</t>
  </si>
  <si>
    <t>9NC5PD3</t>
  </si>
  <si>
    <t>21002184615</t>
  </si>
  <si>
    <t>SD000550</t>
  </si>
  <si>
    <t>CN-0CJR4M-QDC00-15F-21ML-A16</t>
  </si>
  <si>
    <t>G6D5PD3</t>
  </si>
  <si>
    <t>35213415591</t>
  </si>
  <si>
    <t>SD000551</t>
  </si>
  <si>
    <t>CN-0CJR4M-QDC00-15F-21PL-A16</t>
  </si>
  <si>
    <t>8TC5PD3</t>
  </si>
  <si>
    <t>19188199335</t>
  </si>
  <si>
    <t>SD000552</t>
  </si>
  <si>
    <t>CN-0CJR4M-QDC00-15F-218L-A16</t>
  </si>
  <si>
    <t>6NC5PD3</t>
  </si>
  <si>
    <t>14471837607</t>
  </si>
  <si>
    <t>Francisco Ramil</t>
  </si>
  <si>
    <t>SD000553</t>
  </si>
  <si>
    <t>SD-LAP004</t>
  </si>
  <si>
    <t>Apple</t>
  </si>
  <si>
    <t>MacBookPro11,3</t>
  </si>
  <si>
    <t>C02N53T7G3QP</t>
  </si>
  <si>
    <t>SD000554</t>
  </si>
  <si>
    <t>SD-LAP-006</t>
  </si>
  <si>
    <t>Inspiron 5502</t>
  </si>
  <si>
    <t>CN-0M2N2P-WSC00-13A-002T</t>
  </si>
  <si>
    <t>1WLTY93</t>
  </si>
  <si>
    <t>SD000555</t>
  </si>
  <si>
    <t>SD-LAP-007</t>
  </si>
  <si>
    <t>Latitude 3510</t>
  </si>
  <si>
    <t>4Q5BP93</t>
  </si>
  <si>
    <t>Kenneth Carter</t>
  </si>
  <si>
    <t>SD000556</t>
  </si>
  <si>
    <t>SD-PHPS-WKS-273</t>
  </si>
  <si>
    <t>CN-0MK5DK-74431-69M-1685-A00</t>
  </si>
  <si>
    <t>B4Q4VG2</t>
  </si>
  <si>
    <t>24230367794</t>
  </si>
  <si>
    <t>SD000557</t>
  </si>
  <si>
    <t>SD-PHPM-WKS-009</t>
  </si>
  <si>
    <t>CN-0MK5DK-74431-69M-1532-A00</t>
  </si>
  <si>
    <t>B4M1VG2</t>
  </si>
  <si>
    <t>24223509362</t>
  </si>
  <si>
    <t>Jean Rea Oropesa</t>
  </si>
  <si>
    <t>SD000558</t>
  </si>
  <si>
    <t>SD-PHPM-WKS-006</t>
  </si>
  <si>
    <t>CN-0MK5DK-74431-6AI-0387-A00</t>
  </si>
  <si>
    <t>9B030J2</t>
  </si>
  <si>
    <t>20256309614</t>
  </si>
  <si>
    <t>SD000559</t>
  </si>
  <si>
    <t>SD-PHPM-WKS-002</t>
  </si>
  <si>
    <t>CN-06F4PX-PE200-77D-1007-A00</t>
  </si>
  <si>
    <t>BKY3GL2</t>
  </si>
  <si>
    <t>25211197622</t>
  </si>
  <si>
    <t>Michelle Catoltol</t>
  </si>
  <si>
    <t>SD000560</t>
  </si>
  <si>
    <t>SD-PHPS-WKS-257</t>
  </si>
  <si>
    <t>CN-0MK5DK-74431-64J-0126-A00</t>
  </si>
  <si>
    <t>C8KZKG2</t>
  </si>
  <si>
    <t>26640369218</t>
  </si>
  <si>
    <t>Justine Saringo</t>
  </si>
  <si>
    <t>SD000561</t>
  </si>
  <si>
    <t>SD-PHPS-WKS-260</t>
  </si>
  <si>
    <t>CN-0MK5DK-74431-69M-1745-A00</t>
  </si>
  <si>
    <t>9X73VG2</t>
  </si>
  <si>
    <t>21598362866</t>
  </si>
  <si>
    <t>SD000562</t>
  </si>
  <si>
    <t>SD-PHPS-WKS-280</t>
  </si>
  <si>
    <t>CN-06F4PX-PE200-78J-1596-A00</t>
  </si>
  <si>
    <t>CF4WZL2</t>
  </si>
  <si>
    <t>27036638246</t>
  </si>
  <si>
    <t>Pauline Bayuga</t>
  </si>
  <si>
    <t>SD000563</t>
  </si>
  <si>
    <t>SD-PHPS-WKS-190</t>
  </si>
  <si>
    <t>CN-06F4PX-PE200-79U-0383-A00</t>
  </si>
  <si>
    <t>BC9L9M2</t>
  </si>
  <si>
    <t>24686308586</t>
  </si>
  <si>
    <t>SD000564</t>
  </si>
  <si>
    <t>SD-PHPS-WKS-189</t>
  </si>
  <si>
    <t>CN-06F4PX-PE200-78T-0095-A00</t>
  </si>
  <si>
    <t>8W5RZL2</t>
  </si>
  <si>
    <t>19358880230</t>
  </si>
  <si>
    <t>SD000565</t>
  </si>
  <si>
    <t>SD-O-WKS-191</t>
  </si>
  <si>
    <t>SD000566</t>
  </si>
  <si>
    <t>SD-O-WKS-215</t>
  </si>
  <si>
    <t>CN-06F4PX-PE200-7AE-1091-A00</t>
  </si>
  <si>
    <t>6HVZPM2</t>
  </si>
  <si>
    <t>14142353258</t>
  </si>
  <si>
    <t>SD000567</t>
  </si>
  <si>
    <t>SD-PHPS-WKS-178</t>
  </si>
  <si>
    <t>CN-06F4PX-PE200-77E-1489-A00</t>
  </si>
  <si>
    <t>FCB4GL2</t>
  </si>
  <si>
    <t>SD000568</t>
  </si>
  <si>
    <t>SD-PHPS-WKS-008</t>
  </si>
  <si>
    <t>CN-0MK5DK-74431-5CH-0269-A00</t>
  </si>
  <si>
    <t>GNGV992</t>
  </si>
  <si>
    <t>36247571606</t>
  </si>
  <si>
    <t>Lyza Antalan</t>
  </si>
  <si>
    <t>SD000569</t>
  </si>
  <si>
    <t>SD-PHPS-WKS-245</t>
  </si>
  <si>
    <t>SD000570</t>
  </si>
  <si>
    <t>SD-O-WKS-200</t>
  </si>
  <si>
    <t>CN-0HR7MV-74431-64K-0688-A00</t>
  </si>
  <si>
    <t>5JD8HD2</t>
  </si>
  <si>
    <t>12054999782</t>
  </si>
  <si>
    <t>Marlo Mayuga</t>
  </si>
  <si>
    <t>SD000571</t>
  </si>
  <si>
    <t>SD-O-WKS-184</t>
  </si>
  <si>
    <t>CN-06F4PX-PE200-7AE-0972-A00</t>
  </si>
  <si>
    <t>6HT3QM2</t>
  </si>
  <si>
    <t>Mary Flor Sulit</t>
  </si>
  <si>
    <t>SD000572</t>
  </si>
  <si>
    <t>SD-PHPS-WKS-180</t>
  </si>
  <si>
    <t>CN-06F4PX-PE200-7AE-1112-A00</t>
  </si>
  <si>
    <t>6HP2QM2</t>
  </si>
  <si>
    <t>Jairell Jane Barrinuevo</t>
  </si>
  <si>
    <t>SD000573</t>
  </si>
  <si>
    <t>SD-O-WKS-212</t>
  </si>
  <si>
    <t>CN-06F4PX-PE200-77E-1820-A00</t>
  </si>
  <si>
    <t>F9MXFL2</t>
  </si>
  <si>
    <t>33234442022</t>
  </si>
  <si>
    <t>Erriza Aicel Morante</t>
  </si>
  <si>
    <t>SD000574</t>
  </si>
  <si>
    <t>SD-O-WKS-192</t>
  </si>
  <si>
    <t>SD000575</t>
  </si>
  <si>
    <t>SD-O-WKS-187</t>
  </si>
  <si>
    <t>CN-06F4PX-PE200-7AE-1122-A00</t>
  </si>
  <si>
    <t>6HJ5QM2</t>
  </si>
  <si>
    <t>14120799482</t>
  </si>
  <si>
    <t>Christian James Navarro</t>
  </si>
  <si>
    <t>SD000576</t>
  </si>
  <si>
    <t>SD-PHPS-WKS-247</t>
  </si>
  <si>
    <t>CN-06F4PXPE200-77D-1363-A00</t>
  </si>
  <si>
    <t>F9M0GL2</t>
  </si>
  <si>
    <t>33232903670</t>
  </si>
  <si>
    <t>SD000577</t>
  </si>
  <si>
    <t>SD-PHPS-WKS-244</t>
  </si>
  <si>
    <t>CN-0MK5DK-74431-63U-0137-A00</t>
  </si>
  <si>
    <t>21RXBD2</t>
  </si>
  <si>
    <t>4460934854</t>
  </si>
  <si>
    <t>Patricia Krizel Fermin</t>
  </si>
  <si>
    <t>SD000578</t>
  </si>
  <si>
    <t>SD-PHPS-WKS-246</t>
  </si>
  <si>
    <t>CN-0MK5DK-74431-63U-0105-A00</t>
  </si>
  <si>
    <t>21XXBD2</t>
  </si>
  <si>
    <t>4471012550</t>
  </si>
  <si>
    <t>SD000579</t>
  </si>
  <si>
    <t>SD-PHPS-WKS-269</t>
  </si>
  <si>
    <t>CN-0MK5DK-74431-67T-0699-A00</t>
  </si>
  <si>
    <t>BKW0TF2</t>
  </si>
  <si>
    <t>25207715054</t>
  </si>
  <si>
    <t>Donrico Adato</t>
  </si>
  <si>
    <t>SD000580</t>
  </si>
  <si>
    <t>SD-PHPS-WKS-239</t>
  </si>
  <si>
    <t>CN-0MK5DK-74431-616-0402-A00</t>
  </si>
  <si>
    <t>DR02T92</t>
  </si>
  <si>
    <t>29930888342</t>
  </si>
  <si>
    <t>Charmaen Dahug</t>
  </si>
  <si>
    <t>SD000581</t>
  </si>
  <si>
    <t>SD-PHPS-WKS-275</t>
  </si>
  <si>
    <t>CN-0MK5DK-74431-68H-0324-A00</t>
  </si>
  <si>
    <t>F072LG2</t>
  </si>
  <si>
    <t>32663613458</t>
  </si>
  <si>
    <t>SD000582</t>
  </si>
  <si>
    <t>SD-PHPS-WKS-005</t>
  </si>
  <si>
    <t>CN-0MK5DK-74431-6AH-0308-A00</t>
  </si>
  <si>
    <t>9BH40J2</t>
  </si>
  <si>
    <t>20284909742</t>
  </si>
  <si>
    <t>SD000583</t>
  </si>
  <si>
    <t>SD-PHPS-WKS-199</t>
  </si>
  <si>
    <t>CN-0MK5DK-74431-62Q-0140-A00</t>
  </si>
  <si>
    <t>89F8YC2</t>
  </si>
  <si>
    <t>17984066258</t>
  </si>
  <si>
    <t>SD000584</t>
  </si>
  <si>
    <t>SD-PHPS-WKS-228</t>
  </si>
  <si>
    <t>CN-0MK5DK-74431-61M-1164-A00</t>
  </si>
  <si>
    <t>65LM7C2</t>
  </si>
  <si>
    <t>13399332770</t>
  </si>
  <si>
    <t>SD000585</t>
  </si>
  <si>
    <t>SD-O-WKS-176</t>
  </si>
  <si>
    <t>CN-0MK5DK-74431-62Q-0130-A00</t>
  </si>
  <si>
    <t>89K9YC2</t>
  </si>
  <si>
    <t>SD000586</t>
  </si>
  <si>
    <t>SD-PHPS-WKS-231</t>
  </si>
  <si>
    <t>CN-0MK5DK-74431-616-0287-A00</t>
  </si>
  <si>
    <t>D2M8T92</t>
  </si>
  <si>
    <t>28456465430</t>
  </si>
  <si>
    <t>SD000587</t>
  </si>
  <si>
    <t>SD-O-WKS-198</t>
  </si>
  <si>
    <t>CN-0MK5DK-74431-62Q-0110-A00</t>
  </si>
  <si>
    <t>89N7YC2</t>
  </si>
  <si>
    <t>17997456530</t>
  </si>
  <si>
    <t>SD000588</t>
  </si>
  <si>
    <t>SD-PHPS-WKS-240</t>
  </si>
  <si>
    <t>SD000589</t>
  </si>
  <si>
    <t>SD-PHPS-WKS-242</t>
  </si>
  <si>
    <t>CN-0HR7MV-74431-64K-0655-A00</t>
  </si>
  <si>
    <t>5JH4HD2</t>
  </si>
  <si>
    <t>12061531622</t>
  </si>
  <si>
    <t>Rizza Delos Reyes</t>
  </si>
  <si>
    <t>SD000590</t>
  </si>
  <si>
    <t>SD-O-WKS-201</t>
  </si>
  <si>
    <t>CN-0HR7MV-74431-64K-0647-A00</t>
  </si>
  <si>
    <t>5JJ8HD2</t>
  </si>
  <si>
    <t>12065077478</t>
  </si>
  <si>
    <t>SD000591</t>
  </si>
  <si>
    <t>SD-PHPS-WKS-251</t>
  </si>
  <si>
    <t>CN-0HR7MV-74431-64K-0513-A00</t>
  </si>
  <si>
    <t>5JD5HD2</t>
  </si>
  <si>
    <t>12054859814</t>
  </si>
  <si>
    <t>SD000592</t>
  </si>
  <si>
    <t>SD-PHPS-WKS-243</t>
  </si>
  <si>
    <t>CN-0MK5DK-74431-6A1-0418-A00</t>
  </si>
  <si>
    <t>8ZRB0J2</t>
  </si>
  <si>
    <t>19576438382</t>
  </si>
  <si>
    <t>SD000593</t>
  </si>
  <si>
    <t>SD-PHPS-WKS-238</t>
  </si>
  <si>
    <t>OptiPlex 3040</t>
  </si>
  <si>
    <t>CN-0MK5DK-74431-675-0072-A00</t>
  </si>
  <si>
    <t>J05H7C2</t>
  </si>
  <si>
    <t>41368101554</t>
  </si>
  <si>
    <t>SD000594</t>
  </si>
  <si>
    <t>SD-PHPS-WKS-291</t>
  </si>
  <si>
    <t>SD000595</t>
  </si>
  <si>
    <t>SD-PHPS-WKS-314</t>
  </si>
  <si>
    <t>SD000596</t>
  </si>
  <si>
    <t>SD-PHPS-WKS-428</t>
  </si>
  <si>
    <t>CN-0MK5DK-74431-684-0817-A00</t>
  </si>
  <si>
    <t>9JS0LG2</t>
  </si>
  <si>
    <t>20786955410</t>
  </si>
  <si>
    <t>SD000597</t>
  </si>
  <si>
    <t>SD-PHAL-WKS-002</t>
  </si>
  <si>
    <t>CN-0MK5DK-74431-684-0712-A00</t>
  </si>
  <si>
    <t>9KSYKG2</t>
  </si>
  <si>
    <t>20849006594</t>
  </si>
  <si>
    <t>Gracelyn Delmita</t>
  </si>
  <si>
    <t>SD000598</t>
  </si>
  <si>
    <t>SD-PHAL-WKS-001</t>
  </si>
  <si>
    <t>CN-0MK5DK-74431-684-0799-A00</t>
  </si>
  <si>
    <t>9JQXKG2</t>
  </si>
  <si>
    <t>20785134530</t>
  </si>
  <si>
    <t>Elijiah Ferdinand Gomez</t>
  </si>
  <si>
    <t>SD000599</t>
  </si>
  <si>
    <t>SD-PHPS-WKS-270</t>
  </si>
  <si>
    <t>CN-0MK5DK-74431-684-0794-A00</t>
  </si>
  <si>
    <t>9JNYKG2</t>
  </si>
  <si>
    <t>20780142338</t>
  </si>
  <si>
    <t>SD000600</t>
  </si>
  <si>
    <t>SD-PHPS-WKS-241</t>
  </si>
  <si>
    <t>CN-0MK5DK-74431-684-0379-A00</t>
  </si>
  <si>
    <t>HLSWSF2</t>
  </si>
  <si>
    <t>38323648478</t>
  </si>
  <si>
    <t>Vince Nardo</t>
  </si>
  <si>
    <t>SD000601</t>
  </si>
  <si>
    <t>SD-PHPS-WKS-248</t>
  </si>
  <si>
    <t>SD000602</t>
  </si>
  <si>
    <t>SD-PHPS-WKS-186</t>
  </si>
  <si>
    <t>CN-06F4PX-PE200-79D-0421-A00</t>
  </si>
  <si>
    <t>6H66QM2</t>
  </si>
  <si>
    <t>SD000603</t>
  </si>
  <si>
    <t>SD-O-WKS-188</t>
  </si>
  <si>
    <t>CN-06F4PX-PE200-77E-1622-A00</t>
  </si>
  <si>
    <t>FCD4GL2</t>
  </si>
  <si>
    <t>Eajay Tagaban</t>
  </si>
  <si>
    <t>SD000604</t>
  </si>
  <si>
    <t>SD-PHPS-WKS-003</t>
  </si>
  <si>
    <t>CN-0MK5DK-74431-5CA-0056-A00</t>
  </si>
  <si>
    <t>FZ1X992</t>
  </si>
  <si>
    <t>34771282454</t>
  </si>
  <si>
    <t>Rodney Aziz Malicdem</t>
  </si>
  <si>
    <t>SD000605</t>
  </si>
  <si>
    <t>SD-PHPS-WKS-462</t>
  </si>
  <si>
    <t>CN-0MK5DK-74431-5CH-0255-A00</t>
  </si>
  <si>
    <t>FYM0B92</t>
  </si>
  <si>
    <t>34744551158</t>
  </si>
  <si>
    <t>Coleen Cordero</t>
  </si>
  <si>
    <t>SD000606</t>
  </si>
  <si>
    <t>SD-PHPM-WKS-001</t>
  </si>
  <si>
    <t>CN-0MK5DK-74431-5CH-0248-A00</t>
  </si>
  <si>
    <t>GNFM862</t>
  </si>
  <si>
    <t>36245470682</t>
  </si>
  <si>
    <t>SD000607</t>
  </si>
  <si>
    <t>SD-PHPS-WKS-281</t>
  </si>
  <si>
    <t>CN-0MK5DK-74431-5CH-0301-A00</t>
  </si>
  <si>
    <t>GNK9S62</t>
  </si>
  <si>
    <t>36253288154</t>
  </si>
  <si>
    <t>Kristina Mae Bautista</t>
  </si>
  <si>
    <t>SD000608</t>
  </si>
  <si>
    <t>SD-PHPM-WKS-007</t>
  </si>
  <si>
    <t>CN-0MK5DK-74431-5CF-0002-A00</t>
  </si>
  <si>
    <t>GNBK862</t>
  </si>
  <si>
    <t>36238658906</t>
  </si>
  <si>
    <t>Patricia Espina</t>
  </si>
  <si>
    <t>SD000609</t>
  </si>
  <si>
    <t>SD-PHPS-WKS-289</t>
  </si>
  <si>
    <t>SD000610</t>
  </si>
  <si>
    <t>SD-PHPS-WKS-264</t>
  </si>
  <si>
    <t>CN-0MK5DK-74431-5CH-0049-A00</t>
  </si>
  <si>
    <t>GNCZ992</t>
  </si>
  <si>
    <t>36241039766</t>
  </si>
  <si>
    <t>Julius Bernardino</t>
  </si>
  <si>
    <t>SD000611</t>
  </si>
  <si>
    <t>SD-PHPS-WKS-258</t>
  </si>
  <si>
    <t>CN-0MK5DK-74431-5CA-0140-A00</t>
  </si>
  <si>
    <t>GNC4H82</t>
  </si>
  <si>
    <t>36239603762</t>
  </si>
  <si>
    <t>SD000612</t>
  </si>
  <si>
    <t>SD-PHPM-WKS-004</t>
  </si>
  <si>
    <t>CN-0MK5DK-74431-5CH-0228-A00</t>
  </si>
  <si>
    <t>GNK3V72</t>
  </si>
  <si>
    <t>36253012142</t>
  </si>
  <si>
    <t>Princess Marjoree Susano</t>
  </si>
  <si>
    <t>SD000613</t>
  </si>
  <si>
    <t>SD-PHPS-WKS-307</t>
  </si>
  <si>
    <t>CN-0MK5DK-74431-5CH-0292-A00</t>
  </si>
  <si>
    <t>GNKG862</t>
  </si>
  <si>
    <t>36253588826</t>
  </si>
  <si>
    <t>Audree Joy Crisostomo</t>
  </si>
  <si>
    <t>SD000614</t>
  </si>
  <si>
    <t>SD-PHPS-WKS-305</t>
  </si>
  <si>
    <t>No Bootable Device - Ship back to Ortigas</t>
  </si>
  <si>
    <t>SD000615</t>
  </si>
  <si>
    <t>SD-PHPS-WKS-315</t>
  </si>
  <si>
    <t>CN-0MK5DK-74431-5CH-0213-A00</t>
  </si>
  <si>
    <t>FYC0B92</t>
  </si>
  <si>
    <t>34727754998</t>
  </si>
  <si>
    <t>SD000616</t>
  </si>
  <si>
    <t>SD-PHPS-WKS-266</t>
  </si>
  <si>
    <t>CN-0MK5DK-74431-5CA-0081-A00</t>
  </si>
  <si>
    <t>FYQX992</t>
  </si>
  <si>
    <t>34752806678</t>
  </si>
  <si>
    <t>SD000617</t>
  </si>
  <si>
    <t>SD-PHPS-WKS-309</t>
  </si>
  <si>
    <t>CN-0MK5DK-74431-5CA-0139-A00</t>
  </si>
  <si>
    <t>GND6V72</t>
  </si>
  <si>
    <t>36241394798</t>
  </si>
  <si>
    <t>Crisitne Rhenz Nucum</t>
  </si>
  <si>
    <t>SD000618</t>
  </si>
  <si>
    <t>SD-PHPS-WKS-265</t>
  </si>
  <si>
    <t>CN-0MK5DK-74431-5CH-0283-A00</t>
  </si>
  <si>
    <t>GNFGS62</t>
  </si>
  <si>
    <t>36245216666</t>
  </si>
  <si>
    <t>SD000619</t>
  </si>
  <si>
    <t>SD-PHPS-WKS-311</t>
  </si>
  <si>
    <t>SD000620</t>
  </si>
  <si>
    <t>SD-PHAL-WKS-005</t>
  </si>
  <si>
    <t>CN-0HR7MV-74431-64K-0616-A00</t>
  </si>
  <si>
    <t>5JJBHD2</t>
  </si>
  <si>
    <t>SD000621</t>
  </si>
  <si>
    <t>SD-O-WKS-202</t>
  </si>
  <si>
    <t>CN-0HR7MV-74431-64K-0660-A00</t>
  </si>
  <si>
    <t>5JK3HD2</t>
  </si>
  <si>
    <t>12066523814</t>
  </si>
  <si>
    <t>SD000622</t>
  </si>
  <si>
    <t>SD-PHPS-WKS-229</t>
  </si>
  <si>
    <t>CN-0HR7MV-74431-64K-0650-A00</t>
  </si>
  <si>
    <t>5JHBHD2</t>
  </si>
  <si>
    <t>12061858214</t>
  </si>
  <si>
    <t>Irra Shynn Laserna</t>
  </si>
  <si>
    <t>SD000623</t>
  </si>
  <si>
    <t>SD-O-WKS-226</t>
  </si>
  <si>
    <t>CN-0MK5DK-74431-66O-0882-A00</t>
  </si>
  <si>
    <t>J058YC2</t>
  </si>
  <si>
    <t>41367680210</t>
  </si>
  <si>
    <t>Sheilla Marie Morales</t>
  </si>
  <si>
    <t>SD000624</t>
  </si>
  <si>
    <t>SD-O-WKS-227</t>
  </si>
  <si>
    <t>CN-0MK5DK-74431-68H-0561-A00</t>
  </si>
  <si>
    <t>F4G0LG2</t>
  </si>
  <si>
    <t>32920501394</t>
  </si>
  <si>
    <t>SD000625</t>
  </si>
  <si>
    <t>SD-PHPS-WKS-237</t>
  </si>
  <si>
    <t>SD000626</t>
  </si>
  <si>
    <t>SD-PHPS-WKS-312</t>
  </si>
  <si>
    <t>SD000627</t>
  </si>
  <si>
    <t>SD-PHPS-WKS-299</t>
  </si>
  <si>
    <t>CN-0MK5DK-74431-616-0161-A00</t>
  </si>
  <si>
    <t>CZ61T92</t>
  </si>
  <si>
    <t>28247866454</t>
  </si>
  <si>
    <t>SD000628</t>
  </si>
  <si>
    <t>SD-PHPS-WKS-322</t>
  </si>
  <si>
    <t>CN-0MK5DK-74431-684-0745-A00</t>
  </si>
  <si>
    <t>95V3LG2</t>
  </si>
  <si>
    <t>19945607762</t>
  </si>
  <si>
    <t>Godwin Ocampo</t>
  </si>
  <si>
    <t>SD000629</t>
  </si>
  <si>
    <t>SD-PHPS-WKS-286</t>
  </si>
  <si>
    <t>CN-0MK5DK-74431-684-0474-A00</t>
  </si>
  <si>
    <t>9L21LG2</t>
  </si>
  <si>
    <t>20864264402</t>
  </si>
  <si>
    <t>SD000630</t>
  </si>
  <si>
    <t>SD-PHPS-WKS-284</t>
  </si>
  <si>
    <t>CN-0MK5DK-74431-684-0531-A00</t>
  </si>
  <si>
    <t>9L1ZKG2</t>
  </si>
  <si>
    <t>20864169794</t>
  </si>
  <si>
    <t>SD000631</t>
  </si>
  <si>
    <t>SD-PHPS-WKS-290</t>
  </si>
  <si>
    <t>SD000632</t>
  </si>
  <si>
    <t>OptiPlex 9020 AIO</t>
  </si>
  <si>
    <t>CN-04V5VR-74431-41F-0484-A00</t>
  </si>
  <si>
    <t>9BHQ622</t>
  </si>
  <si>
    <t>20285943338</t>
  </si>
  <si>
    <t>SD000633</t>
  </si>
  <si>
    <t>CN-04V5VR-74431-393-0233-A00</t>
  </si>
  <si>
    <t>89HQ622</t>
  </si>
  <si>
    <t>17988228650</t>
  </si>
  <si>
    <t>SD000634</t>
  </si>
  <si>
    <t>CN-0TRP8W-74431-54M-0642-A00</t>
  </si>
  <si>
    <t>50XC862</t>
  </si>
  <si>
    <t>10939909466</t>
  </si>
  <si>
    <t>SD000635</t>
  </si>
  <si>
    <t>SD-O-WKS-193</t>
  </si>
  <si>
    <t>CN-0MK5DK-74431-684-0343-A00</t>
  </si>
  <si>
    <t>HLQXSF2</t>
  </si>
  <si>
    <t>38320335902</t>
  </si>
  <si>
    <t>Mark Roland Manalo</t>
  </si>
  <si>
    <t>SD000636</t>
  </si>
  <si>
    <t>SD-O-WKS-185</t>
  </si>
  <si>
    <t>CN-06F4PX-PE200-77E-1531-A00</t>
  </si>
  <si>
    <t>F9MYFL2</t>
  </si>
  <si>
    <t>SD000637</t>
  </si>
  <si>
    <t>SD-O-WKS-225</t>
  </si>
  <si>
    <t>CN-0MK5DK-74431-65R-0270-A00</t>
  </si>
  <si>
    <t>3HT4HD2</t>
  </si>
  <si>
    <t>7607189990</t>
  </si>
  <si>
    <t>SD000638</t>
  </si>
  <si>
    <t>SD-PHPS-WKS-313</t>
  </si>
  <si>
    <t>CN-0MK5DK-74431-5CA-0460-A00</t>
  </si>
  <si>
    <t>GNCGH62</t>
  </si>
  <si>
    <t>36240163562</t>
  </si>
  <si>
    <t>Heisel Burden</t>
  </si>
  <si>
    <t>SD000639</t>
  </si>
  <si>
    <t>CN-0MK5DK-74431-5CH-0246-A00</t>
  </si>
  <si>
    <t>FY0Z992</t>
  </si>
  <si>
    <t>34709229974</t>
  </si>
  <si>
    <t>SD000640</t>
  </si>
  <si>
    <t>SD-PHPS-WKS-235</t>
  </si>
  <si>
    <t>CN-0D3N70-PE200-16H-2664-A00</t>
  </si>
  <si>
    <t>JCTX2G3</t>
  </si>
  <si>
    <t>42134710179</t>
  </si>
  <si>
    <t>SD000641</t>
  </si>
  <si>
    <t>SD-O-WKS-206</t>
  </si>
  <si>
    <t>CN-0D3N70-PE200-16H-2665-A00</t>
  </si>
  <si>
    <t>1DTX2G3</t>
  </si>
  <si>
    <t>3013094307</t>
  </si>
  <si>
    <t>Huddle Room 2</t>
  </si>
  <si>
    <t>SD000642</t>
  </si>
  <si>
    <t>SD-O-WKS-208</t>
  </si>
  <si>
    <t>CN-0D3N70-PE200-16G-3280-A00</t>
  </si>
  <si>
    <t>2FTX2G3</t>
  </si>
  <si>
    <t>5310808995</t>
  </si>
  <si>
    <t>SD000643</t>
  </si>
  <si>
    <t>SD-PHPS-WKS-209</t>
  </si>
  <si>
    <t>CN-0D3N70-PE200-16H-0273-A00</t>
  </si>
  <si>
    <t>8DTX2G3</t>
  </si>
  <si>
    <t>18250570659</t>
  </si>
  <si>
    <t>SD000644</t>
  </si>
  <si>
    <t>SD-PHPS-WKS-182</t>
  </si>
  <si>
    <t>CN-0D3N70-PE200-16G-3556-A00</t>
  </si>
  <si>
    <t>2CTX2G3</t>
  </si>
  <si>
    <t>5129410467</t>
  </si>
  <si>
    <t>Kassandra Khu</t>
  </si>
  <si>
    <t>SD000645</t>
  </si>
  <si>
    <t>SD-PHPS-WKS-214</t>
  </si>
  <si>
    <t>CN-0D3N70-PE200-16H-2659-A00</t>
  </si>
  <si>
    <t>3DTX2G3</t>
  </si>
  <si>
    <t>7366658979</t>
  </si>
  <si>
    <t>Ma. Dhenise A. de Castro</t>
  </si>
  <si>
    <t>SD000646</t>
  </si>
  <si>
    <t>SD-PHPS-WKS-418</t>
  </si>
  <si>
    <t>CN-0D3N70-PE200-16H-0267-A00</t>
  </si>
  <si>
    <t>CDTX2G3</t>
  </si>
  <si>
    <t>26957700003</t>
  </si>
  <si>
    <t>Danielle Genyne Cusing</t>
  </si>
  <si>
    <t>SD000647</t>
  </si>
  <si>
    <t>SD-PHPS-WKS-196</t>
  </si>
  <si>
    <t>CN-0D3N70-PE200-16H-2656-A00</t>
  </si>
  <si>
    <t>5DTX2G3</t>
  </si>
  <si>
    <t>11720223651</t>
  </si>
  <si>
    <t>SD000648</t>
  </si>
  <si>
    <t>SD-PHPS-WKS-207</t>
  </si>
  <si>
    <t>CN-0D3N70-PE200-16H-0540-A00</t>
  </si>
  <si>
    <t>JBTX2G3</t>
  </si>
  <si>
    <t>42074244003</t>
  </si>
  <si>
    <t>SD000649</t>
  </si>
  <si>
    <t>SD-O-WKS-216</t>
  </si>
  <si>
    <t>CN-0D3N70-PE200-16H-0276-A00</t>
  </si>
  <si>
    <t>DDTX2G3</t>
  </si>
  <si>
    <t>29134482339</t>
  </si>
  <si>
    <t>SD000650</t>
  </si>
  <si>
    <t>SD-PHPS-WKS-271</t>
  </si>
  <si>
    <t>CN-0D3N70-PE200-16H-0511-A00</t>
  </si>
  <si>
    <t>19TX2G3</t>
  </si>
  <si>
    <t>2771229603</t>
  </si>
  <si>
    <t>SD000651</t>
  </si>
  <si>
    <t>SD-PHPS-WKS-352</t>
  </si>
  <si>
    <t>CN-0D3N70-PE200-16H-0269-A00</t>
  </si>
  <si>
    <t>9DTX2G3</t>
  </si>
  <si>
    <t>Felix John Petilos</t>
  </si>
  <si>
    <t>SD000652</t>
  </si>
  <si>
    <t>SD-O-WKS-183</t>
  </si>
  <si>
    <t>CN-0D3N70-PE200-16H-0306-A00</t>
  </si>
  <si>
    <t>HDTX2G3</t>
  </si>
  <si>
    <t>37841611683</t>
  </si>
  <si>
    <t>SD000653</t>
  </si>
  <si>
    <t>SD-O-WKS-203</t>
  </si>
  <si>
    <t>CN-0D3N70-PE200-16G-2538-A00</t>
  </si>
  <si>
    <t>BBTX2G3</t>
  </si>
  <si>
    <t>24659985315</t>
  </si>
  <si>
    <t>SD000654</t>
  </si>
  <si>
    <t>SD-PHPS-WKS-295</t>
  </si>
  <si>
    <t>CN-0D3N70-PE200-16H-2661-A00</t>
  </si>
  <si>
    <t>4DTX2G3</t>
  </si>
  <si>
    <t>9543441315</t>
  </si>
  <si>
    <t>Nathaniel Bustillo</t>
  </si>
  <si>
    <t>SD000655</t>
  </si>
  <si>
    <t>SD-PHPS-WKS-338</t>
  </si>
  <si>
    <t>CN-0D3N70-PE200-16H-0403-A00</t>
  </si>
  <si>
    <t>H7TX2G3</t>
  </si>
  <si>
    <t>37478814627</t>
  </si>
  <si>
    <t>SD000656</t>
  </si>
  <si>
    <t>SD-PHPS-WKS-419</t>
  </si>
  <si>
    <t>CN-0D3N70-PE200-16G-3143-A00</t>
  </si>
  <si>
    <t>D8TX2G3</t>
  </si>
  <si>
    <t>28832151459</t>
  </si>
  <si>
    <t>SD000657</t>
  </si>
  <si>
    <t>SD-PHPS-WKS-326</t>
  </si>
  <si>
    <t>CN-0D3N70-PE200-16H-0554-A00</t>
  </si>
  <si>
    <t>B8TX2G3</t>
  </si>
  <si>
    <t>24478586787</t>
  </si>
  <si>
    <t>Regin Rex Lapinig</t>
  </si>
  <si>
    <t>SD000658</t>
  </si>
  <si>
    <t>SD-PHPS-WKS-318</t>
  </si>
  <si>
    <t>CN-0D3N70-PE200-16G-3557-A00</t>
  </si>
  <si>
    <t>J7TX2G3</t>
  </si>
  <si>
    <t>41832379299</t>
  </si>
  <si>
    <t>SD000659</t>
  </si>
  <si>
    <t>SD-PHPS-WKS-325</t>
  </si>
  <si>
    <t>CN-0D3N70-PE200-16G-3081-A00</t>
  </si>
  <si>
    <t>FDTX2G3</t>
  </si>
  <si>
    <t>33488047011</t>
  </si>
  <si>
    <t>SD000660</t>
  </si>
  <si>
    <t>SD-PHPS-WKS-256</t>
  </si>
  <si>
    <t>CN-0D3N70-PE200-16H-0531-A00</t>
  </si>
  <si>
    <t>FFTX2G3</t>
  </si>
  <si>
    <t>33608979363</t>
  </si>
  <si>
    <t>SD000661</t>
  </si>
  <si>
    <t>SD-O-WKS-195</t>
  </si>
  <si>
    <t>CN-0D3N70-PE200-16H-0448-A00</t>
  </si>
  <si>
    <t>1FTX2G3</t>
  </si>
  <si>
    <t>3134026659</t>
  </si>
  <si>
    <t>SD000662</t>
  </si>
  <si>
    <t>SD-PHPS-WKS-261</t>
  </si>
  <si>
    <t>CN-0D3N70-PE200-16H-0341-A00</t>
  </si>
  <si>
    <t>F8TX2G3</t>
  </si>
  <si>
    <t>33185716131</t>
  </si>
  <si>
    <t>Aiziel Orense</t>
  </si>
  <si>
    <t>SD000663</t>
  </si>
  <si>
    <t>SD-PHPS-WKS-323</t>
  </si>
  <si>
    <t>CN-0D3N70-PE200-16H-0524-A00</t>
  </si>
  <si>
    <t>7FTX2G3</t>
  </si>
  <si>
    <t>SD000664</t>
  </si>
  <si>
    <t>SD-PHPS-WKS-194</t>
  </si>
  <si>
    <t>CN-0D3N70-PE200-16H-0546-A00</t>
  </si>
  <si>
    <t>78TX2G3</t>
  </si>
  <si>
    <t>15771457443</t>
  </si>
  <si>
    <t>Krystin Tamayo</t>
  </si>
  <si>
    <t>SD000665</t>
  </si>
  <si>
    <t>SD-PHPS-WKS-197</t>
  </si>
  <si>
    <t>CN-0D3N70-PE200-16H-0499-A00</t>
  </si>
  <si>
    <t>B9TX2G3</t>
  </si>
  <si>
    <t>24539052963</t>
  </si>
  <si>
    <t>Ivy Visitacion Angeles</t>
  </si>
  <si>
    <t>SD000666</t>
  </si>
  <si>
    <t>SD-PHPS-WKS-255</t>
  </si>
  <si>
    <t>CN-0D3N70-PE200-16H-0522-A00</t>
  </si>
  <si>
    <t>57TX2G3</t>
  </si>
  <si>
    <t>11357426595</t>
  </si>
  <si>
    <t>Arturo Encarnado III</t>
  </si>
  <si>
    <t>SD000667</t>
  </si>
  <si>
    <t>SD-PHPS-WKS-263</t>
  </si>
  <si>
    <t>CN-0D3N70-PE200-16G-3523-A00</t>
  </si>
  <si>
    <t>DCTX2G3</t>
  </si>
  <si>
    <t>29074016163</t>
  </si>
  <si>
    <t>SD000668</t>
  </si>
  <si>
    <t>SD-PHPS-WKS-333</t>
  </si>
  <si>
    <t>CN-0D3N70-PE200-16G-3550-A00</t>
  </si>
  <si>
    <t>9CTX2G3</t>
  </si>
  <si>
    <t>20366886819</t>
  </si>
  <si>
    <t>Ma. Eliza Augustine Tabernilla</t>
  </si>
  <si>
    <t>SD000669</t>
  </si>
  <si>
    <t>SD-PHPS-WKS-267</t>
  </si>
  <si>
    <t>CN-0D3N70-PE200-16H-0237-A00</t>
  </si>
  <si>
    <t>1GTX2G3</t>
  </si>
  <si>
    <t>3194492835</t>
  </si>
  <si>
    <t>Victory Nard Gabelo</t>
  </si>
  <si>
    <t>SD000670</t>
  </si>
  <si>
    <t>SD-PHPS-WKS-282</t>
  </si>
  <si>
    <t>CN-0D3N70-PE200-16H-0508-A00</t>
  </si>
  <si>
    <t>GBTX2G3</t>
  </si>
  <si>
    <t>35543896995</t>
  </si>
  <si>
    <t>Kimberly Lapuz Babia</t>
  </si>
  <si>
    <t>SD000671</t>
  </si>
  <si>
    <t>SD-PHPS-WKS-253</t>
  </si>
  <si>
    <t>CN-0D3N70-PE200-16H-0481-A00</t>
  </si>
  <si>
    <t>G8TX2G3</t>
  </si>
  <si>
    <t>35362498467</t>
  </si>
  <si>
    <t>Ma. Cristina Combs</t>
  </si>
  <si>
    <t>SD000672</t>
  </si>
  <si>
    <t>SD-PHPS-WKS-424</t>
  </si>
  <si>
    <t>CN-0D3N70-PE200-16H-0544-A00</t>
  </si>
  <si>
    <t>F9TX2G3</t>
  </si>
  <si>
    <t>33246182307</t>
  </si>
  <si>
    <t>SD000673</t>
  </si>
  <si>
    <t>SD-PHPS-WKS-376</t>
  </si>
  <si>
    <t>CN-0D3N70-PE200-16H-0500-A00</t>
  </si>
  <si>
    <t>89TX2G3</t>
  </si>
  <si>
    <t>18008705955</t>
  </si>
  <si>
    <t>Adrian Fabonan</t>
  </si>
  <si>
    <t>SD000674</t>
  </si>
  <si>
    <t>SD-PHPS-WKS-252</t>
  </si>
  <si>
    <t>CN-0D3N70-PE200-16H-0517-A00</t>
  </si>
  <si>
    <t>59TX2G3</t>
  </si>
  <si>
    <t>11478358947</t>
  </si>
  <si>
    <t>SD000675</t>
  </si>
  <si>
    <t>SD-PHPS-WKS-340</t>
  </si>
  <si>
    <t>CN-0D3N70-PE200-16H-0265-A00</t>
  </si>
  <si>
    <t>4FTX2G3</t>
  </si>
  <si>
    <t>9664373667</t>
  </si>
  <si>
    <t>SD000676</t>
  </si>
  <si>
    <t>SD-PHPS-WKS-332</t>
  </si>
  <si>
    <t>CN-0D3N70-PE200-16H-0114-AA0</t>
  </si>
  <si>
    <t>B7TX2G3</t>
  </si>
  <si>
    <t>24418120611</t>
  </si>
  <si>
    <t>SD000677</t>
  </si>
  <si>
    <t>SD-PHPS-WKS-375</t>
  </si>
  <si>
    <t>CN-0D3N70-PE200-16H-0562-A00</t>
  </si>
  <si>
    <t>2BTX2G3</t>
  </si>
  <si>
    <t>5068944291</t>
  </si>
  <si>
    <t>SD000678</t>
  </si>
  <si>
    <t>SD-PHPS-WKS-232</t>
  </si>
  <si>
    <t>CN-0D3N70-PE200-16H-0194-A00</t>
  </si>
  <si>
    <t>CBTX2G3</t>
  </si>
  <si>
    <t>26836767651</t>
  </si>
  <si>
    <t>Charlotte Imperial</t>
  </si>
  <si>
    <t>SD000679</t>
  </si>
  <si>
    <t>SD-PHPS-WKS-224</t>
  </si>
  <si>
    <t>CN-0D3N70-PE200-16H-0549-A00</t>
  </si>
  <si>
    <t>FBTX2G3</t>
  </si>
  <si>
    <t>33367114659</t>
  </si>
  <si>
    <t>Adrian Kyle M. Seria</t>
  </si>
  <si>
    <t>SD000680</t>
  </si>
  <si>
    <t>SD-PHPS-WKS-236</t>
  </si>
  <si>
    <t>CN-0D3N70-PE200-16H-0528-A00</t>
  </si>
  <si>
    <t>DFTX2G3</t>
  </si>
  <si>
    <t>29255414691</t>
  </si>
  <si>
    <t>Maria Angelica Martinez Angeles</t>
  </si>
  <si>
    <t>SD000681</t>
  </si>
  <si>
    <t>SD-PHPS-WKS-234</t>
  </si>
  <si>
    <t>CN-0D3N70-PE200-16H-0533-A00</t>
  </si>
  <si>
    <t>9BTX2G3</t>
  </si>
  <si>
    <t>20306420643</t>
  </si>
  <si>
    <t>Jose Iñigo Afulugencia</t>
  </si>
  <si>
    <t>SD000682</t>
  </si>
  <si>
    <t>SD-PHPS-WKS-444</t>
  </si>
  <si>
    <t>CN-0D3N70-PE200-16H-0543-A00</t>
  </si>
  <si>
    <t>D9TX2G3</t>
  </si>
  <si>
    <t>28892617635</t>
  </si>
  <si>
    <t>Josh Discher</t>
  </si>
  <si>
    <t>SD000683</t>
  </si>
  <si>
    <t>SD-PHPS-WKS-222</t>
  </si>
  <si>
    <t>CN-0D3N70-PE200-16H-0519-A00</t>
  </si>
  <si>
    <t>9FTX2G3</t>
  </si>
  <si>
    <t>20548285347</t>
  </si>
  <si>
    <t>SD000684</t>
  </si>
  <si>
    <t>SD-O-WKS-217</t>
  </si>
  <si>
    <t>CN-0D3N70-PE200-16H-1663-A00</t>
  </si>
  <si>
    <t>HCTX2G3</t>
  </si>
  <si>
    <t>37781145507</t>
  </si>
  <si>
    <t>SD000685</t>
  </si>
  <si>
    <t>SD-PHPS-WKS-211</t>
  </si>
  <si>
    <t>CN-0D3N70-PE200-16H-0548-A00</t>
  </si>
  <si>
    <t>48TX2G3</t>
  </si>
  <si>
    <t>9241110435</t>
  </si>
  <si>
    <t>SD000686</t>
  </si>
  <si>
    <t>SD-PHPS-WKS-272</t>
  </si>
  <si>
    <t>CN-0D3N70-PE200-16H-0547-A00</t>
  </si>
  <si>
    <t>4BTX2G3</t>
  </si>
  <si>
    <t>9422508963</t>
  </si>
  <si>
    <t>Patricia Louise Espina</t>
  </si>
  <si>
    <t>SD000687</t>
  </si>
  <si>
    <t>SD-PHPS-WKS-339</t>
  </si>
  <si>
    <t>CN-0D3N70-PE200-16H-0272-A00</t>
  </si>
  <si>
    <t>DBTX2G3</t>
  </si>
  <si>
    <t>Jose Bundoc Jr.</t>
  </si>
  <si>
    <t>SD000688</t>
  </si>
  <si>
    <t>SD-PHPS-WKS-296</t>
  </si>
  <si>
    <t>CN-0D3N70-PE200-16H-0513-A00</t>
  </si>
  <si>
    <t>49TX2G3</t>
  </si>
  <si>
    <t>9301576611</t>
  </si>
  <si>
    <t xml:space="preserve">Jabes Josh Azarcon </t>
  </si>
  <si>
    <t>SD000689</t>
  </si>
  <si>
    <t>SD-PHPS-WKS-233</t>
  </si>
  <si>
    <t>CN-0D3N70-PE200-16H-0330-A00</t>
  </si>
  <si>
    <t>97TX2G3</t>
  </si>
  <si>
    <t>20064555939</t>
  </si>
  <si>
    <t>Christian James  Navarro</t>
  </si>
  <si>
    <t>SD000690</t>
  </si>
  <si>
    <t>SD-PHPS-WKS-288</t>
  </si>
  <si>
    <t>CN-0D3N70-PE200-16H-0035-A00</t>
  </si>
  <si>
    <t>18TX2G3</t>
  </si>
  <si>
    <t>2710763427</t>
  </si>
  <si>
    <t>Christian Jireh Enriquez</t>
  </si>
  <si>
    <t>SD000691</t>
  </si>
  <si>
    <t>SD-PHPS-WKS-219</t>
  </si>
  <si>
    <t>CN-0D3N70-PE200-16H-2710-A00</t>
  </si>
  <si>
    <t>J6TX2G3</t>
  </si>
  <si>
    <t>41771913123</t>
  </si>
  <si>
    <t>Alvin Patrick Bayani</t>
  </si>
  <si>
    <t>SD000692</t>
  </si>
  <si>
    <t>SD-PHPS-WKS-230</t>
  </si>
  <si>
    <t>CN-0D3N70-PE200-16H-0266-A00</t>
  </si>
  <si>
    <t>BDTX2G3</t>
  </si>
  <si>
    <t>24780917667</t>
  </si>
  <si>
    <t>SD000693</t>
  </si>
  <si>
    <t>SD-O-WKS-218</t>
  </si>
  <si>
    <t>CN-0D3N70-PE200-16H-0515-A00</t>
  </si>
  <si>
    <t>29TX2G3</t>
  </si>
  <si>
    <t>4948011939</t>
  </si>
  <si>
    <t>Jamaica Marie Delos Santos</t>
  </si>
  <si>
    <t>SD000694</t>
  </si>
  <si>
    <t>SD-PHPS-WKS-213</t>
  </si>
  <si>
    <t>CN-0D3N70-PE200-16G-3542-A00</t>
  </si>
  <si>
    <t>1CTX2G3</t>
  </si>
  <si>
    <t>2952628131</t>
  </si>
  <si>
    <t>Rizalina Bauzon</t>
  </si>
  <si>
    <t>SD000695</t>
  </si>
  <si>
    <t>SD-PHPS-WKS-221</t>
  </si>
  <si>
    <t>CN-0D3N70-PE200-16G-3576-A00</t>
  </si>
  <si>
    <t>5FTX2G3</t>
  </si>
  <si>
    <t>11841156003</t>
  </si>
  <si>
    <t>Daniela Concepcion</t>
  </si>
  <si>
    <t>SD000696</t>
  </si>
  <si>
    <t>SD-O-WKS-223</t>
  </si>
  <si>
    <t>CN-0D3N70-PE200-16H-2657-A00</t>
  </si>
  <si>
    <t>6DTX2G3</t>
  </si>
  <si>
    <t>13897005987</t>
  </si>
  <si>
    <t>SD000697</t>
  </si>
  <si>
    <t>SD-PHPS-WKS-220</t>
  </si>
  <si>
    <t>CN-0D3N70-PE200-16G-3581-A00</t>
  </si>
  <si>
    <t>8CTX2G3</t>
  </si>
  <si>
    <t>18190104483</t>
  </si>
  <si>
    <t>SD000698</t>
  </si>
  <si>
    <t>SD-O-WKS-204</t>
  </si>
  <si>
    <t>CN-0D3N70-PE200-16G-3533-A00</t>
  </si>
  <si>
    <t>7CTX2G3</t>
  </si>
  <si>
    <t>16013322147</t>
  </si>
  <si>
    <t>In Small Room Prod 1</t>
  </si>
  <si>
    <t>SD000699</t>
  </si>
  <si>
    <t>SD-O-WKS-210</t>
  </si>
  <si>
    <t>CN-0D3N70-PE200-16G-3183-A00</t>
  </si>
  <si>
    <t>3FTX2G3</t>
  </si>
  <si>
    <t>7487591331</t>
  </si>
  <si>
    <t>SD000700</t>
  </si>
  <si>
    <t>SD-O-WKS-205</t>
  </si>
  <si>
    <t>CN-0D3N70-PE200-16G-3558-A00</t>
  </si>
  <si>
    <t>CCTX2G3</t>
  </si>
  <si>
    <t>26897233827</t>
  </si>
  <si>
    <t>SD000701</t>
  </si>
  <si>
    <t>SD-PHPS-WKS-262</t>
  </si>
  <si>
    <t>CN-0D3N70-PE200-16H-0545-A00</t>
  </si>
  <si>
    <t>99TX2G3</t>
  </si>
  <si>
    <t>20185488291</t>
  </si>
  <si>
    <t>SD000702</t>
  </si>
  <si>
    <t>SD-PHPS-WKS-274</t>
  </si>
  <si>
    <t>CN-0D3N70-PE200-16H-0537-A00</t>
  </si>
  <si>
    <t>69TX2G3</t>
  </si>
  <si>
    <t>13655141283</t>
  </si>
  <si>
    <t>Giselle Delfin</t>
  </si>
  <si>
    <t>SD000703</t>
  </si>
  <si>
    <t>SD-PHPS-WKS-283</t>
  </si>
  <si>
    <t>CN-0D3N70-PE200-16H-0553-A00</t>
  </si>
  <si>
    <t>98TX2G3</t>
  </si>
  <si>
    <t>20125022115</t>
  </si>
  <si>
    <t>SD000704</t>
  </si>
  <si>
    <t>SD-PHPS-WKS-294</t>
  </si>
  <si>
    <t>CN-0D3N70-PE200-16H-0374-A00</t>
  </si>
  <si>
    <t>GCTX2G3</t>
  </si>
  <si>
    <t>35604363171</t>
  </si>
  <si>
    <t>Carlo Benedicto</t>
  </si>
  <si>
    <t>SD000705</t>
  </si>
  <si>
    <t>SD-PHPS-WKS-310</t>
  </si>
  <si>
    <t>CN-0D3N70-PE200-16H-0210-A00</t>
  </si>
  <si>
    <t>6BTX2G3</t>
  </si>
  <si>
    <t>SD000706</t>
  </si>
  <si>
    <t>SD-PHPS-WKS-268</t>
  </si>
  <si>
    <t>CN-0D3N70-PE200-16H-0520-A00</t>
  </si>
  <si>
    <t>H8TX2G3</t>
  </si>
  <si>
    <t>37539280803</t>
  </si>
  <si>
    <t>Angelo Renz Lumogdang</t>
  </si>
  <si>
    <t>SD000707</t>
  </si>
  <si>
    <t>SD-PHPS-WKS-259</t>
  </si>
  <si>
    <t>CN-0D3N70-PE200-16H-0506-A00</t>
  </si>
  <si>
    <t>7BTX2G3</t>
  </si>
  <si>
    <t>15952855971</t>
  </si>
  <si>
    <t>Ana Bernadette Sevilla</t>
  </si>
  <si>
    <t>SD000708</t>
  </si>
  <si>
    <t>SD-PHPS-WKS-254</t>
  </si>
  <si>
    <t>CN-0D3N70-PE200-16G-3539-A00</t>
  </si>
  <si>
    <t>5CTX2G3</t>
  </si>
  <si>
    <t>11659757475</t>
  </si>
  <si>
    <t>Ma. Thessa Ronica Simbulan</t>
  </si>
  <si>
    <t>SD000709</t>
  </si>
  <si>
    <t>SD-PHPS-WKS-293</t>
  </si>
  <si>
    <t>CN-0D3N70-PE200-16G-3566-A00</t>
  </si>
  <si>
    <t>C8TX2G3</t>
  </si>
  <si>
    <t>26655369123</t>
  </si>
  <si>
    <t>SD000710</t>
  </si>
  <si>
    <t>SD-PHPS-WKS-292</t>
  </si>
  <si>
    <t>CN-0D3N70-PE200-16H-0526-A00</t>
  </si>
  <si>
    <t>JFTX2G3</t>
  </si>
  <si>
    <t>42316108707</t>
  </si>
  <si>
    <t>SD000711</t>
  </si>
  <si>
    <t>SD-PHPS-WKS-298</t>
  </si>
  <si>
    <t>CN-0D3N70-PE200-16H-0184-A00</t>
  </si>
  <si>
    <t>F7TX2G3</t>
  </si>
  <si>
    <t>33125249955</t>
  </si>
  <si>
    <t>Honey Love Tapar</t>
  </si>
  <si>
    <t>SD000712</t>
  </si>
  <si>
    <t>SD-PHPS-WKS-297</t>
  </si>
  <si>
    <t>CN-0D3N70-PE200-16H-0343-A00</t>
  </si>
  <si>
    <t>87TX2G3</t>
  </si>
  <si>
    <t>17887773603</t>
  </si>
  <si>
    <t>Isabella A. Sumagaysay</t>
  </si>
  <si>
    <t>SD000713</t>
  </si>
  <si>
    <t>SD-PHPS-WKS-431</t>
  </si>
  <si>
    <t>CN-0D3N70-PE200-16H-0556-A00</t>
  </si>
  <si>
    <t>68TX2G3</t>
  </si>
  <si>
    <t>13594675107</t>
  </si>
  <si>
    <t>SD000714</t>
  </si>
  <si>
    <t>SD-PHPS-WKS-328</t>
  </si>
  <si>
    <t>CN-0D3N70-PE200-16H-0525-A00</t>
  </si>
  <si>
    <t>CFTX2G3</t>
  </si>
  <si>
    <t>27078632355</t>
  </si>
  <si>
    <t>Maria Jenny Luis</t>
  </si>
  <si>
    <t>SD000715</t>
  </si>
  <si>
    <t>SD-PHPS-WKS-317</t>
  </si>
  <si>
    <t>CN-0D3N70-PE200-16H-0552-A00</t>
  </si>
  <si>
    <t>38TX2G3</t>
  </si>
  <si>
    <t>Ma. Cristina Billiones</t>
  </si>
  <si>
    <t>SD000716</t>
  </si>
  <si>
    <t>SD-PHPS-WKS-320</t>
  </si>
  <si>
    <t>CN-0D3N70-PE200-16H-0507-A00</t>
  </si>
  <si>
    <t>J8TX2G3</t>
  </si>
  <si>
    <t>41892845475</t>
  </si>
  <si>
    <t>Kristopher Cabrera</t>
  </si>
  <si>
    <t>SD000717</t>
  </si>
  <si>
    <t>SD-PHPS-WKS-316</t>
  </si>
  <si>
    <t>CN-0D3N70-PE200-16H-0497-A00</t>
  </si>
  <si>
    <t>28TX2G3</t>
  </si>
  <si>
    <t>4887545763</t>
  </si>
  <si>
    <t>SD000718</t>
  </si>
  <si>
    <t>SD-PHPS-WKS-415</t>
  </si>
  <si>
    <t>CN-0D3N70-PE200-16G-3541-A00</t>
  </si>
  <si>
    <t>6CTX2G3</t>
  </si>
  <si>
    <t>13836539811</t>
  </si>
  <si>
    <t>Joey Boy Corsino</t>
  </si>
  <si>
    <t>SD000719</t>
  </si>
  <si>
    <t>SD-PHPS-WKS-329</t>
  </si>
  <si>
    <t>CN-0D3N70-PE200-16H-0505-A00</t>
  </si>
  <si>
    <t>5BTX2G3</t>
  </si>
  <si>
    <t>11599291299</t>
  </si>
  <si>
    <t>Frizian Dylane Ocampo</t>
  </si>
  <si>
    <t>SD000720</t>
  </si>
  <si>
    <t>SD-PHPS-WKS-335</t>
  </si>
  <si>
    <t>CN-0D3N70-PE200-16H-0550-A00</t>
  </si>
  <si>
    <t>88TX2G3</t>
  </si>
  <si>
    <t>17948239779</t>
  </si>
  <si>
    <t>SD000721</t>
  </si>
  <si>
    <t>SD-PHPS-WKS-423</t>
  </si>
  <si>
    <t>CN-0D3N70-PE200-16H-0561-A00</t>
  </si>
  <si>
    <t>H9TX2G3</t>
  </si>
  <si>
    <t>37599746979</t>
  </si>
  <si>
    <t>Vincent Olson</t>
  </si>
  <si>
    <t>SD000722</t>
  </si>
  <si>
    <t>(SD-PHPS-WKS-369)</t>
  </si>
  <si>
    <t>CN-0D3N70-PE200-16G-3551-A00</t>
  </si>
  <si>
    <t>BCTX2G3</t>
  </si>
  <si>
    <t>24720451491</t>
  </si>
  <si>
    <t>Tricia Julian Olatan</t>
  </si>
  <si>
    <t>SD000723</t>
  </si>
  <si>
    <t>SD-PHPS-WKS-365</t>
  </si>
  <si>
    <t>CN-0D3N70-PE200-16H-0535-A00</t>
  </si>
  <si>
    <t>58TX2G3</t>
  </si>
  <si>
    <t>11417892771</t>
  </si>
  <si>
    <t>Racelle Manabat</t>
  </si>
  <si>
    <t>SD000724</t>
  </si>
  <si>
    <t>SD-PHPS-WKS-351</t>
  </si>
  <si>
    <t>CN-0D3N70-PE200-16H-0529-A00</t>
  </si>
  <si>
    <t>8FTX2G3</t>
  </si>
  <si>
    <t>18371503011</t>
  </si>
  <si>
    <t>SD000725</t>
  </si>
  <si>
    <t>SD-PHPS-WKS-336</t>
  </si>
  <si>
    <t>CN-0D3N70-PE200-16G-3530-A00</t>
  </si>
  <si>
    <t>G9TX2G3</t>
  </si>
  <si>
    <t>35422964643</t>
  </si>
  <si>
    <t>Joeffrey Rowell Centro</t>
  </si>
  <si>
    <t>SD000726</t>
  </si>
  <si>
    <t>SD-PHPS-WKS-421</t>
  </si>
  <si>
    <t>CN-0D3N70-PE200-16H-0132-A00</t>
  </si>
  <si>
    <t>HBTX2G3</t>
  </si>
  <si>
    <t>37720679331</t>
  </si>
  <si>
    <t>Irene Eusebio</t>
  </si>
  <si>
    <t>SD000727</t>
  </si>
  <si>
    <t>SD-PHPS-WKS-432</t>
  </si>
  <si>
    <t>CN-0D3N70-PE200-16H-0576-A00</t>
  </si>
  <si>
    <t>8BTX2G3</t>
  </si>
  <si>
    <t>18129638307</t>
  </si>
  <si>
    <t>SD000728</t>
  </si>
  <si>
    <t>SD-PHPS-WKS-330</t>
  </si>
  <si>
    <t>CN-0D3N70-PE200-16H-0523-A00</t>
  </si>
  <si>
    <t>6FTX2G3</t>
  </si>
  <si>
    <t>14017938339</t>
  </si>
  <si>
    <t>Christopher Mendoza</t>
  </si>
  <si>
    <t>SD000729</t>
  </si>
  <si>
    <t>SD-PHPS-WKS-321</t>
  </si>
  <si>
    <t>CN-0D3N70-PE200-16H-2675-A00</t>
  </si>
  <si>
    <t>7DTX2G3</t>
  </si>
  <si>
    <t>16073788323</t>
  </si>
  <si>
    <t>Jocelyn Besana</t>
  </si>
  <si>
    <t>SD000730</t>
  </si>
  <si>
    <t>SD-PHPS-WKS-417</t>
  </si>
  <si>
    <t>CN-0D3N70-PE200-16H-0074-A00</t>
  </si>
  <si>
    <t>3CTX2G3</t>
  </si>
  <si>
    <t>7306192803</t>
  </si>
  <si>
    <t>Glennford Doblas</t>
  </si>
  <si>
    <t>SD000731</t>
  </si>
  <si>
    <t>SD-PHPS-WKS-319</t>
  </si>
  <si>
    <t>CN-0D3N70-PE200-16H-0299-A00</t>
  </si>
  <si>
    <t>D7TX2G3</t>
  </si>
  <si>
    <t xml:space="preserve"> Gina Malate</t>
  </si>
  <si>
    <t>SD000732</t>
  </si>
  <si>
    <t>SD-PHPS-WKS-324</t>
  </si>
  <si>
    <t>CN-0D3N70-PE200-16H-0440-A00</t>
  </si>
  <si>
    <t>C9TX2G3</t>
  </si>
  <si>
    <t>26715835299</t>
  </si>
  <si>
    <t>Jayson James Pepito</t>
  </si>
  <si>
    <t>SD000733</t>
  </si>
  <si>
    <t>SD-PHPS-WKS-449</t>
  </si>
  <si>
    <t>CN-0D3N70-PE200-16H-0268-A00</t>
  </si>
  <si>
    <t>GDTX2G3</t>
  </si>
  <si>
    <t>35664829347</t>
  </si>
  <si>
    <t>Leslie Faustino</t>
  </si>
  <si>
    <t>SD000734</t>
  </si>
  <si>
    <t>SD-PHPS-WKS-374</t>
  </si>
  <si>
    <t>CN-0D3N70-PE200-16H-0514-A00</t>
  </si>
  <si>
    <t>39TX2G3</t>
  </si>
  <si>
    <t>7124794275</t>
  </si>
  <si>
    <t>Lord Ryan Quipia</t>
  </si>
  <si>
    <t>SD000735</t>
  </si>
  <si>
    <t>SD-PHPS-WKS-400</t>
  </si>
  <si>
    <t>CN-0D3N70-PE200-16H-0559-A00</t>
  </si>
  <si>
    <t>J9TX2G3</t>
  </si>
  <si>
    <t>41953311651</t>
  </si>
  <si>
    <t>SD000736</t>
  </si>
  <si>
    <t>SD-PHPS-WKS-327</t>
  </si>
  <si>
    <t>CN-0D3N70-PE200-16H-0498-A00</t>
  </si>
  <si>
    <t>79TX2G3</t>
  </si>
  <si>
    <t>15831923619</t>
  </si>
  <si>
    <t>Mark Roger Pallagud</t>
  </si>
  <si>
    <t>SD000737</t>
  </si>
  <si>
    <t>SD-PHPS-WKS-304</t>
  </si>
  <si>
    <t>CN-0D3N70-PE200-16H-0530-A00</t>
  </si>
  <si>
    <t>HFTX2G3</t>
  </si>
  <si>
    <t>37962544035</t>
  </si>
  <si>
    <t>Ellen Tiffany Sawa-an</t>
  </si>
  <si>
    <t>SD000738</t>
  </si>
  <si>
    <t>SD-PHPS-WKS-420</t>
  </si>
  <si>
    <t>CN-0D3N70-PE200-16H-0527-A00</t>
  </si>
  <si>
    <t>BFTX2G3</t>
  </si>
  <si>
    <t>24901850019</t>
  </si>
  <si>
    <t>Alvin Joseph Garcia</t>
  </si>
  <si>
    <t>SD000739</t>
  </si>
  <si>
    <t>SD-PHPS-WKS-250</t>
  </si>
  <si>
    <t>CN-0D3N70-PE200-16H-0565-A00</t>
  </si>
  <si>
    <t>3BTX2G3</t>
  </si>
  <si>
    <t>7245726627</t>
  </si>
  <si>
    <t>Michael Angelo Ricablanca</t>
  </si>
  <si>
    <t>SD000740</t>
  </si>
  <si>
    <t>SD-PHPS-WKS-300</t>
  </si>
  <si>
    <t>CN-0D3N70-PE200-16H-0532-A00</t>
  </si>
  <si>
    <t>GFTX2G3</t>
  </si>
  <si>
    <t>35785761699</t>
  </si>
  <si>
    <t>john Christopher Agatep</t>
  </si>
  <si>
    <t>SD000741</t>
  </si>
  <si>
    <t>SD-PHPS-WKS-301</t>
  </si>
  <si>
    <t>CN-0D3N70-PE200-16H-2704-A00</t>
  </si>
  <si>
    <t>H6TX2G3</t>
  </si>
  <si>
    <t>37418348451</t>
  </si>
  <si>
    <t>SD000742</t>
  </si>
  <si>
    <t>SD-PHPS-WKS-208</t>
  </si>
  <si>
    <t>CN-0D3N70-PE200-16H-2708-A00</t>
  </si>
  <si>
    <t>SD000743</t>
  </si>
  <si>
    <t>SD-PHPS-WKS-302</t>
  </si>
  <si>
    <t>CN-0D3N70-PE200-16G-3553-A00</t>
  </si>
  <si>
    <t>FCTX2G3</t>
  </si>
  <si>
    <t>33427580835</t>
  </si>
  <si>
    <t>Renee Rose Mercado</t>
  </si>
  <si>
    <t>SD000744</t>
  </si>
  <si>
    <t>SD-PHPS-WKS-303</t>
  </si>
  <si>
    <t>CN-0D3N70-PE200-16H-1199-A00</t>
  </si>
  <si>
    <t>47TX2G3</t>
  </si>
  <si>
    <t>9180644259</t>
  </si>
  <si>
    <t>Marivic Mararac</t>
  </si>
  <si>
    <t>SD000745</t>
  </si>
  <si>
    <t>SD-PHPS-WKS-430</t>
  </si>
  <si>
    <t>CN-0D3N70-PE200-16H-0109-A00</t>
  </si>
  <si>
    <t>37TX2G3</t>
  </si>
  <si>
    <t>7003861923</t>
  </si>
  <si>
    <t>SD000746</t>
  </si>
  <si>
    <t>SD-PHPS-WKS-440</t>
  </si>
  <si>
    <t>CN-0D3N70-PE200-16H-2711-A00</t>
  </si>
  <si>
    <t>17TX2G3</t>
  </si>
  <si>
    <t>2650297251</t>
  </si>
  <si>
    <t>Samuel Catton</t>
  </si>
  <si>
    <t>SD000747</t>
  </si>
  <si>
    <t>SD-PHPS-WKS-402</t>
  </si>
  <si>
    <t>CN-0D3N70-PE200-16H-2660-A00</t>
  </si>
  <si>
    <t>2DTX2G3</t>
  </si>
  <si>
    <t>5189876643</t>
  </si>
  <si>
    <t>SD000748</t>
  </si>
  <si>
    <t>SD-PHPS-WKS-433</t>
  </si>
  <si>
    <t>CN-0D3N70-PE200-16H-0410-A00</t>
  </si>
  <si>
    <t>G7TX2G3</t>
  </si>
  <si>
    <t>35302032291</t>
  </si>
  <si>
    <t>SD000749</t>
  </si>
  <si>
    <t>SD-PHPS-WKS-334</t>
  </si>
  <si>
    <t>SD000750</t>
  </si>
  <si>
    <t>SD-PHPS-WKS-337</t>
  </si>
  <si>
    <t>CN-0D3N70-PE200-16H-0408-A00</t>
  </si>
  <si>
    <t>77TX2G3</t>
  </si>
  <si>
    <t>15710991267</t>
  </si>
  <si>
    <t>Stephen John Encinas</t>
  </si>
  <si>
    <t>SD000751</t>
  </si>
  <si>
    <t>SD-PHPS-WKS-331</t>
  </si>
  <si>
    <t>CN-0D3N70-PE200-16H-0563-A00</t>
  </si>
  <si>
    <t>1BTX2G3</t>
  </si>
  <si>
    <t>2892161955</t>
  </si>
  <si>
    <t>Chad Rafael Manangat</t>
  </si>
  <si>
    <t>SD000752</t>
  </si>
  <si>
    <t>SD-PHPS-WKS-342</t>
  </si>
  <si>
    <t>CN-0D3N70-PE200-16G-3543-A00</t>
  </si>
  <si>
    <t>4CTX2G3</t>
  </si>
  <si>
    <t>9482975139</t>
  </si>
  <si>
    <t>SD000753</t>
  </si>
  <si>
    <t>SD-PHPS-WKS-347</t>
  </si>
  <si>
    <t>CN-0D3N70-PE200-16H-0420-A00</t>
  </si>
  <si>
    <t>JDTX2G3</t>
  </si>
  <si>
    <t>42195176355</t>
  </si>
  <si>
    <t>SD000754</t>
  </si>
  <si>
    <t>SD-PHPS-WKS-401</t>
  </si>
  <si>
    <t>CN-0D3N70-PE200-16H-0122-A00</t>
  </si>
  <si>
    <t>C7TX2G3</t>
  </si>
  <si>
    <t>26594902947</t>
  </si>
  <si>
    <t>Darhel Ryan Gabisay</t>
  </si>
  <si>
    <t>SD000755</t>
  </si>
  <si>
    <t>CN-0HR7MV-74431-64K-0593-A00</t>
  </si>
  <si>
    <t>5JJ7HD2</t>
  </si>
  <si>
    <t>12065030822</t>
  </si>
  <si>
    <t>SD000756</t>
  </si>
  <si>
    <t>CN-0HR7MV-74431-64K-0523-A00</t>
  </si>
  <si>
    <t>5JK5HD2</t>
  </si>
  <si>
    <t>12066617126</t>
  </si>
  <si>
    <t>SD000757</t>
  </si>
  <si>
    <t>CN-0NPNRT-QDC000-7B9-064B-A00</t>
  </si>
  <si>
    <t>42187186658</t>
  </si>
  <si>
    <t>SD000758</t>
  </si>
  <si>
    <t>CN-0CHC3P-74261-67L-5K2B-A00</t>
  </si>
  <si>
    <t>4ZGNQB2</t>
  </si>
  <si>
    <t>10851426542</t>
  </si>
  <si>
    <t>SD000759</t>
  </si>
  <si>
    <t>CN-0NPNRT-QDC00-74S-5NFB-A00</t>
  </si>
  <si>
    <t>C1VD0J2</t>
  </si>
  <si>
    <t>26234529518</t>
  </si>
  <si>
    <t>SD000760</t>
  </si>
  <si>
    <t>CN-0NPNRT-74261-715-3M5U-A00</t>
  </si>
  <si>
    <t>C3C2QG2</t>
  </si>
  <si>
    <t>26323069538</t>
  </si>
  <si>
    <t>SD000762</t>
  </si>
  <si>
    <t>CN-0NPNRT-74261-723-0GLB-A00</t>
  </si>
  <si>
    <t>DTT7QG2</t>
  </si>
  <si>
    <t>30100759202</t>
  </si>
  <si>
    <t>SD000764</t>
  </si>
  <si>
    <t>CN-0NPNRT-QDC00-74S-58KB-A00</t>
  </si>
  <si>
    <t>69TD0J2</t>
  </si>
  <si>
    <t>13654205678</t>
  </si>
  <si>
    <t>SD000765</t>
  </si>
  <si>
    <t>CN-0NPNRT-QDC00-855-31KB-A05</t>
  </si>
  <si>
    <t>CWXDWM2</t>
  </si>
  <si>
    <t>28112381786</t>
  </si>
  <si>
    <t>SD000766</t>
  </si>
  <si>
    <t>CN-0CHC3P-74261-68Q-703B-A00</t>
  </si>
  <si>
    <t>50PKRB2</t>
  </si>
  <si>
    <t>10926870590</t>
  </si>
  <si>
    <t>SD000767</t>
  </si>
  <si>
    <t>CN-0NPNRT-QDC00-7CO-6YDB-A04</t>
  </si>
  <si>
    <t>GTLDTM2</t>
  </si>
  <si>
    <t>366117953322</t>
  </si>
  <si>
    <t>SD000768</t>
  </si>
  <si>
    <t>CN-0NPNRT-QDC00-7CO-70IB-A04</t>
  </si>
  <si>
    <t>JVLDTM2</t>
  </si>
  <si>
    <t>43269232682</t>
  </si>
  <si>
    <t>SD000769</t>
  </si>
  <si>
    <t>CN-0NPNRT-74261-715-3MTU-A00</t>
  </si>
  <si>
    <t>G4C2QG2</t>
  </si>
  <si>
    <t>35090665058</t>
  </si>
  <si>
    <t>Eron Jay Caballero</t>
  </si>
  <si>
    <t>SD000770</t>
  </si>
  <si>
    <t>CN-0NPNRT-QDC00-798-20MB-A00</t>
  </si>
  <si>
    <t>8ZDFSK2</t>
  </si>
  <si>
    <t>19553146706</t>
  </si>
  <si>
    <t>SD000771</t>
  </si>
  <si>
    <t>CN-0NPNRT-QDC00-791-3HDB-A01</t>
  </si>
  <si>
    <t>5XYCSK2</t>
  </si>
  <si>
    <t>12936999314</t>
  </si>
  <si>
    <t>SD000772</t>
  </si>
  <si>
    <t>CN-0NPNRT-74261-715-3MRU-A00</t>
  </si>
  <si>
    <t>F4G2QG2</t>
  </si>
  <si>
    <t>32913882722</t>
  </si>
  <si>
    <t>SD000774</t>
  </si>
  <si>
    <t>CN-0NPNRT-QDC00-855-31EB-A05</t>
  </si>
  <si>
    <t>6WXDWM2</t>
  </si>
  <si>
    <t>15051687770</t>
  </si>
  <si>
    <t>SD000775</t>
  </si>
  <si>
    <t>CN-0NPNRT-74261-733-4LNL-A00</t>
  </si>
  <si>
    <t>9K251J2</t>
  </si>
  <si>
    <t>20803959038</t>
  </si>
  <si>
    <t>SD000777</t>
  </si>
  <si>
    <t>CN-0NPNRT-QDC00-74S-5N3B-A00</t>
  </si>
  <si>
    <t>J0VD0J2</t>
  </si>
  <si>
    <t>41411539694</t>
  </si>
  <si>
    <t>SD000780</t>
  </si>
  <si>
    <t>CN-0NPNRT-QDC00-7B9-03FB-A02</t>
  </si>
  <si>
    <t>38P5TK2</t>
  </si>
  <si>
    <t>7056338402</t>
  </si>
  <si>
    <t>SD000782</t>
  </si>
  <si>
    <t>Dell U2415</t>
  </si>
  <si>
    <t>CN-05K39C-74261-695-1DKS-A03</t>
  </si>
  <si>
    <t>8QJP0D2</t>
  </si>
  <si>
    <t>19014419990</t>
  </si>
  <si>
    <t>SD000783</t>
  </si>
  <si>
    <t>CN-05K39C-74261-57T-08TL-A02</t>
  </si>
  <si>
    <t>SD000785</t>
  </si>
  <si>
    <t>CN-0NPNRT-QDC00-7BQ-6K51-A02</t>
  </si>
  <si>
    <t>79ZDTK2</t>
  </si>
  <si>
    <t>15841103330</t>
  </si>
  <si>
    <t>Andrelyn Belia</t>
  </si>
  <si>
    <t>SD000786</t>
  </si>
  <si>
    <t>CN-0NPNRT-QDC00-7CN-8NDB-A04</t>
  </si>
  <si>
    <t>CP6DTM2</t>
  </si>
  <si>
    <t>27643765034</t>
  </si>
  <si>
    <t>SD000787</t>
  </si>
  <si>
    <t>CN-0NPNRT-QDC00-74261-6BP-1KRIB-A00</t>
  </si>
  <si>
    <t>BK8NPG2</t>
  </si>
  <si>
    <t>SD000789</t>
  </si>
  <si>
    <t>CN-0NPNRT--QDC00-77R-9041-A00</t>
  </si>
  <si>
    <t>HMNYRK2</t>
  </si>
  <si>
    <t>38375808770</t>
  </si>
  <si>
    <t>SD000790</t>
  </si>
  <si>
    <t>CN-0CHC3P-74261-6AT-15JL-A00</t>
  </si>
  <si>
    <t>CXCYRB2</t>
  </si>
  <si>
    <t>SD000791</t>
  </si>
  <si>
    <t>CN-0NPNRT-74261-6B3-43GB-A00</t>
  </si>
  <si>
    <t>35J0SB2</t>
  </si>
  <si>
    <t>6864627278</t>
  </si>
  <si>
    <t>SD000792</t>
  </si>
  <si>
    <t>CN-0NPNRT-QDC00-78Q-3YHL-A01</t>
  </si>
  <si>
    <t>4YQ9SK2</t>
  </si>
  <si>
    <t>10807106258</t>
  </si>
  <si>
    <t>SD000794</t>
  </si>
  <si>
    <t>CN-0NPNRT-QDC00-75B-47FB-A00</t>
  </si>
  <si>
    <t>372L0J2</t>
  </si>
  <si>
    <t>Kim Tesorero</t>
  </si>
  <si>
    <t>SD000795</t>
  </si>
  <si>
    <t>CN-0NPNRT-QDC00-7C0-8TPB-A04</t>
  </si>
  <si>
    <t>60QDTM2</t>
  </si>
  <si>
    <t>13105008938</t>
  </si>
  <si>
    <t>SD000796</t>
  </si>
  <si>
    <t>CN-0NPNRT-QDC00-78Q-3Y3L-A01</t>
  </si>
  <si>
    <t>7XQ9SK2</t>
  </si>
  <si>
    <t>17276987090</t>
  </si>
  <si>
    <t>SD000797</t>
  </si>
  <si>
    <t>CN-0NPNRT-QDC00-7BO-686L-A02</t>
  </si>
  <si>
    <t>84XCTK2</t>
  </si>
  <si>
    <t>17712148898</t>
  </si>
  <si>
    <t>SD000798</t>
  </si>
  <si>
    <t>CN-0NPNRT-QDC00-7BO-5Y8L-A02</t>
  </si>
  <si>
    <t>5MWCTK2</t>
  </si>
  <si>
    <t>12268513442</t>
  </si>
  <si>
    <t>Mark Jayson Samalca</t>
  </si>
  <si>
    <t>SD000800</t>
  </si>
  <si>
    <t>CN-0NPNRT-QDC00-84Q-EC7B-A05</t>
  </si>
  <si>
    <t>8LX8WM2</t>
  </si>
  <si>
    <t>18739891226</t>
  </si>
  <si>
    <t>SD000801</t>
  </si>
  <si>
    <t>CN-0NPNRT-QDC00-797-1CAB-A01</t>
  </si>
  <si>
    <t>B33FSK2</t>
  </si>
  <si>
    <t>24131779922</t>
  </si>
  <si>
    <t>SD000802</t>
  </si>
  <si>
    <t>CN-0NPNRT-74261-6B3-440B-A00</t>
  </si>
  <si>
    <t>16J0SB2</t>
  </si>
  <si>
    <t>2571528782</t>
  </si>
  <si>
    <t>SD000803</t>
  </si>
  <si>
    <t>CN-0NPNRT-QDC00-7C0-8U9B-A04</t>
  </si>
  <si>
    <t>61QDTM2</t>
  </si>
  <si>
    <t>13165475114</t>
  </si>
  <si>
    <t>SD000804</t>
  </si>
  <si>
    <t>CN-0NPNRT-QDC00-75B-47MB-A00</t>
  </si>
  <si>
    <t>972L0J2</t>
  </si>
  <si>
    <t>20018643950</t>
  </si>
  <si>
    <t>SD000805</t>
  </si>
  <si>
    <t>J5VD0J2</t>
  </si>
  <si>
    <t>19946047214</t>
  </si>
  <si>
    <t>SD000806</t>
  </si>
  <si>
    <t>CN-0T0T38-74261-2BS-460U</t>
  </si>
  <si>
    <t>SD000807</t>
  </si>
  <si>
    <t>CN-0T0T38-74261-2BD-2YRU</t>
  </si>
  <si>
    <t>SD000808</t>
  </si>
  <si>
    <t>CN-0V4W1T-QDC00-8A1-4VVB-A02</t>
  </si>
  <si>
    <t>SD000809</t>
  </si>
  <si>
    <t>CN-0V4W1T-QDC00-8AJ-0DHB-A02</t>
  </si>
  <si>
    <t>JZNQBR2</t>
  </si>
  <si>
    <t>43515039998</t>
  </si>
  <si>
    <t>SD000810</t>
  </si>
  <si>
    <t>CN-0V4W1T-QDC00-8AI-4VWB-A02</t>
  </si>
  <si>
    <t>DNJQBR2</t>
  </si>
  <si>
    <t>29722033406</t>
  </si>
  <si>
    <t>SD000811</t>
  </si>
  <si>
    <t>CN-0V4W1T-QDC00-8AI-4EYB-A02</t>
  </si>
  <si>
    <t>4XHQBR2</t>
  </si>
  <si>
    <t>10732294910</t>
  </si>
  <si>
    <t>SD000812</t>
  </si>
  <si>
    <t>CN-0V4W1T-QDC00-8AI-4W4B-A02</t>
  </si>
  <si>
    <t>2PJQBR2</t>
  </si>
  <si>
    <t>5898360062</t>
  </si>
  <si>
    <t>SD000813</t>
  </si>
  <si>
    <t>CN-0V4W1T-QDC00-8AI-4W6B-A02</t>
  </si>
  <si>
    <t>4PJQBR2</t>
  </si>
  <si>
    <t>10251924734</t>
  </si>
  <si>
    <t>SD000814</t>
  </si>
  <si>
    <t>CN-0V4W1T-QDC00-8AI-4W0B-A02</t>
  </si>
  <si>
    <t>GNJQBR2</t>
  </si>
  <si>
    <t>36252380414</t>
  </si>
  <si>
    <t>Sheila Mae Daluyo</t>
  </si>
  <si>
    <t>SD000815</t>
  </si>
  <si>
    <t>CN-0V4W1T-QDC00-8AI-4V8B-A02</t>
  </si>
  <si>
    <t>9MJQBR2</t>
  </si>
  <si>
    <t>20954437886</t>
  </si>
  <si>
    <t>SD000816</t>
  </si>
  <si>
    <t>CN-0V4W1T-QDC00-8AJ-0E8B-A02</t>
  </si>
  <si>
    <t>51PQBR2</t>
  </si>
  <si>
    <t>10987596542</t>
  </si>
  <si>
    <t>SD000817</t>
  </si>
  <si>
    <t>CN-0V4W1T-QDC00-8AI-4F5B-A02</t>
  </si>
  <si>
    <t>BXHQBR2</t>
  </si>
  <si>
    <t>25969771262</t>
  </si>
  <si>
    <t>SD000818</t>
  </si>
  <si>
    <t>CN-0V4W1T-QDC00-8AI-4FNB-A02</t>
  </si>
  <si>
    <t>BYHQBR2</t>
  </si>
  <si>
    <t>SD000819</t>
  </si>
  <si>
    <t>CN-0NPNRT-QDC00-75B-46YB-A00</t>
  </si>
  <si>
    <t>462L0J2</t>
  </si>
  <si>
    <t>SD000820</t>
  </si>
  <si>
    <t>SD-PHPS-LAP-001</t>
  </si>
  <si>
    <t>C4Z77G3</t>
  </si>
  <si>
    <t>26422375539</t>
  </si>
  <si>
    <t>Marian Noguit</t>
  </si>
  <si>
    <t>SD000821</t>
  </si>
  <si>
    <t>SD-LAP-014</t>
  </si>
  <si>
    <t>BK277G3</t>
  </si>
  <si>
    <t>25157624691</t>
  </si>
  <si>
    <t>SD000822</t>
  </si>
  <si>
    <t>SD-PHPS-LAP-002</t>
  </si>
  <si>
    <t>CVS77G3</t>
  </si>
  <si>
    <t>28043204979</t>
  </si>
  <si>
    <t>SD000823</t>
  </si>
  <si>
    <t>CN-05k39C-74261-57T-0HGL-A00</t>
  </si>
  <si>
    <t>SD000824</t>
  </si>
  <si>
    <t>Dell P2421H</t>
  </si>
  <si>
    <t>CN-05K39C-74261-57T-0CNL-A00</t>
  </si>
  <si>
    <t>Gabriel Mejia</t>
  </si>
  <si>
    <t>SD000825</t>
  </si>
  <si>
    <t>CN-05K39C-74261-57O-07AL-A02</t>
  </si>
  <si>
    <t>SD000826</t>
  </si>
  <si>
    <t>CN-05K39C-74261-57T-0EPL-A02</t>
  </si>
  <si>
    <t>SD000827</t>
  </si>
  <si>
    <t>CN-08TXT0-QDC00-17L-5MUB-A00</t>
  </si>
  <si>
    <t>71CJGF3</t>
  </si>
  <si>
    <t>15319005663</t>
  </si>
  <si>
    <t xml:space="preserve"> Ma. Eliza Augustine Tabernilla</t>
  </si>
  <si>
    <t>SD000828</t>
  </si>
  <si>
    <t>CN-08TXT0-QDC00-17M-470B-A00</t>
  </si>
  <si>
    <t>FJLJGF3</t>
  </si>
  <si>
    <t>33836772063</t>
  </si>
  <si>
    <t>SD000829</t>
  </si>
  <si>
    <t>CN-08TXT0-QDC00-17M-47EB-A00</t>
  </si>
  <si>
    <t>4KMJGF3</t>
  </si>
  <si>
    <t>9954312159</t>
  </si>
  <si>
    <t>SD000830</t>
  </si>
  <si>
    <t>CN-08TXT0-QDC00-17M-47QB-A00</t>
  </si>
  <si>
    <t>HNLJGF3</t>
  </si>
  <si>
    <t>38432201439</t>
  </si>
  <si>
    <t>SD000831</t>
  </si>
  <si>
    <t>CN-08TXT0-QDC00-17L-501B-A00</t>
  </si>
  <si>
    <t>BQBJGF3</t>
  </si>
  <si>
    <t>25536109791</t>
  </si>
  <si>
    <t>SD000832</t>
  </si>
  <si>
    <t>CN-08TXT0-QDC00-17L-5N5B-A00</t>
  </si>
  <si>
    <t>4QBJGF3</t>
  </si>
  <si>
    <t>10298633439</t>
  </si>
  <si>
    <t>SD000833</t>
  </si>
  <si>
    <t>CN-08TXT0-QDC00-17L-6I4B-A00</t>
  </si>
  <si>
    <t>BKDJGF3</t>
  </si>
  <si>
    <t>25176671967</t>
  </si>
  <si>
    <t>SD000834</t>
  </si>
  <si>
    <t>CN-08TXT0-QDC00-17L-5NZB-A00</t>
  </si>
  <si>
    <t>72BJGF3</t>
  </si>
  <si>
    <t>15377792223</t>
  </si>
  <si>
    <t>SD000835</t>
  </si>
  <si>
    <t>CN-08TXT0-QDC00-17L-5NHB-A00</t>
  </si>
  <si>
    <t>GQBJGF3</t>
  </si>
  <si>
    <t>36420021471</t>
  </si>
  <si>
    <t>Jenivie Arradaza</t>
  </si>
  <si>
    <t>SD000836</t>
  </si>
  <si>
    <t>CN-08TXT0-QDC00-17-5NQB-A00</t>
  </si>
  <si>
    <t>73BJGF3</t>
  </si>
  <si>
    <t>15438258399</t>
  </si>
  <si>
    <t>SD000837</t>
  </si>
  <si>
    <t>CN-08TXT0-QDC00-17L-5NLB-A00</t>
  </si>
  <si>
    <t>JX9JGF3</t>
  </si>
  <si>
    <t>43370272479</t>
  </si>
  <si>
    <t>Katrina Grace Eusebio</t>
  </si>
  <si>
    <t>SD000838</t>
  </si>
  <si>
    <t>CN-08TXT0-QDC00-17L-6CHB-A00</t>
  </si>
  <si>
    <t>2KDJGF3</t>
  </si>
  <si>
    <t>5585630943</t>
  </si>
  <si>
    <t>SD000839</t>
  </si>
  <si>
    <t>8HLJGF3</t>
  </si>
  <si>
    <t>18478363359</t>
  </si>
  <si>
    <t>SD000840</t>
  </si>
  <si>
    <t>CN-08TXT0-QDC00-17L-66IB-A00</t>
  </si>
  <si>
    <t>FKBJGF3</t>
  </si>
  <si>
    <t>33880442079</t>
  </si>
  <si>
    <t>Terrence Roice Ignacio</t>
  </si>
  <si>
    <t>SD000841</t>
  </si>
  <si>
    <t>CN-08TXT0-QDC00-17L-6CCB-A00</t>
  </si>
  <si>
    <t>FBDJGF3</t>
  </si>
  <si>
    <t>33339605727</t>
  </si>
  <si>
    <t>SD000842</t>
  </si>
  <si>
    <t>CN-08TXT0-QDC00-17L6CGB-A00</t>
  </si>
  <si>
    <t>8LCJGF3</t>
  </si>
  <si>
    <t>18705111519</t>
  </si>
  <si>
    <t>SD000843</t>
  </si>
  <si>
    <t>CN-08TXT0-QDC00-17M-47IB-A00</t>
  </si>
  <si>
    <t>3XMJGF3</t>
  </si>
  <si>
    <t>8563590111</t>
  </si>
  <si>
    <t>SD000844</t>
  </si>
  <si>
    <t>CN-08TXT0-QDC00-17M-472B-A00</t>
  </si>
  <si>
    <t>13MJGF3</t>
  </si>
  <si>
    <t>2396040159</t>
  </si>
  <si>
    <t>SD000845</t>
  </si>
  <si>
    <t>CN-08TXT0-QDC00-17M-47CB-A00</t>
  </si>
  <si>
    <t>GDMJGF3</t>
  </si>
  <si>
    <t>35652436959</t>
  </si>
  <si>
    <t>SD000846</t>
  </si>
  <si>
    <t>CN-08TXT0-QDC00-16T-4IXB-A00</t>
  </si>
  <si>
    <t xml:space="preserve"> </t>
  </si>
  <si>
    <t>21534657951</t>
  </si>
  <si>
    <t>Reception PC</t>
  </si>
  <si>
    <t>SD000847</t>
  </si>
  <si>
    <t>CN-08TXT0-QDC00-17M-478B-A00</t>
  </si>
  <si>
    <t>9DMJGF3</t>
  </si>
  <si>
    <t>20414960607</t>
  </si>
  <si>
    <t>SD000848</t>
  </si>
  <si>
    <t>CN-08TXT0-QDC00-17M-47JB-A00</t>
  </si>
  <si>
    <t>2CLJGF3</t>
  </si>
  <si>
    <t>5115338463</t>
  </si>
  <si>
    <t>SD000849</t>
  </si>
  <si>
    <t>CN-08TXT0-QDC00-17M-47BB-A00</t>
  </si>
  <si>
    <t>66LJGF3</t>
  </si>
  <si>
    <t>13459670751</t>
  </si>
  <si>
    <t>Jonell Rodriguez</t>
  </si>
  <si>
    <t>WFH - Pampanga</t>
  </si>
  <si>
    <t>SD000850</t>
  </si>
  <si>
    <t>CN-08TXT0-QDC00-17M-47ZB-A00</t>
  </si>
  <si>
    <t>5PMJGF3</t>
  </si>
  <si>
    <t>12433425375</t>
  </si>
  <si>
    <t>Giselle Gequinto</t>
  </si>
  <si>
    <t>SD000851</t>
  </si>
  <si>
    <t>CN-08TXT0-QDC00-17M-6CQB-A00</t>
  </si>
  <si>
    <t>JNDJGF3</t>
  </si>
  <si>
    <t>42772329183</t>
  </si>
  <si>
    <t>SD000852</t>
  </si>
  <si>
    <t>CN-08TXT0-QDC00-17M-47NB-A00</t>
  </si>
  <si>
    <t>86MJGF3</t>
  </si>
  <si>
    <t>17814915039</t>
  </si>
  <si>
    <t>Elona Espiritu</t>
  </si>
  <si>
    <t>SD000853</t>
  </si>
  <si>
    <t>CN-08TXT0-QDC00-17M-47AB-A00</t>
  </si>
  <si>
    <t>DMMJGF3</t>
  </si>
  <si>
    <t>29666285535</t>
  </si>
  <si>
    <t>SD000854</t>
  </si>
  <si>
    <t>CN-08TXT0-QDC00-17L-6CKB-A00</t>
  </si>
  <si>
    <t>3FDJGF3</t>
  </si>
  <si>
    <t>6430477791</t>
  </si>
  <si>
    <t>SD000855</t>
  </si>
  <si>
    <t>CN-08TXT0-QDC00-17M-47VB-A00</t>
  </si>
  <si>
    <t>D9MJGF3</t>
  </si>
  <si>
    <t>28880225247</t>
  </si>
  <si>
    <t>SD000856</t>
  </si>
  <si>
    <t>CN-08TXT0-QDC00-17M-47SB-A00</t>
  </si>
  <si>
    <t>19MJGF3</t>
  </si>
  <si>
    <t>Christopher Onte</t>
  </si>
  <si>
    <t>SD000857</t>
  </si>
  <si>
    <t>CN-08TXT0-QDC00-17M-47GB-A00</t>
  </si>
  <si>
    <t>89MJGF3</t>
  </si>
  <si>
    <t>17996313567</t>
  </si>
  <si>
    <t>Alfonso Alava</t>
  </si>
  <si>
    <t>SD000858</t>
  </si>
  <si>
    <t>CN-08TXT0-QDC00-17M-473B-A00</t>
  </si>
  <si>
    <t>8MLJGF3</t>
  </si>
  <si>
    <t>18780694239</t>
  </si>
  <si>
    <t>SD000859</t>
  </si>
  <si>
    <t>CN-08TXT0-QDC00-17L-6I5B-A00</t>
  </si>
  <si>
    <t>2CCJGF3</t>
  </si>
  <si>
    <t>5100221919</t>
  </si>
  <si>
    <t>SD000860</t>
  </si>
  <si>
    <t>BJLJGF3</t>
  </si>
  <si>
    <t>25129642719</t>
  </si>
  <si>
    <t>SD000861</t>
  </si>
  <si>
    <t>CN-08TXT0-QDC00-17M-477B-A00</t>
  </si>
  <si>
    <t>DJMJGF3</t>
  </si>
  <si>
    <t>29484887007</t>
  </si>
  <si>
    <t>SD000862</t>
  </si>
  <si>
    <t>CN-08TXT0-QDC00-17L-66LBA00</t>
  </si>
  <si>
    <t>96BJGF3</t>
  </si>
  <si>
    <t>19973221599</t>
  </si>
  <si>
    <t>Gina Malate</t>
  </si>
  <si>
    <t>SD000863</t>
  </si>
  <si>
    <t>CN-08TXT0-QDC00-17M-47OB-A00</t>
  </si>
  <si>
    <t>HKMJGF3</t>
  </si>
  <si>
    <t>38252482527</t>
  </si>
  <si>
    <t>SD000864</t>
  </si>
  <si>
    <t>CN-08TXT0-QDC00-17L-6CWB-A00</t>
  </si>
  <si>
    <t>36DJGF3</t>
  </si>
  <si>
    <t>6915886815</t>
  </si>
  <si>
    <t>SD000865</t>
  </si>
  <si>
    <t>CN-08TXT0-QDC00-17L-6CUB-A00</t>
  </si>
  <si>
    <t>FRCJGF3</t>
  </si>
  <si>
    <t>34305384927</t>
  </si>
  <si>
    <t>SD000866</t>
  </si>
  <si>
    <t>CN-08TXT0-QDC00-17L-6CPB-A00</t>
  </si>
  <si>
    <t>89CJGF3</t>
  </si>
  <si>
    <t>17979517407</t>
  </si>
  <si>
    <t>SD000867</t>
  </si>
  <si>
    <t>CN-08TXT0-QDC00-17M-48IB-A00</t>
  </si>
  <si>
    <t>J8MJGF3</t>
  </si>
  <si>
    <t>41880453087</t>
  </si>
  <si>
    <t>SD000868</t>
  </si>
  <si>
    <t>CN-08TXT0-QDC00-17M-47FB-A00</t>
  </si>
  <si>
    <t>DZLJGF3</t>
  </si>
  <si>
    <t>30450666207</t>
  </si>
  <si>
    <t>SD000869</t>
  </si>
  <si>
    <t>CN-08TXT0-QDC00-17L-6CSB-A00</t>
  </si>
  <si>
    <t>37DJGF3</t>
  </si>
  <si>
    <t>6976352991</t>
  </si>
  <si>
    <t>SD000870</t>
  </si>
  <si>
    <t>CN-08TXT0-QDC00-17L-6I3B-A00</t>
  </si>
  <si>
    <t>JMCJGF3</t>
  </si>
  <si>
    <t>42710183391</t>
  </si>
  <si>
    <t>Lester John Tercero</t>
  </si>
  <si>
    <t>SD000871</t>
  </si>
  <si>
    <t>CN-08TXT0-QDC00-17M-475B-A00</t>
  </si>
  <si>
    <t>2NMJGF3</t>
  </si>
  <si>
    <t>5782146015</t>
  </si>
  <si>
    <t>SD000872</t>
  </si>
  <si>
    <t>CN-08TXT0-QDC00-17M-479B-A00</t>
  </si>
  <si>
    <t>JRLJGF3</t>
  </si>
  <si>
    <t>43027630815</t>
  </si>
  <si>
    <t>SD000873</t>
  </si>
  <si>
    <t>CN-08TXT0-QDC00-17M-47UB-A00</t>
  </si>
  <si>
    <t>2QMJGF3</t>
  </si>
  <si>
    <t>5963544543</t>
  </si>
  <si>
    <t>SD000874</t>
  </si>
  <si>
    <t>CN-08TXT0-QDC00-17M-474B-A00</t>
  </si>
  <si>
    <t>BKLJGF3</t>
  </si>
  <si>
    <t>25190108895</t>
  </si>
  <si>
    <t>SD000875</t>
  </si>
  <si>
    <t>CN-08TXT0-QDC00-17M-47HB-A00</t>
  </si>
  <si>
    <t>BXMJGF3</t>
  </si>
  <si>
    <t>25977848799</t>
  </si>
  <si>
    <t>SD000876</t>
  </si>
  <si>
    <t>Dell Docking Station</t>
  </si>
  <si>
    <t>K17A</t>
  </si>
  <si>
    <t>CN-05FDDV-12963-69L-0434-A00</t>
  </si>
  <si>
    <t>FP0C9G2</t>
  </si>
  <si>
    <t>34163961554</t>
  </si>
  <si>
    <t>SD000877</t>
  </si>
  <si>
    <t>CN-5FDDV-12963-72A-0728-A03</t>
  </si>
  <si>
    <t>FP6J9G2</t>
  </si>
  <si>
    <t>34174365842</t>
  </si>
  <si>
    <t>SD000878</t>
  </si>
  <si>
    <t>C3G2QG2</t>
  </si>
  <si>
    <t>26329788002</t>
  </si>
  <si>
    <t>SD000879</t>
  </si>
  <si>
    <t>Baseus</t>
  </si>
  <si>
    <t>Baseus Docking Station</t>
  </si>
  <si>
    <t>C-C3UEHVMSDC35</t>
  </si>
  <si>
    <t>SD000880</t>
  </si>
  <si>
    <t>CN-08TXT0-QDC00-17L-6CFB-A00</t>
  </si>
  <si>
    <t>FJDJGF3</t>
  </si>
  <si>
    <t>33823335135</t>
  </si>
  <si>
    <t>SD000881</t>
  </si>
  <si>
    <t>CN-08TXT0-QDC00-17M-47RB-A00</t>
  </si>
  <si>
    <t>H8M5GF3</t>
  </si>
  <si>
    <t>Clara Turner</t>
  </si>
  <si>
    <t>SD000882</t>
  </si>
  <si>
    <t>CN-08TXT0-QDC00-17L-6BYB-A00</t>
  </si>
  <si>
    <t>3SCJGF3</t>
  </si>
  <si>
    <t>8244463071</t>
  </si>
  <si>
    <t>SD000883</t>
  </si>
  <si>
    <t>CN-08TXT0-QDC00-17M-47WB-A00</t>
  </si>
  <si>
    <t>1HLJGF3</t>
  </si>
  <si>
    <t>3240887007</t>
  </si>
  <si>
    <t>SD000884</t>
  </si>
  <si>
    <t>CN-08TXT0-QDC00-17L-66JB-A00</t>
  </si>
  <si>
    <t>BSBJGF3</t>
  </si>
  <si>
    <t>25657042142</t>
  </si>
  <si>
    <t>SD000885</t>
  </si>
  <si>
    <t>CN-08TXT0-QDC00-17L-6CLB-A00</t>
  </si>
  <si>
    <t>JNCJGF3</t>
  </si>
  <si>
    <t>42770649567</t>
  </si>
  <si>
    <t>SD000886</t>
  </si>
  <si>
    <t>CN-08TXT0-QDC00-17L-68MB-A00</t>
  </si>
  <si>
    <t>7KDJGF3</t>
  </si>
  <si>
    <t>16469542623</t>
  </si>
  <si>
    <t>SD000887</t>
  </si>
  <si>
    <t>CN-08TXT0-QDC00-16T-4HWB-A00</t>
  </si>
  <si>
    <t>H556GF3</t>
  </si>
  <si>
    <t>37316329887</t>
  </si>
  <si>
    <t>SD000888</t>
  </si>
  <si>
    <t>CN-08TXT0-QDC00-17L-6CXB-A00</t>
  </si>
  <si>
    <t>FFCJGF3</t>
  </si>
  <si>
    <t>33579790815</t>
  </si>
  <si>
    <t>SD000889</t>
  </si>
  <si>
    <t>CN-08TXT0-QDC00-16T-AIYB-A00</t>
  </si>
  <si>
    <t>DV46GF3</t>
  </si>
  <si>
    <t>30179641503</t>
  </si>
  <si>
    <t>Angela Vera</t>
  </si>
  <si>
    <t>SD000890</t>
  </si>
  <si>
    <t>CN-08TXT0-QDC00-17L-6CRB-A00</t>
  </si>
  <si>
    <t>6JCJGF3</t>
  </si>
  <si>
    <t>14230614495</t>
  </si>
  <si>
    <t>SD000891</t>
  </si>
  <si>
    <t>CN-08TXT0-QDC00-17M-47XB-A00</t>
  </si>
  <si>
    <t>6BLJGF3</t>
  </si>
  <si>
    <t>13761861663</t>
  </si>
  <si>
    <t>SD000892</t>
  </si>
  <si>
    <t>CN-08TXT0-QDC00-17M-482B-A00</t>
  </si>
  <si>
    <t>8NLJGF3</t>
  </si>
  <si>
    <t>18841160415</t>
  </si>
  <si>
    <t xml:space="preserve">Ma. Cristina Combs </t>
  </si>
  <si>
    <t>SD000893</t>
  </si>
  <si>
    <t>CN-08TXT0-QDC00-17M-5MWB-A00</t>
  </si>
  <si>
    <t>FQ9JGF3</t>
  </si>
  <si>
    <t>34239879903</t>
  </si>
  <si>
    <t>SD000894</t>
  </si>
  <si>
    <t>CN-08TXT0-QDC00-17M-483B-A00</t>
  </si>
  <si>
    <t>H5MJGF3</t>
  </si>
  <si>
    <t>37345489887</t>
  </si>
  <si>
    <t>SD000895</t>
  </si>
  <si>
    <t>CN-08TXT0-QDC00-17L-6COB-A00</t>
  </si>
  <si>
    <t>9MDJGF3</t>
  </si>
  <si>
    <t>20944039647</t>
  </si>
  <si>
    <t>Nerhialyn Viilanueva</t>
  </si>
  <si>
    <t>SD000896</t>
  </si>
  <si>
    <t>CN-08TXT0-QDC00-17L-6BTB-A00</t>
  </si>
  <si>
    <t>JLDJGF3</t>
  </si>
  <si>
    <t>42651396831</t>
  </si>
  <si>
    <t>SD000897</t>
  </si>
  <si>
    <t>CN-08TXT0-QDC00-17M-47PB-A00</t>
  </si>
  <si>
    <t>G4MJGF3</t>
  </si>
  <si>
    <t>35108241375</t>
  </si>
  <si>
    <t>June Bermudez</t>
  </si>
  <si>
    <t>SD000898</t>
  </si>
  <si>
    <t>CN-0TXT0-QDC00-17L-6CDB-A00</t>
  </si>
  <si>
    <t>2YCJGF3</t>
  </si>
  <si>
    <t>7460082399</t>
  </si>
  <si>
    <t>SD000899</t>
  </si>
  <si>
    <t>CN-0TXT0-QDC00-17L-5NPB-A00</t>
  </si>
  <si>
    <t>GLBJGF3</t>
  </si>
  <si>
    <t>36117690591</t>
  </si>
  <si>
    <t>SD000900</t>
  </si>
  <si>
    <t>CN-08TXT0-QDC00-17L-6CVB-A00</t>
  </si>
  <si>
    <t>BNCJGF3</t>
  </si>
  <si>
    <t>25356390879</t>
  </si>
  <si>
    <t>Ryan Gepte</t>
  </si>
  <si>
    <t>SD000901</t>
  </si>
  <si>
    <t>Poly</t>
  </si>
  <si>
    <t>Poly Blackwire 8225</t>
  </si>
  <si>
    <t>250ULA</t>
  </si>
  <si>
    <t>SD000902</t>
  </si>
  <si>
    <t>250UNR</t>
  </si>
  <si>
    <t>SD000903</t>
  </si>
  <si>
    <t>250UM6</t>
  </si>
  <si>
    <t>SD000904</t>
  </si>
  <si>
    <t>250UT3</t>
  </si>
  <si>
    <t>SD000905</t>
  </si>
  <si>
    <t>BWAVM4</t>
  </si>
  <si>
    <t>SD000906</t>
  </si>
  <si>
    <t>250URX</t>
  </si>
  <si>
    <t>SD000907</t>
  </si>
  <si>
    <t>24TFYA</t>
  </si>
  <si>
    <t>SD000908</t>
  </si>
  <si>
    <t>24TFY8</t>
  </si>
  <si>
    <t>SD000909</t>
  </si>
  <si>
    <t>250UNC</t>
  </si>
  <si>
    <t>SD000910</t>
  </si>
  <si>
    <t>24TFYN</t>
  </si>
  <si>
    <t>SD000911</t>
  </si>
  <si>
    <t>250URT</t>
  </si>
  <si>
    <t>HR Intern</t>
  </si>
  <si>
    <t>SD000912</t>
  </si>
  <si>
    <t>250UPK</t>
  </si>
  <si>
    <t>SD000913</t>
  </si>
  <si>
    <t>250UTO</t>
  </si>
  <si>
    <t>20UTO</t>
  </si>
  <si>
    <t>SD000914</t>
  </si>
  <si>
    <t>250UJX</t>
  </si>
  <si>
    <t>Kimberly Babia</t>
  </si>
  <si>
    <t>SD000915</t>
  </si>
  <si>
    <t>250UMF</t>
  </si>
  <si>
    <t>Keith Licarte</t>
  </si>
  <si>
    <t>SD000916</t>
  </si>
  <si>
    <t>250ULG</t>
  </si>
  <si>
    <t>SD000917</t>
  </si>
  <si>
    <t>24TF6E</t>
  </si>
  <si>
    <t>SD000918</t>
  </si>
  <si>
    <t>250UNW</t>
  </si>
  <si>
    <t>SD000919</t>
  </si>
  <si>
    <t>250UNJ</t>
  </si>
  <si>
    <t>Ivygrace Jane Abellanosa</t>
  </si>
  <si>
    <t>SD000920</t>
  </si>
  <si>
    <t>250UN2</t>
  </si>
  <si>
    <t>250UNZ</t>
  </si>
  <si>
    <t>SD000921</t>
  </si>
  <si>
    <t>250UNM</t>
  </si>
  <si>
    <t>Darren De Dios</t>
  </si>
  <si>
    <t>SD000922</t>
  </si>
  <si>
    <t>250URP</t>
  </si>
  <si>
    <t>Dave Ernest Gonzales</t>
  </si>
  <si>
    <t>SD000923</t>
  </si>
  <si>
    <t>250ULF</t>
  </si>
  <si>
    <t>SD000924</t>
  </si>
  <si>
    <t>Status Light</t>
  </si>
  <si>
    <t>BLYNCUSB40-211</t>
  </si>
  <si>
    <t>2211101352</t>
  </si>
  <si>
    <t>SD000925</t>
  </si>
  <si>
    <t>2211101351</t>
  </si>
  <si>
    <t>SD000926</t>
  </si>
  <si>
    <t>2211101347</t>
  </si>
  <si>
    <t>SD000927</t>
  </si>
  <si>
    <t>2211101392</t>
  </si>
  <si>
    <t>SD000928</t>
  </si>
  <si>
    <t>2211101381</t>
  </si>
  <si>
    <t>SD000929</t>
  </si>
  <si>
    <t>2211101625</t>
  </si>
  <si>
    <t>SD000930</t>
  </si>
  <si>
    <t>2211101359</t>
  </si>
  <si>
    <t>SD000931</t>
  </si>
  <si>
    <t>2211101383</t>
  </si>
  <si>
    <t>SD000932</t>
  </si>
  <si>
    <t>2211101384</t>
  </si>
  <si>
    <t>SD000933</t>
  </si>
  <si>
    <t>2211101382</t>
  </si>
  <si>
    <t>SD000934</t>
  </si>
  <si>
    <t>2211101387</t>
  </si>
  <si>
    <t>SD000935</t>
  </si>
  <si>
    <t>2211101349</t>
  </si>
  <si>
    <t>SD000936</t>
  </si>
  <si>
    <t>2211101379</t>
  </si>
  <si>
    <t>SD000937</t>
  </si>
  <si>
    <t>2211101377</t>
  </si>
  <si>
    <t>SD000938</t>
  </si>
  <si>
    <t>2211101346</t>
  </si>
  <si>
    <t>SD000939</t>
  </si>
  <si>
    <t>2211101390</t>
  </si>
  <si>
    <t>SD000940</t>
  </si>
  <si>
    <t>2211101380</t>
  </si>
  <si>
    <t>SD000941</t>
  </si>
  <si>
    <t>2211101391</t>
  </si>
  <si>
    <t>SD000942</t>
  </si>
  <si>
    <t>2211101378</t>
  </si>
  <si>
    <t>SD000943</t>
  </si>
  <si>
    <t>2211101385</t>
  </si>
  <si>
    <t>SD000944</t>
  </si>
  <si>
    <t>2211101376</t>
  </si>
  <si>
    <t>SD000945</t>
  </si>
  <si>
    <t>2211101348</t>
  </si>
  <si>
    <t>SD000946</t>
  </si>
  <si>
    <t>2211101388</t>
  </si>
  <si>
    <t>SD000947</t>
  </si>
  <si>
    <t>2211101621</t>
  </si>
  <si>
    <t>SD000948</t>
  </si>
  <si>
    <t>2211101592</t>
  </si>
  <si>
    <t>SD000949</t>
  </si>
  <si>
    <t>00256770148</t>
  </si>
  <si>
    <t>SD000950</t>
  </si>
  <si>
    <t>00256770169</t>
  </si>
  <si>
    <t>SD000951</t>
  </si>
  <si>
    <t>00228158830</t>
  </si>
  <si>
    <t>SD000952</t>
  </si>
  <si>
    <t>00256774011</t>
  </si>
  <si>
    <t>SD000953</t>
  </si>
  <si>
    <t>00228156794</t>
  </si>
  <si>
    <t>Theresa Aragon</t>
  </si>
  <si>
    <t>SD000955</t>
  </si>
  <si>
    <t>00256770163</t>
  </si>
  <si>
    <t>SD000956</t>
  </si>
  <si>
    <t>00228156742</t>
  </si>
  <si>
    <t>Francisco Ramil Jr.</t>
  </si>
  <si>
    <t>SD000957</t>
  </si>
  <si>
    <t>00205411378</t>
  </si>
  <si>
    <t>SD000958</t>
  </si>
  <si>
    <t>00256445050</t>
  </si>
  <si>
    <t>Edilberto Labares</t>
  </si>
  <si>
    <t>SD000960</t>
  </si>
  <si>
    <t>00228158848</t>
  </si>
  <si>
    <t>SD000961</t>
  </si>
  <si>
    <t>00251125485</t>
  </si>
  <si>
    <t>SD000962</t>
  </si>
  <si>
    <t>00228156946</t>
  </si>
  <si>
    <t>Carlos Rafael Pineda</t>
  </si>
  <si>
    <t>SD000963</t>
  </si>
  <si>
    <t>00256770173</t>
  </si>
  <si>
    <t>SD000964</t>
  </si>
  <si>
    <t>00205411417</t>
  </si>
  <si>
    <t>SD000965</t>
  </si>
  <si>
    <t>00205411842</t>
  </si>
  <si>
    <t>SD000966</t>
  </si>
  <si>
    <t>00252095795</t>
  </si>
  <si>
    <t>SD000967</t>
  </si>
  <si>
    <t>00228158851</t>
  </si>
  <si>
    <t>SD000968</t>
  </si>
  <si>
    <t>00256774008</t>
  </si>
  <si>
    <t>SD000969</t>
  </si>
  <si>
    <t>00256773948</t>
  </si>
  <si>
    <t>SD000970</t>
  </si>
  <si>
    <t>00256772105</t>
  </si>
  <si>
    <t>SD000971</t>
  </si>
  <si>
    <t>00256772120</t>
  </si>
  <si>
    <t>SD000973</t>
  </si>
  <si>
    <t>00256770190</t>
  </si>
  <si>
    <t>SD000974</t>
  </si>
  <si>
    <t>00256772106</t>
  </si>
  <si>
    <t>SD000975</t>
  </si>
  <si>
    <t>00252097356</t>
  </si>
  <si>
    <t>SD000976</t>
  </si>
  <si>
    <t>00228156744</t>
  </si>
  <si>
    <t>SD000977</t>
  </si>
  <si>
    <t>00256446993</t>
  </si>
  <si>
    <t>SD000978</t>
  </si>
  <si>
    <t>00205411612</t>
  </si>
  <si>
    <t>SD000979</t>
  </si>
  <si>
    <t>00228158617</t>
  </si>
  <si>
    <t>SD000980</t>
  </si>
  <si>
    <t>00256772080</t>
  </si>
  <si>
    <t>SD000982</t>
  </si>
  <si>
    <t>00251126578</t>
  </si>
  <si>
    <t>SD000983</t>
  </si>
  <si>
    <t>00256774015</t>
  </si>
  <si>
    <t>SD000984</t>
  </si>
  <si>
    <t>00256775464</t>
  </si>
  <si>
    <t>SD000985</t>
  </si>
  <si>
    <t>00205411843</t>
  </si>
  <si>
    <t>SD000986</t>
  </si>
  <si>
    <t>00228158849</t>
  </si>
  <si>
    <t>Ma. Nicah Calma</t>
  </si>
  <si>
    <t>SD000987</t>
  </si>
  <si>
    <t>00228158667</t>
  </si>
  <si>
    <t>SD - Pampanga</t>
  </si>
  <si>
    <t>Static Voulme</t>
  </si>
  <si>
    <t>SD000988</t>
  </si>
  <si>
    <t>00205411620</t>
  </si>
  <si>
    <t>SD000989</t>
  </si>
  <si>
    <t>00231673138</t>
  </si>
  <si>
    <t>Christian Lenard Garduque</t>
  </si>
  <si>
    <t>SD000990</t>
  </si>
  <si>
    <t>00256446998</t>
  </si>
  <si>
    <t>SD000991</t>
  </si>
  <si>
    <t>00256770184</t>
  </si>
  <si>
    <t>SD000992</t>
  </si>
  <si>
    <t>00228156963</t>
  </si>
  <si>
    <t>SD000993</t>
  </si>
  <si>
    <t>00228156951</t>
  </si>
  <si>
    <t>SD000994</t>
  </si>
  <si>
    <t>00256445051</t>
  </si>
  <si>
    <t>Anjon Omana</t>
  </si>
  <si>
    <t>SD000995</t>
  </si>
  <si>
    <t>00228156938</t>
  </si>
  <si>
    <t>SD000996</t>
  </si>
  <si>
    <t>00256770171</t>
  </si>
  <si>
    <t>SD000997</t>
  </si>
  <si>
    <t>00256770179</t>
  </si>
  <si>
    <t>SD000998</t>
  </si>
  <si>
    <t>00256773908</t>
  </si>
  <si>
    <t>SD000999</t>
  </si>
  <si>
    <t>00256770153</t>
  </si>
  <si>
    <t>SD001000</t>
  </si>
  <si>
    <t>00256770177</t>
  </si>
  <si>
    <t>SD001001</t>
  </si>
  <si>
    <t>00256772124</t>
  </si>
  <si>
    <t>SD001002</t>
  </si>
  <si>
    <t>00256774021</t>
  </si>
  <si>
    <t>SD001004</t>
  </si>
  <si>
    <t>00231672859</t>
  </si>
  <si>
    <t>SD001005</t>
  </si>
  <si>
    <t>00205411796</t>
  </si>
  <si>
    <t>SD001006</t>
  </si>
  <si>
    <t>00252097359</t>
  </si>
  <si>
    <t>SD001007</t>
  </si>
  <si>
    <t>00256772100</t>
  </si>
  <si>
    <t>SD001009</t>
  </si>
  <si>
    <t>00256774016</t>
  </si>
  <si>
    <t>SD001010</t>
  </si>
  <si>
    <t>00228158860</t>
  </si>
  <si>
    <t>SD001011</t>
  </si>
  <si>
    <t>00205411448</t>
  </si>
  <si>
    <t>SD001012</t>
  </si>
  <si>
    <t>00205411444</t>
  </si>
  <si>
    <t>SD001013</t>
  </si>
  <si>
    <t>12CA0DMSCID</t>
  </si>
  <si>
    <t>SD001014</t>
  </si>
  <si>
    <t>00228158853</t>
  </si>
  <si>
    <t>SD001015</t>
  </si>
  <si>
    <t>00228156739</t>
  </si>
  <si>
    <t>SD001016</t>
  </si>
  <si>
    <t>00205411342</t>
  </si>
  <si>
    <t>SD001017</t>
  </si>
  <si>
    <t>00256445033</t>
  </si>
  <si>
    <t>SD001018</t>
  </si>
  <si>
    <t>12DA11KO5JD</t>
  </si>
  <si>
    <t>SD001019</t>
  </si>
  <si>
    <t>00256770191</t>
  </si>
  <si>
    <t>SD001020</t>
  </si>
  <si>
    <t>CN-08TXT0-QDC00-17M-47KB-A00</t>
  </si>
  <si>
    <t>GSLJGF3</t>
  </si>
  <si>
    <t>36557749983</t>
  </si>
  <si>
    <t>SD001021</t>
  </si>
  <si>
    <t>CN-08TXT0-QDC00-17L-5MXB-A00</t>
  </si>
  <si>
    <t>8QBJGF3</t>
  </si>
  <si>
    <t>19005762783</t>
  </si>
  <si>
    <t>Christopher John Barlin</t>
  </si>
  <si>
    <t>SD001022</t>
  </si>
  <si>
    <t>CN-08TXT0-QDC00-17L-6CTB-A00</t>
  </si>
  <si>
    <t>2FCJGF3</t>
  </si>
  <si>
    <t>5281620447</t>
  </si>
  <si>
    <t>SD001023</t>
  </si>
  <si>
    <t>CN-08TXT0-QDC00-17M-471B-A00</t>
  </si>
  <si>
    <t>J9LJGF3</t>
  </si>
  <si>
    <t>41939234647</t>
  </si>
  <si>
    <t>SD001024</t>
  </si>
  <si>
    <t>CN-08TXT0-QDC00-17L-5NWB-A00</t>
  </si>
  <si>
    <t>18BJGF3</t>
  </si>
  <si>
    <t>2679895263</t>
  </si>
  <si>
    <t>SD001025</t>
  </si>
  <si>
    <t>CN-08TXT0-QDC00-16T-4JOB-A00</t>
  </si>
  <si>
    <t>3G56GF3</t>
  </si>
  <si>
    <t>7506505119</t>
  </si>
  <si>
    <t>SD001026</t>
  </si>
  <si>
    <t>CN-08TXT0-QDC00-17M-47YB-A00</t>
  </si>
  <si>
    <t>2FLJGF3</t>
  </si>
  <si>
    <t>5296736991</t>
  </si>
  <si>
    <t>SD001027</t>
  </si>
  <si>
    <t>CN-08TXT0-QDC00-17L-5N8B-A00</t>
  </si>
  <si>
    <t>CJ9JGF3</t>
  </si>
  <si>
    <t>27286269663</t>
  </si>
  <si>
    <t>SD001028</t>
  </si>
  <si>
    <t>CN-08TXT0-QDC00-17L-5NOB-A00</t>
  </si>
  <si>
    <t>C0BJGF3</t>
  </si>
  <si>
    <t>26140771551</t>
  </si>
  <si>
    <t>SD001029</t>
  </si>
  <si>
    <t>CN-08TXT0-QDC00-17L6C3B-A00</t>
  </si>
  <si>
    <t>18CJGF3</t>
  </si>
  <si>
    <t>2681574879</t>
  </si>
  <si>
    <t>SD001030</t>
  </si>
  <si>
    <t>CN-08TXT0-QDC00-17L5NOB-A00</t>
  </si>
  <si>
    <t>FZBJGF3</t>
  </si>
  <si>
    <t>34787434719</t>
  </si>
  <si>
    <t>Samantha Williams</t>
  </si>
  <si>
    <t>SD001031</t>
  </si>
  <si>
    <t>CN-08TXT0-QDC00-17L5MTB-A00</t>
  </si>
  <si>
    <t>F6BJGF3</t>
  </si>
  <si>
    <t>33033915615</t>
  </si>
  <si>
    <t>SD001032</t>
  </si>
  <si>
    <t>CN-08TXT0-QDC00-17L-5NNB-A00</t>
  </si>
  <si>
    <t>60CJGF3</t>
  </si>
  <si>
    <t>13081757151</t>
  </si>
  <si>
    <t>SD001033</t>
  </si>
  <si>
    <t>CN-08TXT0-QDC00-17L-5NJB-A00</t>
  </si>
  <si>
    <t>2XBJGF3</t>
  </si>
  <si>
    <t>6368331999</t>
  </si>
  <si>
    <t>SD001034</t>
  </si>
  <si>
    <t>CN-08TXT0-QDC00-17L-5NUB-A00</t>
  </si>
  <si>
    <t>BL9JGF3</t>
  </si>
  <si>
    <t>25230419679</t>
  </si>
  <si>
    <t>SD001035</t>
  </si>
  <si>
    <t>CN-08TXT0-QDC00-17L-5MYB-A00</t>
  </si>
  <si>
    <t>CM9JGF3</t>
  </si>
  <si>
    <t>27467668191</t>
  </si>
  <si>
    <t>Rafael Roy</t>
  </si>
  <si>
    <t>SD001036</t>
  </si>
  <si>
    <t>H59JGF3</t>
  </si>
  <si>
    <t>37323654879</t>
  </si>
  <si>
    <t>SD001037</t>
  </si>
  <si>
    <t>CN-08TXT0-QDC00-17L-5MRB-A00</t>
  </si>
  <si>
    <t>DC9JGF3</t>
  </si>
  <si>
    <t>29039788767</t>
  </si>
  <si>
    <t>SD001038</t>
  </si>
  <si>
    <t>CN-08TXT0-QDC00-17L-5NBB-A00</t>
  </si>
  <si>
    <t>8PBJGF3</t>
  </si>
  <si>
    <t>18945296607</t>
  </si>
  <si>
    <t>Marc Azarcon</t>
  </si>
  <si>
    <t>SD001039</t>
  </si>
  <si>
    <t>CN-08TXT0-QDC00-17L-5N6B-A00</t>
  </si>
  <si>
    <t>7B9JGF3</t>
  </si>
  <si>
    <t>15918628575</t>
  </si>
  <si>
    <t>Everline Mangcoy</t>
  </si>
  <si>
    <t>SD001040</t>
  </si>
  <si>
    <t>CN-08TXT0-QDC00-17L-5N3B-A00</t>
  </si>
  <si>
    <t>HD9JGF3</t>
  </si>
  <si>
    <t>37807384287</t>
  </si>
  <si>
    <t>Kenneth Ando</t>
  </si>
  <si>
    <t>SD001041</t>
  </si>
  <si>
    <t>CN-08TXT0-QDC00-17M-46YB-A00</t>
  </si>
  <si>
    <t>45MJGF3</t>
  </si>
  <si>
    <t>9047319519</t>
  </si>
  <si>
    <t>SD001042</t>
  </si>
  <si>
    <t>CN-08TXT0-QDC00-17L-5N4B-A00</t>
  </si>
  <si>
    <t>1K9JGF3</t>
  </si>
  <si>
    <t>3402130143</t>
  </si>
  <si>
    <t>Romualdo Gonzales Jr</t>
  </si>
  <si>
    <t>SD001043</t>
  </si>
  <si>
    <t>CN-08TXT0-QDC00-17L-5MVB-A00</t>
  </si>
  <si>
    <t>94BJGF3</t>
  </si>
  <si>
    <t>19852289247</t>
  </si>
  <si>
    <t>SD001044</t>
  </si>
  <si>
    <t>CN-08TXT0-QDC00-17L-5O3B-A00</t>
  </si>
  <si>
    <t>GB9JGF3</t>
  </si>
  <si>
    <t>35509669599</t>
  </si>
  <si>
    <t>SD001045</t>
  </si>
  <si>
    <t>CN-08TXT0-QDC00-17L-6BRB-A00</t>
  </si>
  <si>
    <t>6LDJGF3</t>
  </si>
  <si>
    <t>14353226463</t>
  </si>
  <si>
    <t>SD001046</t>
  </si>
  <si>
    <t>CN-08TXT0-QDC00-17L-5MZB-A00</t>
  </si>
  <si>
    <t>DM9JGF3</t>
  </si>
  <si>
    <t>92644450527</t>
  </si>
  <si>
    <t>SD001047</t>
  </si>
  <si>
    <t>CN-08TXT0-QDC00-17L-5NSB-A00</t>
  </si>
  <si>
    <t>4FBJGF3</t>
  </si>
  <si>
    <t>9633505503</t>
  </si>
  <si>
    <t>SD001048</t>
  </si>
  <si>
    <t>CN-08TXT0-QDC00-17L-6I6B-A00</t>
  </si>
  <si>
    <t>1NDJGF3</t>
  </si>
  <si>
    <t>3590247135</t>
  </si>
  <si>
    <t>SD001049</t>
  </si>
  <si>
    <t>CN-08TXT0-QDC00-17L-5NEB-A00</t>
  </si>
  <si>
    <t>37B5GF3</t>
  </si>
  <si>
    <t>6972993759</t>
  </si>
  <si>
    <t>SD001050</t>
  </si>
  <si>
    <t>CN-08TXT0-QDC00-17L-5NAB-A00</t>
  </si>
  <si>
    <t>3CBJGF3</t>
  </si>
  <si>
    <t>7275324639</t>
  </si>
  <si>
    <t>SD001051</t>
  </si>
  <si>
    <t>CN08TXT0-QDC00-17L6C6B-A00</t>
  </si>
  <si>
    <t>2XCJGF3</t>
  </si>
  <si>
    <t>6370011615</t>
  </si>
  <si>
    <t>SD001052</t>
  </si>
  <si>
    <t>CN-08TXT0-QDC00-17L-65UB-A00</t>
  </si>
  <si>
    <t>CPBJGF3</t>
  </si>
  <si>
    <t>SD001053</t>
  </si>
  <si>
    <t>CN-08TXT0-QDC00-17L-6BUB-A00</t>
  </si>
  <si>
    <t>DTCJGF3</t>
  </si>
  <si>
    <t>SD001054</t>
  </si>
  <si>
    <t>CN-08TXT0-QDC00-17L-6C9B-A00</t>
  </si>
  <si>
    <t>B8DJGF3</t>
  </si>
  <si>
    <t>24451077855</t>
  </si>
  <si>
    <t>SD001055</t>
  </si>
  <si>
    <t>CN-08TXT0-QDC00-17L-6BXB-A00</t>
  </si>
  <si>
    <t>16DJGF3</t>
  </si>
  <si>
    <t>2562322143</t>
  </si>
  <si>
    <t>SD001056</t>
  </si>
  <si>
    <t>CN-08TXT0-QDC00-17L-6C4B-A00</t>
  </si>
  <si>
    <t>3VCJGF3</t>
  </si>
  <si>
    <t>8425861599</t>
  </si>
  <si>
    <t>SD001057</t>
  </si>
  <si>
    <t>CN-08TXT0-QDC00-17L-6CJB-A00</t>
  </si>
  <si>
    <t>1MDJGF3</t>
  </si>
  <si>
    <t>3529780959</t>
  </si>
  <si>
    <t>SD001058</t>
  </si>
  <si>
    <t>CN-08TXT0-QDC00-17L-6BMB-A00</t>
  </si>
  <si>
    <t>1BDJGF3</t>
  </si>
  <si>
    <t>2864653023</t>
  </si>
  <si>
    <t>SD001059</t>
  </si>
  <si>
    <t>CN-08TXT0-QDC00-17L-5NIB-A00</t>
  </si>
  <si>
    <t>50CJGF3</t>
  </si>
  <si>
    <t>10904974815</t>
  </si>
  <si>
    <t>SD001060</t>
  </si>
  <si>
    <t>CN-08TXT0-QDC00-17L-66KB-A00</t>
  </si>
  <si>
    <t>DLBJGF3</t>
  </si>
  <si>
    <t>29587343583</t>
  </si>
  <si>
    <t>SD001061</t>
  </si>
  <si>
    <t xml:space="preserve">                  CN-08TXT0-QDC00-17L-6CBB-A00</t>
  </si>
  <si>
    <t>B5CJGF3</t>
  </si>
  <si>
    <t>24267999711</t>
  </si>
  <si>
    <t>SD001062</t>
  </si>
  <si>
    <t>CN-08TXT0-QDC00-17L-6BSB-A00</t>
  </si>
  <si>
    <t>2JCJGF3</t>
  </si>
  <si>
    <t>5523485151</t>
  </si>
  <si>
    <t>SD001063</t>
  </si>
  <si>
    <t>CN-08TXT0-QDC00-17L-6BPB-A00</t>
  </si>
  <si>
    <t>9FCJGF3</t>
  </si>
  <si>
    <t>20519096799</t>
  </si>
  <si>
    <t>SD001064</t>
  </si>
  <si>
    <t>CN-08TXT0-QDC00-17L-5NVB-A00</t>
  </si>
  <si>
    <t>8X9JGF3</t>
  </si>
  <si>
    <t>19425666783</t>
  </si>
  <si>
    <t>SD001065</t>
  </si>
  <si>
    <t>CN-08TXT0-QDC00-17L-6BOB-A00</t>
  </si>
  <si>
    <t>82CJGF3</t>
  </si>
  <si>
    <t>17556254175</t>
  </si>
  <si>
    <t>SD001066</t>
  </si>
  <si>
    <t>CN-08TXT0-QDC00-17L-66GB-A00</t>
  </si>
  <si>
    <t>8G9JGF3</t>
  </si>
  <si>
    <t>18397741791</t>
  </si>
  <si>
    <t>SD001067</t>
  </si>
  <si>
    <t>CN-08TXT0-QDC00-17L-6BWB-A00</t>
  </si>
  <si>
    <t>HSCJGF3</t>
  </si>
  <si>
    <t>38719415775</t>
  </si>
  <si>
    <t>SD001068</t>
  </si>
  <si>
    <t>CN-08TXT0-QDC00-17L-C6MB-A00</t>
  </si>
  <si>
    <t>DZCJGF3</t>
  </si>
  <si>
    <t>30435549663</t>
  </si>
  <si>
    <t>Ronald M. Lara Jr.</t>
  </si>
  <si>
    <t>SD001069</t>
  </si>
  <si>
    <t>CN-08TXT0-QDC00-16T-4HXB-A00</t>
  </si>
  <si>
    <t>HM56GF3</t>
  </si>
  <si>
    <t>38344254879</t>
  </si>
  <si>
    <t>SD001070</t>
  </si>
  <si>
    <t>CN-045GT4-QDC00-8CP-FAVL-A03</t>
  </si>
  <si>
    <t>4V5SZR2</t>
  </si>
  <si>
    <t>105913315582</t>
  </si>
  <si>
    <t>SD001071</t>
  </si>
  <si>
    <t>Dell P2419HC</t>
  </si>
  <si>
    <t>CN-0DWHWX-QDC00-9CO-32TL-A12</t>
  </si>
  <si>
    <t>HK4MK03</t>
  </si>
  <si>
    <t>38222394051</t>
  </si>
  <si>
    <t>SD001072</t>
  </si>
  <si>
    <t>CN-0DWHWX-QDC00-9CO-3DPL-A12</t>
  </si>
  <si>
    <t>815MK03</t>
  </si>
  <si>
    <t>17484175299</t>
  </si>
  <si>
    <t>SD001073</t>
  </si>
  <si>
    <t>CN-0DWHWX-QDC00-9CO-3G7L-A12</t>
  </si>
  <si>
    <t>8M5MK03</t>
  </si>
  <si>
    <t>18753964995</t>
  </si>
  <si>
    <t>Aletha Routh Ruiz</t>
  </si>
  <si>
    <t>SD001074</t>
  </si>
  <si>
    <t>Dell P2419hc</t>
  </si>
  <si>
    <t>CN-0DWHWX-QDC00-9CO-3CUL-A12</t>
  </si>
  <si>
    <t>7T4MK03</t>
  </si>
  <si>
    <t>16998766275</t>
  </si>
  <si>
    <t>Michael Camba</t>
  </si>
  <si>
    <t>SD001075</t>
  </si>
  <si>
    <t>CN-0DWHWX-QDC00-9CO-3DYL-A12</t>
  </si>
  <si>
    <t>5N4MK03</t>
  </si>
  <si>
    <t>12282404547</t>
  </si>
  <si>
    <t>SD001076</t>
  </si>
  <si>
    <t>Inspiron 3250</t>
  </si>
  <si>
    <t>462C0J2</t>
  </si>
  <si>
    <t>9073846190</t>
  </si>
  <si>
    <t>SD001077</t>
  </si>
  <si>
    <t>CN-0NPNRT-74261-732-7HIL-A00</t>
  </si>
  <si>
    <t>GPS91J2</t>
  </si>
  <si>
    <t>36387622910</t>
  </si>
  <si>
    <t>SD001078</t>
  </si>
  <si>
    <t>Optiplex 7040</t>
  </si>
  <si>
    <t>CN-0NPNRT-QDC00-74S-5RKB-A00</t>
  </si>
  <si>
    <t>95V00J2</t>
  </si>
  <si>
    <t>19945440686</t>
  </si>
  <si>
    <t>SD001079</t>
  </si>
  <si>
    <t>CN-0NPNRT-74261-6CF-18AB-A00</t>
  </si>
  <si>
    <t>JRRWPG1</t>
  </si>
  <si>
    <t>43038326737</t>
  </si>
  <si>
    <t>Carlos Rafael P. Pineda</t>
  </si>
  <si>
    <t>SD001080</t>
  </si>
  <si>
    <t>CN-08TXT0-QDC00-17L-5N2B</t>
  </si>
  <si>
    <t>6HBJGF3</t>
  </si>
  <si>
    <t>14108002527</t>
  </si>
  <si>
    <t>SD001081</t>
  </si>
  <si>
    <t>CN-08TXT0-QDC00-17L-5NKB</t>
  </si>
  <si>
    <t>B6BJGF3</t>
  </si>
  <si>
    <t>24326786271</t>
  </si>
  <si>
    <t>SD001082</t>
  </si>
  <si>
    <t>CN-08TXT0-QDC00-17L-5NTB</t>
  </si>
  <si>
    <t>C6BJGF3</t>
  </si>
  <si>
    <t>26503568607</t>
  </si>
  <si>
    <t>SD001083</t>
  </si>
  <si>
    <t>CN-08TXT0-QDC00-17L-619B</t>
  </si>
  <si>
    <t>F7DJGF3</t>
  </si>
  <si>
    <t>33097741023</t>
  </si>
  <si>
    <t>SD001084</t>
  </si>
  <si>
    <t>CN-08TXT0-QDC00-17L-502B</t>
  </si>
  <si>
    <t>32BJGF3</t>
  </si>
  <si>
    <t>6670662879</t>
  </si>
  <si>
    <t>SD001085</t>
  </si>
  <si>
    <t>CN-08TXT0-QDC00-17L-5MNB</t>
  </si>
  <si>
    <t>HP9JGF3</t>
  </si>
  <si>
    <t>38532978399</t>
  </si>
  <si>
    <t>SD001086</t>
  </si>
  <si>
    <t>CN-08TXT0-QDC00-17L-5NFB</t>
  </si>
  <si>
    <t>GK9JGF3</t>
  </si>
  <si>
    <t>36053865183</t>
  </si>
  <si>
    <t>SD001087</t>
  </si>
  <si>
    <t>CN-08TXT0-QDC00-17L-5NDB</t>
  </si>
  <si>
    <t>9Q9JGF3</t>
  </si>
  <si>
    <t>21179185887</t>
  </si>
  <si>
    <t>SD001088</t>
  </si>
  <si>
    <t>CN-08TXT0-QDC00-17L-5N1B</t>
  </si>
  <si>
    <t>JZ9JGF3</t>
  </si>
  <si>
    <t>43491204831</t>
  </si>
  <si>
    <t>SD001089</t>
  </si>
  <si>
    <t>CN-08TXT0-QDC00-17L-5NRB</t>
  </si>
  <si>
    <t>689JGF3</t>
  </si>
  <si>
    <t>13560447711</t>
  </si>
  <si>
    <t>SD001090</t>
  </si>
  <si>
    <t>CN-08TXT0-QDC00-17L-5MSB</t>
  </si>
  <si>
    <t>H9BJGF3</t>
  </si>
  <si>
    <t>37568878815</t>
  </si>
  <si>
    <t>SD001091</t>
  </si>
  <si>
    <t>CN-08TXT0-QDC00-17M-46ZB</t>
  </si>
  <si>
    <t>B1MJGF3</t>
  </si>
  <si>
    <t>24042931167</t>
  </si>
  <si>
    <t>SD001092</t>
  </si>
  <si>
    <t>CN-08TXT0-QDC00-17L-5NXB</t>
  </si>
  <si>
    <t>5M9JGF3</t>
  </si>
  <si>
    <t>12230191839</t>
  </si>
  <si>
    <t>SD001093</t>
  </si>
  <si>
    <t>CN-08TXT0-QDC00-17L-5N9B</t>
  </si>
  <si>
    <t>CZ9JGF3</t>
  </si>
  <si>
    <t>28253728479</t>
  </si>
  <si>
    <t>SD001094</t>
  </si>
  <si>
    <t>CN-08TXT0-QDC00-17L-6C8B</t>
  </si>
  <si>
    <t>86DJGF3</t>
  </si>
  <si>
    <t>17799798495</t>
  </si>
  <si>
    <t>SD001095</t>
  </si>
  <si>
    <t>CN-08TXT0-QDC00-17L-5NGB</t>
  </si>
  <si>
    <t>GF9JGF3</t>
  </si>
  <si>
    <t>35751534303</t>
  </si>
  <si>
    <t>SD001096</t>
  </si>
  <si>
    <t>CN-08TXT0-QDC00-17L-6IAB</t>
  </si>
  <si>
    <t>CTCJGF3</t>
  </si>
  <si>
    <t>27895970271</t>
  </si>
  <si>
    <t>Ailen Pangilinan</t>
  </si>
  <si>
    <t>SD001097</t>
  </si>
  <si>
    <t>CN-08TXT0-QDC00-17L-6AYB</t>
  </si>
  <si>
    <t>JCCJGF3</t>
  </si>
  <si>
    <t>42105521631</t>
  </si>
  <si>
    <t>SD001098</t>
  </si>
  <si>
    <t>CN-08TXT0-QDC00-17L-5N7B</t>
  </si>
  <si>
    <t>BF9JGF3</t>
  </si>
  <si>
    <t>24867622623</t>
  </si>
  <si>
    <t>SD001099</t>
  </si>
  <si>
    <t>CN-08TXT0-QDC00-17M-46WB</t>
  </si>
  <si>
    <t>CVLJGF3</t>
  </si>
  <si>
    <t>28032019167</t>
  </si>
  <si>
    <t>SD001100</t>
  </si>
  <si>
    <t>CN-08TXT0-QDC00-17L-5NYB</t>
  </si>
  <si>
    <t>HPBJGF3</t>
  </si>
  <si>
    <t>38536337631</t>
  </si>
  <si>
    <t>SD001101</t>
  </si>
  <si>
    <t>CN-08TXT0-QDC00-17L-6AZB</t>
  </si>
  <si>
    <t>HVCJGF3</t>
  </si>
  <si>
    <t>38900814303</t>
  </si>
  <si>
    <t>SD001102</t>
  </si>
  <si>
    <t>CN-08TXT0-QDC00-17L-6BZB</t>
  </si>
  <si>
    <t>1KCJGF3</t>
  </si>
  <si>
    <t>3407168991</t>
  </si>
  <si>
    <t>SD001103</t>
  </si>
  <si>
    <t>CN-08TXT0-QDC00-17L-6C5B</t>
  </si>
  <si>
    <t>63CJGF3</t>
  </si>
  <si>
    <t>1326502495</t>
  </si>
  <si>
    <t>SD001104</t>
  </si>
  <si>
    <t>CN-08TXT0-QDC00-17L-6BNB</t>
  </si>
  <si>
    <t>57DJGF3</t>
  </si>
  <si>
    <t>11329917663</t>
  </si>
  <si>
    <t>SD001105</t>
  </si>
  <si>
    <t>CN-08TXT0-QDC00-17L-6CAB</t>
  </si>
  <si>
    <t>5WCJGF3</t>
  </si>
  <si>
    <t>12839892447</t>
  </si>
  <si>
    <t>Sabrina Kate Agbay</t>
  </si>
  <si>
    <t>SD001106</t>
  </si>
  <si>
    <t>CN-08TXT0-QDC00-17L-6C2B</t>
  </si>
  <si>
    <t>DDCJGF3</t>
  </si>
  <si>
    <t>29105293791</t>
  </si>
  <si>
    <t>SD001107</t>
  </si>
  <si>
    <t>CN-08TXT0-QDC00-17L-6C7B</t>
  </si>
  <si>
    <t>D8CJGF3</t>
  </si>
  <si>
    <t>28802962911</t>
  </si>
  <si>
    <t>SD001108</t>
  </si>
  <si>
    <t>CN-08TXT0-QDC00-17L-6CEB</t>
  </si>
  <si>
    <t>4KDJGF3</t>
  </si>
  <si>
    <t>9939195615</t>
  </si>
  <si>
    <t>Melvin Ferrer</t>
  </si>
  <si>
    <t>SD001109</t>
  </si>
  <si>
    <t>CN-08TXT0-QDC00-17L-6CNB</t>
  </si>
  <si>
    <t>7YCJGF3</t>
  </si>
  <si>
    <t>17314389471</t>
  </si>
  <si>
    <t>SD001110</t>
  </si>
  <si>
    <t>CN-08TXT0-QDC00-17L-6BVB</t>
  </si>
  <si>
    <t>1LCJGF3</t>
  </si>
  <si>
    <t>3467635167</t>
  </si>
  <si>
    <t>SD001111</t>
  </si>
  <si>
    <t>CN-08TXT0-QDC00-17L-6BQB</t>
  </si>
  <si>
    <t>JXCJGF3</t>
  </si>
  <si>
    <t>43375311327</t>
  </si>
  <si>
    <t>SD001112</t>
  </si>
  <si>
    <t>CN-08TXT0-QDC00-17L-66HB</t>
  </si>
  <si>
    <t>5S9JGF3</t>
  </si>
  <si>
    <t>12592988895</t>
  </si>
  <si>
    <t>SD001113</t>
  </si>
  <si>
    <t>Aver</t>
  </si>
  <si>
    <t>VB342</t>
  </si>
  <si>
    <t>5401022200066</t>
  </si>
  <si>
    <t>SD001114</t>
  </si>
  <si>
    <t>00251874794</t>
  </si>
  <si>
    <t>SD001115</t>
  </si>
  <si>
    <t>SD-PHPS-LAP-008</t>
  </si>
  <si>
    <t>DL9SJR2</t>
  </si>
  <si>
    <t>29584408574</t>
  </si>
  <si>
    <t>SD001116</t>
  </si>
  <si>
    <t>00251877717</t>
  </si>
  <si>
    <t>SD001117</t>
  </si>
  <si>
    <t>SD001118</t>
  </si>
  <si>
    <t>00258787511</t>
  </si>
  <si>
    <t>SD001120</t>
  </si>
  <si>
    <t>SD-PHPS-LAP-009</t>
  </si>
  <si>
    <t>BD758S2</t>
  </si>
  <si>
    <t>24742667954</t>
  </si>
  <si>
    <t>SD001121</t>
  </si>
  <si>
    <t>SD-PHPS-LAP-010</t>
  </si>
  <si>
    <t>F8QGQQ2</t>
  </si>
  <si>
    <t>33179915594</t>
  </si>
  <si>
    <t>SD001122</t>
  </si>
  <si>
    <t>SD-PHPS-LAP-011</t>
  </si>
  <si>
    <t>F4N58S2</t>
  </si>
  <si>
    <t>32932475570</t>
  </si>
  <si>
    <t>SD001123</t>
  </si>
  <si>
    <t>SD-PHPS-LAP-012</t>
  </si>
  <si>
    <t>5KWRJR2</t>
  </si>
  <si>
    <t>12148268222</t>
  </si>
  <si>
    <t>Aurelio De Jesus</t>
  </si>
  <si>
    <t>SD001124</t>
  </si>
  <si>
    <t>SD-PHPS-LAP-013</t>
  </si>
  <si>
    <t>B3F58S2</t>
  </si>
  <si>
    <t>24151443122</t>
  </si>
  <si>
    <t>SD001125</t>
  </si>
  <si>
    <t>SD-PHPS-LAP-014</t>
  </si>
  <si>
    <t>5QWRJR2</t>
  </si>
  <si>
    <t>12511065278</t>
  </si>
  <si>
    <t>marked as defective but is currently used by Obusan (Feb 2025)</t>
  </si>
  <si>
    <t>SD001126</t>
  </si>
  <si>
    <t>SD-PHPS-LAP-074</t>
  </si>
  <si>
    <t>7CCGQQ2</t>
  </si>
  <si>
    <t>15984006986</t>
  </si>
  <si>
    <t>Euseph's old laptop</t>
  </si>
  <si>
    <t>SD001127</t>
  </si>
  <si>
    <t>00258787519</t>
  </si>
  <si>
    <t>Josiephine Permejo</t>
  </si>
  <si>
    <t>SD001128</t>
  </si>
  <si>
    <t>00258788039</t>
  </si>
  <si>
    <t>SD001129</t>
  </si>
  <si>
    <t>00258787515</t>
  </si>
  <si>
    <t>SD001130</t>
  </si>
  <si>
    <t>00258788417</t>
  </si>
  <si>
    <t>SD001131</t>
  </si>
  <si>
    <t>00258788415</t>
  </si>
  <si>
    <t>SD001132</t>
  </si>
  <si>
    <t>00258787505</t>
  </si>
  <si>
    <t>Vennie Angela Tabuniar</t>
  </si>
  <si>
    <t>SD001133</t>
  </si>
  <si>
    <t>00258789434</t>
  </si>
  <si>
    <t>Martina Charisse Descallar</t>
  </si>
  <si>
    <t>SD001134</t>
  </si>
  <si>
    <t>00258789437</t>
  </si>
  <si>
    <t>SD001135</t>
  </si>
  <si>
    <t>00258787434</t>
  </si>
  <si>
    <t>SD001136</t>
  </si>
  <si>
    <t>00258787509</t>
  </si>
  <si>
    <t>SD001137</t>
  </si>
  <si>
    <t>00258715994</t>
  </si>
  <si>
    <t>SD001138</t>
  </si>
  <si>
    <t>00258787501</t>
  </si>
  <si>
    <t>SD001139</t>
  </si>
  <si>
    <t>00258787513</t>
  </si>
  <si>
    <t>SD001140</t>
  </si>
  <si>
    <t>00258787098</t>
  </si>
  <si>
    <t>SD001141</t>
  </si>
  <si>
    <t>00258787506</t>
  </si>
  <si>
    <t>SD001144</t>
  </si>
  <si>
    <t>00258789417</t>
  </si>
  <si>
    <t>SD001145</t>
  </si>
  <si>
    <t>00258789045</t>
  </si>
  <si>
    <t>Lexber Cabanlong</t>
  </si>
  <si>
    <t>SD001147</t>
  </si>
  <si>
    <t>00258789415</t>
  </si>
  <si>
    <t>SD001148</t>
  </si>
  <si>
    <t>00258787504</t>
  </si>
  <si>
    <t>SD001149</t>
  </si>
  <si>
    <t>00258787507</t>
  </si>
  <si>
    <t>SD001150</t>
  </si>
  <si>
    <t>00258788422</t>
  </si>
  <si>
    <t>SD001151</t>
  </si>
  <si>
    <t>00258787517</t>
  </si>
  <si>
    <t>SD001152</t>
  </si>
  <si>
    <t>00258787514</t>
  </si>
  <si>
    <t>SD001153</t>
  </si>
  <si>
    <t>00258787099</t>
  </si>
  <si>
    <t>SD001154</t>
  </si>
  <si>
    <t>00258787510</t>
  </si>
  <si>
    <t>Christian Feliciano</t>
  </si>
  <si>
    <t>SD001155</t>
  </si>
  <si>
    <t>00258787502</t>
  </si>
  <si>
    <t>SD001156</t>
  </si>
  <si>
    <t>00258789438</t>
  </si>
  <si>
    <t>SD001157</t>
  </si>
  <si>
    <t>00258787102</t>
  </si>
  <si>
    <t>SD001158</t>
  </si>
  <si>
    <t>00258789073</t>
  </si>
  <si>
    <t>SD001159</t>
  </si>
  <si>
    <t>00258787103</t>
  </si>
  <si>
    <t>SD001160</t>
  </si>
  <si>
    <t>00258787512</t>
  </si>
  <si>
    <t>SD001161</t>
  </si>
  <si>
    <t>00258787101</t>
  </si>
  <si>
    <t>SD001162</t>
  </si>
  <si>
    <t>00258789441</t>
  </si>
  <si>
    <t>SD001163</t>
  </si>
  <si>
    <t>00258788416</t>
  </si>
  <si>
    <t>SD001164</t>
  </si>
  <si>
    <t>00258635683</t>
  </si>
  <si>
    <t>SD001165</t>
  </si>
  <si>
    <t>00258789068</t>
  </si>
  <si>
    <t>SD001166</t>
  </si>
  <si>
    <t>00258789083</t>
  </si>
  <si>
    <t>SD001167</t>
  </si>
  <si>
    <t>00258788424</t>
  </si>
  <si>
    <t>SD001168</t>
  </si>
  <si>
    <t>00258789072</t>
  </si>
  <si>
    <t>SD001169</t>
  </si>
  <si>
    <t>00258787500</t>
  </si>
  <si>
    <t>SD001170</t>
  </si>
  <si>
    <t>00258788028</t>
  </si>
  <si>
    <t>SD001171</t>
  </si>
  <si>
    <t>00258789067</t>
  </si>
  <si>
    <t>SD001173</t>
  </si>
  <si>
    <t>00258789427</t>
  </si>
  <si>
    <t>SD001174</t>
  </si>
  <si>
    <t>00258789070</t>
  </si>
  <si>
    <t>SD001175</t>
  </si>
  <si>
    <t>00258788411</t>
  </si>
  <si>
    <t>SD001176</t>
  </si>
  <si>
    <t>Makita</t>
  </si>
  <si>
    <t>0567553</t>
  </si>
  <si>
    <t>DF001D</t>
  </si>
  <si>
    <t>SD001177</t>
  </si>
  <si>
    <t>1837651</t>
  </si>
  <si>
    <t>DHP453</t>
  </si>
  <si>
    <t>SD001178</t>
  </si>
  <si>
    <t>00256445035</t>
  </si>
  <si>
    <t>SD001179</t>
  </si>
  <si>
    <t>00251876253</t>
  </si>
  <si>
    <t>SD001180</t>
  </si>
  <si>
    <t>00228158614</t>
  </si>
  <si>
    <t>SD001181</t>
  </si>
  <si>
    <t>00228158862</t>
  </si>
  <si>
    <t>SD001182</t>
  </si>
  <si>
    <t>00251876228</t>
  </si>
  <si>
    <t>SD001183</t>
  </si>
  <si>
    <t>Evolis</t>
  </si>
  <si>
    <t>ID Printer</t>
  </si>
  <si>
    <t>PRIMACY</t>
  </si>
  <si>
    <t>10001039133</t>
  </si>
  <si>
    <t>SD001184</t>
  </si>
  <si>
    <t>Bosch</t>
  </si>
  <si>
    <t>Measure</t>
  </si>
  <si>
    <t>Professional GLM 40</t>
  </si>
  <si>
    <t>132415125</t>
  </si>
  <si>
    <t>SD001185</t>
  </si>
  <si>
    <t>Plantonics</t>
  </si>
  <si>
    <t>Plantronics</t>
  </si>
  <si>
    <t>402AA1</t>
  </si>
  <si>
    <t>00WG9N</t>
  </si>
  <si>
    <t>SD001186</t>
  </si>
  <si>
    <t>00WGCH</t>
  </si>
  <si>
    <t>SD001187</t>
  </si>
  <si>
    <t>00WGCE</t>
  </si>
  <si>
    <t>SD001188</t>
  </si>
  <si>
    <t>00WG9V</t>
  </si>
  <si>
    <t>SD001189</t>
  </si>
  <si>
    <t>00WG9U</t>
  </si>
  <si>
    <t>SD001190</t>
  </si>
  <si>
    <t>00WGCL</t>
  </si>
  <si>
    <t>SD001191</t>
  </si>
  <si>
    <t>00WGAH</t>
  </si>
  <si>
    <t>SD001192</t>
  </si>
  <si>
    <t>SD-PHPS-LAP-016</t>
  </si>
  <si>
    <t>7NBSJR2</t>
  </si>
  <si>
    <t>16648006142</t>
  </si>
  <si>
    <t>SD001193</t>
  </si>
  <si>
    <t>CN-0J69G1-LO300-272-K1KL-A02</t>
  </si>
  <si>
    <t>SD001194</t>
  </si>
  <si>
    <t>SD-PHPS-LAP-018</t>
  </si>
  <si>
    <t>58BY7S2</t>
  </si>
  <si>
    <t>11387713250</t>
  </si>
  <si>
    <t>SD001195</t>
  </si>
  <si>
    <t>SD-PHPS-LAP-116</t>
  </si>
  <si>
    <t>6VDV5S2</t>
  </si>
  <si>
    <t>14958434306</t>
  </si>
  <si>
    <t>SD001196</t>
  </si>
  <si>
    <t>SD-PHPS-LAP-022</t>
  </si>
  <si>
    <t>CBCFQQ2</t>
  </si>
  <si>
    <t>26807405834</t>
  </si>
  <si>
    <t>SD001197</t>
  </si>
  <si>
    <t>SD-PHPS-LAP-023</t>
  </si>
  <si>
    <t>B5518S2</t>
  </si>
  <si>
    <t>24255392690</t>
  </si>
  <si>
    <t>SD001198</t>
  </si>
  <si>
    <t>00271078615</t>
  </si>
  <si>
    <t>SD001199</t>
  </si>
  <si>
    <t>SD-PHPS-LAP-078</t>
  </si>
  <si>
    <t>7JG1VP2</t>
  </si>
  <si>
    <t>16413295286</t>
  </si>
  <si>
    <t>Rashkiel Visda (TEMP LAPTOP)</t>
  </si>
  <si>
    <t>SD001200</t>
  </si>
  <si>
    <t>SD-PHPS-LAP-020</t>
  </si>
  <si>
    <t>3PY58S2</t>
  </si>
  <si>
    <t>8099353010</t>
  </si>
  <si>
    <t>Genily Pearl Ulip</t>
  </si>
  <si>
    <t>SD001201</t>
  </si>
  <si>
    <t>Baofeng</t>
  </si>
  <si>
    <t>UHF FM Transceiver</t>
  </si>
  <si>
    <t>BF-888S</t>
  </si>
  <si>
    <t>SD001202</t>
  </si>
  <si>
    <t>SD001203</t>
  </si>
  <si>
    <t>SD001204</t>
  </si>
  <si>
    <t>SD001205</t>
  </si>
  <si>
    <t>Logitech</t>
  </si>
  <si>
    <t>1841LZ16P6G8</t>
  </si>
  <si>
    <t>SD001206</t>
  </si>
  <si>
    <t>00228156738</t>
  </si>
  <si>
    <t>SD001207</t>
  </si>
  <si>
    <t>00271078603</t>
  </si>
  <si>
    <t>SD001208</t>
  </si>
  <si>
    <t>00271078534</t>
  </si>
  <si>
    <t>SD001209</t>
  </si>
  <si>
    <t>00271078613</t>
  </si>
  <si>
    <t>SD001210</t>
  </si>
  <si>
    <t>00272307608</t>
  </si>
  <si>
    <t>SD001211</t>
  </si>
  <si>
    <t>00271078517</t>
  </si>
  <si>
    <t>SD001212</t>
  </si>
  <si>
    <t>00271078834</t>
  </si>
  <si>
    <t xml:space="preserve">                    Benedict Dela Fuente</t>
  </si>
  <si>
    <t>SD001213</t>
  </si>
  <si>
    <t>00271076055</t>
  </si>
  <si>
    <t>SD001214</t>
  </si>
  <si>
    <t>00271078608</t>
  </si>
  <si>
    <t>SD001215</t>
  </si>
  <si>
    <t>0027108822</t>
  </si>
  <si>
    <t>SD001216</t>
  </si>
  <si>
    <t>00271078490</t>
  </si>
  <si>
    <t>SD001217</t>
  </si>
  <si>
    <t>00271073745</t>
  </si>
  <si>
    <t>SD001219</t>
  </si>
  <si>
    <t>00271073893</t>
  </si>
  <si>
    <t>SD001221</t>
  </si>
  <si>
    <t>00271076072</t>
  </si>
  <si>
    <t>SD001220</t>
  </si>
  <si>
    <t>00271076087</t>
  </si>
  <si>
    <t>SD001223</t>
  </si>
  <si>
    <t>00271076084</t>
  </si>
  <si>
    <t>SD001224</t>
  </si>
  <si>
    <t>00271078629</t>
  </si>
  <si>
    <t>Charmaen B. Dahug</t>
  </si>
  <si>
    <t>SD001225</t>
  </si>
  <si>
    <t>00271078605</t>
  </si>
  <si>
    <t>SD001226</t>
  </si>
  <si>
    <t>00272309619</t>
  </si>
  <si>
    <t>SD001227</t>
  </si>
  <si>
    <t>00271078630</t>
  </si>
  <si>
    <t>SD001228</t>
  </si>
  <si>
    <t>00271078634</t>
  </si>
  <si>
    <t>SD001229</t>
  </si>
  <si>
    <t>00271078812</t>
  </si>
  <si>
    <t>Luigi Castillo</t>
  </si>
  <si>
    <t>SD001230</t>
  </si>
  <si>
    <t>00271078591</t>
  </si>
  <si>
    <t>Krizl Hasley Amolat</t>
  </si>
  <si>
    <t>SD001231</t>
  </si>
  <si>
    <t>00271078820</t>
  </si>
  <si>
    <t>Maureen Frisco</t>
  </si>
  <si>
    <t>SD001232</t>
  </si>
  <si>
    <t>00271078819</t>
  </si>
  <si>
    <t>SD001233</t>
  </si>
  <si>
    <t>00271078824</t>
  </si>
  <si>
    <t>SD001234</t>
  </si>
  <si>
    <t>00271076052</t>
  </si>
  <si>
    <t>Sharine B. Rivera</t>
  </si>
  <si>
    <t>SD001235</t>
  </si>
  <si>
    <t>00271074038</t>
  </si>
  <si>
    <t>SD001236</t>
  </si>
  <si>
    <t>00271074039</t>
  </si>
  <si>
    <t>SD001237</t>
  </si>
  <si>
    <t>00271076054</t>
  </si>
  <si>
    <t>Niko Mesias</t>
  </si>
  <si>
    <t>SD001238</t>
  </si>
  <si>
    <t>00271076074</t>
  </si>
  <si>
    <t>SD001239</t>
  </si>
  <si>
    <t>00271076086</t>
  </si>
  <si>
    <t>SD001240</t>
  </si>
  <si>
    <t>00271076082</t>
  </si>
  <si>
    <t>SD001241</t>
  </si>
  <si>
    <t>00271074044</t>
  </si>
  <si>
    <t>SD001242</t>
  </si>
  <si>
    <t>00271074040</t>
  </si>
  <si>
    <t>SD001243</t>
  </si>
  <si>
    <t>00271076071</t>
  </si>
  <si>
    <t>SD001244</t>
  </si>
  <si>
    <t>00271076081</t>
  </si>
  <si>
    <t>SD001245</t>
  </si>
  <si>
    <t>00271076078</t>
  </si>
  <si>
    <t>SD001246</t>
  </si>
  <si>
    <t>00271078821</t>
  </si>
  <si>
    <t>SD001247</t>
  </si>
  <si>
    <t>00271078811</t>
  </si>
  <si>
    <t>SD001248</t>
  </si>
  <si>
    <t>00271078818</t>
  </si>
  <si>
    <t>SD001249</t>
  </si>
  <si>
    <t>02271076075</t>
  </si>
  <si>
    <t>SD001250</t>
  </si>
  <si>
    <t>00271078633</t>
  </si>
  <si>
    <t>SD001251</t>
  </si>
  <si>
    <t>00271078816</t>
  </si>
  <si>
    <t>SD001252</t>
  </si>
  <si>
    <t>SD001253</t>
  </si>
  <si>
    <t>00271076076</t>
  </si>
  <si>
    <t>SD001254</t>
  </si>
  <si>
    <t>SD001255</t>
  </si>
  <si>
    <t>Air Purifier</t>
  </si>
  <si>
    <t>KC-ZS80P-W</t>
  </si>
  <si>
    <t>52211</t>
  </si>
  <si>
    <t>SD001256</t>
  </si>
  <si>
    <t>510931</t>
  </si>
  <si>
    <t>HR Room</t>
  </si>
  <si>
    <t>SD001257</t>
  </si>
  <si>
    <t>510935</t>
  </si>
  <si>
    <t>SD001258</t>
  </si>
  <si>
    <t>511122</t>
  </si>
  <si>
    <t>Staff Domain Alabang</t>
  </si>
  <si>
    <t>SD001259</t>
  </si>
  <si>
    <t>511527</t>
  </si>
  <si>
    <t>SD001260</t>
  </si>
  <si>
    <t>511875</t>
  </si>
  <si>
    <t>SD001261</t>
  </si>
  <si>
    <t>511878</t>
  </si>
  <si>
    <t>Recruitment</t>
  </si>
  <si>
    <t>SD001262</t>
  </si>
  <si>
    <t>511886</t>
  </si>
  <si>
    <t>SD001263</t>
  </si>
  <si>
    <t>511891</t>
  </si>
  <si>
    <t>SD001264</t>
  </si>
  <si>
    <t>511892</t>
  </si>
  <si>
    <t>ANF Room</t>
  </si>
  <si>
    <t>SD001265</t>
  </si>
  <si>
    <t>511902</t>
  </si>
  <si>
    <t>SD001266</t>
  </si>
  <si>
    <t>511903</t>
  </si>
  <si>
    <t>SD001267</t>
  </si>
  <si>
    <t>Vivo</t>
  </si>
  <si>
    <t>Vivo Cellphone</t>
  </si>
  <si>
    <t>V2120 - Y15S</t>
  </si>
  <si>
    <t>10HC6B0CMC005A4</t>
  </si>
  <si>
    <t>SD001268</t>
  </si>
  <si>
    <t>10HC6B0C7U005A4</t>
  </si>
  <si>
    <t>SD001269</t>
  </si>
  <si>
    <t>10HC6B0C50005A4</t>
  </si>
  <si>
    <t>SD001270</t>
  </si>
  <si>
    <t>10HC6B0C67005A4</t>
  </si>
  <si>
    <t>SD001271</t>
  </si>
  <si>
    <t>10HC6B0821005A4</t>
  </si>
  <si>
    <t>Lost Asset</t>
  </si>
  <si>
    <t>SD001272</t>
  </si>
  <si>
    <t>10HC6B0B4L005A4</t>
  </si>
  <si>
    <t>Niña Mae Grimaldo</t>
  </si>
  <si>
    <t>SD001273</t>
  </si>
  <si>
    <t>10HC6B0C6C005A4</t>
  </si>
  <si>
    <t>SD001274</t>
  </si>
  <si>
    <t>10HC6B07LU005A4</t>
  </si>
  <si>
    <t>SD001275</t>
  </si>
  <si>
    <t>10HC6B0C7R005A4</t>
  </si>
  <si>
    <t>SD001276</t>
  </si>
  <si>
    <t>10HC6B0CA5005A4</t>
  </si>
  <si>
    <t>SD001277</t>
  </si>
  <si>
    <t>10HC6B07QP005A4</t>
  </si>
  <si>
    <t>SD001278</t>
  </si>
  <si>
    <t>00228158620</t>
  </si>
  <si>
    <t>SD001281</t>
  </si>
  <si>
    <t>SD001282</t>
  </si>
  <si>
    <t>00271076075</t>
  </si>
  <si>
    <t>SD001283</t>
  </si>
  <si>
    <t>SD001284</t>
  </si>
  <si>
    <t>00256770167</t>
  </si>
  <si>
    <t>SD001285</t>
  </si>
  <si>
    <t>SD001286</t>
  </si>
  <si>
    <t>00205411416</t>
  </si>
  <si>
    <t>Broken</t>
  </si>
  <si>
    <t>SD001287</t>
  </si>
  <si>
    <t>00256770185</t>
  </si>
  <si>
    <t>SD001288</t>
  </si>
  <si>
    <t>00252097361</t>
  </si>
  <si>
    <t>SD001289</t>
  </si>
  <si>
    <t>SD001290</t>
  </si>
  <si>
    <t>00228156737</t>
  </si>
  <si>
    <t>SD001291</t>
  </si>
  <si>
    <t>00256772083</t>
  </si>
  <si>
    <t>SD001292</t>
  </si>
  <si>
    <t>SD001293</t>
  </si>
  <si>
    <t>SD-PHPS-LAP-028</t>
  </si>
  <si>
    <t>C2B68S2</t>
  </si>
  <si>
    <t>26261087474</t>
  </si>
  <si>
    <t>Kim Kate Rabara</t>
  </si>
  <si>
    <t>SD-PHPS-LAP-029</t>
  </si>
  <si>
    <t>SD001295</t>
  </si>
  <si>
    <t>SD-PHPS-LAP-030</t>
  </si>
  <si>
    <t>BP8SJR2</t>
  </si>
  <si>
    <t>25471028990</t>
  </si>
  <si>
    <t>SD001296</t>
  </si>
  <si>
    <t>SD-PHPS-LAP-032</t>
  </si>
  <si>
    <t>G4WPJR2</t>
  </si>
  <si>
    <t>35125321790</t>
  </si>
  <si>
    <t>SD001297</t>
  </si>
  <si>
    <t>SD-PHPS-LAP-024</t>
  </si>
  <si>
    <t>31KGQQ2</t>
  </si>
  <si>
    <t>6625186634</t>
  </si>
  <si>
    <t>SD001298</t>
  </si>
  <si>
    <t>SD-PHPS-LAP-025</t>
  </si>
  <si>
    <t>7RT58S2</t>
  </si>
  <si>
    <t>16919016626</t>
  </si>
  <si>
    <t>SD001299</t>
  </si>
  <si>
    <t>SD-PHPS-LAP-026</t>
  </si>
  <si>
    <t>7RMV7S2</t>
  </si>
  <si>
    <t>16908471074</t>
  </si>
  <si>
    <t>SD001300</t>
  </si>
  <si>
    <t>SD-PHPS-LAP-027</t>
  </si>
  <si>
    <t>DK6QJR2</t>
  </si>
  <si>
    <t>29518810238</t>
  </si>
  <si>
    <t>SD001301</t>
  </si>
  <si>
    <t>P2419H</t>
  </si>
  <si>
    <t>CN-0V4W1T-QDC00-8AI-4VVB-A02</t>
  </si>
  <si>
    <t>CNJQBR2</t>
  </si>
  <si>
    <t>27545251070</t>
  </si>
  <si>
    <t>SD001302</t>
  </si>
  <si>
    <t>00228156936</t>
  </si>
  <si>
    <t>SD001303</t>
  </si>
  <si>
    <t>12CA0DJSCID</t>
  </si>
  <si>
    <t>Mar Jovie Ornopia</t>
  </si>
  <si>
    <t>SD001304</t>
  </si>
  <si>
    <t xml:space="preserve">             SD001304</t>
  </si>
  <si>
    <t>Ofix</t>
  </si>
  <si>
    <t>Steel Cabinet</t>
  </si>
  <si>
    <t>Stock Room Admin</t>
  </si>
  <si>
    <t>SD001305</t>
  </si>
  <si>
    <t>Mobile Pedestal</t>
  </si>
  <si>
    <t>Angela Lisa Piad</t>
  </si>
  <si>
    <t>SD001306</t>
  </si>
  <si>
    <t>Katrina Eusebio</t>
  </si>
  <si>
    <t>SD001307</t>
  </si>
  <si>
    <t>SD001308</t>
  </si>
  <si>
    <t>SD-PHPS-LAP-031</t>
  </si>
  <si>
    <t>Dell G15 5511</t>
  </si>
  <si>
    <t>392H8R3</t>
  </si>
  <si>
    <t>Jonathan Velasquez</t>
  </si>
  <si>
    <t>SD001309</t>
  </si>
  <si>
    <t>10HC7B0DTD005QG</t>
  </si>
  <si>
    <t>SD001310</t>
  </si>
  <si>
    <t>10HC7B0DX4005QG</t>
  </si>
  <si>
    <t>SD001311</t>
  </si>
  <si>
    <t>Nherialyn Villanueva</t>
  </si>
  <si>
    <t>SD001314</t>
  </si>
  <si>
    <t>Switch 11</t>
  </si>
  <si>
    <t>0042LB00491</t>
  </si>
  <si>
    <t>SD001315</t>
  </si>
  <si>
    <t>Fortinet</t>
  </si>
  <si>
    <t>FG1</t>
  </si>
  <si>
    <t>Fortigate 60F</t>
  </si>
  <si>
    <t>SD001316</t>
  </si>
  <si>
    <t>FG2</t>
  </si>
  <si>
    <t>SD001317</t>
  </si>
  <si>
    <t>Music On hold Player</t>
  </si>
  <si>
    <t>Access Comm Pty Ltd</t>
  </si>
  <si>
    <t>MOH1</t>
  </si>
  <si>
    <t>66000005152</t>
  </si>
  <si>
    <t>SD001318</t>
  </si>
  <si>
    <t>Dell EMC Switch</t>
  </si>
  <si>
    <t>PowerSwitch N3000E-ON</t>
  </si>
  <si>
    <t>FH6NXC2</t>
  </si>
  <si>
    <t>33690854018</t>
  </si>
  <si>
    <t>SD001319</t>
  </si>
  <si>
    <t>BG6NXC2</t>
  </si>
  <si>
    <t>24923258498</t>
  </si>
  <si>
    <t>SD001320</t>
  </si>
  <si>
    <t>Legrand</t>
  </si>
  <si>
    <t>UPS</t>
  </si>
  <si>
    <t>1702P0389001</t>
  </si>
  <si>
    <t>SD001321</t>
  </si>
  <si>
    <t>00228156964</t>
  </si>
  <si>
    <t>SD001322</t>
  </si>
  <si>
    <t>Firewall</t>
  </si>
  <si>
    <t>Fortigate FG-40F</t>
  </si>
  <si>
    <t>FGT40FTK21091582</t>
  </si>
  <si>
    <t>SD001323</t>
  </si>
  <si>
    <t>FGT40FTK21091494</t>
  </si>
  <si>
    <t>SD001325</t>
  </si>
  <si>
    <t>12CA0LGSCID</t>
  </si>
  <si>
    <t>SD001326</t>
  </si>
  <si>
    <t>12DA1D9O5JD</t>
  </si>
  <si>
    <t>SD001327</t>
  </si>
  <si>
    <t>12DA11IO5JD</t>
  </si>
  <si>
    <t>SD001328</t>
  </si>
  <si>
    <t>12CA0DPSCID</t>
  </si>
  <si>
    <t>SD001329</t>
  </si>
  <si>
    <t>SD-PHPS-LAP-034</t>
  </si>
  <si>
    <t>FYL9JR2</t>
  </si>
  <si>
    <t>34743302462</t>
  </si>
  <si>
    <t>SD001330</t>
  </si>
  <si>
    <t>SD-PHPS-LAP-035</t>
  </si>
  <si>
    <t>1963JR2</t>
  </si>
  <si>
    <t>2731221182</t>
  </si>
  <si>
    <t>SD001331</t>
  </si>
  <si>
    <t>SD-PHPS-LAP-036</t>
  </si>
  <si>
    <t>3XDMLQ2</t>
  </si>
  <si>
    <t>8548620410</t>
  </si>
  <si>
    <t>SD001332</t>
  </si>
  <si>
    <t>SD-PHPS-LAP-037</t>
  </si>
  <si>
    <t>3Y49QQ2</t>
  </si>
  <si>
    <t>8593369994</t>
  </si>
  <si>
    <t>SD001333</t>
  </si>
  <si>
    <t>WK636</t>
  </si>
  <si>
    <t>CN-0RHTXY-PRC00-875-00RK-A05</t>
  </si>
  <si>
    <t>SD001334</t>
  </si>
  <si>
    <t>SD-PHPS-LAP-038</t>
  </si>
  <si>
    <t>SD001335</t>
  </si>
  <si>
    <t>SD-PHPS-LAP-039</t>
  </si>
  <si>
    <t>40B5JR2</t>
  </si>
  <si>
    <t>8725863998</t>
  </si>
  <si>
    <t>SD001336</t>
  </si>
  <si>
    <t>SD-PHPS-LAP-040</t>
  </si>
  <si>
    <t>5TZCJR2</t>
  </si>
  <si>
    <t>12696802814</t>
  </si>
  <si>
    <t>SD001337</t>
  </si>
  <si>
    <t>SD-PHPS-LAP-041</t>
  </si>
  <si>
    <t>GJD36Y2</t>
  </si>
  <si>
    <t>35999358698</t>
  </si>
  <si>
    <t>SD001338</t>
  </si>
  <si>
    <t xml:space="preserve">              SD001338</t>
  </si>
  <si>
    <t>00228158854</t>
  </si>
  <si>
    <t>SD001339</t>
  </si>
  <si>
    <t>CN-05FDDV-CMC00-87F-164C-A06</t>
  </si>
  <si>
    <t>SD001340</t>
  </si>
  <si>
    <t>CN-05FDDV-12963-741-0A53-A03</t>
  </si>
  <si>
    <t>5KXGC2</t>
  </si>
  <si>
    <t>12149425154</t>
  </si>
  <si>
    <t>SD001341</t>
  </si>
  <si>
    <t>CN-05FDDV-CMC00-91T-4BCC-A07</t>
  </si>
  <si>
    <t>SD001342</t>
  </si>
  <si>
    <t>CN-05FDDV-CMC00-8BH-12C2-A06</t>
  </si>
  <si>
    <t>SD001343</t>
  </si>
  <si>
    <t>CN-05FDDV-CMC00-8BM-2822-A06</t>
  </si>
  <si>
    <t>SD001344</t>
  </si>
  <si>
    <t>CN-05FDDV-CMC00-8BH-1112-A06</t>
  </si>
  <si>
    <t>SD001345</t>
  </si>
  <si>
    <t>CN-05FDDV-CMC00-8BH-10D7-A06</t>
  </si>
  <si>
    <t>SD001346</t>
  </si>
  <si>
    <t>00276443900</t>
  </si>
  <si>
    <t>SD001347</t>
  </si>
  <si>
    <t>00276443939</t>
  </si>
  <si>
    <t>SD001348</t>
  </si>
  <si>
    <t>00276446824</t>
  </si>
  <si>
    <t>Margie Huang</t>
  </si>
  <si>
    <t>SD001349</t>
  </si>
  <si>
    <t>00276055158</t>
  </si>
  <si>
    <t>SD001350</t>
  </si>
  <si>
    <t>00276446826</t>
  </si>
  <si>
    <t>SD001351</t>
  </si>
  <si>
    <t>00276446831</t>
  </si>
  <si>
    <t>SD001352</t>
  </si>
  <si>
    <t>00276446628</t>
  </si>
  <si>
    <t>SD001353</t>
  </si>
  <si>
    <t>00276446617</t>
  </si>
  <si>
    <t>SD001354</t>
  </si>
  <si>
    <t>00276050107</t>
  </si>
  <si>
    <t>SD001355</t>
  </si>
  <si>
    <t>00276055118</t>
  </si>
  <si>
    <t>SD001356</t>
  </si>
  <si>
    <t>00276445292</t>
  </si>
  <si>
    <t>SD001357</t>
  </si>
  <si>
    <t>00276449269</t>
  </si>
  <si>
    <t>SD001358</t>
  </si>
  <si>
    <t>00276050105</t>
  </si>
  <si>
    <t>SD001359</t>
  </si>
  <si>
    <t>00276443891</t>
  </si>
  <si>
    <t>SD001360</t>
  </si>
  <si>
    <t>00276446771</t>
  </si>
  <si>
    <t>SD001361</t>
  </si>
  <si>
    <t>00276443927</t>
  </si>
  <si>
    <t>SD001362</t>
  </si>
  <si>
    <t>00276449292</t>
  </si>
  <si>
    <t>SD001363</t>
  </si>
  <si>
    <t>00276449222</t>
  </si>
  <si>
    <t>SD001364</t>
  </si>
  <si>
    <t>00276448262</t>
  </si>
  <si>
    <t>SD001365</t>
  </si>
  <si>
    <t>00276446851</t>
  </si>
  <si>
    <t>SD001366</t>
  </si>
  <si>
    <t>00276446788</t>
  </si>
  <si>
    <t>SD001367</t>
  </si>
  <si>
    <t>00276443938</t>
  </si>
  <si>
    <t>SD001368</t>
  </si>
  <si>
    <t>00276446578</t>
  </si>
  <si>
    <t>SD001369</t>
  </si>
  <si>
    <t>00276446843</t>
  </si>
  <si>
    <t>SD001370</t>
  </si>
  <si>
    <t>00276446839</t>
  </si>
  <si>
    <t>SD001371</t>
  </si>
  <si>
    <t>00276449155</t>
  </si>
  <si>
    <t>Bea Jamaica Peritos</t>
  </si>
  <si>
    <t>SD001373</t>
  </si>
  <si>
    <t>00276448971</t>
  </si>
  <si>
    <t>SD001374</t>
  </si>
  <si>
    <t>00276443937</t>
  </si>
  <si>
    <t>SD001375</t>
  </si>
  <si>
    <t>00276449271</t>
  </si>
  <si>
    <t>SD001376</t>
  </si>
  <si>
    <t>00276449288</t>
  </si>
  <si>
    <t>SD001377</t>
  </si>
  <si>
    <t>00276446522</t>
  </si>
  <si>
    <t>SD001378</t>
  </si>
  <si>
    <t>00276449263</t>
  </si>
  <si>
    <t>SD001379</t>
  </si>
  <si>
    <t>00276446845</t>
  </si>
  <si>
    <t>SD001380</t>
  </si>
  <si>
    <t>00276446577</t>
  </si>
  <si>
    <t>SD001381</t>
  </si>
  <si>
    <t>00276448100</t>
  </si>
  <si>
    <t>SD001382</t>
  </si>
  <si>
    <t>00276446581</t>
  </si>
  <si>
    <t>SD001383</t>
  </si>
  <si>
    <t>00276443834</t>
  </si>
  <si>
    <t>SD001384</t>
  </si>
  <si>
    <t>00276446588</t>
  </si>
  <si>
    <t>SD001385</t>
  </si>
  <si>
    <t>00276443830</t>
  </si>
  <si>
    <t>SD001386</t>
  </si>
  <si>
    <t>Evolve2 40</t>
  </si>
  <si>
    <t>00338910347</t>
  </si>
  <si>
    <t>SD001387</t>
  </si>
  <si>
    <t>00321772921</t>
  </si>
  <si>
    <t>SD001388</t>
  </si>
  <si>
    <t>00321772929</t>
  </si>
  <si>
    <t>SD001389</t>
  </si>
  <si>
    <t>00321772933</t>
  </si>
  <si>
    <t>Jose Bundoc JR</t>
  </si>
  <si>
    <t>SD001390</t>
  </si>
  <si>
    <t>00337586314</t>
  </si>
  <si>
    <t>SD001391</t>
  </si>
  <si>
    <t>00337586788</t>
  </si>
  <si>
    <t>SD001392</t>
  </si>
  <si>
    <t>00338908128</t>
  </si>
  <si>
    <t>SD001393</t>
  </si>
  <si>
    <t>00338908055</t>
  </si>
  <si>
    <t>SD001394</t>
  </si>
  <si>
    <t>00337613251</t>
  </si>
  <si>
    <t>SD001395</t>
  </si>
  <si>
    <t>00337586415</t>
  </si>
  <si>
    <t>SD001396</t>
  </si>
  <si>
    <t>00205411795</t>
  </si>
  <si>
    <t>SD001397</t>
  </si>
  <si>
    <t>00256770175</t>
  </si>
  <si>
    <t>SD001398</t>
  </si>
  <si>
    <t>CN-0G4DGK-QDC00-89T-0C3B-A02</t>
  </si>
  <si>
    <t>HH8DBR2</t>
  </si>
  <si>
    <t>38047283390</t>
  </si>
  <si>
    <t>SD001399</t>
  </si>
  <si>
    <t>00256772099</t>
  </si>
  <si>
    <t>SD001400</t>
  </si>
  <si>
    <t>00228158607</t>
  </si>
  <si>
    <t>SD001401</t>
  </si>
  <si>
    <t>TP-Link</t>
  </si>
  <si>
    <t>USB to Ethernet</t>
  </si>
  <si>
    <t>UE300</t>
  </si>
  <si>
    <t>22221S5001604</t>
  </si>
  <si>
    <t>SD001402</t>
  </si>
  <si>
    <t>22221S5002236</t>
  </si>
  <si>
    <t>SD001403</t>
  </si>
  <si>
    <t>A600G</t>
  </si>
  <si>
    <t>RF8K60JZZLR</t>
  </si>
  <si>
    <t>SD001405</t>
  </si>
  <si>
    <t>USB WiFi Adapter</t>
  </si>
  <si>
    <t>TL-WN725N</t>
  </si>
  <si>
    <t>22295B2014251</t>
  </si>
  <si>
    <t>AC:15:A2:58:FC:9B</t>
  </si>
  <si>
    <t>SD001406</t>
  </si>
  <si>
    <t>00205411446</t>
  </si>
  <si>
    <t>SD001407</t>
  </si>
  <si>
    <t>00256445031</t>
  </si>
  <si>
    <t>SD001408</t>
  </si>
  <si>
    <t>00228156942</t>
  </si>
  <si>
    <t>SD001409</t>
  </si>
  <si>
    <t>00252095808</t>
  </si>
  <si>
    <t>Prince Mark Talampas</t>
  </si>
  <si>
    <t>SD001410</t>
  </si>
  <si>
    <t>00233008732</t>
  </si>
  <si>
    <t>SD001411</t>
  </si>
  <si>
    <t>UGreen</t>
  </si>
  <si>
    <t>USB-C Ethernet Adapter</t>
  </si>
  <si>
    <t>CM199</t>
  </si>
  <si>
    <t>2200401821503</t>
  </si>
  <si>
    <t>SD001412</t>
  </si>
  <si>
    <t>2200401821714</t>
  </si>
  <si>
    <t>SD001413</t>
  </si>
  <si>
    <t>2200402146629</t>
  </si>
  <si>
    <t>SD001414</t>
  </si>
  <si>
    <t>00251874808</t>
  </si>
  <si>
    <t>SD001415</t>
  </si>
  <si>
    <t>Scaffolding Ladder</t>
  </si>
  <si>
    <t>EN131</t>
  </si>
  <si>
    <t>SD001416</t>
  </si>
  <si>
    <t>Dahua</t>
  </si>
  <si>
    <t>Dahua CCTV</t>
  </si>
  <si>
    <t>DH-IPC-HDBW2531R-ZS-S2</t>
  </si>
  <si>
    <t>3M03756PAG17101</t>
  </si>
  <si>
    <t>SD001417</t>
  </si>
  <si>
    <t>Realme</t>
  </si>
  <si>
    <t>RMX2195</t>
  </si>
  <si>
    <t>4F1F2C72</t>
  </si>
  <si>
    <t>SD001418</t>
  </si>
  <si>
    <t>RF8K60GE2VT</t>
  </si>
  <si>
    <t>SD001419</t>
  </si>
  <si>
    <t>Electrolux</t>
  </si>
  <si>
    <t xml:space="preserve">Water Dispenser </t>
  </si>
  <si>
    <t>EQACF01TXWP</t>
  </si>
  <si>
    <t>540H05786022A132300372</t>
  </si>
  <si>
    <t>SD001420</t>
  </si>
  <si>
    <t>00256770166</t>
  </si>
  <si>
    <t>SD001421</t>
  </si>
  <si>
    <t>3M03756PAGF6385</t>
  </si>
  <si>
    <t>SD001422</t>
  </si>
  <si>
    <t>3M03756PAG282A6</t>
  </si>
  <si>
    <t>SD001423</t>
  </si>
  <si>
    <t>DH-IPC-HDW2531T-ZS-S2</t>
  </si>
  <si>
    <t>7C01735PAGFCAE7</t>
  </si>
  <si>
    <t>SD001424</t>
  </si>
  <si>
    <t>00271073895</t>
  </si>
  <si>
    <t>SD001425</t>
  </si>
  <si>
    <t>Galaxy A03</t>
  </si>
  <si>
    <t>R9HT60DSRFT</t>
  </si>
  <si>
    <t>SD001426</t>
  </si>
  <si>
    <t>R9HT60DVX0M</t>
  </si>
  <si>
    <t>SD001427</t>
  </si>
  <si>
    <t>00228158828</t>
  </si>
  <si>
    <t>SD001428</t>
  </si>
  <si>
    <t>12CA0L35CID</t>
  </si>
  <si>
    <t>SD001429</t>
  </si>
  <si>
    <t>SD-PHPS-WKS-249</t>
  </si>
  <si>
    <t>27TX2G3</t>
  </si>
  <si>
    <t>4827079587</t>
  </si>
  <si>
    <t>SD001430</t>
  </si>
  <si>
    <t>Angle Grinder</t>
  </si>
  <si>
    <t>Bosch Professional  GSW 900-100S</t>
  </si>
  <si>
    <t>3601 C96 0K0</t>
  </si>
  <si>
    <t>226 019 245</t>
  </si>
  <si>
    <t>ORT CONST. SITE</t>
  </si>
  <si>
    <t>SD001431</t>
  </si>
  <si>
    <t>Impact Drill</t>
  </si>
  <si>
    <t>Bosch Professional GSB 16 RE</t>
  </si>
  <si>
    <t>3601 B28 1K0</t>
  </si>
  <si>
    <t>222 006 459</t>
  </si>
  <si>
    <t>SD001432</t>
  </si>
  <si>
    <t>Lithium ion Batteries</t>
  </si>
  <si>
    <t>UN3480</t>
  </si>
  <si>
    <t>BL1860B</t>
  </si>
  <si>
    <t>SD001433</t>
  </si>
  <si>
    <t>SD001434</t>
  </si>
  <si>
    <t>Makita Drill</t>
  </si>
  <si>
    <t xml:space="preserve">Makita Drill </t>
  </si>
  <si>
    <t>SD001435</t>
  </si>
  <si>
    <t>DHP482</t>
  </si>
  <si>
    <t>SD001436</t>
  </si>
  <si>
    <t>7C01735PAGAE14E</t>
  </si>
  <si>
    <t>SD001437</t>
  </si>
  <si>
    <t>DH-IPC-HDW2531T-ZS-S3</t>
  </si>
  <si>
    <t>7C01735PAGCC8FE</t>
  </si>
  <si>
    <t>SD001438</t>
  </si>
  <si>
    <t>DH-IPC-HDW2531T-ZS-S4</t>
  </si>
  <si>
    <t>7C01735PAGA2F7D</t>
  </si>
  <si>
    <t>SD001439</t>
  </si>
  <si>
    <t>DH-IPC-HDW2531T-ZS-S5</t>
  </si>
  <si>
    <t>7C01735PAG455A5</t>
  </si>
  <si>
    <t>SD001440</t>
  </si>
  <si>
    <t>DH-IPC-HDW2531T-ZS-S6</t>
  </si>
  <si>
    <t>7C01735PAGEB870</t>
  </si>
  <si>
    <t>SD001441</t>
  </si>
  <si>
    <t>DH-IPC-HDW2531T-ZS-S7</t>
  </si>
  <si>
    <t>7C01735PAG307AC</t>
  </si>
  <si>
    <t>SD001442</t>
  </si>
  <si>
    <t>DH-IPC-HDW2531T-ZS-S8</t>
  </si>
  <si>
    <t>7C01735PAG2BAA7</t>
  </si>
  <si>
    <t>SD001443</t>
  </si>
  <si>
    <t>DH-IPC-HDW2531T-ZS-S9</t>
  </si>
  <si>
    <t>7C01735PAG21C79</t>
  </si>
  <si>
    <t>SD001444</t>
  </si>
  <si>
    <t>00280949993</t>
  </si>
  <si>
    <t>Joe Benedic Mandia</t>
  </si>
  <si>
    <t>SD001445</t>
  </si>
  <si>
    <t>00280983552</t>
  </si>
  <si>
    <t>SD001446</t>
  </si>
  <si>
    <t>00280926966</t>
  </si>
  <si>
    <t>SD001447</t>
  </si>
  <si>
    <t>00280983546</t>
  </si>
  <si>
    <t>SD001448</t>
  </si>
  <si>
    <t>00280980266</t>
  </si>
  <si>
    <t>SD001449</t>
  </si>
  <si>
    <t>00280928688</t>
  </si>
  <si>
    <t>SD001450</t>
  </si>
  <si>
    <t>00280928329</t>
  </si>
  <si>
    <t>SD001451</t>
  </si>
  <si>
    <t>00280926956</t>
  </si>
  <si>
    <t>SD001452</t>
  </si>
  <si>
    <t>00280926737</t>
  </si>
  <si>
    <t>SD001453</t>
  </si>
  <si>
    <t>00280928429</t>
  </si>
  <si>
    <t>SD001454</t>
  </si>
  <si>
    <t>00280928683</t>
  </si>
  <si>
    <t>SD001455</t>
  </si>
  <si>
    <t>00280942920</t>
  </si>
  <si>
    <t>SD001456</t>
  </si>
  <si>
    <t>00280943203</t>
  </si>
  <si>
    <t>SD001457</t>
  </si>
  <si>
    <t>00280926923</t>
  </si>
  <si>
    <t>SD001458</t>
  </si>
  <si>
    <t>00280942916</t>
  </si>
  <si>
    <t>SD001459</t>
  </si>
  <si>
    <t>00280980292</t>
  </si>
  <si>
    <t>SD001460</t>
  </si>
  <si>
    <t>00280983461</t>
  </si>
  <si>
    <t>SD001461</t>
  </si>
  <si>
    <t>00280980308</t>
  </si>
  <si>
    <t>SD001462</t>
  </si>
  <si>
    <t>00280928666</t>
  </si>
  <si>
    <t>SD001463</t>
  </si>
  <si>
    <t>00280925309</t>
  </si>
  <si>
    <t>SD001464</t>
  </si>
  <si>
    <t>00280928340</t>
  </si>
  <si>
    <t>SD001465</t>
  </si>
  <si>
    <t>00280928614</t>
  </si>
  <si>
    <t>SD001466</t>
  </si>
  <si>
    <t>00280943221</t>
  </si>
  <si>
    <t xml:space="preserve">Romualdo Gonzales Jr. </t>
  </si>
  <si>
    <t>SD001467</t>
  </si>
  <si>
    <t>00280950004</t>
  </si>
  <si>
    <t>SD001468</t>
  </si>
  <si>
    <t>00280926920</t>
  </si>
  <si>
    <t>Cherry Ann Duplon</t>
  </si>
  <si>
    <t>SD001469</t>
  </si>
  <si>
    <t>00280983551</t>
  </si>
  <si>
    <t>SD001470</t>
  </si>
  <si>
    <t>00280980273</t>
  </si>
  <si>
    <t>SD001471</t>
  </si>
  <si>
    <t>00280942911</t>
  </si>
  <si>
    <t>SD001472</t>
  </si>
  <si>
    <t>00280980282</t>
  </si>
  <si>
    <t>Euseph Rabut</t>
  </si>
  <si>
    <t>SD001473</t>
  </si>
  <si>
    <t>00280926972</t>
  </si>
  <si>
    <t>SD001474</t>
  </si>
  <si>
    <t>00280980289</t>
  </si>
  <si>
    <t>SD001476</t>
  </si>
  <si>
    <t>00280928615</t>
  </si>
  <si>
    <t>Jev Ezrah Mari C. Moralde</t>
  </si>
  <si>
    <t>SD001477</t>
  </si>
  <si>
    <t>00280925310</t>
  </si>
  <si>
    <t>SD001478</t>
  </si>
  <si>
    <t>00280980283</t>
  </si>
  <si>
    <t>SD001479</t>
  </si>
  <si>
    <t>00280926970</t>
  </si>
  <si>
    <t>SD001480</t>
  </si>
  <si>
    <t>00280983545</t>
  </si>
  <si>
    <t>SD001481</t>
  </si>
  <si>
    <t>00280980295</t>
  </si>
  <si>
    <t>SD001482</t>
  </si>
  <si>
    <t>00280928686</t>
  </si>
  <si>
    <t>Paula Alexis David</t>
  </si>
  <si>
    <t>SD001483</t>
  </si>
  <si>
    <t>00280980290</t>
  </si>
  <si>
    <t>SD001484</t>
  </si>
  <si>
    <t>00280926961</t>
  </si>
  <si>
    <t>SD001485</t>
  </si>
  <si>
    <t>00280980288</t>
  </si>
  <si>
    <t>Vincent Benjamin Alvarez</t>
  </si>
  <si>
    <t>SD001486</t>
  </si>
  <si>
    <t>00280928404</t>
  </si>
  <si>
    <t>SD001487</t>
  </si>
  <si>
    <t>00280983570</t>
  </si>
  <si>
    <t>SD001488</t>
  </si>
  <si>
    <t>00280980291</t>
  </si>
  <si>
    <t>SD001489</t>
  </si>
  <si>
    <t>00280980294</t>
  </si>
  <si>
    <t>SD001490</t>
  </si>
  <si>
    <t>00280942921</t>
  </si>
  <si>
    <t>SD001491</t>
  </si>
  <si>
    <t>00280928661</t>
  </si>
  <si>
    <t>SD001492</t>
  </si>
  <si>
    <t>00280926968</t>
  </si>
  <si>
    <t>SD001493</t>
  </si>
  <si>
    <t>00280926969</t>
  </si>
  <si>
    <t>SD001494</t>
  </si>
  <si>
    <t>00256446992</t>
  </si>
  <si>
    <t>SD001495</t>
  </si>
  <si>
    <t>CN-0KM29N-M6D00-23N-02Z8-A00</t>
  </si>
  <si>
    <t>Cristine Rhenz Nucum</t>
  </si>
  <si>
    <t>SD001496</t>
  </si>
  <si>
    <t>CN-0KM29N-M6D00-23N-02Z9-A00</t>
  </si>
  <si>
    <t>SD001497</t>
  </si>
  <si>
    <t>CN-0KM29N-M6D00-23N-02ZA-A00</t>
  </si>
  <si>
    <t>SD001498</t>
  </si>
  <si>
    <t>CN-0KM29N-M6D00-23N-02ZB-A00</t>
  </si>
  <si>
    <t>SD001499</t>
  </si>
  <si>
    <t>CN-0KM29N-M6D00-23N-02ZL-A00</t>
  </si>
  <si>
    <t>SD001500</t>
  </si>
  <si>
    <t>CN-0KM29N-M6D00-23N-02ZM-A00</t>
  </si>
  <si>
    <t>SD001501</t>
  </si>
  <si>
    <t>CN-0KM29N-M6D00-23N-02ZN-A00</t>
  </si>
  <si>
    <t>SD001502</t>
  </si>
  <si>
    <t>CN-0KM29N-M6D00-23N-02ZO-A00</t>
  </si>
  <si>
    <t>SD001503</t>
  </si>
  <si>
    <t>CN-0KM29N-M6D00-23N-02Z7-A00</t>
  </si>
  <si>
    <t>SD001504</t>
  </si>
  <si>
    <t>CN-0KM29N-M6D00-23N-02Z1-A00</t>
  </si>
  <si>
    <t>SD001505</t>
  </si>
  <si>
    <t>CN-0KM29N-M6D00-23N-02X3-A00</t>
  </si>
  <si>
    <t>SD001506</t>
  </si>
  <si>
    <t>CN-0KM29N-M6D00-23N-02XX-A00</t>
  </si>
  <si>
    <t>SD001507</t>
  </si>
  <si>
    <t>CN-0KM29N-M6D00-23N-02X2-A00</t>
  </si>
  <si>
    <t>SD001508</t>
  </si>
  <si>
    <t>CN-0KM29N-M6D00-23N-02XY-A00</t>
  </si>
  <si>
    <t>Lemuel Rivera</t>
  </si>
  <si>
    <t>SD001509</t>
  </si>
  <si>
    <t>CN-0KM29N-M6D00-23N-02XZ-A00</t>
  </si>
  <si>
    <t>SD001510</t>
  </si>
  <si>
    <t>CN-0KM29N-M6D00-23N-02Y0-A00</t>
  </si>
  <si>
    <t>SD001511</t>
  </si>
  <si>
    <t>CN-0KM29N-M6D00-23N-02Y1-A00</t>
  </si>
  <si>
    <t>Christian Rey Lucena</t>
  </si>
  <si>
    <t>SD001512</t>
  </si>
  <si>
    <t>CN-0KM29N-M6D00-23N-02XU-A00</t>
  </si>
  <si>
    <t>SD001513</t>
  </si>
  <si>
    <t>CN-0KM29N-M6D00-23N-02XG-A00</t>
  </si>
  <si>
    <t>SD001514</t>
  </si>
  <si>
    <t>CN-0KM29N-M6D00-23N-02XH-A00</t>
  </si>
  <si>
    <t>SD001515</t>
  </si>
  <si>
    <t>CN-0KM29N-M6D00-23N-039D-A00</t>
  </si>
  <si>
    <t>SD001516</t>
  </si>
  <si>
    <t>CN-0KM29N-M6D00-23N-039B-A00</t>
  </si>
  <si>
    <t>SD001517</t>
  </si>
  <si>
    <t>CN-0KM29N-M6D00-23N-0395-A00</t>
  </si>
  <si>
    <t>SD001518</t>
  </si>
  <si>
    <t>CN-0KM29N-M6D00-23N-038Z-A00</t>
  </si>
  <si>
    <t>SD001519</t>
  </si>
  <si>
    <t>CN-0KM29N-M6D00-23N-0391-A00</t>
  </si>
  <si>
    <t>SD001520</t>
  </si>
  <si>
    <t>CN-0KM29N-M6D00-23N-038H-A00</t>
  </si>
  <si>
    <t>SD001521</t>
  </si>
  <si>
    <t>CN-0KM29N-M6D00-23N-038I-A00</t>
  </si>
  <si>
    <t>SD001522</t>
  </si>
  <si>
    <t>CN-0KM29N-M6D00-23N-038Y-A00</t>
  </si>
  <si>
    <t>SD001523</t>
  </si>
  <si>
    <t>CN-0KM29N-M6D00-23N-038K-A00</t>
  </si>
  <si>
    <t>002079</t>
  </si>
  <si>
    <t>SD001524</t>
  </si>
  <si>
    <t>CN-0KM29N-M6D00-23N-039C-A00</t>
  </si>
  <si>
    <t>SD001525</t>
  </si>
  <si>
    <t>CN-0NMJ83-LO300-25O-0C5O-A02</t>
  </si>
  <si>
    <t>SD001526</t>
  </si>
  <si>
    <t>CN-0NMJ83-LO300-25O-0C5S-A02</t>
  </si>
  <si>
    <t>SD001527</t>
  </si>
  <si>
    <t>CN-0NMJ83-LO300-25O-0C5X-A02</t>
  </si>
  <si>
    <t>SD001528</t>
  </si>
  <si>
    <t>CN-0NMJ83-LO300-25O-0C5T-A02</t>
  </si>
  <si>
    <t>SD001529</t>
  </si>
  <si>
    <t>CN-0NMJ83-LO300-25O-0C5W-A02</t>
  </si>
  <si>
    <t>SD001530</t>
  </si>
  <si>
    <t>CN-0NMJ83-LO300-25O-0C5V-A02</t>
  </si>
  <si>
    <t>SD001531</t>
  </si>
  <si>
    <t>CN-0NMJ83-LO300-25O-0C5Q-A02</t>
  </si>
  <si>
    <t>SD001532</t>
  </si>
  <si>
    <t>CN-0NMJ83-LO300-25O-0C5R-A02</t>
  </si>
  <si>
    <t>SD001533</t>
  </si>
  <si>
    <t>CN-0NMJ83-LO300-25O-0C5P-A02</t>
  </si>
  <si>
    <t>SD001534</t>
  </si>
  <si>
    <t>CN-0NMJ83-LO300-25O-0C5U-A02</t>
  </si>
  <si>
    <t>SD001535</t>
  </si>
  <si>
    <t>CN-0NMJ83-LO300-25O-0C5M-A02</t>
  </si>
  <si>
    <t>SD001536</t>
  </si>
  <si>
    <t>CN-0NMJ83-LO300-25O-0C5L-A02</t>
  </si>
  <si>
    <t>SD001537</t>
  </si>
  <si>
    <t>CN-0NMJ83-LO300-25O-0C5N-A02</t>
  </si>
  <si>
    <t>SD001538</t>
  </si>
  <si>
    <t>CN-0NMJ83-LO300-25O-0C5K-A02</t>
  </si>
  <si>
    <t>SD001539</t>
  </si>
  <si>
    <t>CN-0NMJ83-LO300-25O-0C5J-A02</t>
  </si>
  <si>
    <t>SD001540</t>
  </si>
  <si>
    <t>CN-0NMJ83-LO300-25O-0C65-A02</t>
  </si>
  <si>
    <t>SD001541</t>
  </si>
  <si>
    <t>CN-0NMJ83-LO300-25O-0C66-A02</t>
  </si>
  <si>
    <t>SD001542</t>
  </si>
  <si>
    <t>CN-0NMJ83-LO300-25O-0C67-A02</t>
  </si>
  <si>
    <t>SD001543</t>
  </si>
  <si>
    <t>CN-0NMJ83-LO300-25O-0C63-A02</t>
  </si>
  <si>
    <t>SD001544</t>
  </si>
  <si>
    <t>CN-0NMJ83-LO300-25O-0C64-A02</t>
  </si>
  <si>
    <t>SD001545</t>
  </si>
  <si>
    <t>CN-0NMJ83-LO300-25O-0C6P-A02</t>
  </si>
  <si>
    <t>SD001546</t>
  </si>
  <si>
    <t>CN-0NMJ83-LO300-25O-0C6O-A02</t>
  </si>
  <si>
    <t>SD001547</t>
  </si>
  <si>
    <t>CN-0NMJ83-LO300-25O-0C6N-A02</t>
  </si>
  <si>
    <t>Scroll Wheel Broken</t>
  </si>
  <si>
    <t>SD001548</t>
  </si>
  <si>
    <t>CN-0NMJ83-LO300-25O-0C6R-A02</t>
  </si>
  <si>
    <t>SD001549</t>
  </si>
  <si>
    <t>CN-0NMJ83-LO300-25O-0C6Q-A02</t>
  </si>
  <si>
    <t>SD001550</t>
  </si>
  <si>
    <t>CN-0NMJ83-LO300-25O-0C5Y-A02</t>
  </si>
  <si>
    <t>SD001551</t>
  </si>
  <si>
    <t>CN-0NMJ83-LO300-25O-0C60-A02</t>
  </si>
  <si>
    <t>SD001552</t>
  </si>
  <si>
    <t>CN-0NMJ83-LO300-25O-0C5Z-A02</t>
  </si>
  <si>
    <t>SD001553</t>
  </si>
  <si>
    <t>CN-0NMJ83-LO300-25O-0C62-A02</t>
  </si>
  <si>
    <t>SD001554</t>
  </si>
  <si>
    <t>CN-0NMJ83-LO300-25O-0C61-A02</t>
  </si>
  <si>
    <t>SD001555</t>
  </si>
  <si>
    <t>SD-PHPS-LAP-043</t>
  </si>
  <si>
    <t>CSL0XT2</t>
  </si>
  <si>
    <t>27849756710</t>
  </si>
  <si>
    <t>SD001556</t>
  </si>
  <si>
    <t>SD-PHPS-LAP-048</t>
  </si>
  <si>
    <t>2MD8RQ2</t>
  </si>
  <si>
    <t>5706064730</t>
  </si>
  <si>
    <t>SD001557</t>
  </si>
  <si>
    <t>SD-PHPS-LAP-042</t>
  </si>
  <si>
    <t>7YF3JR2</t>
  </si>
  <si>
    <t>17318686142</t>
  </si>
  <si>
    <t>SD001558</t>
  </si>
  <si>
    <t>3K49JR2</t>
  </si>
  <si>
    <t>7746834494</t>
  </si>
  <si>
    <t>SD001559</t>
  </si>
  <si>
    <t>SD-PHPS-LAP-046</t>
  </si>
  <si>
    <t>2F9ZLQ2</t>
  </si>
  <si>
    <t>5277334970</t>
  </si>
  <si>
    <t>SD001560</t>
  </si>
  <si>
    <t>5MS7PQ2</t>
  </si>
  <si>
    <t>12261556730</t>
  </si>
  <si>
    <t>Ben Raja's Daughter</t>
  </si>
  <si>
    <t>SD001561</t>
  </si>
  <si>
    <t>SD-PHPS-LAP-049</t>
  </si>
  <si>
    <t>9TKW4S2</t>
  </si>
  <si>
    <t>21379651634</t>
  </si>
  <si>
    <t>SD001562</t>
  </si>
  <si>
    <t>SD-PHPS-LAP-047</t>
  </si>
  <si>
    <t>BZ18ZW2</t>
  </si>
  <si>
    <t>26063021234</t>
  </si>
  <si>
    <t>SD001563</t>
  </si>
  <si>
    <t>SD-PHPS-LAP-044</t>
  </si>
  <si>
    <t>9DV1NV2</t>
  </si>
  <si>
    <t>20429246990</t>
  </si>
  <si>
    <t>SD001564</t>
  </si>
  <si>
    <t>CCTV</t>
  </si>
  <si>
    <t>DH-IPC-HDW2531TP-ZS-S2</t>
  </si>
  <si>
    <t>7C01735PAGB23D8</t>
  </si>
  <si>
    <t>SD001565</t>
  </si>
  <si>
    <t>7A00C74PAG86C17</t>
  </si>
  <si>
    <t>SD001566</t>
  </si>
  <si>
    <t>7C01735PAGCD90B</t>
  </si>
  <si>
    <t>SD001567</t>
  </si>
  <si>
    <t>7C01735PAG1F835</t>
  </si>
  <si>
    <t>SD001568</t>
  </si>
  <si>
    <t>7A01064PAG96530</t>
  </si>
  <si>
    <t>SD001569</t>
  </si>
  <si>
    <t>7C01735PAGF7C91</t>
  </si>
  <si>
    <t>SD001570</t>
  </si>
  <si>
    <t>7A00C74PAG0555F</t>
  </si>
  <si>
    <t>SD001571</t>
  </si>
  <si>
    <t>7C01735PAGD2B98</t>
  </si>
  <si>
    <t>SD001572</t>
  </si>
  <si>
    <t>7A00C74PAGA1247</t>
  </si>
  <si>
    <t>SD001573</t>
  </si>
  <si>
    <t>7C01735PAG2007F</t>
  </si>
  <si>
    <t>SD001574</t>
  </si>
  <si>
    <t>7C01735PAG5EAFF</t>
  </si>
  <si>
    <t>SD001575</t>
  </si>
  <si>
    <t>7C01735PAG5D190</t>
  </si>
  <si>
    <t>SD001576</t>
  </si>
  <si>
    <t>7A00C74PAG46630</t>
  </si>
  <si>
    <t>SD001577</t>
  </si>
  <si>
    <t>7A01064PAGA7C9F</t>
  </si>
  <si>
    <t>SD001578</t>
  </si>
  <si>
    <t>7C01735PAG3056A</t>
  </si>
  <si>
    <t>SD001579</t>
  </si>
  <si>
    <t>3M03756PAG22C3F</t>
  </si>
  <si>
    <t>SD001580</t>
  </si>
  <si>
    <t>4L048A0PAG0CAD4</t>
  </si>
  <si>
    <t>SD001581</t>
  </si>
  <si>
    <t>3M03756PAG47B64</t>
  </si>
  <si>
    <t>SD001582</t>
  </si>
  <si>
    <t>3M03756PAG51CFD</t>
  </si>
  <si>
    <t>SD001583</t>
  </si>
  <si>
    <t>3M03756PAG0C1B8</t>
  </si>
  <si>
    <t>SD001584</t>
  </si>
  <si>
    <t>3M03756PAGE749E</t>
  </si>
  <si>
    <t>SD001585</t>
  </si>
  <si>
    <t>3M03756PAG1195B</t>
  </si>
  <si>
    <t>SD001586</t>
  </si>
  <si>
    <t>3M03756PAG22861</t>
  </si>
  <si>
    <t>SD001587</t>
  </si>
  <si>
    <t>3M03756PAGBE563</t>
  </si>
  <si>
    <t>SD001588</t>
  </si>
  <si>
    <t>3M03756PAG7BFDD</t>
  </si>
  <si>
    <t>SD001589</t>
  </si>
  <si>
    <t>3M03756PAGF9EAF</t>
  </si>
  <si>
    <t>SD001590</t>
  </si>
  <si>
    <t>3M03756PAG99CD0</t>
  </si>
  <si>
    <t>SD001591</t>
  </si>
  <si>
    <t>3M03756PAG6B08D</t>
  </si>
  <si>
    <t>SD001592</t>
  </si>
  <si>
    <t>3M03756PAG0FB00</t>
  </si>
  <si>
    <t>SD001593</t>
  </si>
  <si>
    <t>3M03756PAG7BD2D</t>
  </si>
  <si>
    <t>SD001594</t>
  </si>
  <si>
    <t>3M03756PAG1F913</t>
  </si>
  <si>
    <t>SD001595</t>
  </si>
  <si>
    <t>3M03756PAG525C2</t>
  </si>
  <si>
    <t>SD001596</t>
  </si>
  <si>
    <t>4L048A0PAG7237B</t>
  </si>
  <si>
    <t>SD001597</t>
  </si>
  <si>
    <t>CN-0J69G1-LO300-2AK-K1O0-A03</t>
  </si>
  <si>
    <t>SD001598</t>
  </si>
  <si>
    <t>CN-0J69G1-LO300-2AK-K1NZ-A03</t>
  </si>
  <si>
    <t>SD001599</t>
  </si>
  <si>
    <t>CN-0J69G1-LO300-2AK-K1NW-A03</t>
  </si>
  <si>
    <t>SD001600</t>
  </si>
  <si>
    <t>CN-0J69G1-LO300-2AK-K1NX-A03</t>
  </si>
  <si>
    <t>SD001601</t>
  </si>
  <si>
    <t>CN-0J69G1-LO300-2AK-K1NY-A03</t>
  </si>
  <si>
    <t>SD001602</t>
  </si>
  <si>
    <t>CN-0J69G1-LO300-2AK-K1NT-A03</t>
  </si>
  <si>
    <t>SD001603</t>
  </si>
  <si>
    <t>CN-0J69G1-LO300-2AK-K1NR-A03</t>
  </si>
  <si>
    <t>SD001604</t>
  </si>
  <si>
    <t>CN-0J69G1-LO300-2AK-K1NS-A03</t>
  </si>
  <si>
    <t>SD001605</t>
  </si>
  <si>
    <t>CN-0J69G1-LO300-2AK-K1NV-A03</t>
  </si>
  <si>
    <t>SD001606</t>
  </si>
  <si>
    <t>CN-0J69G1-LO300-2AK-K1NU-A03</t>
  </si>
  <si>
    <t>SD001607</t>
  </si>
  <si>
    <t>CN-0J69G1-LO300-2AK-K1N6-A03</t>
  </si>
  <si>
    <t>SD001608</t>
  </si>
  <si>
    <t>CN-0J69G1-LO300-2AK-K1N5-A03</t>
  </si>
  <si>
    <t>SD001609</t>
  </si>
  <si>
    <t>CN-0J69G1-LO300-2AK-K1N4-A03</t>
  </si>
  <si>
    <t>SD001610</t>
  </si>
  <si>
    <t>CN-0J69G1-LO300-2AK-K1N3-A03</t>
  </si>
  <si>
    <t>SD001611</t>
  </si>
  <si>
    <t>CN-0J69G1-LO300-2AK-K1N2-A03</t>
  </si>
  <si>
    <t>SD001612</t>
  </si>
  <si>
    <t>CN-0J69G1-LO300-2AK-K1MY-A03</t>
  </si>
  <si>
    <t>SD001613</t>
  </si>
  <si>
    <t>CN-0J69G1-LO300-2AK-K1MZ-A03</t>
  </si>
  <si>
    <t>SD001614</t>
  </si>
  <si>
    <t>CN-0J69G1-LO300-2AK-K1N0-A03</t>
  </si>
  <si>
    <t>SD001615</t>
  </si>
  <si>
    <t>CN-0J69G1-LO300-2AK-K1N1-A03</t>
  </si>
  <si>
    <t>SD001616</t>
  </si>
  <si>
    <t>CN-0J69G1-LO300-2AK-K1MX-A03</t>
  </si>
  <si>
    <t>SD001617</t>
  </si>
  <si>
    <t>CN-0J69G1-LO300-2AK-K1O9-A03</t>
  </si>
  <si>
    <t>Mary Ann Nealega Paragas</t>
  </si>
  <si>
    <t>SD001618</t>
  </si>
  <si>
    <t>CN-0J69G1-LO300-2AK-K1O4-A03</t>
  </si>
  <si>
    <t>SD001619</t>
  </si>
  <si>
    <t>CN-0J69G1-LO300-2AK-K1O8-A03</t>
  </si>
  <si>
    <t>SD001620</t>
  </si>
  <si>
    <t>CN-0J69G1-LO300-2AK-K1O7-A03</t>
  </si>
  <si>
    <t>SD001621</t>
  </si>
  <si>
    <t>CN-0J69G1-LO300-2AK-K1OA-A03</t>
  </si>
  <si>
    <t>SD001622</t>
  </si>
  <si>
    <t>CN-0J69G1-LO300-2AK-K1O3-A03</t>
  </si>
  <si>
    <t>SD001623</t>
  </si>
  <si>
    <t>CN-0J69G1-LO300-2AK-K1O2-A03</t>
  </si>
  <si>
    <t>SD001624</t>
  </si>
  <si>
    <t>CN-0J69G1-LO300-2AK-K1O1-A03</t>
  </si>
  <si>
    <t>SD001625</t>
  </si>
  <si>
    <t>CN-0J69G1-LO300-2AK-K1O6-A03</t>
  </si>
  <si>
    <t>SD001626</t>
  </si>
  <si>
    <t>CN-0J69G1-LO300-2AK-K1O5-A03</t>
  </si>
  <si>
    <t>SD001627</t>
  </si>
  <si>
    <t>CN-0J69G1-LO300-2AK-M1O0-A03</t>
  </si>
  <si>
    <t>SD001628</t>
  </si>
  <si>
    <t>CN-0J69G1-LO300-2AK-M1NZ-A03</t>
  </si>
  <si>
    <t>SD001629</t>
  </si>
  <si>
    <t>CN-0J69G1-LO300-2AK-M1NW-A03</t>
  </si>
  <si>
    <t>SD001630</t>
  </si>
  <si>
    <t>CN-0J69G1-LO300-2AK-M1NX-A03</t>
  </si>
  <si>
    <t>SD001631</t>
  </si>
  <si>
    <t>CN-0J69G1-LO300-2AK-M1NY-A03</t>
  </si>
  <si>
    <t>SD001632</t>
  </si>
  <si>
    <t>CN-0J69G1-LO300-2AK-M1NT-A03</t>
  </si>
  <si>
    <t>SD001633</t>
  </si>
  <si>
    <t>CN-0J69G1-LO300-2AK-M1NR-A03</t>
  </si>
  <si>
    <t>SD001634</t>
  </si>
  <si>
    <t>CN-0J69G1-LO300-2AK-M1NS-A03</t>
  </si>
  <si>
    <t>SD001635</t>
  </si>
  <si>
    <t>CN-0J69G1-LO300-2AK-M1NV-A03</t>
  </si>
  <si>
    <t>SD001636</t>
  </si>
  <si>
    <t>CN-0J69G1-LO300-2AK-M1NU-A03</t>
  </si>
  <si>
    <t>SD001637</t>
  </si>
  <si>
    <t>CN-0J69G1-LO300-2AK-M1N6-A03</t>
  </si>
  <si>
    <t>SD</t>
  </si>
  <si>
    <t>SD001638</t>
  </si>
  <si>
    <t>CN-0J69G1-LO300-2AK-M1N5-A03</t>
  </si>
  <si>
    <t>SD001639</t>
  </si>
  <si>
    <t>CN-0J69G1-LO300-2AK-M1N4-A03</t>
  </si>
  <si>
    <t>SD001640</t>
  </si>
  <si>
    <t>CN-0J69G1-LO300-2AK-M1N3-A03</t>
  </si>
  <si>
    <t>Jean Nikki</t>
  </si>
  <si>
    <t>SD001641</t>
  </si>
  <si>
    <t>CN-0J69G1-LO300-2AK-M1N2-A03</t>
  </si>
  <si>
    <t>SD001642</t>
  </si>
  <si>
    <t>CN-0J69G1-LO300-2AK-M1MY-A03</t>
  </si>
  <si>
    <t>Broken Scroll Wheel</t>
  </si>
  <si>
    <t>SD001643</t>
  </si>
  <si>
    <t>CN-0J69G1-LO300-2AK-M1MZ-A03</t>
  </si>
  <si>
    <t>SD001644</t>
  </si>
  <si>
    <t>CN-0J69G1-LO300-2AK-M1N0-A03</t>
  </si>
  <si>
    <t>SD001645</t>
  </si>
  <si>
    <t>CN-0J69G1-LO300-2AK-M1N1-A03</t>
  </si>
  <si>
    <t>SD001646</t>
  </si>
  <si>
    <t>CN-0J69G1-LO300-2AK-M1MX-A03</t>
  </si>
  <si>
    <t>SD001647</t>
  </si>
  <si>
    <t>CN-0J69G1-LO300-2AK-M1O9-A03</t>
  </si>
  <si>
    <t>SD001648</t>
  </si>
  <si>
    <t>CN-0J69G1-LO300-2AK-M1O4-A03</t>
  </si>
  <si>
    <t>SD001649</t>
  </si>
  <si>
    <t>CN-0J69G1-LO300-2AK-M1O8-A03</t>
  </si>
  <si>
    <t>SD001650</t>
  </si>
  <si>
    <t>CN-0J69G1-LO300-2AK-M1O7-A03</t>
  </si>
  <si>
    <t>SD001651</t>
  </si>
  <si>
    <t>CN-0J69G1-LO300-2AK-M1OA-A03</t>
  </si>
  <si>
    <t>SD001652</t>
  </si>
  <si>
    <t>CN-0J69G1-LO300-2AK-M1O3-A03</t>
  </si>
  <si>
    <t>SD001653</t>
  </si>
  <si>
    <t>CN-0J69G1-LO300-2AK-M1O2-A03</t>
  </si>
  <si>
    <t>SD001654</t>
  </si>
  <si>
    <t>CN-0J69G1-LO300-2AK-M1O1-A03</t>
  </si>
  <si>
    <t>SD001655</t>
  </si>
  <si>
    <t>CN-0J69G1-LO300-2AK-M1O6-A03</t>
  </si>
  <si>
    <t>SD001656</t>
  </si>
  <si>
    <t>CN-0J69G1-LO300-2AK-M1O5-A03</t>
  </si>
  <si>
    <t>SD001657</t>
  </si>
  <si>
    <t>Orbital Sander</t>
  </si>
  <si>
    <t>Bosch Professional GSS 140</t>
  </si>
  <si>
    <t>3601 BA8 0K0</t>
  </si>
  <si>
    <t>227 000 112</t>
  </si>
  <si>
    <t>SD001658</t>
  </si>
  <si>
    <t>Jigsaw</t>
  </si>
  <si>
    <t>Bosch Professional GST 700</t>
  </si>
  <si>
    <t>3601 BA7 0K0</t>
  </si>
  <si>
    <t>223 003 628</t>
  </si>
  <si>
    <t>SD001659</t>
  </si>
  <si>
    <t>iPhone 12 mini</t>
  </si>
  <si>
    <t>F4GDX3PF0GPX</t>
  </si>
  <si>
    <t>IMEI : 359508533551965</t>
  </si>
  <si>
    <t>SD001660</t>
  </si>
  <si>
    <t>Vacuum Cleaner</t>
  </si>
  <si>
    <t>IV-2050B</t>
  </si>
  <si>
    <t>0192</t>
  </si>
  <si>
    <t>SD001662</t>
  </si>
  <si>
    <t>SD-PHPS-LAP-055</t>
  </si>
  <si>
    <t>HLFT7S2</t>
  </si>
  <si>
    <t>38301646754</t>
  </si>
  <si>
    <t>SD001663</t>
  </si>
  <si>
    <t>SD-PHPS-LAP-050</t>
  </si>
  <si>
    <t>816HVT2</t>
  </si>
  <si>
    <t>17485636934</t>
  </si>
  <si>
    <t>SD001664</t>
  </si>
  <si>
    <t>SD-PHPS-LAP-051</t>
  </si>
  <si>
    <t>SD001665</t>
  </si>
  <si>
    <t>SD-PHPS-LAP-054</t>
  </si>
  <si>
    <t>73J7QV2</t>
  </si>
  <si>
    <t>9479734202</t>
  </si>
  <si>
    <t>SD001666</t>
  </si>
  <si>
    <t>SD-PHPS-LAP-077</t>
  </si>
  <si>
    <t>JLKSPV2</t>
  </si>
  <si>
    <t>42663586286</t>
  </si>
  <si>
    <t>SD001667</t>
  </si>
  <si>
    <t>CN-0KM29N-M6D00-23N-03WA-A00</t>
  </si>
  <si>
    <t>SD001668</t>
  </si>
  <si>
    <t>CN-0KM29N-M6D00-23N-03X7-A00</t>
  </si>
  <si>
    <t>SD001669</t>
  </si>
  <si>
    <t>CN-0KM29N-M6D00-23N-03X6-A00</t>
  </si>
  <si>
    <t>SD001670</t>
  </si>
  <si>
    <t>CN-0KM29N-M6D00-23N-03X5-A00</t>
  </si>
  <si>
    <t>SD001671</t>
  </si>
  <si>
    <t>CN-0KM29N-M6D00-23N-03X4-A00</t>
  </si>
  <si>
    <t>SD001672</t>
  </si>
  <si>
    <t>CN-0KM29N-M6D00-23N-03X3-A00</t>
  </si>
  <si>
    <t>SD001673</t>
  </si>
  <si>
    <t>CN-0KM29N-M6D00-23N-03XD-A00</t>
  </si>
  <si>
    <t>SD001674</t>
  </si>
  <si>
    <t>CN-0KM29N-M6D00-23N-03XC-A00</t>
  </si>
  <si>
    <t>SD001675</t>
  </si>
  <si>
    <t>CN-0KM29N-M6D00-23N-03XB-A00</t>
  </si>
  <si>
    <t>SD001676</t>
  </si>
  <si>
    <t>CN-0KM29N-M6D00-23N-03XA-A00</t>
  </si>
  <si>
    <t>SD001677</t>
  </si>
  <si>
    <t>CN-0KM29N-M6D00-23N-041P-A00</t>
  </si>
  <si>
    <t>SD001678</t>
  </si>
  <si>
    <t>CN-0KM29N-M6D00-23N-041Q-A00</t>
  </si>
  <si>
    <t>SD001679</t>
  </si>
  <si>
    <t>CN-0KM29N-M6D00-23N-041R-A00</t>
  </si>
  <si>
    <t>SD001680</t>
  </si>
  <si>
    <t>CN-0KM29N-M6D00-23N-041S-A00</t>
  </si>
  <si>
    <t>SD001681</t>
  </si>
  <si>
    <t>CN-0KM29N-M6D00-23N-041T-A00</t>
  </si>
  <si>
    <t>SD001682</t>
  </si>
  <si>
    <t>CN-0KM29N-M6D00-23N-041L-A00</t>
  </si>
  <si>
    <t>SD001683</t>
  </si>
  <si>
    <t>CN-0KM29N-M6D00-23N-041M-A00</t>
  </si>
  <si>
    <t>SD001684</t>
  </si>
  <si>
    <t>CN-0KM29N-M6D00-23N-041N-A00</t>
  </si>
  <si>
    <t>SD001685</t>
  </si>
  <si>
    <t>CN-0KM29N-M6D00-23N-041O-A00</t>
  </si>
  <si>
    <t>SD001686</t>
  </si>
  <si>
    <t>CN-0KM29N-M6D00-23N-041U-A00</t>
  </si>
  <si>
    <t>SD001687</t>
  </si>
  <si>
    <t>CN-0KM29N-M6D00-23N-049Z-A00</t>
  </si>
  <si>
    <t>SD001688</t>
  </si>
  <si>
    <t>CN-0KM29N-M6D00-23N-049R-A00</t>
  </si>
  <si>
    <t>SD001689</t>
  </si>
  <si>
    <t>CN-0KM29N-M6D00-23N-049W-A00</t>
  </si>
  <si>
    <t>SD001690</t>
  </si>
  <si>
    <t>CN-0KM29N-M6D00-23N-049X-A00</t>
  </si>
  <si>
    <t>SD001691</t>
  </si>
  <si>
    <t>CN-0KM29N-M6D00-23N-049Y-A00</t>
  </si>
  <si>
    <t>SD001692</t>
  </si>
  <si>
    <t>CN-0KM29N-M6D00-23N-049G-A00</t>
  </si>
  <si>
    <t>SD001693</t>
  </si>
  <si>
    <t>CN-0KM29N-M6D00-23N-049H-A00</t>
  </si>
  <si>
    <t>SD001694</t>
  </si>
  <si>
    <t>CN-0KM29N-M6D00-23N-049J-A00</t>
  </si>
  <si>
    <t>SD001695</t>
  </si>
  <si>
    <t>CN-0KM29N-M6D00-23N-049K-A00</t>
  </si>
  <si>
    <t>SD001696</t>
  </si>
  <si>
    <t>CN-0KM29N-M6D00-23N-04A0-A00</t>
  </si>
  <si>
    <t>SD001697</t>
  </si>
  <si>
    <t>CN-0KM29N-M6D00-23N-049T-A00</t>
  </si>
  <si>
    <t>SD001698</t>
  </si>
  <si>
    <t>CN-0KM29N-M6D00-23N-049U-A00</t>
  </si>
  <si>
    <t>SD001699</t>
  </si>
  <si>
    <t>CN-0KM29N-M6D00-23N-049V-A00</t>
  </si>
  <si>
    <t>SD001700</t>
  </si>
  <si>
    <t>CN-0KM29N-M6D00-23N-049L-A00</t>
  </si>
  <si>
    <t>SD001701</t>
  </si>
  <si>
    <t>CN-0KM29N-M6D00-23N-049M-A00</t>
  </si>
  <si>
    <t>SD001702</t>
  </si>
  <si>
    <t>CN-0KM29N-M6D00-23N-049N-A00</t>
  </si>
  <si>
    <t>SD001703</t>
  </si>
  <si>
    <t>CN-0KM29N-M6D00-23N-049O-A00</t>
  </si>
  <si>
    <t>SD001704</t>
  </si>
  <si>
    <t>CN-0KM29N-M6D00-23N-049P-A00</t>
  </si>
  <si>
    <t>Lady Dianne Resuello</t>
  </si>
  <si>
    <t>SD001705</t>
  </si>
  <si>
    <t>CN-0KM29N-M6D00-23N-049Q-A00</t>
  </si>
  <si>
    <t>WFH - Alabang</t>
  </si>
  <si>
    <t>SD001706</t>
  </si>
  <si>
    <t>CN-0KM29N-M6D00-23N-049S-A00</t>
  </si>
  <si>
    <t>SD001707</t>
  </si>
  <si>
    <t>CN-0KM29N-M6D00-23N-043R-A00</t>
  </si>
  <si>
    <t>SD001708</t>
  </si>
  <si>
    <t>CN-0KM29N-M6D00-23N-043S-A00</t>
  </si>
  <si>
    <t>SD001709</t>
  </si>
  <si>
    <t>CN-0KM29N-M6D00-23N-043T-A00</t>
  </si>
  <si>
    <t>SD001710</t>
  </si>
  <si>
    <t>CN-0KM29N-M6D00-23N-043K-A00</t>
  </si>
  <si>
    <t>Rashkiel Visda</t>
  </si>
  <si>
    <t>SD001711</t>
  </si>
  <si>
    <t>CN-0KM29N-M6D00-23N-043G-A00</t>
  </si>
  <si>
    <t>SD001712</t>
  </si>
  <si>
    <t>CN-0KM29N-M6D00-23N-043L-A00</t>
  </si>
  <si>
    <t>SD001713</t>
  </si>
  <si>
    <t>CN-0KM29N-M6D00-23N-043N-A00</t>
  </si>
  <si>
    <t>Farrell Rivera</t>
  </si>
  <si>
    <t>SD001714</t>
  </si>
  <si>
    <t>CN-0KM29N-M6D00-23N-043O-A00</t>
  </si>
  <si>
    <t>SD001715</t>
  </si>
  <si>
    <t>CN-0KM29N-M6D00-23N-043P-A00</t>
  </si>
  <si>
    <t>Steven Joseph Ceniza</t>
  </si>
  <si>
    <t>SD001716</t>
  </si>
  <si>
    <t>CN-0KM29N-M6D00-23N-043Q-A00</t>
  </si>
  <si>
    <t>SD001717</t>
  </si>
  <si>
    <t>CN-0NMJ83-LO300-25L-05FR-A02</t>
  </si>
  <si>
    <t>SD001718</t>
  </si>
  <si>
    <t>CN-0NMJ83-LO300-25L-05FP-A02</t>
  </si>
  <si>
    <t>SD001719</t>
  </si>
  <si>
    <t>CN-0NMJ83-LO300-25L-05FQ-A02</t>
  </si>
  <si>
    <t>SD001720</t>
  </si>
  <si>
    <t>CN-0NMJ83-LO300-25L-05F5-A02</t>
  </si>
  <si>
    <t>SD001721</t>
  </si>
  <si>
    <t>CN-0NMJ83-LO300-25L-05FO-A02</t>
  </si>
  <si>
    <t>SD001722</t>
  </si>
  <si>
    <t>CN-0NMJ83-LO300-25L-05F4-A02</t>
  </si>
  <si>
    <t>SD001723</t>
  </si>
  <si>
    <t>CN-0NMJ83-LO300-25L-05F8-A02</t>
  </si>
  <si>
    <t>Melvin Villaflor</t>
  </si>
  <si>
    <t>SD001724</t>
  </si>
  <si>
    <t>CN-0NMJ83-LO300-25L-05FU-A02</t>
  </si>
  <si>
    <t>SD001725</t>
  </si>
  <si>
    <t>CN-0NMJ83-LO300-25L-05F7-A02</t>
  </si>
  <si>
    <t>SD001726</t>
  </si>
  <si>
    <t>CN-0NMJ83-LO300-25L-05F6-A02</t>
  </si>
  <si>
    <t>Rossana Marie Buenafe</t>
  </si>
  <si>
    <t>SD001727</t>
  </si>
  <si>
    <t>CN-0NMJ83-LO300-25L-05FF-A02</t>
  </si>
  <si>
    <t>SD001728</t>
  </si>
  <si>
    <t>CN-0NMJ83-LO300-25L-05EZ-A02</t>
  </si>
  <si>
    <t>SD001729</t>
  </si>
  <si>
    <t>CN-0NMJ83-LO300-25L-05F1-A02</t>
  </si>
  <si>
    <t>SD001730</t>
  </si>
  <si>
    <t>CN-0NMJ83-LO300-25L-05FE-A02</t>
  </si>
  <si>
    <t>SD001731</t>
  </si>
  <si>
    <t>CN-0NMJ83-LO300-25L-05F2-A02</t>
  </si>
  <si>
    <t>SD001732</t>
  </si>
  <si>
    <t>CN-0NMJ83-LO300-25L-05FM-A02</t>
  </si>
  <si>
    <t>SD001733</t>
  </si>
  <si>
    <t>CN-0NMJ83-LO300-25L-05F9-A02</t>
  </si>
  <si>
    <t>SD001734</t>
  </si>
  <si>
    <t>CN-0NMJ83-LO300-25L-05FB-A02</t>
  </si>
  <si>
    <t>Reymarie Aisaballe Carbonel</t>
  </si>
  <si>
    <t>SD001735</t>
  </si>
  <si>
    <t>CN-0NMJ83-LO300-25L-05FC-A02</t>
  </si>
  <si>
    <t>SD001736</t>
  </si>
  <si>
    <t>CN-0NMJ83-LO300-25L-05EY-A02</t>
  </si>
  <si>
    <t>SD001737</t>
  </si>
  <si>
    <t>CN-0NMJ83-LO300-25L-05F0-A02</t>
  </si>
  <si>
    <t>SD001738</t>
  </si>
  <si>
    <t>CN-0NMJ83-LO300-25L-05EV-A02</t>
  </si>
  <si>
    <t>SD001739</t>
  </si>
  <si>
    <t>CN-0NMJ83-LO300-25L-05FD-A02</t>
  </si>
  <si>
    <t>SD001740</t>
  </si>
  <si>
    <t>CN-0NMJ83-LO300-25L-05EH-A02</t>
  </si>
  <si>
    <t>SD001741</t>
  </si>
  <si>
    <t>CN-0NMJ83-LO300-25L-05EX-A02</t>
  </si>
  <si>
    <t>SD001742</t>
  </si>
  <si>
    <t>CN-0NMJ83-LO300-25L-05EI-A02</t>
  </si>
  <si>
    <t>SD001743</t>
  </si>
  <si>
    <t>CN-0NMJ83-LO300-25L-05EW-A02</t>
  </si>
  <si>
    <t>SD001744</t>
  </si>
  <si>
    <t>CN-0NMJ83-LO300-25L-05EM-A02</t>
  </si>
  <si>
    <t>SD001745</t>
  </si>
  <si>
    <t>CN-0NMJ83-LO300-25L-05ER-A02</t>
  </si>
  <si>
    <t>SD001746</t>
  </si>
  <si>
    <t>CN-0NMJ83-LO300-25L-05ES-A02</t>
  </si>
  <si>
    <t>SD001747</t>
  </si>
  <si>
    <t>CN-0NMJ83-LO300-25L-05FN-A02</t>
  </si>
  <si>
    <t>SD001748</t>
  </si>
  <si>
    <t>CN-0NMJ83-LO300-25L-05FI-A02</t>
  </si>
  <si>
    <t>SD001749</t>
  </si>
  <si>
    <t>CN-0NMJ83-LO300-25L-05FT-A02</t>
  </si>
  <si>
    <t>SD001750</t>
  </si>
  <si>
    <t>CN-0NMJ83-LO300-25L-05FS-A02</t>
  </si>
  <si>
    <t>SD001751</t>
  </si>
  <si>
    <t>CN-0NMJ83-LO300-25L-05FG-A02</t>
  </si>
  <si>
    <t>SD001752</t>
  </si>
  <si>
    <t>CN-0NMJ83-LO300-25L-05FK-A02</t>
  </si>
  <si>
    <t>SD001753</t>
  </si>
  <si>
    <t>CN-0NMJ83-LO300-25L-05FL-A02</t>
  </si>
  <si>
    <t>SD001754</t>
  </si>
  <si>
    <t>CN-0NMJ83-LO300-25L-05FJ-A02</t>
  </si>
  <si>
    <t>SD001755</t>
  </si>
  <si>
    <t>CN-0NMJ83-LO300-25L-05EU-A02</t>
  </si>
  <si>
    <t>SD001756</t>
  </si>
  <si>
    <t>CN-0NMJ83-LO300-25L-05FH-A02</t>
  </si>
  <si>
    <t>SD001757</t>
  </si>
  <si>
    <t>CN-0NMJ83-LO300-25L-05F3-A02</t>
  </si>
  <si>
    <t>SD001758</t>
  </si>
  <si>
    <t>CN-0NMJ83-LO300-25L-05EQ-A02</t>
  </si>
  <si>
    <t>SD001759</t>
  </si>
  <si>
    <t>CN-0NMJ83-LO300-25L-05ET-A02</t>
  </si>
  <si>
    <t>SD001760</t>
  </si>
  <si>
    <t>CN-0NMJ83-LO300-25L-05FA-A02</t>
  </si>
  <si>
    <t>SD001761</t>
  </si>
  <si>
    <t>CN-0NMJ83-LO300-25L-05EP-A02</t>
  </si>
  <si>
    <t>SD001762</t>
  </si>
  <si>
    <t>CN-0NMJ83-LO300-25L-05EJ-A02</t>
  </si>
  <si>
    <t>SD001763</t>
  </si>
  <si>
    <t>CN-0NMJ83-LO300-25L-05EO-A02</t>
  </si>
  <si>
    <t>SD001764</t>
  </si>
  <si>
    <t>CN-0NMJ83-LO300-25L-05EK-A02</t>
  </si>
  <si>
    <t>SD001765</t>
  </si>
  <si>
    <t>CN-0NMJ83-LO300-25L-05EL-A02</t>
  </si>
  <si>
    <t>SD001766</t>
  </si>
  <si>
    <t>CN-0NMJ83-LO300-25L-05EN-A02</t>
  </si>
  <si>
    <t>SD001767</t>
  </si>
  <si>
    <t>Seagate</t>
  </si>
  <si>
    <t>Hard Disk Drive</t>
  </si>
  <si>
    <t>Exos X18</t>
  </si>
  <si>
    <t>ZR7090YQ</t>
  </si>
  <si>
    <t>Synology</t>
  </si>
  <si>
    <t>SD001768</t>
  </si>
  <si>
    <t>ZR60DDH0</t>
  </si>
  <si>
    <t>SD001769</t>
  </si>
  <si>
    <t>ZR5ERK23</t>
  </si>
  <si>
    <t>SD001770</t>
  </si>
  <si>
    <t>ZR5EYB30</t>
  </si>
  <si>
    <t>SD001771</t>
  </si>
  <si>
    <t>ZR60HGLN</t>
  </si>
  <si>
    <t>SD001772</t>
  </si>
  <si>
    <t>SD-PHPS-LAP-058</t>
  </si>
  <si>
    <t>789SSQ2</t>
  </si>
  <si>
    <t>15737665898</t>
  </si>
  <si>
    <t>SD001773</t>
  </si>
  <si>
    <t>SD-PHPS-LAP-060</t>
  </si>
  <si>
    <t>GK8ZPQ2</t>
  </si>
  <si>
    <t>36052944122</t>
  </si>
  <si>
    <t>SD001774</t>
  </si>
  <si>
    <t>SD-PHPS-LAP-056</t>
  </si>
  <si>
    <t>H7ZNPQ2</t>
  </si>
  <si>
    <t>37488455930</t>
  </si>
  <si>
    <t>SD001775</t>
  </si>
  <si>
    <t>LT-WALL-1538</t>
  </si>
  <si>
    <t>F241WT2</t>
  </si>
  <si>
    <t>32779475030</t>
  </si>
  <si>
    <t>Jobille Mae Torrices</t>
  </si>
  <si>
    <t>SD001776</t>
  </si>
  <si>
    <t>SD-PHPS-LAP-057</t>
  </si>
  <si>
    <t>DV5BWT2</t>
  </si>
  <si>
    <t>30181575638</t>
  </si>
  <si>
    <t>SD001777</t>
  </si>
  <si>
    <t>SD-PHPS-LAP-061</t>
  </si>
  <si>
    <t>JDH0NV2</t>
  </si>
  <si>
    <t>42173509070</t>
  </si>
  <si>
    <t>SD001778</t>
  </si>
  <si>
    <t xml:space="preserve">Aruba </t>
  </si>
  <si>
    <t>Switch</t>
  </si>
  <si>
    <t>IOn 1960 24G</t>
  </si>
  <si>
    <t>CN 29KY506Y</t>
  </si>
  <si>
    <t xml:space="preserve">             CN 29KY506Y</t>
  </si>
  <si>
    <t>CN29KY506Y</t>
  </si>
  <si>
    <t>SD001779</t>
  </si>
  <si>
    <t>Aruba</t>
  </si>
  <si>
    <t>CN 29KY50JQ</t>
  </si>
  <si>
    <t>SD001780</t>
  </si>
  <si>
    <t>IOn 1830 48G</t>
  </si>
  <si>
    <t>VN 28KYG01P</t>
  </si>
  <si>
    <t>SD001781</t>
  </si>
  <si>
    <t>VN 26KYF3DZ</t>
  </si>
  <si>
    <t>SD001782</t>
  </si>
  <si>
    <t>Fortigate FG-60F</t>
  </si>
  <si>
    <t>FGT60FTK22024804</t>
  </si>
  <si>
    <t>SD001783</t>
  </si>
  <si>
    <t>FGT60FTK22026246</t>
  </si>
  <si>
    <t>SD001784</t>
  </si>
  <si>
    <t>VN 28KYG01S</t>
  </si>
  <si>
    <t>SD001785</t>
  </si>
  <si>
    <t>VN 28KYG25R</t>
  </si>
  <si>
    <t>SD001786</t>
  </si>
  <si>
    <t>VN 28KYF1YG</t>
  </si>
  <si>
    <t>SD001787</t>
  </si>
  <si>
    <t>CN 29KY50RZ</t>
  </si>
  <si>
    <t>SD001788</t>
  </si>
  <si>
    <t>CN 29KY5077</t>
  </si>
  <si>
    <t>SD001789</t>
  </si>
  <si>
    <t>VN 28KYG0HS</t>
  </si>
  <si>
    <t>SD001790</t>
  </si>
  <si>
    <t>VN 28KYG0J7</t>
  </si>
  <si>
    <t>SD001791</t>
  </si>
  <si>
    <t>FGT60FTK22025700</t>
  </si>
  <si>
    <t>SD001792</t>
  </si>
  <si>
    <t>FGT60FTK22025281</t>
  </si>
  <si>
    <t>SD001793</t>
  </si>
  <si>
    <t>SD-PHPS-WKS-346</t>
  </si>
  <si>
    <t>SD001794</t>
  </si>
  <si>
    <t>SD-PHPS-WKS-355</t>
  </si>
  <si>
    <t>CN-06F4PX-74431-758-1289-A00</t>
  </si>
  <si>
    <t>627XTK2</t>
  </si>
  <si>
    <t>Jinky Roldan</t>
  </si>
  <si>
    <t>SD001795</t>
  </si>
  <si>
    <t>SD-PHPS-WKS-362</t>
  </si>
  <si>
    <t>CN-06F4PX-74431-758-1256-A00</t>
  </si>
  <si>
    <t>5VVRRK2</t>
  </si>
  <si>
    <t>12811726658</t>
  </si>
  <si>
    <t>SD001796</t>
  </si>
  <si>
    <t>CN-06F4PX-74431-758-1334-A00</t>
  </si>
  <si>
    <t>626NRK2</t>
  </si>
  <si>
    <t>13192812866</t>
  </si>
  <si>
    <t>SD001797</t>
  </si>
  <si>
    <t>SD-PHPS-WKS-361</t>
  </si>
  <si>
    <t>CN-0HR7MV-74431-6A7-0823-A00</t>
  </si>
  <si>
    <t>96WG2K2</t>
  </si>
  <si>
    <t>20008335602</t>
  </si>
  <si>
    <t>SD001798</t>
  </si>
  <si>
    <t>SD-PHPS-WKS-477</t>
  </si>
  <si>
    <t>CN-0MK5DK-74431-61L-0114-A00</t>
  </si>
  <si>
    <t>7ZCR7C2</t>
  </si>
  <si>
    <t>17375217122</t>
  </si>
  <si>
    <t>Alexandria Calixihan</t>
  </si>
  <si>
    <t>SD001799</t>
  </si>
  <si>
    <t>SD-PHPS-WKS-378</t>
  </si>
  <si>
    <t>CN-0MK5DK-74431-67L-0394-A00</t>
  </si>
  <si>
    <t>83R1TF2</t>
  </si>
  <si>
    <t>17641091630</t>
  </si>
  <si>
    <t>SD001800</t>
  </si>
  <si>
    <t>SD-PHPS-WKS-446</t>
  </si>
  <si>
    <t>CN-0MK5DK-74431-67L-0361-A00</t>
  </si>
  <si>
    <t>8431TF2</t>
  </si>
  <si>
    <t>17661247022</t>
  </si>
  <si>
    <t>SD001801</t>
  </si>
  <si>
    <t>CN-07YF42-74431-5CQ-0172-A00</t>
  </si>
  <si>
    <t>8RH7YC2</t>
  </si>
  <si>
    <t>19075770002</t>
  </si>
  <si>
    <t>SD001802</t>
  </si>
  <si>
    <t>SD-PHPS-WKS-458</t>
  </si>
  <si>
    <t>CN-07YF42-74431-71R-0580-A00</t>
  </si>
  <si>
    <t>9LSB2K2</t>
  </si>
  <si>
    <t>20908376498</t>
  </si>
  <si>
    <t>SD001803</t>
  </si>
  <si>
    <t>CN-0MK5DK-74431-65U-0647-A00</t>
  </si>
  <si>
    <t>HQPB0J2</t>
  </si>
  <si>
    <t>38619924590</t>
  </si>
  <si>
    <t>SD001804</t>
  </si>
  <si>
    <t>SD-PHPS-WKS-465</t>
  </si>
  <si>
    <t>CN-0MK5DK-74431-65U-0643-A00</t>
  </si>
  <si>
    <t>HQR70J2</t>
  </si>
  <si>
    <t>38623097198</t>
  </si>
  <si>
    <t>Jomar Gabato</t>
  </si>
  <si>
    <t>SD001805</t>
  </si>
  <si>
    <t>CN-06F4PX-74431-758-1000-A00</t>
  </si>
  <si>
    <t>62FMRK2</t>
  </si>
  <si>
    <t>13207882754</t>
  </si>
  <si>
    <t>SD001806</t>
  </si>
  <si>
    <t>SD-PHPS-WKS-360</t>
  </si>
  <si>
    <t>CN-06F4PX-74431-758-1349-A00</t>
  </si>
  <si>
    <t>626QRK2</t>
  </si>
  <si>
    <t>13192952834</t>
  </si>
  <si>
    <t>SD001807</t>
  </si>
  <si>
    <t>SD-PHPS-WKS-469</t>
  </si>
  <si>
    <t>SD001808</t>
  </si>
  <si>
    <t>CN-06F4PX-PE200-78V-0825-A00</t>
  </si>
  <si>
    <t>DW6TZL2</t>
  </si>
  <si>
    <t>30244564838</t>
  </si>
  <si>
    <t>SD001809</t>
  </si>
  <si>
    <t>CN-0HR7MV-74431-63V-0498-A00</t>
  </si>
  <si>
    <t>DK54CD2</t>
  </si>
  <si>
    <t>29516094614</t>
  </si>
  <si>
    <t>SD001810</t>
  </si>
  <si>
    <t>CN-O6F4PX-74431-758-1250-A00</t>
  </si>
  <si>
    <t>62BMRK2</t>
  </si>
  <si>
    <t>13201164290</t>
  </si>
  <si>
    <t>SD001811</t>
  </si>
  <si>
    <t>SD-PHPS-WKS-350</t>
  </si>
  <si>
    <t>CN-06F4PX-74431-758-1253-A00</t>
  </si>
  <si>
    <t>627NRK2</t>
  </si>
  <si>
    <t>13194492482</t>
  </si>
  <si>
    <t>SD001812</t>
  </si>
  <si>
    <t>SD-PHPS-WKS-471</t>
  </si>
  <si>
    <t>CN-0MK5DK-74431-65U-0513-A00</t>
  </si>
  <si>
    <t>J8H3CD2</t>
  </si>
  <si>
    <t>41871303254</t>
  </si>
  <si>
    <t>SD001813</t>
  </si>
  <si>
    <t>CN-0HR7MV-74431-6CL-0514-A00</t>
  </si>
  <si>
    <t>86QCHJ2</t>
  </si>
  <si>
    <t>17821308350</t>
  </si>
  <si>
    <t>SD-PHPS-WKS-356</t>
  </si>
  <si>
    <t>CN-0HR7MV-74431-6A7-0739-A00</t>
  </si>
  <si>
    <t>970F2K2</t>
  </si>
  <si>
    <t>20015007410</t>
  </si>
  <si>
    <t>SD001815</t>
  </si>
  <si>
    <t>CN-06F4PX-PE200-747-1369-A00</t>
  </si>
  <si>
    <t>57D3QM2</t>
  </si>
  <si>
    <t>11329184378</t>
  </si>
  <si>
    <t>SD001816</t>
  </si>
  <si>
    <t>SD-PHPS-WKS-359</t>
  </si>
  <si>
    <t>CN-0HR7MV-74431-6CL-0374-A00</t>
  </si>
  <si>
    <t>86SCHJ2</t>
  </si>
  <si>
    <t>178244667582</t>
  </si>
  <si>
    <t>SD001817</t>
  </si>
  <si>
    <t>SD-PHPS-WKS-447</t>
  </si>
  <si>
    <t>CN-0MK5DK-74431-66P-0615-A00</t>
  </si>
  <si>
    <t>CVHG8F2</t>
  </si>
  <si>
    <t>28025150366</t>
  </si>
  <si>
    <t>SD001818</t>
  </si>
  <si>
    <t>SD-PHPS-WKS-441</t>
  </si>
  <si>
    <t>CN-06F4PX-74431-758-1244-A00</t>
  </si>
  <si>
    <t>62DMRK2</t>
  </si>
  <si>
    <t>13204523522</t>
  </si>
  <si>
    <t>SD001819</t>
  </si>
  <si>
    <t>SD-PHPS-WKS-353</t>
  </si>
  <si>
    <t>CN-06F4PX-74431-758-1199-A00</t>
  </si>
  <si>
    <t>62BRRK2</t>
  </si>
  <si>
    <t>13201397570</t>
  </si>
  <si>
    <t>SD001820</t>
  </si>
  <si>
    <t>SD-PHPS-WKS-456</t>
  </si>
  <si>
    <t>CN-06F4PX-74431-71E-0263-A00</t>
  </si>
  <si>
    <t>36HF2K2</t>
  </si>
  <si>
    <t>6922400690</t>
  </si>
  <si>
    <t>SD001821</t>
  </si>
  <si>
    <t>SD-PHPS-WKS-409</t>
  </si>
  <si>
    <t>CN-0MK5DK-74431-67L-0306-A00</t>
  </si>
  <si>
    <t>8414TF2</t>
  </si>
  <si>
    <t>17658027758</t>
  </si>
  <si>
    <t>SD001822</t>
  </si>
  <si>
    <t>SD-PHPS-WKS-387</t>
  </si>
  <si>
    <t>CN-06F4PX-PE200-78M-2026-A00</t>
  </si>
  <si>
    <t>7K7PZL2</t>
  </si>
  <si>
    <t>Grachelle Apilado</t>
  </si>
  <si>
    <t>SD001823</t>
  </si>
  <si>
    <t>SD-PHPS-WKS-383</t>
  </si>
  <si>
    <t>CN-06F4PX-74431-758-1232-A00</t>
  </si>
  <si>
    <t>62DPRK2</t>
  </si>
  <si>
    <t>SD001824</t>
  </si>
  <si>
    <t>SD-PHPS-WKS-357</t>
  </si>
  <si>
    <t>CN-06F4PX-74431-758-1141-A00</t>
  </si>
  <si>
    <t>62BPRK2</t>
  </si>
  <si>
    <t>SD001825</t>
  </si>
  <si>
    <t>CN-07YF42-74431-5AS-0463-A00</t>
  </si>
  <si>
    <t>BCX0T92</t>
  </si>
  <si>
    <t>SD001826</t>
  </si>
  <si>
    <t>CN-07YF42-74431-7IR-0223-A00</t>
  </si>
  <si>
    <t>BCW6T92</t>
  </si>
  <si>
    <t>SD001827</t>
  </si>
  <si>
    <t>SD-PHPS-WKS-345</t>
  </si>
  <si>
    <t>CN-07YF42-74431-5AS-0411-A00</t>
  </si>
  <si>
    <t>HFHHHJ2</t>
  </si>
  <si>
    <t>SD001828</t>
  </si>
  <si>
    <t>CN-07YF42-74431-7IR-0703-A00</t>
  </si>
  <si>
    <t>2VJGHJ2</t>
  </si>
  <si>
    <t>SD001829</t>
  </si>
  <si>
    <t>SD-PHPS-WKS-413</t>
  </si>
  <si>
    <t>SD001830</t>
  </si>
  <si>
    <t>CN-0MK5DK-74431-67L-0349-A00</t>
  </si>
  <si>
    <t>8433TF2</t>
  </si>
  <si>
    <t>SD001831</t>
  </si>
  <si>
    <t>SD-PHPS-WKS-434</t>
  </si>
  <si>
    <t>CN-0HR7MV-74431-61D-0319-A00</t>
  </si>
  <si>
    <t>5QY1YC2</t>
  </si>
  <si>
    <t>SD001832</t>
  </si>
  <si>
    <t>SD-PHPS-WKS-457</t>
  </si>
  <si>
    <t>CN-0HR7MV-74431-61D-0184-A00</t>
  </si>
  <si>
    <t>5NF7XC2</t>
  </si>
  <si>
    <t>SD001833</t>
  </si>
  <si>
    <t>CN-0HR7MV-74431-61D-0113-A00</t>
  </si>
  <si>
    <t>5MP3YC2</t>
  </si>
  <si>
    <t>SD001834</t>
  </si>
  <si>
    <t>CN-06F4PX-74431-758-1265-A00</t>
  </si>
  <si>
    <t>692YTK2</t>
  </si>
  <si>
    <t>SD001835</t>
  </si>
  <si>
    <t>SD-PHPS-WKS-377</t>
  </si>
  <si>
    <t>CN-0MK5DK-74431-6AH-0273-A00</t>
  </si>
  <si>
    <t>9DQ70J2</t>
  </si>
  <si>
    <t>SD001836</t>
  </si>
  <si>
    <t>SD-PHPS-WKS-391</t>
  </si>
  <si>
    <t>CN-0Y23JR-PE200-711-1435-A00</t>
  </si>
  <si>
    <t>1WKWFL2</t>
  </si>
  <si>
    <t>SD001837</t>
  </si>
  <si>
    <t>SD-PHPS-WKS-410</t>
  </si>
  <si>
    <t>CN-0HR7MV-74431-61D-0127-A00</t>
  </si>
  <si>
    <t>5MN4YC2</t>
  </si>
  <si>
    <t>Ronald Ian Melencio</t>
  </si>
  <si>
    <t>SD001838</t>
  </si>
  <si>
    <t>SD-PHPS-WKS-371</t>
  </si>
  <si>
    <t>CN-06F4PX-PE200-7RR-0430-A00</t>
  </si>
  <si>
    <t>1GPPZL2</t>
  </si>
  <si>
    <t>SD001839</t>
  </si>
  <si>
    <t>SD-PHPS-WKS-389</t>
  </si>
  <si>
    <t>CN-06F4PX-74431-770-2790-A00</t>
  </si>
  <si>
    <t>JDF0V72</t>
  </si>
  <si>
    <t>Maria Nita Santos</t>
  </si>
  <si>
    <t>SD001840</t>
  </si>
  <si>
    <t>SD-PHPS-WKS-388</t>
  </si>
  <si>
    <t>CN-0MK5DK-74431-67L-0393-A00</t>
  </si>
  <si>
    <t>83ZWSF2</t>
  </si>
  <si>
    <t>SD001841</t>
  </si>
  <si>
    <t>SD-PHPS-WKS-372</t>
  </si>
  <si>
    <t>CN-0MK5DK-74431-67L-0299-A00</t>
  </si>
  <si>
    <t>841ZSF2</t>
  </si>
  <si>
    <t>SD001842</t>
  </si>
  <si>
    <t>SD-PHPS-WKS-437</t>
  </si>
  <si>
    <t>CN-0MK5DK-74431-67L-0363-A00</t>
  </si>
  <si>
    <t>8411TF2</t>
  </si>
  <si>
    <t>Wilson Capiz</t>
  </si>
  <si>
    <t>SD001843</t>
  </si>
  <si>
    <t>SD-PHPS-WKS-394</t>
  </si>
  <si>
    <t>CN-06F4PX-74431-758-1283-A00</t>
  </si>
  <si>
    <t>628RRK2</t>
  </si>
  <si>
    <t>Gladys Alariao</t>
  </si>
  <si>
    <t>SD001844</t>
  </si>
  <si>
    <t>CN-0Y23JR-PE200-711-0218-A00</t>
  </si>
  <si>
    <t>1XQ1GL2</t>
  </si>
  <si>
    <t>SD001845</t>
  </si>
  <si>
    <t>SD-PHPS-WKS-461</t>
  </si>
  <si>
    <t>CN-0Y23JR-PE200-711-1460-A00</t>
  </si>
  <si>
    <t>B39YPM2</t>
  </si>
  <si>
    <t>SD001846</t>
  </si>
  <si>
    <t>CN-0Y23JR-74431-745-0008-A00</t>
  </si>
  <si>
    <t>BSSWCK2</t>
  </si>
  <si>
    <t>SD001847</t>
  </si>
  <si>
    <t>SD-PHPS-WKS-382</t>
  </si>
  <si>
    <t>CN-06F4PX-74431-750-1478-A00</t>
  </si>
  <si>
    <t>CN2YTK2</t>
  </si>
  <si>
    <t>SD001848</t>
  </si>
  <si>
    <t>CN-06F4PX-74431-740-2835-A00</t>
  </si>
  <si>
    <t>JDD9HD2</t>
  </si>
  <si>
    <t>SD001849</t>
  </si>
  <si>
    <t>SD-PHPS-WKS-479</t>
  </si>
  <si>
    <t>CN-06F4PX-74431-76H-0420-A00</t>
  </si>
  <si>
    <t>706WFL2</t>
  </si>
  <si>
    <t>SD001850</t>
  </si>
  <si>
    <t>SD-PHPS-WKS-364</t>
  </si>
  <si>
    <t>CN-06F4PX-PE200-7RR-0498-A00</t>
  </si>
  <si>
    <t>1GMVZL2</t>
  </si>
  <si>
    <t>SD001851</t>
  </si>
  <si>
    <t>CN-0Y23JR-PE200-7C5-0264-A00</t>
  </si>
  <si>
    <t>6T4T7N2</t>
  </si>
  <si>
    <t>SD001852</t>
  </si>
  <si>
    <t>CN-0Y23JR-PE200-711-1402-A00</t>
  </si>
  <si>
    <t>1WN3GL2</t>
  </si>
  <si>
    <t>SD001853</t>
  </si>
  <si>
    <t>SD-PHPS-WKS-370</t>
  </si>
  <si>
    <t>CN-0MK5DK-74431-65U-0428-A00</t>
  </si>
  <si>
    <t>HQX70J2</t>
  </si>
  <si>
    <t>SD001854</t>
  </si>
  <si>
    <t>SD-PHPS-WKS-399</t>
  </si>
  <si>
    <t>CN-07YF42-74431-5CQ-0169-A00</t>
  </si>
  <si>
    <t>8RK4YC2</t>
  </si>
  <si>
    <t>SD001855</t>
  </si>
  <si>
    <t>CN-0Y23JR-PE200-771-1530-A00</t>
  </si>
  <si>
    <t>1WJ4GL2</t>
  </si>
  <si>
    <t>SD001856</t>
  </si>
  <si>
    <t>Inspiron 3668</t>
  </si>
  <si>
    <t>CN-0Y23JR-PE200-82C-1568-A00</t>
  </si>
  <si>
    <t>35M0BP2</t>
  </si>
  <si>
    <t>SD001857</t>
  </si>
  <si>
    <t>CN-0Y23JR-PE200-771-1366-A00</t>
  </si>
  <si>
    <t>1X11GL2</t>
  </si>
  <si>
    <t>SD001858</t>
  </si>
  <si>
    <t>SD-PHPS-WKS-406</t>
  </si>
  <si>
    <t>CN-06F4PX-74431-740-2820-A00</t>
  </si>
  <si>
    <t>JDF8HJ2</t>
  </si>
  <si>
    <t>SD001859</t>
  </si>
  <si>
    <t>SD-PHPS-WKS-398</t>
  </si>
  <si>
    <t>CN-0Y23JR-PE200-77R-0435-A00</t>
  </si>
  <si>
    <t>1GRNZL2</t>
  </si>
  <si>
    <t>SD001860</t>
  </si>
  <si>
    <t>SD-PHPS-WKS-407</t>
  </si>
  <si>
    <t>CN-06F4PX-PE200-78V-0780-A00</t>
  </si>
  <si>
    <t>DW0WZL2</t>
  </si>
  <si>
    <t>SD001861</t>
  </si>
  <si>
    <t>SD-PHPS-WKS-358</t>
  </si>
  <si>
    <t>CN-06F4PX-74431-758-1249-A00</t>
  </si>
  <si>
    <t>62CQRK2</t>
  </si>
  <si>
    <t>SD001862</t>
  </si>
  <si>
    <t>CN-0Y23JR-PE200-771-1441-A00</t>
  </si>
  <si>
    <t>1XMXFL2</t>
  </si>
  <si>
    <t>SD001863</t>
  </si>
  <si>
    <t>CN-0Y23JR-PE200-783-1135-A00</t>
  </si>
  <si>
    <t>DJMXFL2</t>
  </si>
  <si>
    <t>SD001864</t>
  </si>
  <si>
    <t>SD-PHPS-WKS-363</t>
  </si>
  <si>
    <t>CN-06F4PX-74431-740-2848-A00</t>
  </si>
  <si>
    <t>JDFXKG2</t>
  </si>
  <si>
    <t>SD001865</t>
  </si>
  <si>
    <t>CN-07YF42-74431-6CN-0154-A00</t>
  </si>
  <si>
    <t>G9G61H2</t>
  </si>
  <si>
    <t>SD001866</t>
  </si>
  <si>
    <t>CN-07YF42-74431-662-0168-A00</t>
  </si>
  <si>
    <t>CDH5HD2</t>
  </si>
  <si>
    <t>SD001867</t>
  </si>
  <si>
    <t>SD-PHPS-WKS-473</t>
  </si>
  <si>
    <t>CN-06F4PX-74431-740-2819-A00</t>
  </si>
  <si>
    <t>JDCXSF2</t>
  </si>
  <si>
    <t>SD001868</t>
  </si>
  <si>
    <t>SD-PHPS-WKS-472</t>
  </si>
  <si>
    <t>CN-06F4PX-PE200-78V-0824-A00</t>
  </si>
  <si>
    <t>DW1TZL2</t>
  </si>
  <si>
    <t>SD001869</t>
  </si>
  <si>
    <t>SD-PHPS-WKS-425</t>
  </si>
  <si>
    <t>CN-06F4PX-74431-758-1288-A00</t>
  </si>
  <si>
    <t>628NRK2</t>
  </si>
  <si>
    <t>SD001870</t>
  </si>
  <si>
    <t>SD-PHPS-WKS-367</t>
  </si>
  <si>
    <t>CN-0MK5DK-74431-661-1507-A00</t>
  </si>
  <si>
    <t>F6M7HD2</t>
  </si>
  <si>
    <t>SD001871</t>
  </si>
  <si>
    <t>SD-PHPS-WKS-392</t>
  </si>
  <si>
    <t>CN-0MK5DK-74431-74A-1539-A00</t>
  </si>
  <si>
    <t>1TNWCK2</t>
  </si>
  <si>
    <t>Mayden Custodio</t>
  </si>
  <si>
    <t>SD001872</t>
  </si>
  <si>
    <t>CN-0Y23JR-PE200-771-1434-A00</t>
  </si>
  <si>
    <t>1XKYFL2</t>
  </si>
  <si>
    <t>SD001873</t>
  </si>
  <si>
    <t>CN-0Y23JR-PE200-771-1433-A00</t>
  </si>
  <si>
    <t>1WPYFL2</t>
  </si>
  <si>
    <t>SD001874</t>
  </si>
  <si>
    <t>CN-0Y23JR-PE200-771-1448-A00</t>
  </si>
  <si>
    <t>1W9XFL2</t>
  </si>
  <si>
    <t>SD001875</t>
  </si>
  <si>
    <t>SD-PHPS-WKS-429</t>
  </si>
  <si>
    <t>CN-0MK5DK-74431-67L-0340-A00</t>
  </si>
  <si>
    <t>83WWSF2</t>
  </si>
  <si>
    <t>Marian Villareal</t>
  </si>
  <si>
    <t>SD001876</t>
  </si>
  <si>
    <t>SD-PHPS-WKS-438</t>
  </si>
  <si>
    <t>CN-06F4PX-74431-758-1345-A00</t>
  </si>
  <si>
    <t>5VWNRK2</t>
  </si>
  <si>
    <t>SD001877</t>
  </si>
  <si>
    <t>PowerSwitch N3000 Series</t>
  </si>
  <si>
    <t>CN-0HR7MV-74431-61D-0210-A00</t>
  </si>
  <si>
    <t>5N69XC2</t>
  </si>
  <si>
    <t>SD001878</t>
  </si>
  <si>
    <t>1W70GL2</t>
  </si>
  <si>
    <t>SD001879</t>
  </si>
  <si>
    <t>SD-PHPS-WKS-380</t>
  </si>
  <si>
    <t>CN-0Y23JR-PE200-771-1388-A00</t>
  </si>
  <si>
    <t>1XNYFL2</t>
  </si>
  <si>
    <t>SD001880</t>
  </si>
  <si>
    <t>1XD3GL2</t>
  </si>
  <si>
    <t>SD001881</t>
  </si>
  <si>
    <t>CN-0VH1MR-QDC00-798-4HWB-A02</t>
  </si>
  <si>
    <t>3BKFSK2</t>
  </si>
  <si>
    <t>SD001882</t>
  </si>
  <si>
    <t>CN-056Y0M-QDC00-7AR-78HB-A02</t>
  </si>
  <si>
    <t>G160TK2</t>
  </si>
  <si>
    <t>SD001884</t>
  </si>
  <si>
    <t>CN-0NPNRT-QDC00-74-6UTL-A04</t>
  </si>
  <si>
    <t>5B0HTK2</t>
  </si>
  <si>
    <t>SD001885</t>
  </si>
  <si>
    <t>CN-0NPNRT-QDC00-868-2C8B-A06</t>
  </si>
  <si>
    <t>5KXVMP2</t>
  </si>
  <si>
    <t>SD001886</t>
  </si>
  <si>
    <t>CN-0NPNRT-QDC00-7C1-6V7L-A04</t>
  </si>
  <si>
    <t>1C0HTK2</t>
  </si>
  <si>
    <t>SD001887</t>
  </si>
  <si>
    <t>CN-0NPNRT-QDC00-868-1VDB-A06</t>
  </si>
  <si>
    <t>3RWVMP2</t>
  </si>
  <si>
    <t>SD001888</t>
  </si>
  <si>
    <t>CN-0NPNRT-QDC00-7AR-74EB-A02</t>
  </si>
  <si>
    <t>7T50TK2</t>
  </si>
  <si>
    <t>John Edris Abril</t>
  </si>
  <si>
    <t>SD001890</t>
  </si>
  <si>
    <t>CN-056Y0M-QDC00-7AR-75HB-A02</t>
  </si>
  <si>
    <t>7W50TK2</t>
  </si>
  <si>
    <t>SD001891</t>
  </si>
  <si>
    <t>CN-0VH1MR-QDC00- 798-4HGB-A02</t>
  </si>
  <si>
    <t>79KFSK2</t>
  </si>
  <si>
    <t>SD001892</t>
  </si>
  <si>
    <t>CN-056Y0M-QDC00-7AR-76WB-A02</t>
  </si>
  <si>
    <t>HY50TK2</t>
  </si>
  <si>
    <t>SD001893</t>
  </si>
  <si>
    <t>CN-056Y0M-QDC00-7AK-1GNB-A02</t>
  </si>
  <si>
    <t>958XSK2</t>
  </si>
  <si>
    <t>SD001894</t>
  </si>
  <si>
    <t>CN-0VH1MR-QDC00- 798-4HYB-A02</t>
  </si>
  <si>
    <t>4BKFSK2</t>
  </si>
  <si>
    <t>SD001896</t>
  </si>
  <si>
    <t>CN-0VH1MR-QDC00- 798-4KCB-A02</t>
  </si>
  <si>
    <t>FDKFSK2</t>
  </si>
  <si>
    <t>SD001897</t>
  </si>
  <si>
    <t>CN-056Y0M-QDC00-7AR-782B-A02</t>
  </si>
  <si>
    <t>J060TK2</t>
  </si>
  <si>
    <t>SD001898</t>
  </si>
  <si>
    <t>CN-056Y0M-QDC00-7AR-77UB-A02</t>
  </si>
  <si>
    <t>B060TK2</t>
  </si>
  <si>
    <t>SD001899</t>
  </si>
  <si>
    <t>CN-0VH1MR-QDC00- 798-4KEB-A02</t>
  </si>
  <si>
    <t>HDKFSK2</t>
  </si>
  <si>
    <t>Johrel Paul Torreda</t>
  </si>
  <si>
    <t>SD001900</t>
  </si>
  <si>
    <t>CN-056Y0M-QDC00-7AK-1GCB-A02</t>
  </si>
  <si>
    <t>H48XSK2</t>
  </si>
  <si>
    <t>SD001901</t>
  </si>
  <si>
    <t>CN-056Y0M-QDC00-7AR-719B-A02</t>
  </si>
  <si>
    <t>DM50TK2</t>
  </si>
  <si>
    <t>SD001902</t>
  </si>
  <si>
    <t>CN-0VH1MR-QDC00- 798-4H9B-A02</t>
  </si>
  <si>
    <t>19KFSK2</t>
  </si>
  <si>
    <t>SD001903</t>
  </si>
  <si>
    <t>CN-0NPNRT-QDC00-868-2CRB-A06</t>
  </si>
  <si>
    <t>4LXVMP2</t>
  </si>
  <si>
    <t>SD001904</t>
  </si>
  <si>
    <t>CN-0VH1MR-QDC00- 798-4HNB-A02</t>
  </si>
  <si>
    <t>F9KFSK2</t>
  </si>
  <si>
    <t>SD001905</t>
  </si>
  <si>
    <t>CN-056Y0M-QDC00-7AR-1GTB-A02</t>
  </si>
  <si>
    <t>D58XSK2</t>
  </si>
  <si>
    <t>SD001906</t>
  </si>
  <si>
    <t>CN-056Y0M-QDC00-7AR-780B-A02</t>
  </si>
  <si>
    <t>G060TK2</t>
  </si>
  <si>
    <t>SD001907</t>
  </si>
  <si>
    <t>SD001909</t>
  </si>
  <si>
    <t>CN-056Y0M-QDC00-7AR-771B-A02</t>
  </si>
  <si>
    <t>2Z50TK2</t>
  </si>
  <si>
    <t>6478317218</t>
  </si>
  <si>
    <t>SD001910</t>
  </si>
  <si>
    <t>CN-0NPNRT-QDC00-868-2DFB-A06</t>
  </si>
  <si>
    <t>8MXVMP2</t>
  </si>
  <si>
    <t>SD001911</t>
  </si>
  <si>
    <t>CN-056Y0M-QDC00-7AK-1GLB-A02</t>
  </si>
  <si>
    <t>758XSK2</t>
  </si>
  <si>
    <t>SD001912</t>
  </si>
  <si>
    <t>CN-0VH1MR-QDC00- 798-4HPB-A02</t>
  </si>
  <si>
    <t>G9KFSK2</t>
  </si>
  <si>
    <t>SD001913</t>
  </si>
  <si>
    <t>CN-056Y0M-QDC00-7AR-6VFB-A02</t>
  </si>
  <si>
    <t>FP50TK2</t>
  </si>
  <si>
    <t>SD001914</t>
  </si>
  <si>
    <t>CN-056Y0M-QDC00-79N-457B-A02</t>
  </si>
  <si>
    <t>814MSK2</t>
  </si>
  <si>
    <t>SD001915</t>
  </si>
  <si>
    <t>CN-0NPNRT-QDC00-777-3UDB-A00</t>
  </si>
  <si>
    <t>4VQ82J2</t>
  </si>
  <si>
    <t>SD001916</t>
  </si>
  <si>
    <t>CN-0VH1MR-QDC00- 798-4H2B-A02</t>
  </si>
  <si>
    <t>B8KFSK2</t>
  </si>
  <si>
    <t>SD001917</t>
  </si>
  <si>
    <t>CN-056Y0M-QDC00-7AR-71EB-A02</t>
  </si>
  <si>
    <t>JM50TK2</t>
  </si>
  <si>
    <t>SD001918</t>
  </si>
  <si>
    <t>CN-0NPNRT-QDC00-868-2GPB-A06</t>
  </si>
  <si>
    <t>7TXVMP2</t>
  </si>
  <si>
    <t>SD001919</t>
  </si>
  <si>
    <t>CN-0NPNRT-QDC00-761-6VGL-A04</t>
  </si>
  <si>
    <t>9C0HTK2</t>
  </si>
  <si>
    <t>SD001921</t>
  </si>
  <si>
    <t>CN-056Y0M-QDC00-7AR-74FB-A02</t>
  </si>
  <si>
    <t>8T50TK2</t>
  </si>
  <si>
    <t>SD001922</t>
  </si>
  <si>
    <t>CN-0NPNRT-QDC00-7C1-6UUL-A06</t>
  </si>
  <si>
    <t>6B0HTK2</t>
  </si>
  <si>
    <t>SD001923</t>
  </si>
  <si>
    <t>CN-0NPNRT-QDC00-868-1VGB-A06</t>
  </si>
  <si>
    <t>6RWVMP2</t>
  </si>
  <si>
    <t>SD001924</t>
  </si>
  <si>
    <t>CN-0NPNRT-QDC00-868-1VEB-A06</t>
  </si>
  <si>
    <t>4RWVMP2</t>
  </si>
  <si>
    <t>SD001925</t>
  </si>
  <si>
    <t>CN-0NPNRT-QDC00-7C1-6URL-A06</t>
  </si>
  <si>
    <t>4B0HTK2</t>
  </si>
  <si>
    <t>SD001926</t>
  </si>
  <si>
    <t>CN-056Y0M-QDC00-7AR-743B-A02</t>
  </si>
  <si>
    <t>FS50TK2</t>
  </si>
  <si>
    <t>SD001927</t>
  </si>
  <si>
    <t>CN-056Y0M-QDC00-7AK-1GGB-A02</t>
  </si>
  <si>
    <t>358XSK2</t>
  </si>
  <si>
    <t>SD001928</t>
  </si>
  <si>
    <t>CN-056Y0M-QDC00-7AR-748B-A02</t>
  </si>
  <si>
    <t>2T50TK2</t>
  </si>
  <si>
    <t>SD001929</t>
  </si>
  <si>
    <t>CN-056Y0M-QDC00-7AK-1GHB-A02</t>
  </si>
  <si>
    <t>458XSK2</t>
  </si>
  <si>
    <t>SD001930</t>
  </si>
  <si>
    <t>CN-0NPNRT-QDC00-7C1-6V3L-A02</t>
  </si>
  <si>
    <t>FB0HTK2</t>
  </si>
  <si>
    <t>SD001931</t>
  </si>
  <si>
    <t>CN-0NPNRT-QDC00-868-2C7B-A06</t>
  </si>
  <si>
    <t>4KXVMP2</t>
  </si>
  <si>
    <t>SD001932</t>
  </si>
  <si>
    <t>CN-0NPNRT-QDC00-7C1-6UKL-A04</t>
  </si>
  <si>
    <t>H90HTK2</t>
  </si>
  <si>
    <t>Romulo Balaguer</t>
  </si>
  <si>
    <t>SD001934</t>
  </si>
  <si>
    <t>CN-0NPNRT-QDC00-868-2CLB-A06</t>
  </si>
  <si>
    <t>JKXVMP2</t>
  </si>
  <si>
    <t>SD001935</t>
  </si>
  <si>
    <t>CN-0NPNRT-QDC00-7C1-6U4L-A04</t>
  </si>
  <si>
    <t>GB0HTK2</t>
  </si>
  <si>
    <t>SD001936</t>
  </si>
  <si>
    <t>CN-0NPNRT-QDC00-868-2C6B-A06</t>
  </si>
  <si>
    <t>3KXVMP2</t>
  </si>
  <si>
    <t>SD001937</t>
  </si>
  <si>
    <t>CN-0NPNRT-QDC00-7C1-65VL-A04</t>
  </si>
  <si>
    <t>HB0HTK2</t>
  </si>
  <si>
    <t>SD001938</t>
  </si>
  <si>
    <t>CN-0NPNRT-QDC00-7C1-6UHL-A04</t>
  </si>
  <si>
    <t>F90HTK2</t>
  </si>
  <si>
    <t>SD001939</t>
  </si>
  <si>
    <t>CN-056Y0M-QDC00-7AR-6VWB-A02</t>
  </si>
  <si>
    <t>BF50TK2</t>
  </si>
  <si>
    <t>SD001940</t>
  </si>
  <si>
    <t>CN-0NPNRT-QDC00-868-25KB-A06</t>
  </si>
  <si>
    <t>17XVMP2</t>
  </si>
  <si>
    <t>SD001942</t>
  </si>
  <si>
    <t>CN-0NPNRT-QDC00-868-1VJB-A06</t>
  </si>
  <si>
    <t>8RWVMP2</t>
  </si>
  <si>
    <t>Vivianne Domingo</t>
  </si>
  <si>
    <t>SD001943</t>
  </si>
  <si>
    <t>CN-0NPNRT-QDC00-798-4J4B-A02</t>
  </si>
  <si>
    <t>9BKFSK2</t>
  </si>
  <si>
    <t>SD001944</t>
  </si>
  <si>
    <t>CN-056Y0M-QDC00-7AR-78GB-A02</t>
  </si>
  <si>
    <t>F160TK2</t>
  </si>
  <si>
    <t>SD001945</t>
  </si>
  <si>
    <t>CN-056Y0M-QDC00-79N-450B-A01</t>
  </si>
  <si>
    <t>114MSK2</t>
  </si>
  <si>
    <t>SD001946</t>
  </si>
  <si>
    <t>CN-056Y0M-QDC00-7AK-1KB-A01</t>
  </si>
  <si>
    <t>G98XSK2</t>
  </si>
  <si>
    <t>SD001947</t>
  </si>
  <si>
    <t>CN-056Y0M-QDC00-7AR-77RB-A02</t>
  </si>
  <si>
    <t>8060TK2</t>
  </si>
  <si>
    <t>SD001948</t>
  </si>
  <si>
    <t>CN-0NPNRT-QDC00-868-1V7B-A06</t>
  </si>
  <si>
    <t>GQWVMP2</t>
  </si>
  <si>
    <t>SD001949</t>
  </si>
  <si>
    <t>CN-0NPNRT-QDC00-7C1-6UWL-A04</t>
  </si>
  <si>
    <t>8B0HTK2</t>
  </si>
  <si>
    <t>SD001950</t>
  </si>
  <si>
    <t>CN-056Y0M-QDC00-7AR-71DB-A02</t>
  </si>
  <si>
    <t>HM50TK2</t>
  </si>
  <si>
    <t>SD001951</t>
  </si>
  <si>
    <t>CN-056Y0M-QDC00-7AK-1GKB-A02</t>
  </si>
  <si>
    <t>D48XSK2</t>
  </si>
  <si>
    <t>SD001952</t>
  </si>
  <si>
    <t>CN-056Y0M-QDC00-79N-43LB-A02</t>
  </si>
  <si>
    <t>BY3MSK2</t>
  </si>
  <si>
    <t xml:space="preserve">        SD001954</t>
  </si>
  <si>
    <t>SD001954</t>
  </si>
  <si>
    <t>CN-0NPNRT-QDC00-7C1-GUJL-A04</t>
  </si>
  <si>
    <t>G90HTK2</t>
  </si>
  <si>
    <t>SD001955</t>
  </si>
  <si>
    <t>CN-0NPNRT-QDC00-868-25UB-A06</t>
  </si>
  <si>
    <t>8750TK2</t>
  </si>
  <si>
    <t>SD001956</t>
  </si>
  <si>
    <t>CN-0NPNRT-QDC00-7C1-GUVL-A04</t>
  </si>
  <si>
    <t>7B0HTK2</t>
  </si>
  <si>
    <t>SD001957</t>
  </si>
  <si>
    <t>CN-0NPNRT-QDC00-868-1VMB-A06</t>
  </si>
  <si>
    <t>CRWVMP2</t>
  </si>
  <si>
    <t>SD001958</t>
  </si>
  <si>
    <t>CN-056Y0M-QDC00-7AR-74AB-A02</t>
  </si>
  <si>
    <t>4T50TK2</t>
  </si>
  <si>
    <t>SD001959</t>
  </si>
  <si>
    <t>CN-0NPNRT-QDC00-868-1VKB-A06</t>
  </si>
  <si>
    <t>9RWVMP2</t>
  </si>
  <si>
    <t>SD001960</t>
  </si>
  <si>
    <t>CN-056Y0M-QDC00-7AR-71LB-A02</t>
  </si>
  <si>
    <t>6N50TK2</t>
  </si>
  <si>
    <t>SD001961</t>
  </si>
  <si>
    <t>CN-0NPNRT-QDC00-868-2GNB-A06</t>
  </si>
  <si>
    <t>6TXVMP2</t>
  </si>
  <si>
    <t>SD001962</t>
  </si>
  <si>
    <t>CN-0NPNRT-QDC00-868-1VAB-A06</t>
  </si>
  <si>
    <t>1RWVMP2</t>
  </si>
  <si>
    <t>SD001963</t>
  </si>
  <si>
    <t>CN-056Y0M-QDC00-7AR-74HB-A02</t>
  </si>
  <si>
    <t>BT50TK2</t>
  </si>
  <si>
    <t>SD001964</t>
  </si>
  <si>
    <t>CN-056Y0M-QDC00-7AR-747B-A02</t>
  </si>
  <si>
    <t>1T50TK2</t>
  </si>
  <si>
    <t>SD001965</t>
  </si>
  <si>
    <t>CN-056Y0M-QDC00-7AK-1G9B-A02</t>
  </si>
  <si>
    <t>F48XSK2</t>
  </si>
  <si>
    <t>SD001966</t>
  </si>
  <si>
    <t>CN-056Y0M-QDC00-7AK-1GYB-A02</t>
  </si>
  <si>
    <t>J58XSK2</t>
  </si>
  <si>
    <t>SD001967</t>
  </si>
  <si>
    <t>6X50TK2</t>
  </si>
  <si>
    <t>SD001968</t>
  </si>
  <si>
    <t>CN-0VH1MR-QDC00- 798-4H8B-A02</t>
  </si>
  <si>
    <t>J8KFSK2</t>
  </si>
  <si>
    <t>SD001970</t>
  </si>
  <si>
    <t>CN-0VH1MR-QDC00- 798-4HDB-A02</t>
  </si>
  <si>
    <t>49KFSK2</t>
  </si>
  <si>
    <t>SD001971</t>
  </si>
  <si>
    <t>CN-0NPNRT-QDC00-868-22PB-A06</t>
  </si>
  <si>
    <t>G1XVMP2</t>
  </si>
  <si>
    <t>SD001973</t>
  </si>
  <si>
    <t>CN-056Y0M-QDC00-79N-3YTB-A02</t>
  </si>
  <si>
    <t>CQ3MSK2</t>
  </si>
  <si>
    <t>SD001974</t>
  </si>
  <si>
    <t>CN-0NPNRT-QDC00-7C1-6V6L-A04</t>
  </si>
  <si>
    <t>JB0HTK2</t>
  </si>
  <si>
    <t>SD001975</t>
  </si>
  <si>
    <t>CN-0NPNRT-QDC00-868-24LB-A06</t>
  </si>
  <si>
    <t>55XVMP2</t>
  </si>
  <si>
    <t>Marconi Soretes</t>
  </si>
  <si>
    <t>SD001976</t>
  </si>
  <si>
    <t>CN-0NPNRT-QDC00-868-2GCB-A06</t>
  </si>
  <si>
    <t>DSXVMP2</t>
  </si>
  <si>
    <t>SD001977</t>
  </si>
  <si>
    <t>CN-056Y0M-QDC00-7A8-6WYB-A02</t>
  </si>
  <si>
    <t>CTWRSK2</t>
  </si>
  <si>
    <t>SD001978</t>
  </si>
  <si>
    <t>CN-0NPNRT-QDC00-7C1-6U0L-A04</t>
  </si>
  <si>
    <t>BB0HTK2</t>
  </si>
  <si>
    <t>SD001979</t>
  </si>
  <si>
    <t>CN-0NPNRT-QDC00-868-2C9B-A06</t>
  </si>
  <si>
    <t>6KXVMP2</t>
  </si>
  <si>
    <t>SD001980</t>
  </si>
  <si>
    <t>OptiPlex 7450</t>
  </si>
  <si>
    <t>CN-06F4PX-74431-71E-0391-A00</t>
  </si>
  <si>
    <t>36K82K2</t>
  </si>
  <si>
    <t>SD001981</t>
  </si>
  <si>
    <t>OptiPlex 7440</t>
  </si>
  <si>
    <t>CN-0MK5DK-74431-661-k198-A00</t>
  </si>
  <si>
    <t>F6HBHD2</t>
  </si>
  <si>
    <t>SD001982</t>
  </si>
  <si>
    <t>CN-0MK5DK-74431-67L-0385-A00</t>
  </si>
  <si>
    <t>83ZZSF2</t>
  </si>
  <si>
    <t>SD001983</t>
  </si>
  <si>
    <t>CN-06F4PX-74431-758-0937-A00</t>
  </si>
  <si>
    <t>62CSRK2</t>
  </si>
  <si>
    <t>SD001984</t>
  </si>
  <si>
    <t>SD-PHPS-WKS-386</t>
  </si>
  <si>
    <t>CN-06F4PX-74431-758-1281-A00</t>
  </si>
  <si>
    <t>629QRK2</t>
  </si>
  <si>
    <t>SD001985</t>
  </si>
  <si>
    <t>SD-PHPS-WKS-484</t>
  </si>
  <si>
    <t>CN-0MK5DK-74431-67L-0378-A00</t>
  </si>
  <si>
    <t>83T1TF2</t>
  </si>
  <si>
    <t>SD001986</t>
  </si>
  <si>
    <t>CN-0MK5DK-74431-67L-0337-A00</t>
  </si>
  <si>
    <t>83XYSF2</t>
  </si>
  <si>
    <t>SD001987</t>
  </si>
  <si>
    <t>CN-0MK5DK-74431-67L-0368-A00</t>
  </si>
  <si>
    <t>843ZSF2</t>
  </si>
  <si>
    <t>SD001988</t>
  </si>
  <si>
    <t>SD-PHPS-WKS-405</t>
  </si>
  <si>
    <t>CN-0HR7MV-74431-61D-0294-A00</t>
  </si>
  <si>
    <t>5QM1YC2</t>
  </si>
  <si>
    <t>SD001989</t>
  </si>
  <si>
    <t>SD-PHPS-WKS-368</t>
  </si>
  <si>
    <t>CN-0MK5DK-74431-61L-0111-A00</t>
  </si>
  <si>
    <t>7ZDP7C2</t>
  </si>
  <si>
    <t>SD001990</t>
  </si>
  <si>
    <t>SD-PHPS-WKS-412</t>
  </si>
  <si>
    <t>CN-06F4PX-74431-76H-0799-A00</t>
  </si>
  <si>
    <t>B6N1GL2</t>
  </si>
  <si>
    <t>SD001991</t>
  </si>
  <si>
    <t>SD-PHPS-WKS-390</t>
  </si>
  <si>
    <t>5NG4YC2</t>
  </si>
  <si>
    <t>SD001992</t>
  </si>
  <si>
    <t>Issue with proper tagging</t>
  </si>
  <si>
    <t>SD001993</t>
  </si>
  <si>
    <t>DH-IPC-HDW2531TP-ZS-27135-S2</t>
  </si>
  <si>
    <t>7A01064PAG0EB0A</t>
  </si>
  <si>
    <t>SD001994</t>
  </si>
  <si>
    <t>7A01064PAG617B6</t>
  </si>
  <si>
    <t>SD001995</t>
  </si>
  <si>
    <t>7A01064PAG16460</t>
  </si>
  <si>
    <t>SD001996</t>
  </si>
  <si>
    <t>7A01064PAGF42F0</t>
  </si>
  <si>
    <t>SD001997</t>
  </si>
  <si>
    <t>7A01064PAGD166B</t>
  </si>
  <si>
    <t>SD001998</t>
  </si>
  <si>
    <t>7A01064PAG808A4</t>
  </si>
  <si>
    <t>SD001999</t>
  </si>
  <si>
    <t>7A01064PAGCDBB</t>
  </si>
  <si>
    <t>SD002000</t>
  </si>
  <si>
    <t>7A01064PAGF2518</t>
  </si>
  <si>
    <t>SD002001</t>
  </si>
  <si>
    <t>7A01064PAG96004</t>
  </si>
  <si>
    <t>SD002002</t>
  </si>
  <si>
    <t>7A01064PAGEE4A2</t>
  </si>
  <si>
    <t>SD002003</t>
  </si>
  <si>
    <t>7A01064PAG4C884</t>
  </si>
  <si>
    <t>SD002004</t>
  </si>
  <si>
    <t>7A01064PAGD5DDE</t>
  </si>
  <si>
    <t>SD002005</t>
  </si>
  <si>
    <t>7A01064PAGFFEB2</t>
  </si>
  <si>
    <t>SD002006</t>
  </si>
  <si>
    <t>7A01064PAG0AA22</t>
  </si>
  <si>
    <t>SD002007</t>
  </si>
  <si>
    <t>7A01064PAGF813C</t>
  </si>
  <si>
    <t>SD002008</t>
  </si>
  <si>
    <t>7A01064PAG5D803</t>
  </si>
  <si>
    <t>SD002009</t>
  </si>
  <si>
    <t>7A01064PAGECD1C</t>
  </si>
  <si>
    <t>SD002010</t>
  </si>
  <si>
    <t>7A01064PAG35423</t>
  </si>
  <si>
    <t>SD002011</t>
  </si>
  <si>
    <t>7A01064PAG83848</t>
  </si>
  <si>
    <t>SD002012</t>
  </si>
  <si>
    <t>7A01064PAG78B24</t>
  </si>
  <si>
    <t>SD002013</t>
  </si>
  <si>
    <t>NAS</t>
  </si>
  <si>
    <t>S3P1000</t>
  </si>
  <si>
    <t>D05099D1064C</t>
  </si>
  <si>
    <t>SD002014</t>
  </si>
  <si>
    <t>Exos X18 12 TB</t>
  </si>
  <si>
    <t>ZRT0EQNJ</t>
  </si>
  <si>
    <t>SD002015</t>
  </si>
  <si>
    <t>ZRT0EVHG</t>
  </si>
  <si>
    <t>SD002016</t>
  </si>
  <si>
    <t>ZS806SEY</t>
  </si>
  <si>
    <t>SD002017</t>
  </si>
  <si>
    <t>ZRT0EKG6</t>
  </si>
  <si>
    <t>SD002018</t>
  </si>
  <si>
    <t>SSD</t>
  </si>
  <si>
    <t>SNV3410-400G</t>
  </si>
  <si>
    <t>2270U2RMG22BN</t>
  </si>
  <si>
    <t>SD002019</t>
  </si>
  <si>
    <t>2270U2R3XCQJZ</t>
  </si>
  <si>
    <t>SD002020</t>
  </si>
  <si>
    <t>Diskstation DS1621xs+</t>
  </si>
  <si>
    <t>2280RVR5F176M</t>
  </si>
  <si>
    <t>SD002021</t>
  </si>
  <si>
    <t>2280RVRTVWM0N</t>
  </si>
  <si>
    <t>PH AL</t>
  </si>
  <si>
    <t>SD002022</t>
  </si>
  <si>
    <t>Unifi</t>
  </si>
  <si>
    <t>Access Point</t>
  </si>
  <si>
    <t>2228G</t>
  </si>
  <si>
    <t>70A741D67200-E5kX76</t>
  </si>
  <si>
    <t>SD002023</t>
  </si>
  <si>
    <t>2230G</t>
  </si>
  <si>
    <t xml:space="preserve"> 70A741D67E40-oXbJxv</t>
  </si>
  <si>
    <t>Prod 1</t>
  </si>
  <si>
    <t>SD002024</t>
  </si>
  <si>
    <t xml:space="preserve"> 70A741CCBBE8-IIASBX</t>
  </si>
  <si>
    <t>Admin</t>
  </si>
  <si>
    <t>SD002025</t>
  </si>
  <si>
    <t xml:space="preserve"> 70A741CCC5E4-DCL59g</t>
  </si>
  <si>
    <t>SD002026</t>
  </si>
  <si>
    <t xml:space="preserve"> 70A741CCBDBC-TiVnNV</t>
  </si>
  <si>
    <t>SD002027</t>
  </si>
  <si>
    <t>70A741D67128-Ros8d0</t>
  </si>
  <si>
    <t>Prod 3</t>
  </si>
  <si>
    <t>SD002028</t>
  </si>
  <si>
    <t>70A741CCC428-0UWk1K</t>
  </si>
  <si>
    <t>Prod 2B</t>
  </si>
  <si>
    <t>SD002029</t>
  </si>
  <si>
    <t>70A741D67E94-FI8KJW</t>
  </si>
  <si>
    <t>SD002030</t>
  </si>
  <si>
    <t>Exos X18 16 TB</t>
  </si>
  <si>
    <t>ZR5A275D</t>
  </si>
  <si>
    <t>SD002031</t>
  </si>
  <si>
    <t>ZR70MJ5N</t>
  </si>
  <si>
    <t>SD002032</t>
  </si>
  <si>
    <t>ZR60NS8T</t>
  </si>
  <si>
    <t>SD002033</t>
  </si>
  <si>
    <t>ZR70NKXS</t>
  </si>
  <si>
    <t>SD002034</t>
  </si>
  <si>
    <t>2290U2RNMN6W8</t>
  </si>
  <si>
    <t>SD002035</t>
  </si>
  <si>
    <t>2290U2RWMXHF2</t>
  </si>
  <si>
    <t>SD002036</t>
  </si>
  <si>
    <t>SD-PHPS-LAP-063</t>
  </si>
  <si>
    <t>5S8SJR2</t>
  </si>
  <si>
    <t>12591733502</t>
  </si>
  <si>
    <t>SD002037</t>
  </si>
  <si>
    <t>SD-PHPS-LAP-064</t>
  </si>
  <si>
    <t>2JGCVN2</t>
  </si>
  <si>
    <t>5529896750</t>
  </si>
  <si>
    <t>Cliff Kevin Billy</t>
  </si>
  <si>
    <t>SD002038</t>
  </si>
  <si>
    <t>SD-PHPS-LAP-066</t>
  </si>
  <si>
    <t>F0RQXT2</t>
  </si>
  <si>
    <t>32698341542</t>
  </si>
  <si>
    <t>SD002039</t>
  </si>
  <si>
    <t>ELBA</t>
  </si>
  <si>
    <t>EMM-30 BX</t>
  </si>
  <si>
    <t>SD002040</t>
  </si>
  <si>
    <t>U6-Lite 223G</t>
  </si>
  <si>
    <t>(G) D021F9EDFC98</t>
  </si>
  <si>
    <t>SD002041</t>
  </si>
  <si>
    <t>U6-Lite</t>
  </si>
  <si>
    <t>SD002042</t>
  </si>
  <si>
    <t>SD002043</t>
  </si>
  <si>
    <t>SD002044</t>
  </si>
  <si>
    <t>SD002045</t>
  </si>
  <si>
    <t>0042LB00551</t>
  </si>
  <si>
    <t>Server Room</t>
  </si>
  <si>
    <t>SD002046</t>
  </si>
  <si>
    <t>0042LB00550</t>
  </si>
  <si>
    <t>SD002047</t>
  </si>
  <si>
    <t>SD-PHPS-LAP-065</t>
  </si>
  <si>
    <t>4BHMYD3</t>
  </si>
  <si>
    <t>9401881719</t>
  </si>
  <si>
    <t>SD002048</t>
  </si>
  <si>
    <t>SD-PHPS-WKS-379</t>
  </si>
  <si>
    <t>629YTK2</t>
  </si>
  <si>
    <t>13198367522</t>
  </si>
  <si>
    <t>SD002049</t>
  </si>
  <si>
    <t>00288984749</t>
  </si>
  <si>
    <t>SD002050</t>
  </si>
  <si>
    <t>00288984759</t>
  </si>
  <si>
    <t>SD002051</t>
  </si>
  <si>
    <t>00287708999</t>
  </si>
  <si>
    <t>SD002052</t>
  </si>
  <si>
    <t>288984748</t>
  </si>
  <si>
    <t>SD002053</t>
  </si>
  <si>
    <t>00288984467</t>
  </si>
  <si>
    <t>SD002054</t>
  </si>
  <si>
    <t>00288984750</t>
  </si>
  <si>
    <t>SD002055</t>
  </si>
  <si>
    <t>00288984746</t>
  </si>
  <si>
    <t>SD002056</t>
  </si>
  <si>
    <t>00288984747</t>
  </si>
  <si>
    <t>SD002057</t>
  </si>
  <si>
    <t>00288983441</t>
  </si>
  <si>
    <t>SD002058</t>
  </si>
  <si>
    <t>00288984754</t>
  </si>
  <si>
    <t>SD002059</t>
  </si>
  <si>
    <t>00288984758</t>
  </si>
  <si>
    <t>SD002060</t>
  </si>
  <si>
    <t>00288984739</t>
  </si>
  <si>
    <t>Jenny Rose Reyes</t>
  </si>
  <si>
    <t>SD002061</t>
  </si>
  <si>
    <t>00288984573</t>
  </si>
  <si>
    <t>SD002062</t>
  </si>
  <si>
    <t>00288984520</t>
  </si>
  <si>
    <t>SD002063</t>
  </si>
  <si>
    <t>00288984278</t>
  </si>
  <si>
    <t>SD002064</t>
  </si>
  <si>
    <t>00288983567</t>
  </si>
  <si>
    <t>Moises Salazar</t>
  </si>
  <si>
    <t>SD002065</t>
  </si>
  <si>
    <t>00288983631</t>
  </si>
  <si>
    <t>SD002066</t>
  </si>
  <si>
    <t>00288984740</t>
  </si>
  <si>
    <t>SD002067</t>
  </si>
  <si>
    <t>00288984572</t>
  </si>
  <si>
    <t>SD002068</t>
  </si>
  <si>
    <t>00288984021</t>
  </si>
  <si>
    <t>SD002069</t>
  </si>
  <si>
    <t>00288984726</t>
  </si>
  <si>
    <t>SD002070</t>
  </si>
  <si>
    <t>00287705668</t>
  </si>
  <si>
    <t>SD002071</t>
  </si>
  <si>
    <t>00288984745</t>
  </si>
  <si>
    <t>SD002072</t>
  </si>
  <si>
    <t>00288984576</t>
  </si>
  <si>
    <t>SD002073</t>
  </si>
  <si>
    <t>00288984279</t>
  </si>
  <si>
    <t>SD002074</t>
  </si>
  <si>
    <t>00288983469</t>
  </si>
  <si>
    <t>SD002075</t>
  </si>
  <si>
    <t>00288983498</t>
  </si>
  <si>
    <t>SD002077</t>
  </si>
  <si>
    <t>00288984503</t>
  </si>
  <si>
    <t>SD002078</t>
  </si>
  <si>
    <t>00288983634</t>
  </si>
  <si>
    <t>SD002079</t>
  </si>
  <si>
    <t>00288983652</t>
  </si>
  <si>
    <t>Claudine Patricio</t>
  </si>
  <si>
    <t>SD002080</t>
  </si>
  <si>
    <t>00288984721</t>
  </si>
  <si>
    <t>SD002081</t>
  </si>
  <si>
    <t>00288983629</t>
  </si>
  <si>
    <t>SD002082</t>
  </si>
  <si>
    <t>00288983640</t>
  </si>
  <si>
    <t>SD002083</t>
  </si>
  <si>
    <t>00288984571</t>
  </si>
  <si>
    <t>SD002084</t>
  </si>
  <si>
    <t>00288984716</t>
  </si>
  <si>
    <t>SD002085</t>
  </si>
  <si>
    <t>00288984753</t>
  </si>
  <si>
    <t>SD002086</t>
  </si>
  <si>
    <t>00288983799</t>
  </si>
  <si>
    <t>Christian Lopez</t>
  </si>
  <si>
    <t>SD002087</t>
  </si>
  <si>
    <t>00288984483</t>
  </si>
  <si>
    <t>SD002088</t>
  </si>
  <si>
    <t>00288984575</t>
  </si>
  <si>
    <t>SD002089</t>
  </si>
  <si>
    <t>00288984757</t>
  </si>
  <si>
    <t>SD002090</t>
  </si>
  <si>
    <t>00288984584</t>
  </si>
  <si>
    <t>SD002091</t>
  </si>
  <si>
    <t>00288984752</t>
  </si>
  <si>
    <t>SD002092</t>
  </si>
  <si>
    <t>00288984142</t>
  </si>
  <si>
    <t>SD002093</t>
  </si>
  <si>
    <t>00288984737</t>
  </si>
  <si>
    <t>SD002094</t>
  </si>
  <si>
    <t>00288984719</t>
  </si>
  <si>
    <t>SD002095</t>
  </si>
  <si>
    <t>00288983794</t>
  </si>
  <si>
    <t>SD002096</t>
  </si>
  <si>
    <t>00288983643</t>
  </si>
  <si>
    <t>SD002097</t>
  </si>
  <si>
    <t>00288984741</t>
  </si>
  <si>
    <t>SD002098</t>
  </si>
  <si>
    <t>00288984734</t>
  </si>
  <si>
    <t>SD002099</t>
  </si>
  <si>
    <t>CN-0KM29N-M6D00-1CH-0GKR-A00</t>
  </si>
  <si>
    <t>SD002100</t>
  </si>
  <si>
    <t>CN-0KM29N-M6D00-1CH-0GKU-A00</t>
  </si>
  <si>
    <t>SD002101</t>
  </si>
  <si>
    <t>CN-0KM29N-M6D00-1CH-0GLC-A00</t>
  </si>
  <si>
    <t>SD002102</t>
  </si>
  <si>
    <t>CN-0KM29N-M6D00-1CH-0GLD-A00</t>
  </si>
  <si>
    <t>SD002103</t>
  </si>
  <si>
    <t>CN-0KM29N-M6D00-1CH-0GKV-A00</t>
  </si>
  <si>
    <t>SD002104</t>
  </si>
  <si>
    <t>CN-0KM29N-M6D00-1CH-0GKW-A00</t>
  </si>
  <si>
    <t>SD002106</t>
  </si>
  <si>
    <t>CN-0KM29N-M6D00-1CH-0GKT-A00</t>
  </si>
  <si>
    <t>SD002107</t>
  </si>
  <si>
    <t>CN-0KM29N-M6D00-1CH-0GKP-A00</t>
  </si>
  <si>
    <t>SD002108</t>
  </si>
  <si>
    <t>CN-0KM29N-M6D00-1CH-0GKQ-A00</t>
  </si>
  <si>
    <t>SD002109</t>
  </si>
  <si>
    <t>CN-0KM29N-M6D00-1CH-0GK0-A00</t>
  </si>
  <si>
    <t>SD002110</t>
  </si>
  <si>
    <t>CN-0KM29N-M6D00-1CH-0GK1-A00</t>
  </si>
  <si>
    <t>SD002111</t>
  </si>
  <si>
    <t>CN-0KM29N-M6D00-1CH-0GJW-A00</t>
  </si>
  <si>
    <t>SD002112</t>
  </si>
  <si>
    <t>CN-0KM29N-M6D00-1CH-0GK5-A00</t>
  </si>
  <si>
    <t>Antonio Landoy</t>
  </si>
  <si>
    <t>SD002113</t>
  </si>
  <si>
    <t>CN-0KM29N-M6D00-1CH-0GK2-A00</t>
  </si>
  <si>
    <t>SD002114</t>
  </si>
  <si>
    <t>CN-0KM29N-M6D00-1CH-0GK3-A00</t>
  </si>
  <si>
    <t>SD002115</t>
  </si>
  <si>
    <t>CN-0KM29N-M6D00-1CH-0GJQ-A00</t>
  </si>
  <si>
    <t>SD002116</t>
  </si>
  <si>
    <t>CN-0KM29N-M6D00-1CH-0GJR-A00</t>
  </si>
  <si>
    <t>SD002117</t>
  </si>
  <si>
    <t>CN-0KM29N-M6D00-1CH-0GK4-A00</t>
  </si>
  <si>
    <t>SD002118</t>
  </si>
  <si>
    <t>CN-0KM29N-M6D00-1CH-0GJZ-A00</t>
  </si>
  <si>
    <t>SD002119</t>
  </si>
  <si>
    <t>CN-0KM29N-M6D00-1CH-0GGL-A00</t>
  </si>
  <si>
    <t>SD002120</t>
  </si>
  <si>
    <t>CN-0KM29N-M6D00-1CH-0GGM-A00</t>
  </si>
  <si>
    <t>SD002121</t>
  </si>
  <si>
    <t>CN-0KM29N-M6D00-1CH-0GGN-A00</t>
  </si>
  <si>
    <t>SD002122</t>
  </si>
  <si>
    <t>CN-0KM29N-M6D00-1CH-0GGC-A00</t>
  </si>
  <si>
    <t>SD002123</t>
  </si>
  <si>
    <t>CN-0KM29N-M6D00-1CH-0GGD-A00</t>
  </si>
  <si>
    <t>SD002124</t>
  </si>
  <si>
    <t>CN-0KM29N-M6D00-1CH-0GGE-A00</t>
  </si>
  <si>
    <t>SD002125</t>
  </si>
  <si>
    <t>CN-0KM29N-M6D00-1CH-0GGF-A00</t>
  </si>
  <si>
    <t>SD002126</t>
  </si>
  <si>
    <t>CN-0KM29N-M6D00-1CH-0GGG-A00</t>
  </si>
  <si>
    <t>SD002127</t>
  </si>
  <si>
    <t>CN-0KM29N-M6D00-1CH-0GGJ-A00</t>
  </si>
  <si>
    <t>SD002128</t>
  </si>
  <si>
    <t>CN-0KM29N-M6D00-1CH-0GGK-A00</t>
  </si>
  <si>
    <t>SD002129</t>
  </si>
  <si>
    <t>CN-0KM29N-M6D00-1CH-0GNG-A00</t>
  </si>
  <si>
    <t>SD002130</t>
  </si>
  <si>
    <t>CN-0KM29N-M6D00-1CH-0GN7-A00</t>
  </si>
  <si>
    <t>SD002131</t>
  </si>
  <si>
    <t>CN-0KM29N-M6D00-1CH-0GN8-A00</t>
  </si>
  <si>
    <t>Waiting for Confirmation</t>
  </si>
  <si>
    <t>SD002132</t>
  </si>
  <si>
    <t>CN-0KM29N-M6D00-1CH-0GN9-A00</t>
  </si>
  <si>
    <t>SD002133</t>
  </si>
  <si>
    <t>CN-0KM29N-M6D00-1CH-0GNA-A00</t>
  </si>
  <si>
    <t>SD002134</t>
  </si>
  <si>
    <t>CN-0KM29N-M6D00-1CH-0GNH-A00</t>
  </si>
  <si>
    <t>SD002135</t>
  </si>
  <si>
    <t>CN-0KM29N-M6D00-1CH-0GNI-A00</t>
  </si>
  <si>
    <t>SD002136</t>
  </si>
  <si>
    <t>CN-0KM29N-M6D00-1CH-0GNJ-A00</t>
  </si>
  <si>
    <t>SD002137</t>
  </si>
  <si>
    <t>CN-0KM29N-M6D00-1CH-0GN6-A00</t>
  </si>
  <si>
    <t>SD002138</t>
  </si>
  <si>
    <t>CN-0KM29N-M6D00-1CH-0GNB-A00</t>
  </si>
  <si>
    <t>SD002139</t>
  </si>
  <si>
    <t>CN-0KM29N-M6D00-23N-0FLI-A00</t>
  </si>
  <si>
    <t>SD002140</t>
  </si>
  <si>
    <t>CN-0KM29N-M6D00-23N-0FLJ-A00</t>
  </si>
  <si>
    <t>SD002141</t>
  </si>
  <si>
    <t>CN-0KM29N-M6D00-23N-0FLT-A00</t>
  </si>
  <si>
    <t>SD002143</t>
  </si>
  <si>
    <t>CN-0KM29N-M6D00-23N-0FLO-A00</t>
  </si>
  <si>
    <t>SD002144</t>
  </si>
  <si>
    <t>CN-0KM29N-M6D00-23N-0FLP-A00</t>
  </si>
  <si>
    <t>SD002145</t>
  </si>
  <si>
    <t>CN-0KM29N-M6D00-23N-0FLQ-A00</t>
  </si>
  <si>
    <t>SD002146</t>
  </si>
  <si>
    <t>CN-0KM29N-M6D00-23N-0FLR-A00</t>
  </si>
  <si>
    <t>SD002147</t>
  </si>
  <si>
    <t>CN-0KM29N-M6D00-23N-0FLS-A00</t>
  </si>
  <si>
    <t>SD002148</t>
  </si>
  <si>
    <t>CN-0KM29N-M6D00-23N-0FLH-A00</t>
  </si>
  <si>
    <t>SD002149</t>
  </si>
  <si>
    <t>CN-0NMJ83-LO300-25D-07DH-A02</t>
  </si>
  <si>
    <t>SD002150</t>
  </si>
  <si>
    <t>CN-0NMJ83-LO300-25D-07DI-A02</t>
  </si>
  <si>
    <t>SD002151</t>
  </si>
  <si>
    <t>CN-0NMJ83-LO300-25D-07DJ-A02</t>
  </si>
  <si>
    <t>SD002152</t>
  </si>
  <si>
    <t>CN-0NMJ83-LO300-25D-07DK-A02</t>
  </si>
  <si>
    <t>SD002153</t>
  </si>
  <si>
    <t>CN-0NMJ83-LO300-25D-07E5-A02</t>
  </si>
  <si>
    <t>SD002154</t>
  </si>
  <si>
    <t>CN-0NMJ83-LO300-25D-07GK-A02</t>
  </si>
  <si>
    <t>SD002155</t>
  </si>
  <si>
    <t>CN-0NMJ83-LO300-25D-07H4-A02</t>
  </si>
  <si>
    <t>Rino Trinidad</t>
  </si>
  <si>
    <t>SD002156</t>
  </si>
  <si>
    <t>CN-0NMJ83-LO300-25D-07H6-A02</t>
  </si>
  <si>
    <t>SD002157</t>
  </si>
  <si>
    <t>CN-0NMJ83-LO300-25D-07GJ-A02</t>
  </si>
  <si>
    <t>SD002158</t>
  </si>
  <si>
    <t>CN-0NMJ83-LO300-25D-07EE-A02</t>
  </si>
  <si>
    <t>SD002160</t>
  </si>
  <si>
    <t>CN-0NMJ83-LO300-25D-07HB-A02</t>
  </si>
  <si>
    <t>SD002161</t>
  </si>
  <si>
    <t>CN-0NMJ83-LO300-25D-07G9-A02</t>
  </si>
  <si>
    <t>SD002162</t>
  </si>
  <si>
    <t>CN-0NMJ83-LO300-25D-07GA-A02</t>
  </si>
  <si>
    <t>SD002163</t>
  </si>
  <si>
    <t>CN-0NMJ83-LO300-25D-07GB-A02</t>
  </si>
  <si>
    <t>SD002164</t>
  </si>
  <si>
    <t>CN-0NMJ83-LO300-25D-07H1-A02</t>
  </si>
  <si>
    <t>SD002165</t>
  </si>
  <si>
    <t>CN-0NMJ83-LO300-25D-07GO-A02</t>
  </si>
  <si>
    <t>SD002166</t>
  </si>
  <si>
    <t>CN-0NMJ83-LO300-25D-07GP-A02</t>
  </si>
  <si>
    <t>SD002167</t>
  </si>
  <si>
    <t>CN-0NMJ83-LO300-25D-07GQ-A02</t>
  </si>
  <si>
    <t>SD002168</t>
  </si>
  <si>
    <t>CN-0NMJ83-LO300-25D-07GR-A02</t>
  </si>
  <si>
    <t>SD002169</t>
  </si>
  <si>
    <t>CN-0NMJ83-LO300-25D-07GM-A02</t>
  </si>
  <si>
    <t>SD002170</t>
  </si>
  <si>
    <t>CN-0NMJ83-LO300-25D-07GY-A02</t>
  </si>
  <si>
    <t>SD002171</t>
  </si>
  <si>
    <t>CN-0NMJ83-LO300-25D-07GZ-A02</t>
  </si>
  <si>
    <t>SD002172</t>
  </si>
  <si>
    <t>CN-0NMJ83-LO300-25D-07H0-A02</t>
  </si>
  <si>
    <t>SD002173</t>
  </si>
  <si>
    <t>CN-0NMJ83-LO300-25D-07EJ-A02</t>
  </si>
  <si>
    <t>SD002174</t>
  </si>
  <si>
    <t>CN-0NMJ83-LO300-25D-07ED-A02</t>
  </si>
  <si>
    <t>SD002175</t>
  </si>
  <si>
    <t>CN-0NMJ83-LO300-25D-07EG-A02</t>
  </si>
  <si>
    <t>SD002176</t>
  </si>
  <si>
    <t>CN-0NMJ83-LO300-25D-07EH-A02</t>
  </si>
  <si>
    <t>SD002177</t>
  </si>
  <si>
    <t>CN-0NMJ83-LO300-25D-07EI-A02</t>
  </si>
  <si>
    <t>Camille Yalung</t>
  </si>
  <si>
    <t>SD002178</t>
  </si>
  <si>
    <t>CN-0NMJ83-LO300-25D-07H5-A02</t>
  </si>
  <si>
    <t>Bianca Marie Pagaran</t>
  </si>
  <si>
    <t>SD002179</t>
  </si>
  <si>
    <t>CN-0NMJ83-LO300-25D-07EC-A02</t>
  </si>
  <si>
    <t>SD002180</t>
  </si>
  <si>
    <t>CN-0NMJ83-LO300-25D-07EB-A02</t>
  </si>
  <si>
    <t>SD002181</t>
  </si>
  <si>
    <t>CN-0NMJ83-LO300-25D-07EF-A02</t>
  </si>
  <si>
    <t>SD002182</t>
  </si>
  <si>
    <t>CN-0NMJ83-LO300-25D-07GL-A02</t>
  </si>
  <si>
    <t>Aiziel Dotado Orense</t>
  </si>
  <si>
    <t>SD002183</t>
  </si>
  <si>
    <t>CN-0NMJ83-LO300-25D-07EA-A02</t>
  </si>
  <si>
    <t>SD002184</t>
  </si>
  <si>
    <t>CN-0NMJ83-LO300-25D-07DG-A02</t>
  </si>
  <si>
    <t>SD002185</t>
  </si>
  <si>
    <t>CN-0NMJ83-LO300-25D-07E9-A02</t>
  </si>
  <si>
    <t>SD002186</t>
  </si>
  <si>
    <t>CN-0NMJ83-LO300-25D-07E8-A02</t>
  </si>
  <si>
    <t>SD002187</t>
  </si>
  <si>
    <t>CN-0NMJ83-LO300-25D-07E7-A02</t>
  </si>
  <si>
    <t>SD002188</t>
  </si>
  <si>
    <t>CN-0NMJ83-LO300-25D-07E6-A02</t>
  </si>
  <si>
    <t>SD002189</t>
  </si>
  <si>
    <t>CN-0NMJ83-LO300-25D-07H9-A02</t>
  </si>
  <si>
    <t>SD002190</t>
  </si>
  <si>
    <t>CN-0NMJ83-LO300-25D-07H8-A02</t>
  </si>
  <si>
    <t>SD002191</t>
  </si>
  <si>
    <t>CN-0NMJ83-LO300-25D-07H7-A02</t>
  </si>
  <si>
    <t>SD002192</t>
  </si>
  <si>
    <t>CN-0NMJ83-LO300-25D-07H3-A02</t>
  </si>
  <si>
    <t>SD002193</t>
  </si>
  <si>
    <t>CN-0NMJ83-LO300-25D-07H2-A02</t>
  </si>
  <si>
    <t>Michelle Benitez</t>
  </si>
  <si>
    <t>SD002194</t>
  </si>
  <si>
    <t>CN-0NMJ83-LO300-25D-07HG-A02</t>
  </si>
  <si>
    <t>SD002195</t>
  </si>
  <si>
    <t>CN-0NMJ83-LO300-25D-07HF-A02</t>
  </si>
  <si>
    <t>SD002196</t>
  </si>
  <si>
    <t>CN-0NMJ83-LO300-25D-07HE-A02</t>
  </si>
  <si>
    <t>SD002197</t>
  </si>
  <si>
    <t>CN-0NMJ83-LO300-25D-07HD-A02</t>
  </si>
  <si>
    <t>SD002198</t>
  </si>
  <si>
    <t>CN-0NMJ83-LO300-25D-07GC-A02</t>
  </si>
  <si>
    <t>SD002199</t>
  </si>
  <si>
    <t>2239G</t>
  </si>
  <si>
    <t>6022324042D8-yDdkAG</t>
  </si>
  <si>
    <t>SD002200</t>
  </si>
  <si>
    <t>602232403A10-AIRSNv</t>
  </si>
  <si>
    <t>SD002201</t>
  </si>
  <si>
    <t>2223G</t>
  </si>
  <si>
    <t>D021F9EE0F48-LoDv7N</t>
  </si>
  <si>
    <t>SD0</t>
  </si>
  <si>
    <t>SD002202</t>
  </si>
  <si>
    <t>60223240432C-vFNTIQ</t>
  </si>
  <si>
    <t>SD002203</t>
  </si>
  <si>
    <t>D021F9EDFC98-VeWa1t</t>
  </si>
  <si>
    <t>SD002204</t>
  </si>
  <si>
    <t>SD-PHPS-WKS-393</t>
  </si>
  <si>
    <t>ASUS</t>
  </si>
  <si>
    <t>Desktop</t>
  </si>
  <si>
    <t>Prime H510M-K R2.0</t>
  </si>
  <si>
    <t>213167-05678-60MB1E80-A12 0602</t>
  </si>
  <si>
    <t>SD002205</t>
  </si>
  <si>
    <t>CN-05FDDV-CMC00-89B-1297-A06</t>
  </si>
  <si>
    <t>SD002206</t>
  </si>
  <si>
    <t>CN-05FDDV-12966-79A-0948-A05</t>
  </si>
  <si>
    <t>SD002207</t>
  </si>
  <si>
    <t>CN-05FDDV-CMC00-91N-0610-A07</t>
  </si>
  <si>
    <t>SD002208</t>
  </si>
  <si>
    <t>CN-05FDDV-CMC00-89B-5683-A06</t>
  </si>
  <si>
    <t>SD002209</t>
  </si>
  <si>
    <t>SD-PHPS-WKS-403</t>
  </si>
  <si>
    <t>GIGABYTE</t>
  </si>
  <si>
    <t>H510M H V2</t>
  </si>
  <si>
    <t>23253A023824</t>
  </si>
  <si>
    <t>SD002210</t>
  </si>
  <si>
    <t>SD-PHPS-WKS-404</t>
  </si>
  <si>
    <t>23253A023825</t>
  </si>
  <si>
    <t>SD002211</t>
  </si>
  <si>
    <t>CN-05FDDV-CMC00-89J-3270-A06</t>
  </si>
  <si>
    <t>SD002212</t>
  </si>
  <si>
    <t>CN-05FDDV-CMC00-8A6-0653-A06</t>
  </si>
  <si>
    <t>SD002213</t>
  </si>
  <si>
    <t>CN-05FDDV-CMC00-89B-122F-A06</t>
  </si>
  <si>
    <t>SD002214</t>
  </si>
  <si>
    <t>SD-PHPS-LAP-072</t>
  </si>
  <si>
    <t>F16L5G3</t>
  </si>
  <si>
    <t>SD002215</t>
  </si>
  <si>
    <t>SD-PHPS-LAP-069</t>
  </si>
  <si>
    <t>H0L21J3</t>
  </si>
  <si>
    <t>SD002216</t>
  </si>
  <si>
    <t>SD-PHPS-LAP-073</t>
  </si>
  <si>
    <t>7D8Z5G3</t>
  </si>
  <si>
    <t>SD002217</t>
  </si>
  <si>
    <t>SD-PHPS-LAP-067</t>
  </si>
  <si>
    <t>HH8Z5G3</t>
  </si>
  <si>
    <t>SD002218</t>
  </si>
  <si>
    <t>SD-PHPS-LAP-068</t>
  </si>
  <si>
    <t>83ZGYD3</t>
  </si>
  <si>
    <t>SD002219</t>
  </si>
  <si>
    <t>SD-PHPS-LAP-071</t>
  </si>
  <si>
    <t>3XXD8D3</t>
  </si>
  <si>
    <t>SD002220</t>
  </si>
  <si>
    <t>SD-PHPS-LAP-075</t>
  </si>
  <si>
    <t>J3SM6G3</t>
  </si>
  <si>
    <t>SD002221</t>
  </si>
  <si>
    <t>SD-PHPS-LAP-070</t>
  </si>
  <si>
    <t>Tirth Gefford Dharmdas</t>
  </si>
  <si>
    <t>SD002222</t>
  </si>
  <si>
    <t>SD-PHPS-LAP-076</t>
  </si>
  <si>
    <t>Latitude 5420</t>
  </si>
  <si>
    <t>C01Q6G3</t>
  </si>
  <si>
    <t>SD002223</t>
  </si>
  <si>
    <t>CN-05FDDV-CMC00-91N-06B2-A07</t>
  </si>
  <si>
    <t>SD002224</t>
  </si>
  <si>
    <t>CN-05FDDV-CMC00-91N-06AD-A07</t>
  </si>
  <si>
    <t>SD002225</t>
  </si>
  <si>
    <t>CN-05FDDV-CMC00-91N-06BF-A07</t>
  </si>
  <si>
    <t>SD002226</t>
  </si>
  <si>
    <t>SD-PHPS-WKS-416</t>
  </si>
  <si>
    <t>MSI</t>
  </si>
  <si>
    <t>B560M PRO-E</t>
  </si>
  <si>
    <t>601-7D22-500B2304045716</t>
  </si>
  <si>
    <t>SD002227</t>
  </si>
  <si>
    <t>Refrigerator-Freezer</t>
  </si>
  <si>
    <t>Z 2206103463</t>
  </si>
  <si>
    <t>Alabang Office</t>
  </si>
  <si>
    <t>SD002228</t>
  </si>
  <si>
    <t>R-72A(S)</t>
  </si>
  <si>
    <t>207411304</t>
  </si>
  <si>
    <t>SD002229</t>
  </si>
  <si>
    <t>SD-PHPS-WKS-422</t>
  </si>
  <si>
    <t>601-7D22-500B2304045712</t>
  </si>
  <si>
    <t>SD002230</t>
  </si>
  <si>
    <t>SD-PHPS-LAP-099</t>
  </si>
  <si>
    <t>6TJVPN2</t>
  </si>
  <si>
    <t>Andee Sususco</t>
  </si>
  <si>
    <t>SD002231</t>
  </si>
  <si>
    <t>SD-PHPS-WKS-442</t>
  </si>
  <si>
    <t>601-7D22-500B2304046861</t>
  </si>
  <si>
    <t>Jayvee Nerida</t>
  </si>
  <si>
    <t>SD002232</t>
  </si>
  <si>
    <t>SD-PHPS-WKS-443</t>
  </si>
  <si>
    <t>601-7D22-500B2304047055</t>
  </si>
  <si>
    <t>SD002233</t>
  </si>
  <si>
    <t>SD-PHPS-WKS-439</t>
  </si>
  <si>
    <t>Optiplex 7440 AIO</t>
  </si>
  <si>
    <t>5N69YC2</t>
  </si>
  <si>
    <t>12285175826</t>
  </si>
  <si>
    <t>SD002234</t>
  </si>
  <si>
    <t>00293098807</t>
  </si>
  <si>
    <t>SD002235</t>
  </si>
  <si>
    <t>00293100314</t>
  </si>
  <si>
    <t>SD002236</t>
  </si>
  <si>
    <t>00293098658</t>
  </si>
  <si>
    <t>SD002237</t>
  </si>
  <si>
    <t>00292849976</t>
  </si>
  <si>
    <t>Michael Angelo E. Ricablanca</t>
  </si>
  <si>
    <t>SD002238</t>
  </si>
  <si>
    <t>00293100299</t>
  </si>
  <si>
    <t>SD002239</t>
  </si>
  <si>
    <t>00293101712</t>
  </si>
  <si>
    <t>SD002240</t>
  </si>
  <si>
    <t>00293101697</t>
  </si>
  <si>
    <t>SD002241</t>
  </si>
  <si>
    <t>00293100307</t>
  </si>
  <si>
    <t>SD002242</t>
  </si>
  <si>
    <t>00293098834</t>
  </si>
  <si>
    <t>SD002243</t>
  </si>
  <si>
    <t>00293101707</t>
  </si>
  <si>
    <t>SD002245</t>
  </si>
  <si>
    <t>00293100183</t>
  </si>
  <si>
    <t>Miguel Del Rosario</t>
  </si>
  <si>
    <t>SD002246</t>
  </si>
  <si>
    <t>00293098860</t>
  </si>
  <si>
    <t>SD002247</t>
  </si>
  <si>
    <t>00293098826</t>
  </si>
  <si>
    <t>SD002248</t>
  </si>
  <si>
    <t>00293101701</t>
  </si>
  <si>
    <t>SD002249</t>
  </si>
  <si>
    <t>00293100310</t>
  </si>
  <si>
    <t>SD002250</t>
  </si>
  <si>
    <t>00293100365</t>
  </si>
  <si>
    <t>SD002251</t>
  </si>
  <si>
    <t>00293101618</t>
  </si>
  <si>
    <t>SD002253</t>
  </si>
  <si>
    <t>00293100151</t>
  </si>
  <si>
    <t>SD002254</t>
  </si>
  <si>
    <t>00293101675</t>
  </si>
  <si>
    <t>SD002255</t>
  </si>
  <si>
    <t>00293100303</t>
  </si>
  <si>
    <t>SD002256</t>
  </si>
  <si>
    <t>00293101581</t>
  </si>
  <si>
    <t>SD002257</t>
  </si>
  <si>
    <t>00293100191</t>
  </si>
  <si>
    <t>Ann Shellrilane O. Delos Santos</t>
  </si>
  <si>
    <t>SD002258</t>
  </si>
  <si>
    <t>00292851641</t>
  </si>
  <si>
    <t>SD002259</t>
  </si>
  <si>
    <t>00293098859</t>
  </si>
  <si>
    <t>SD002260</t>
  </si>
  <si>
    <t>00293100364</t>
  </si>
  <si>
    <t>SD002261</t>
  </si>
  <si>
    <t>00293101508</t>
  </si>
  <si>
    <t>SD002262</t>
  </si>
  <si>
    <t>00293098870</t>
  </si>
  <si>
    <t>SD002263</t>
  </si>
  <si>
    <t>00293098754</t>
  </si>
  <si>
    <t>SD002264</t>
  </si>
  <si>
    <t>00293100152</t>
  </si>
  <si>
    <t>SD002266</t>
  </si>
  <si>
    <t>00293098801</t>
  </si>
  <si>
    <t>SD002267</t>
  </si>
  <si>
    <t>00293098802</t>
  </si>
  <si>
    <t>SD002268</t>
  </si>
  <si>
    <t>00293101700</t>
  </si>
  <si>
    <t>SD002269</t>
  </si>
  <si>
    <t>00293098806</t>
  </si>
  <si>
    <t>SD002270</t>
  </si>
  <si>
    <t>00293101698</t>
  </si>
  <si>
    <t>SD002271</t>
  </si>
  <si>
    <t>00293100304</t>
  </si>
  <si>
    <t>SD002272</t>
  </si>
  <si>
    <t>00293100153</t>
  </si>
  <si>
    <t>SD002273</t>
  </si>
  <si>
    <t>00293101706</t>
  </si>
  <si>
    <t>SD002274</t>
  </si>
  <si>
    <t>00293101586</t>
  </si>
  <si>
    <t>SD002275</t>
  </si>
  <si>
    <t>00293098798</t>
  </si>
  <si>
    <t>SD002276</t>
  </si>
  <si>
    <t>00293100120</t>
  </si>
  <si>
    <t>SD002277</t>
  </si>
  <si>
    <t>00293098861</t>
  </si>
  <si>
    <t>SD002278</t>
  </si>
  <si>
    <t>00293098804</t>
  </si>
  <si>
    <t>SD002279</t>
  </si>
  <si>
    <t>00293101696</t>
  </si>
  <si>
    <t>SD002280</t>
  </si>
  <si>
    <t>00293100300</t>
  </si>
  <si>
    <t>SD002281</t>
  </si>
  <si>
    <t>00293100363</t>
  </si>
  <si>
    <t>SD002282</t>
  </si>
  <si>
    <t>00293100301</t>
  </si>
  <si>
    <t>SD002283</t>
  </si>
  <si>
    <t>00293100298</t>
  </si>
  <si>
    <t>SD002284</t>
  </si>
  <si>
    <t>00293754025</t>
  </si>
  <si>
    <t>SD002285</t>
  </si>
  <si>
    <t>00293755758</t>
  </si>
  <si>
    <t>SD002286</t>
  </si>
  <si>
    <t>00293754050</t>
  </si>
  <si>
    <t>SD002287</t>
  </si>
  <si>
    <t>00292851636</t>
  </si>
  <si>
    <t>SD002288</t>
  </si>
  <si>
    <t>00293755688</t>
  </si>
  <si>
    <t>SD002289</t>
  </si>
  <si>
    <t>00293755737</t>
  </si>
  <si>
    <t>SD - South Africa</t>
  </si>
  <si>
    <t>SD002290</t>
  </si>
  <si>
    <t>00293754017</t>
  </si>
  <si>
    <t>SD002291</t>
  </si>
  <si>
    <t>00292851677</t>
  </si>
  <si>
    <t>SD002292</t>
  </si>
  <si>
    <t>00293755680</t>
  </si>
  <si>
    <t>SD002293</t>
  </si>
  <si>
    <t>00293754053</t>
  </si>
  <si>
    <t>SD002294</t>
  </si>
  <si>
    <t>00293755716</t>
  </si>
  <si>
    <t>SD002295</t>
  </si>
  <si>
    <t>00293754027</t>
  </si>
  <si>
    <t xml:space="preserve"> John Joseph Soriano</t>
  </si>
  <si>
    <t>SD002296</t>
  </si>
  <si>
    <t>00293753282</t>
  </si>
  <si>
    <t>SD002297</t>
  </si>
  <si>
    <t>00293755701</t>
  </si>
  <si>
    <t>SD002298</t>
  </si>
  <si>
    <t>00293754074</t>
  </si>
  <si>
    <t>SD002299</t>
  </si>
  <si>
    <t>00293755720</t>
  </si>
  <si>
    <t>SD002300</t>
  </si>
  <si>
    <t>00293755698</t>
  </si>
  <si>
    <t>SD002301</t>
  </si>
  <si>
    <t>00293755731</t>
  </si>
  <si>
    <t>SD002302</t>
  </si>
  <si>
    <t>00293754049</t>
  </si>
  <si>
    <t>SD002303</t>
  </si>
  <si>
    <t>00293756627</t>
  </si>
  <si>
    <t>SD002304</t>
  </si>
  <si>
    <t>00293754065</t>
  </si>
  <si>
    <t>SD002305</t>
  </si>
  <si>
    <t>00293755730</t>
  </si>
  <si>
    <t>SD002306</t>
  </si>
  <si>
    <t>00293754055</t>
  </si>
  <si>
    <t>SD002307</t>
  </si>
  <si>
    <t>00293754057</t>
  </si>
  <si>
    <t>SD002308</t>
  </si>
  <si>
    <t>00293754038</t>
  </si>
  <si>
    <t>SD002309</t>
  </si>
  <si>
    <t>00293753974</t>
  </si>
  <si>
    <t>SD002310</t>
  </si>
  <si>
    <t>00293755740</t>
  </si>
  <si>
    <t>Ma. Elena Pacayra</t>
  </si>
  <si>
    <t>SD002311</t>
  </si>
  <si>
    <t>00293755692</t>
  </si>
  <si>
    <t>SD002312</t>
  </si>
  <si>
    <t>00293755739</t>
  </si>
  <si>
    <t>SD002313</t>
  </si>
  <si>
    <t>00293755727</t>
  </si>
  <si>
    <t>SD002314</t>
  </si>
  <si>
    <t>00293755735</t>
  </si>
  <si>
    <t>Margarita Cristobal</t>
  </si>
  <si>
    <t>SD002315</t>
  </si>
  <si>
    <t>00293755748</t>
  </si>
  <si>
    <t>SD002316</t>
  </si>
  <si>
    <t>00293755717</t>
  </si>
  <si>
    <t>SD002317</t>
  </si>
  <si>
    <t>00293755158</t>
  </si>
  <si>
    <t>SD002318</t>
  </si>
  <si>
    <t>00293754756</t>
  </si>
  <si>
    <t>SD002319</t>
  </si>
  <si>
    <t>00293753203</t>
  </si>
  <si>
    <t>SD002320</t>
  </si>
  <si>
    <t>00293755751</t>
  </si>
  <si>
    <t>SD002321</t>
  </si>
  <si>
    <t>00293755753</t>
  </si>
  <si>
    <t>SD002322</t>
  </si>
  <si>
    <t>00293754056</t>
  </si>
  <si>
    <t>SD002323</t>
  </si>
  <si>
    <t>00293755743</t>
  </si>
  <si>
    <t>SD002324</t>
  </si>
  <si>
    <t>00293755726</t>
  </si>
  <si>
    <t>SD002325</t>
  </si>
  <si>
    <t>00293754083</t>
  </si>
  <si>
    <t>SD002326</t>
  </si>
  <si>
    <t>00293754061</t>
  </si>
  <si>
    <t>SD002327</t>
  </si>
  <si>
    <t>00293755742</t>
  </si>
  <si>
    <t>SD002328</t>
  </si>
  <si>
    <t>00293753221</t>
  </si>
  <si>
    <t>SD002329</t>
  </si>
  <si>
    <t>00293754077</t>
  </si>
  <si>
    <t>SD002330</t>
  </si>
  <si>
    <t>00293755729</t>
  </si>
  <si>
    <t>SD002331</t>
  </si>
  <si>
    <t>00293755722</t>
  </si>
  <si>
    <t>SD002332</t>
  </si>
  <si>
    <t>00293755745</t>
  </si>
  <si>
    <t>SD002333</t>
  </si>
  <si>
    <t>00293755756</t>
  </si>
  <si>
    <t>SD002334</t>
  </si>
  <si>
    <t>00256448958</t>
  </si>
  <si>
    <t>SD002335</t>
  </si>
  <si>
    <t>00256445052</t>
  </si>
  <si>
    <t>SD002336</t>
  </si>
  <si>
    <t>00256774010</t>
  </si>
  <si>
    <t>SD002337</t>
  </si>
  <si>
    <t>CN-08TXT0-QDC00-17M-47DB-A00</t>
  </si>
  <si>
    <t>SD002338</t>
  </si>
  <si>
    <t>SD-PHPS-WKS-450</t>
  </si>
  <si>
    <t>ASRock</t>
  </si>
  <si>
    <t>H610M-HDV/M.2+ D5</t>
  </si>
  <si>
    <t>G8FMUA063723</t>
  </si>
  <si>
    <t>Francisco Ramil Jr</t>
  </si>
  <si>
    <t>SD002339</t>
  </si>
  <si>
    <t>SD-PHPS-WKS-451</t>
  </si>
  <si>
    <t>COBJGF3</t>
  </si>
  <si>
    <t>SD002340</t>
  </si>
  <si>
    <t>SD-PHPS-WKS-452</t>
  </si>
  <si>
    <t>601-7D22-500B2212016448</t>
  </si>
  <si>
    <t>SD002341</t>
  </si>
  <si>
    <t>Prolink</t>
  </si>
  <si>
    <t>PRO700SFC</t>
  </si>
  <si>
    <t>542601241002083</t>
  </si>
  <si>
    <t>SD002342</t>
  </si>
  <si>
    <t>542601241002084</t>
  </si>
  <si>
    <t>SD002343</t>
  </si>
  <si>
    <t>542601241002085</t>
  </si>
  <si>
    <t>SD002344</t>
  </si>
  <si>
    <t>542601241002086</t>
  </si>
  <si>
    <t>SD002345</t>
  </si>
  <si>
    <t>542601241002087</t>
  </si>
  <si>
    <t>SD002346</t>
  </si>
  <si>
    <t>542601241002088</t>
  </si>
  <si>
    <t>SD002347</t>
  </si>
  <si>
    <t>542601241002089</t>
  </si>
  <si>
    <t>SD002348</t>
  </si>
  <si>
    <t>542601241002090</t>
  </si>
  <si>
    <t>SD002349</t>
  </si>
  <si>
    <t>542601241002091</t>
  </si>
  <si>
    <t>SD002350</t>
  </si>
  <si>
    <t>542601241002092</t>
  </si>
  <si>
    <t>SD002351</t>
  </si>
  <si>
    <t>SD-PHPS-WKS-464</t>
  </si>
  <si>
    <t>PRIME Z790M-PLUS</t>
  </si>
  <si>
    <t>R8M0KK05J8752S6</t>
  </si>
  <si>
    <t>SD002352</t>
  </si>
  <si>
    <t>SD-PHPS-WKS-453</t>
  </si>
  <si>
    <t>PRO H510M-B</t>
  </si>
  <si>
    <t>601-7E05-060B2311017677</t>
  </si>
  <si>
    <t>SD002353</t>
  </si>
  <si>
    <t>SD-PHPS-WKS-454</t>
  </si>
  <si>
    <t>601-7E05-060B2311017678</t>
  </si>
  <si>
    <t>SD002354</t>
  </si>
  <si>
    <t>SD-PHPS-WKS-455</t>
  </si>
  <si>
    <t>601-7E05-060B2311017679</t>
  </si>
  <si>
    <t>Christian Jay Cadiente</t>
  </si>
  <si>
    <t>SD002355</t>
  </si>
  <si>
    <t>Galaxy A05</t>
  </si>
  <si>
    <t>R9WX30G7VTM</t>
  </si>
  <si>
    <t>IMEI 1: 354660973887337</t>
  </si>
  <si>
    <t>IMEI 2: 355772873887330</t>
  </si>
  <si>
    <t>SD002356</t>
  </si>
  <si>
    <t>R9WX40N1L4R</t>
  </si>
  <si>
    <t>IMEI 1:354649163782655</t>
  </si>
  <si>
    <t>IMEI 2: 356299883782656</t>
  </si>
  <si>
    <t>SD002357</t>
  </si>
  <si>
    <t>R9WX40N1J8A</t>
  </si>
  <si>
    <t>IMEI 1:354649163782036</t>
  </si>
  <si>
    <t>IMEI 2: 356299883782037</t>
  </si>
  <si>
    <t>SD002358</t>
  </si>
  <si>
    <t>SD002359</t>
  </si>
  <si>
    <t>Jenivie M. Arradaza</t>
  </si>
  <si>
    <t>SD002360</t>
  </si>
  <si>
    <t>SD002361</t>
  </si>
  <si>
    <t>SD002362</t>
  </si>
  <si>
    <t>SD002363</t>
  </si>
  <si>
    <t>SD002364</t>
  </si>
  <si>
    <t>SD002366</t>
  </si>
  <si>
    <t>SD002367</t>
  </si>
  <si>
    <t>SD002368</t>
  </si>
  <si>
    <t>Smart TV</t>
  </si>
  <si>
    <t>UA55CU8100GXXP</t>
  </si>
  <si>
    <t>0NR23NGX102575D</t>
  </si>
  <si>
    <t>Staff Domain</t>
  </si>
  <si>
    <t>SD002369</t>
  </si>
  <si>
    <t>CN-0KM29N-M6D00-283-00TE-A01</t>
  </si>
  <si>
    <t>SD002370</t>
  </si>
  <si>
    <t>CN-0KM29N-M6D00-283-00TH-A01</t>
  </si>
  <si>
    <t>SD002371</t>
  </si>
  <si>
    <t>CN-0KM29N-M6D00-283-00TI-A01</t>
  </si>
  <si>
    <t>SD002372</t>
  </si>
  <si>
    <t>CN-0KM29N-M6D00-283-00TJ-A01</t>
  </si>
  <si>
    <t>SD002373</t>
  </si>
  <si>
    <t>CN-0KM29N-M6D00-283-00TC-A01</t>
  </si>
  <si>
    <t>SD002378</t>
  </si>
  <si>
    <t>CN-0KM29N-M6D00-283-00TD-A01</t>
  </si>
  <si>
    <t>SD002379</t>
  </si>
  <si>
    <t>CN-02RJHW-LO300-3B7-K1Q8-A03</t>
  </si>
  <si>
    <t>SD002380</t>
  </si>
  <si>
    <t>CN-02RJHW-LO300-3B7-M1Q8-A03</t>
  </si>
  <si>
    <t>SD002381</t>
  </si>
  <si>
    <t>CN-02RJHW-LO300-3B7-K1Q7-A03</t>
  </si>
  <si>
    <t>SD002382</t>
  </si>
  <si>
    <t>CN-02RJHW-LO300-3B7-M1Q7-A03</t>
  </si>
  <si>
    <t>SD002383</t>
  </si>
  <si>
    <t>CN-02RJHW-LO300-3B7-K1Q6-A03</t>
  </si>
  <si>
    <t>SD002384</t>
  </si>
  <si>
    <t>CN-02RJHW-LO300-3B7-M1Q6-A03</t>
  </si>
  <si>
    <t>SD002385</t>
  </si>
  <si>
    <t>CN-02RJHW-LO300-3B7-K1Q5-A03</t>
  </si>
  <si>
    <t>SD002386</t>
  </si>
  <si>
    <t>CN-02RJHW-LO300-3B7-M1Q5-A03</t>
  </si>
  <si>
    <t>SD002387</t>
  </si>
  <si>
    <t>CN-02RJHW-LO300-3B7-K1Q4-A03</t>
  </si>
  <si>
    <t>SD002388</t>
  </si>
  <si>
    <t>CN-02RJHW-LO300-3B7-M1Q4-A03</t>
  </si>
  <si>
    <t>SD002389</t>
  </si>
  <si>
    <t>CN-02RJHW-LO300-3B7-K1Q3-A03</t>
  </si>
  <si>
    <t>SD002390</t>
  </si>
  <si>
    <t>CN-02RJHW-LO300-3B7-M1Q3-A03</t>
  </si>
  <si>
    <t>SD002391</t>
  </si>
  <si>
    <t>CN-02RJHW-LO300-3B7-K1Q2-A03</t>
  </si>
  <si>
    <t>SD002392</t>
  </si>
  <si>
    <t>CN-02RJHW-LO300-3B7-M1Q2-A03</t>
  </si>
  <si>
    <t>SD002393</t>
  </si>
  <si>
    <t>CN-02RJHW-LO300-3B7-K1Q1-A03</t>
  </si>
  <si>
    <t>SD002394</t>
  </si>
  <si>
    <t>CN-02RJHW-LO300-3B7-M1Q1-A03</t>
  </si>
  <si>
    <t>SD002395</t>
  </si>
  <si>
    <t>CN-02RJHW-LO300-3B7-K1Q0-A03</t>
  </si>
  <si>
    <t>SD002396</t>
  </si>
  <si>
    <t>CN-02RJHW-LO300-3B7-M1Q0-A03</t>
  </si>
  <si>
    <t>SD002397</t>
  </si>
  <si>
    <t>CN-02RJHW-LO300-3B7-K1PZ-A03</t>
  </si>
  <si>
    <t>SD002398</t>
  </si>
  <si>
    <t>CN-02RJHW-LO300-3B7-M1PZ-A03</t>
  </si>
  <si>
    <t>SD002399</t>
  </si>
  <si>
    <t>SD-PHPS-WKS-463</t>
  </si>
  <si>
    <t>H510M-HDV/M.2</t>
  </si>
  <si>
    <t>GAM0XB058779</t>
  </si>
  <si>
    <t>SD002400</t>
  </si>
  <si>
    <t>SD-PHPS-WKS-460</t>
  </si>
  <si>
    <t>GAM0XB058761</t>
  </si>
  <si>
    <t>SD002401</t>
  </si>
  <si>
    <t>CN-02RJHW-LO300-3B7-M1RX-A03</t>
  </si>
  <si>
    <t>SD002402</t>
  </si>
  <si>
    <t>CN-02RJHW-LO300-3B7-K1RX-A03</t>
  </si>
  <si>
    <t>SD002403</t>
  </si>
  <si>
    <t>CN-02RJHW-LO300-3B7-M1RY-A03</t>
  </si>
  <si>
    <t>SD002404</t>
  </si>
  <si>
    <t>CN-02RJHW-LO300-3B7-K1RY-A03</t>
  </si>
  <si>
    <t>SD002405</t>
  </si>
  <si>
    <t>CN-02RJHW-LO300-3B7-M1RZ-A03</t>
  </si>
  <si>
    <t>SD002406</t>
  </si>
  <si>
    <t>CN-02RJHW-LO300-3B7-K1RZ-A03</t>
  </si>
  <si>
    <t>SD002407</t>
  </si>
  <si>
    <t>CN-02RJHW-LO300-3B7-M1S0-A03</t>
  </si>
  <si>
    <t>SD002408</t>
  </si>
  <si>
    <t>CN-02RJHW-LO300-3B7-K1RS0-A03</t>
  </si>
  <si>
    <t>SD002411</t>
  </si>
  <si>
    <t>CN-02RJHW-LO300-3B7-M1S2-A03</t>
  </si>
  <si>
    <t>SD002412</t>
  </si>
  <si>
    <t>CN-02RJHW-LO300-3B7-K1RS2-A03</t>
  </si>
  <si>
    <t>SD002413</t>
  </si>
  <si>
    <t>CN-02RJHW-LO300-3B7-M1S3-A03</t>
  </si>
  <si>
    <t>Ronald Lara Jr.</t>
  </si>
  <si>
    <t>SD002414</t>
  </si>
  <si>
    <t>CN-02RJHW-LO300-3B7-K1RS3-A03</t>
  </si>
  <si>
    <t>SD002415</t>
  </si>
  <si>
    <t>CN-02RJHW-LO300-3B7-M1S4-A03</t>
  </si>
  <si>
    <t>SD002416</t>
  </si>
  <si>
    <t>CN-02RJHW-LO300-3B7-K1RS4-A03</t>
  </si>
  <si>
    <t>SD002417</t>
  </si>
  <si>
    <t>CN-02RJHW-LO300-3B7-M1S5-A03</t>
  </si>
  <si>
    <t>SD002418</t>
  </si>
  <si>
    <t>CN-02RJHW-LO300-3B7-K1RS5-A03</t>
  </si>
  <si>
    <t>SD002419</t>
  </si>
  <si>
    <t>CN-02RJHW-LO300-3B7-M1S6-A03</t>
  </si>
  <si>
    <t>SD002420</t>
  </si>
  <si>
    <t>CN-02RJHW-LO300-3B7-K1RS6-A03</t>
  </si>
  <si>
    <t>SD002421</t>
  </si>
  <si>
    <t>CN-02RJHW-LO300-3B7-M1PF-A03</t>
  </si>
  <si>
    <t>SD002422</t>
  </si>
  <si>
    <t>CN-02RJHW-LO300-3B7-K1PF-A03</t>
  </si>
  <si>
    <t>SD002423</t>
  </si>
  <si>
    <t>CN-02RJHW-LO300-3B7-M1PG-A03</t>
  </si>
  <si>
    <t>SD002424</t>
  </si>
  <si>
    <t>CN-02RJHW-LO300-3B7-K1PG-A03</t>
  </si>
  <si>
    <t>SD002425</t>
  </si>
  <si>
    <t>CN-02RJHW-LO300-3B7-M1PH-A03</t>
  </si>
  <si>
    <t>SD002426</t>
  </si>
  <si>
    <t>CN-02RJHW-LO300-3B7-K1PH-A03</t>
  </si>
  <si>
    <t>SD002427</t>
  </si>
  <si>
    <t>CN-02RJHW-LO300-3B7-M1PI-A03</t>
  </si>
  <si>
    <t>SD002428</t>
  </si>
  <si>
    <t>CN-02RJHW-LO300-3B7-K1PI-A03</t>
  </si>
  <si>
    <t>SD002429</t>
  </si>
  <si>
    <t>CN-02RJHW-LO300-3B7-M1PJ-A03</t>
  </si>
  <si>
    <t>SD002430</t>
  </si>
  <si>
    <t>CN-02RJHW-LO300-3B7-K1PJ-A03</t>
  </si>
  <si>
    <t>SD002431</t>
  </si>
  <si>
    <t>CN-02RJHW-LO300-3B7-M1PK-A03</t>
  </si>
  <si>
    <t>SD002432</t>
  </si>
  <si>
    <t>CN-02RJHW-LO300-3B7-K1PK-A03</t>
  </si>
  <si>
    <t>SD002433</t>
  </si>
  <si>
    <t>SD002434</t>
  </si>
  <si>
    <t>CN-02RJHW-LO300-3B7-K1PL-A03</t>
  </si>
  <si>
    <t>SD002435</t>
  </si>
  <si>
    <t>CN-02RJHW-LO300-3B7-M1PM-A03</t>
  </si>
  <si>
    <t>SD002436</t>
  </si>
  <si>
    <t>CN-02RJHW-LO300-3B7-K1PM-A03</t>
  </si>
  <si>
    <t>SD002437</t>
  </si>
  <si>
    <t>CN-02RJHW-LO300-3B7-M1PN-A03</t>
  </si>
  <si>
    <t>SD002438</t>
  </si>
  <si>
    <t>CN-02RJHW-LO300-3B7-K1PN-A03</t>
  </si>
  <si>
    <t>SD002439</t>
  </si>
  <si>
    <t>CN-02RJHW-LO300-3B7-M1PO-A03</t>
  </si>
  <si>
    <t>SD002440</t>
  </si>
  <si>
    <t>CN-02RJHW-LO300-3B7-K1PO-A03</t>
  </si>
  <si>
    <t>SD002441</t>
  </si>
  <si>
    <t>CN-02RJHW-LO300-3B7-M1PE-A03</t>
  </si>
  <si>
    <t>SD002442</t>
  </si>
  <si>
    <t>CN-02RJHW-LO300-3B7-K1PE-A03</t>
  </si>
  <si>
    <t>SD002443</t>
  </si>
  <si>
    <t>CN-02RJHW-LO300-3B7-M1PD-A03</t>
  </si>
  <si>
    <t>SD002444</t>
  </si>
  <si>
    <t>CN-02RJHW-LO300-3B7-K1PD-A03</t>
  </si>
  <si>
    <t>SD002445</t>
  </si>
  <si>
    <t>CN-02RJHW-LO300-3B7-M1PC-A03</t>
  </si>
  <si>
    <t>SD002446</t>
  </si>
  <si>
    <t>CN-02RJHW-LO300-3B7-K1PC-A03</t>
  </si>
  <si>
    <t>SD002447</t>
  </si>
  <si>
    <t>CN-02RJHW-LO300-3B7-M1PB-A03</t>
  </si>
  <si>
    <t>SD002448</t>
  </si>
  <si>
    <t>CN-02RJHW-LO300-3B7-K1PB-A03</t>
  </si>
  <si>
    <t>SD002449</t>
  </si>
  <si>
    <t>CN-02RJHW-LO300-3B7-M1PA-A03</t>
  </si>
  <si>
    <t>SD002450</t>
  </si>
  <si>
    <t>CN-02RJHW-LO300-3B7-K1PA-A03</t>
  </si>
  <si>
    <t>SD002451</t>
  </si>
  <si>
    <t>CN-02RJHW-LO300-3B7-M1P9-A03</t>
  </si>
  <si>
    <t>Kate Apostolou</t>
  </si>
  <si>
    <t>SD002452</t>
  </si>
  <si>
    <t>CN-02RJHW-LO300-3B7-K1P9-A03</t>
  </si>
  <si>
    <t>Lost Dongle, not compatible with universal</t>
  </si>
  <si>
    <t>SD002453</t>
  </si>
  <si>
    <t>CN-02RJHW-LO300-3B7-M1P8-A03</t>
  </si>
  <si>
    <t>SD002454</t>
  </si>
  <si>
    <t>CN-02RJHW-LO300-3B7-K1P8-A03</t>
  </si>
  <si>
    <t>SD002455</t>
  </si>
  <si>
    <t>CN-02RJHW-LO300-3B7-M1P7-A03</t>
  </si>
  <si>
    <t>SD002456</t>
  </si>
  <si>
    <t>CN-02RJHW-LO300-3B7-K1P7-A03</t>
  </si>
  <si>
    <t>SD002457</t>
  </si>
  <si>
    <t>CN-02RJHW-LO300-3B7-M1P6-A03</t>
  </si>
  <si>
    <t>SD002458</t>
  </si>
  <si>
    <t>CN-02RJHW-LO300-3B7-K1P6-A03</t>
  </si>
  <si>
    <t>SD002459</t>
  </si>
  <si>
    <t>CN-02RJHW-LO300-3B7-M1P5-A03</t>
  </si>
  <si>
    <t>SD002460</t>
  </si>
  <si>
    <t>CN-02RJHW-LO300-3B7-K1P5-A03</t>
  </si>
  <si>
    <t>SD002461</t>
  </si>
  <si>
    <t>R9WX50289AM</t>
  </si>
  <si>
    <t>IMEI (slot 1): 354649168599476</t>
  </si>
  <si>
    <t>IMEI (slot 2): 356299888599477</t>
  </si>
  <si>
    <t>SD002462</t>
  </si>
  <si>
    <t>R9WX5027NJF</t>
  </si>
  <si>
    <t>IMEI (slot 1): 354649168592950</t>
  </si>
  <si>
    <t>IMEI (slot 2): 356299888592951</t>
  </si>
  <si>
    <t>SD002463</t>
  </si>
  <si>
    <t>A4Tech</t>
  </si>
  <si>
    <t>SD002464</t>
  </si>
  <si>
    <t>SD002465</t>
  </si>
  <si>
    <t>NBAU01035</t>
  </si>
  <si>
    <t>Prime Z790M-PLUS-CSM</t>
  </si>
  <si>
    <t>R8M0KK05J8734VL</t>
  </si>
  <si>
    <t>SD002466</t>
  </si>
  <si>
    <t>SD-PHPS-WKS-468</t>
  </si>
  <si>
    <t>R8M0KK05J8705VF</t>
  </si>
  <si>
    <t>SD002467</t>
  </si>
  <si>
    <t>SD-PHPS-WKS-467</t>
  </si>
  <si>
    <t>ASROCK</t>
  </si>
  <si>
    <t>B760M PRO RS/D4 WIFI</t>
  </si>
  <si>
    <t>G5M0XB236102</t>
  </si>
  <si>
    <t>SD002468</t>
  </si>
  <si>
    <t>SONY</t>
  </si>
  <si>
    <t>SONY ALPHA ILCE-6400 BLACK</t>
  </si>
  <si>
    <t>SNYILCE6400KTBK</t>
  </si>
  <si>
    <t>SD002469</t>
  </si>
  <si>
    <t>SONY E PZ 16-50MM OSS LENS</t>
  </si>
  <si>
    <t>SNYLNS1650</t>
  </si>
  <si>
    <t>SD002470</t>
  </si>
  <si>
    <t>GoPro</t>
  </si>
  <si>
    <t>GoPro Hero 7 Black</t>
  </si>
  <si>
    <t>C3281324512389</t>
  </si>
  <si>
    <t>SD002471</t>
  </si>
  <si>
    <t>SD-PHPS-LAP-080</t>
  </si>
  <si>
    <t>Latitude 7430</t>
  </si>
  <si>
    <t>MFGYR:2022</t>
  </si>
  <si>
    <t>D6KR1T3</t>
  </si>
  <si>
    <t xml:space="preserve"> 28695821799</t>
  </si>
  <si>
    <t>SD002472</t>
  </si>
  <si>
    <t>SD-PHPS-LAP-084</t>
  </si>
  <si>
    <t>Dell Latitude 7420</t>
  </si>
  <si>
    <t>5HKXZH3</t>
  </si>
  <si>
    <t>11947014615</t>
  </si>
  <si>
    <t>SD002473</t>
  </si>
  <si>
    <t>SD-PHPS-LAP-083</t>
  </si>
  <si>
    <t>4FY23D3</t>
  </si>
  <si>
    <t>9671326599</t>
  </si>
  <si>
    <t>SD002474</t>
  </si>
  <si>
    <t>SD-PHPS-LAP-082</t>
  </si>
  <si>
    <t>H3S4TT3</t>
  </si>
  <si>
    <t>37233952743</t>
  </si>
  <si>
    <t>SD002475</t>
  </si>
  <si>
    <t>SD-PHPS-LAP-081</t>
  </si>
  <si>
    <t>HH5G3D3</t>
  </si>
  <si>
    <t>38042373639</t>
  </si>
  <si>
    <t>SD002476</t>
  </si>
  <si>
    <t>A4tech</t>
  </si>
  <si>
    <t>SD002477</t>
  </si>
  <si>
    <t>kim Datuin</t>
  </si>
  <si>
    <t>SD002478</t>
  </si>
  <si>
    <t>SD002479</t>
  </si>
  <si>
    <t>SD002480</t>
  </si>
  <si>
    <t>Generic Webcam</t>
  </si>
  <si>
    <t>Generic 1080p Webcam</t>
  </si>
  <si>
    <t>SD002481</t>
  </si>
  <si>
    <t xml:space="preserve">	CN-0KM29N-M6D00-283-013T-A01</t>
  </si>
  <si>
    <t>SD002482</t>
  </si>
  <si>
    <t>CN-0KM29N-M6D00-283-013S-A01</t>
  </si>
  <si>
    <t>SD002483</t>
  </si>
  <si>
    <t>CN-0KM29N-M6D00-283-013M-A01</t>
  </si>
  <si>
    <t>SD002485</t>
  </si>
  <si>
    <t>CN-0KM29N-M6D00-283-013V-A01</t>
  </si>
  <si>
    <t>SD002486</t>
  </si>
  <si>
    <t>CN-0KM29N-M6D00-283-013N-A01</t>
  </si>
  <si>
    <t>SD002487</t>
  </si>
  <si>
    <t>CN-0KM29N-M6D00-283-013O-A01</t>
  </si>
  <si>
    <t>SD002488</t>
  </si>
  <si>
    <t>CN-0KM29N-M6D00-283-013P-A01</t>
  </si>
  <si>
    <t>SD002489</t>
  </si>
  <si>
    <t>CN-0KM29N-M6D00-283-013U-A01</t>
  </si>
  <si>
    <t>SD002490</t>
  </si>
  <si>
    <t>CN-0KM29N-M6D00-283-013Q-A01</t>
  </si>
  <si>
    <t>SD002491</t>
  </si>
  <si>
    <t>CN-0KM29N-M6D00-283-0110-A01</t>
  </si>
  <si>
    <t>SD002492</t>
  </si>
  <si>
    <t>CN-0KM29N-M6D00-283-0112-A01</t>
  </si>
  <si>
    <t>SD002493</t>
  </si>
  <si>
    <t>CN-0KM29N-M6D00-283-0113-A01</t>
  </si>
  <si>
    <t>SD002494</t>
  </si>
  <si>
    <t>CN-0KM29N-M6D00-283-010T-A01</t>
  </si>
  <si>
    <t>SD002495</t>
  </si>
  <si>
    <t>CN-0KM29N-M6D00-283-010U-A01</t>
  </si>
  <si>
    <t>SD002496</t>
  </si>
  <si>
    <t>CN-0KM29N-M6D00-283-010V-A01</t>
  </si>
  <si>
    <t>SD002497</t>
  </si>
  <si>
    <t>CN-0KM29N-M6D00-283-010Z-A01</t>
  </si>
  <si>
    <t>SD002498</t>
  </si>
  <si>
    <t>CN-0KM29N-M6D00-283-010X-A01</t>
  </si>
  <si>
    <t>SD002499</t>
  </si>
  <si>
    <t>CN-0KM29N-M6D00-283-010W-A01</t>
  </si>
  <si>
    <t>SD002500</t>
  </si>
  <si>
    <t>CN-0KM29N-M6D00-283-0111-A01</t>
  </si>
  <si>
    <t>SD002501</t>
  </si>
  <si>
    <t>CN-0KM29N-M6D00-283-00UP-A01</t>
  </si>
  <si>
    <t>SD002502</t>
  </si>
  <si>
    <t>CN-0KM29N-M6D00-283-00V2-A01</t>
  </si>
  <si>
    <t>SD002503</t>
  </si>
  <si>
    <t>CN-0KM29N-M6D00-283-00UT-A01</t>
  </si>
  <si>
    <t>SD002504</t>
  </si>
  <si>
    <t>CN-0KM29N-M6D00-283-00US-A01</t>
  </si>
  <si>
    <t>SD002505</t>
  </si>
  <si>
    <t>CN-0KM29N-M6D00-283-00UN-A01</t>
  </si>
  <si>
    <t>SD002506</t>
  </si>
  <si>
    <t>CN-0KM29N-M6D00-283-00UX-A01</t>
  </si>
  <si>
    <t>SD002507</t>
  </si>
  <si>
    <t>CN-0KM29N-M6D00-283-00UW-A01</t>
  </si>
  <si>
    <t>SD002508</t>
  </si>
  <si>
    <t>CN-0KM29N-M6D00-283-00UV-A01</t>
  </si>
  <si>
    <t>SD002509</t>
  </si>
  <si>
    <t>CN-0KM29N-M6D00-283-00UU-A01</t>
  </si>
  <si>
    <t>SD002510</t>
  </si>
  <si>
    <t>CN-0KM29N-M6D00-283-00UO-A01</t>
  </si>
  <si>
    <t>SD002511</t>
  </si>
  <si>
    <t>CN-0KM29N-M6D00-283-00QK-A01</t>
  </si>
  <si>
    <t>SD002512</t>
  </si>
  <si>
    <t>CN-0KM29N-M6D00-283-00QL-A01</t>
  </si>
  <si>
    <t>SD002513</t>
  </si>
  <si>
    <t>CN-0KM29N-M6D00-283-00QM-A01</t>
  </si>
  <si>
    <t>SD002514</t>
  </si>
  <si>
    <t>CN-0KM29N-M6D00-283-00QN-A01</t>
  </si>
  <si>
    <t>SD002515</t>
  </si>
  <si>
    <t>CN-0KM29N-M6D00-283-00QR-A01</t>
  </si>
  <si>
    <t>SD002516</t>
  </si>
  <si>
    <t>CN-0KM29N-M6D00-283-00QQ-A01</t>
  </si>
  <si>
    <t>SD002517</t>
  </si>
  <si>
    <t>CN-0KM29N-M6D00-283-00QT-A01</t>
  </si>
  <si>
    <t>SD002518</t>
  </si>
  <si>
    <t>CN-0KM29N-M6D00-283-00QO-A01</t>
  </si>
  <si>
    <t>SD002519</t>
  </si>
  <si>
    <t>CN-0KM29N-M6D00-283-00QP-A01</t>
  </si>
  <si>
    <t>SD002520</t>
  </si>
  <si>
    <t>CN-0KM29N-M6D00-283-00QJ-A01</t>
  </si>
  <si>
    <t>SD002521</t>
  </si>
  <si>
    <t>CN-02RJHW-LO300-3B7-M1QI-A03</t>
  </si>
  <si>
    <t>SD002522</t>
  </si>
  <si>
    <t>CN-02RJHW-LO300-3B7-K1QI-A03</t>
  </si>
  <si>
    <t>SD002523</t>
  </si>
  <si>
    <t>CN-02RJHW-LO300-3B7-M1QH-A03</t>
  </si>
  <si>
    <t>SD002524</t>
  </si>
  <si>
    <t>CN-02RJHW-LO300-3B7-k1QH-A03</t>
  </si>
  <si>
    <t>SD002525</t>
  </si>
  <si>
    <t>CN-02RJHW-LO300-3B7-M1QG-A03</t>
  </si>
  <si>
    <t>SD002526</t>
  </si>
  <si>
    <t>CN-02RJHW-LO300-3B7-K1QG-A03</t>
  </si>
  <si>
    <t>SD002527</t>
  </si>
  <si>
    <t>CN-02RJHW-LO300-3B7-M1QF-A03</t>
  </si>
  <si>
    <t>SD002528</t>
  </si>
  <si>
    <t>CN-02RJHW-LO300-3B7-K1QF-A03</t>
  </si>
  <si>
    <t>SD002529</t>
  </si>
  <si>
    <t>CN-02RJHW-LO300-3B7-M1QE-A03</t>
  </si>
  <si>
    <t>SD002530</t>
  </si>
  <si>
    <t>CN-02RJHW-LO300-3B7-K1QE-A03</t>
  </si>
  <si>
    <t>SD002531</t>
  </si>
  <si>
    <t>CN-02RJHW-LO300-3B7-M1QD-A03</t>
  </si>
  <si>
    <t>SD002532</t>
  </si>
  <si>
    <t>CN-02RJHW-LO300-3B7-K1QD-A03</t>
  </si>
  <si>
    <t>SD002533</t>
  </si>
  <si>
    <t>CN-02RJHW-LO300-3B7-M1QC-A03</t>
  </si>
  <si>
    <t>SD002534</t>
  </si>
  <si>
    <t>CN-02RJHW-LO300-3B7-K1QC-A03</t>
  </si>
  <si>
    <t>SD002535</t>
  </si>
  <si>
    <t>CN-02RJHW-LO300-3B7-M1QB-A03</t>
  </si>
  <si>
    <t>SD002536</t>
  </si>
  <si>
    <t>CN-02RJHW-LO300-3B7-K1QB-A03</t>
  </si>
  <si>
    <t>SD002537</t>
  </si>
  <si>
    <t>CN-02RJHW-LO300-3B7-M1QA-A03</t>
  </si>
  <si>
    <t>SD002538</t>
  </si>
  <si>
    <t>CN-02RJHW-LO300-3B7-K1QA-A03</t>
  </si>
  <si>
    <t>SD002539</t>
  </si>
  <si>
    <t>CN-02RJHW-LO300-3B7-M1Q9-A03</t>
  </si>
  <si>
    <t>SD002540</t>
  </si>
  <si>
    <t>CN-02RJHW-LO300-3B7-K1Q9-A03</t>
  </si>
  <si>
    <t>SD002541</t>
  </si>
  <si>
    <t>CN-0NMJ83-LO300-3C1-05PP</t>
  </si>
  <si>
    <t>SD002542</t>
  </si>
  <si>
    <t>CN-0NMJ83-LO300-3C1-05QS</t>
  </si>
  <si>
    <t>SD002545</t>
  </si>
  <si>
    <t>CN-0NMJ83-LO300-3C1-05QJ</t>
  </si>
  <si>
    <t>SD002546</t>
  </si>
  <si>
    <t>CN-0NMJ83-LO300-3C1-05QR</t>
  </si>
  <si>
    <t>SD002547</t>
  </si>
  <si>
    <t>CN-0NMJ83-LO300-3C1-05PS</t>
  </si>
  <si>
    <t>SD002548</t>
  </si>
  <si>
    <t>CN-0NMJ83-LO300-3C1-05Q3</t>
  </si>
  <si>
    <t>SD002549</t>
  </si>
  <si>
    <t>CN-0NMJ83-LO300-3C1-05Q7</t>
  </si>
  <si>
    <t>SD002552</t>
  </si>
  <si>
    <t>CN-0NMJ83-LO300-3C1-05PU</t>
  </si>
  <si>
    <t>SD002553</t>
  </si>
  <si>
    <t>CN-0NMJ83-LO300-3C1-05PT</t>
  </si>
  <si>
    <t>SD002556</t>
  </si>
  <si>
    <t>CN-0NMJ83-LO300-3C1-05PZ</t>
  </si>
  <si>
    <t>SD002557</t>
  </si>
  <si>
    <t>CN-0NMJ83-LO300-3C1-05PQ</t>
  </si>
  <si>
    <t>SD002558</t>
  </si>
  <si>
    <t>CN-0NMJ83-LO300-3C1-05Q0</t>
  </si>
  <si>
    <t>SD002559</t>
  </si>
  <si>
    <t>CN-0NMJ83-LO300-3C1-05Q1</t>
  </si>
  <si>
    <t>SD002560</t>
  </si>
  <si>
    <t>CN-0NMJ83-LO300-3C1-05PN</t>
  </si>
  <si>
    <t>SD002561</t>
  </si>
  <si>
    <t>CN-0NMJ83-LO300-3C1-05PY</t>
  </si>
  <si>
    <t>SD002562</t>
  </si>
  <si>
    <t>CN-0NMJ83-LO300-3C1-05PX</t>
  </si>
  <si>
    <t>SD002563</t>
  </si>
  <si>
    <t>CN-0NMJ83-LO300-3C1-05PV</t>
  </si>
  <si>
    <t>SD002564</t>
  </si>
  <si>
    <t>CN-0NMJ83-LO300-3C1-05PW</t>
  </si>
  <si>
    <t>SD002565</t>
  </si>
  <si>
    <t>CN-0NMJ83-LO300-3C1-05QN</t>
  </si>
  <si>
    <t>SD002566</t>
  </si>
  <si>
    <t>CN-0NMJ83-LO300-3C1-05PR</t>
  </si>
  <si>
    <t>SD002567</t>
  </si>
  <si>
    <t>CN-0NMJ83-LO300-3C1-05QK</t>
  </si>
  <si>
    <t>SD002568</t>
  </si>
  <si>
    <t>CN-0NMJ83-LO300-3C1-05QP</t>
  </si>
  <si>
    <t>SD002569</t>
  </si>
  <si>
    <t>CN-0NMJ83-LO300-3C1-05QL</t>
  </si>
  <si>
    <t>SD002570</t>
  </si>
  <si>
    <t>CN-0NMJ83-LO300-3C1-05QQ</t>
  </si>
  <si>
    <t>SD002571</t>
  </si>
  <si>
    <t>CN-0NMJ83-LO300-3C1-05QA</t>
  </si>
  <si>
    <t>SD002572</t>
  </si>
  <si>
    <t>CN-0NMJ83-LO300-3C1-05Q6</t>
  </si>
  <si>
    <t>SD002573</t>
  </si>
  <si>
    <t>CN-0NMJ83-LO300-3C1-05Q4</t>
  </si>
  <si>
    <t>SD002574</t>
  </si>
  <si>
    <t>CN-0NMJ83-LO300-3C1-05PL</t>
  </si>
  <si>
    <t>SD002575</t>
  </si>
  <si>
    <t>CN-0NMJ83-LO300-3C1-05Q8</t>
  </si>
  <si>
    <t>SD002576</t>
  </si>
  <si>
    <t>CN-0NMJ83-LO300-3C1-05QB</t>
  </si>
  <si>
    <t>SD002577</t>
  </si>
  <si>
    <t>CN-0NMJ83-LO300-3C1-05QC</t>
  </si>
  <si>
    <t>SD002578</t>
  </si>
  <si>
    <t>CN-0NMJ83-LO300-3C1-05QD</t>
  </si>
  <si>
    <t>SD002579</t>
  </si>
  <si>
    <t>CN-0NMJ83-LO300-3C1-05QE</t>
  </si>
  <si>
    <t>SD002580</t>
  </si>
  <si>
    <t>CN-0NMJ83-LO300-3C1-05QZ</t>
  </si>
  <si>
    <t>SD002581</t>
  </si>
  <si>
    <t>CN-0NMJ83-LO300-3C1-05QF</t>
  </si>
  <si>
    <t>SD002582</t>
  </si>
  <si>
    <t>CN-0NMJ83-LO300-3C1-05QT</t>
  </si>
  <si>
    <t>SD002583</t>
  </si>
  <si>
    <t>CN-0NMJ83-LO300-3C1-05QU</t>
  </si>
  <si>
    <t>SD002584</t>
  </si>
  <si>
    <t>CN-0NMJ83-LO300-3C1-05QV</t>
  </si>
  <si>
    <t>SD002585</t>
  </si>
  <si>
    <t>CN-0NMJ83-LO300-3C1-05QW</t>
  </si>
  <si>
    <t>SD002586</t>
  </si>
  <si>
    <t>CN-0NMJ83-LO300-3C1-05Q2</t>
  </si>
  <si>
    <t>SD002587</t>
  </si>
  <si>
    <t>CN-0NMJ83-LO300-3C1-05Q9</t>
  </si>
  <si>
    <t>SD002588</t>
  </si>
  <si>
    <t>CN-0NMJ83-LO300-3C1-05PO</t>
  </si>
  <si>
    <t>SD002589</t>
  </si>
  <si>
    <t>CN-0NMJ83-LO300-3C1-05QM</t>
  </si>
  <si>
    <t>SD002590</t>
  </si>
  <si>
    <t>CN-0NMJ83-LO300-3C1-05PM</t>
  </si>
  <si>
    <t>SD002591</t>
  </si>
  <si>
    <t>JABRA</t>
  </si>
  <si>
    <t>00256772113</t>
  </si>
  <si>
    <t>SD002592</t>
  </si>
  <si>
    <t>Yealink</t>
  </si>
  <si>
    <t>MeetingBar</t>
  </si>
  <si>
    <t>A30</t>
  </si>
  <si>
    <t>503032C120000332</t>
  </si>
  <si>
    <t>MAC: 805E0C140833</t>
  </si>
  <si>
    <t>SD002593</t>
  </si>
  <si>
    <t>SD-PHPS-LAP-085</t>
  </si>
  <si>
    <t>Infinty</t>
  </si>
  <si>
    <t>A5 Series</t>
  </si>
  <si>
    <t>GM5IX0A2240901075</t>
  </si>
  <si>
    <t>SD002594</t>
  </si>
  <si>
    <t>NBAUSD1001</t>
  </si>
  <si>
    <t>Infinity</t>
  </si>
  <si>
    <t>GM5IX0A2240901078</t>
  </si>
  <si>
    <t>SD002595</t>
  </si>
  <si>
    <t>SD-PHPS-LAP-086</t>
  </si>
  <si>
    <t>BFS4043</t>
  </si>
  <si>
    <t>SD002596</t>
  </si>
  <si>
    <t>SD-PHPS-LAP-005</t>
  </si>
  <si>
    <t>Dell Inc.</t>
  </si>
  <si>
    <t>Vostro 15 7510</t>
  </si>
  <si>
    <t>5KVFKG3</t>
  </si>
  <si>
    <t>SD002597</t>
  </si>
  <si>
    <t>SD-PHPS-LAP-006</t>
  </si>
  <si>
    <t>GHSFKG3</t>
  </si>
  <si>
    <t>35904197955</t>
  </si>
  <si>
    <t>SD002598</t>
  </si>
  <si>
    <t>00256446973</t>
  </si>
  <si>
    <t>SD002599</t>
  </si>
  <si>
    <t>Evolve2 50</t>
  </si>
  <si>
    <t>00364023698</t>
  </si>
  <si>
    <t>SD002600</t>
  </si>
  <si>
    <t>00363997571</t>
  </si>
  <si>
    <t>SD002601</t>
  </si>
  <si>
    <t>00364021420</t>
  </si>
  <si>
    <t>SD002603</t>
  </si>
  <si>
    <t>00256772088</t>
  </si>
  <si>
    <t>SD002604</t>
  </si>
  <si>
    <t>00256446968</t>
  </si>
  <si>
    <t>SD002605</t>
  </si>
  <si>
    <t>SD-PHPS-LAP-003</t>
  </si>
  <si>
    <t>F66MZ33</t>
  </si>
  <si>
    <t>33025681695</t>
  </si>
  <si>
    <t>SD002606</t>
  </si>
  <si>
    <t>00256448944</t>
  </si>
  <si>
    <t>Alaiza M. Santoyo</t>
  </si>
  <si>
    <t>SD002607</t>
  </si>
  <si>
    <t>HSC175</t>
  </si>
  <si>
    <t>00363916653</t>
  </si>
  <si>
    <t>SD002608</t>
  </si>
  <si>
    <t>Crucial</t>
  </si>
  <si>
    <t>RAM</t>
  </si>
  <si>
    <t>CT2K32G48C4085</t>
  </si>
  <si>
    <t>1O0501590948</t>
  </si>
  <si>
    <t>SD002609</t>
  </si>
  <si>
    <t>1O0501590903</t>
  </si>
  <si>
    <t>1O0501590904</t>
  </si>
  <si>
    <t>SD002610</t>
  </si>
  <si>
    <t>CT8G4SFRA266</t>
  </si>
  <si>
    <t>KKRVFX - MIE 13222B48</t>
  </si>
  <si>
    <t>SD002611</t>
  </si>
  <si>
    <t>MTA8ATF1G64HZ-2G6D1</t>
  </si>
  <si>
    <t>SD002612</t>
  </si>
  <si>
    <t>MTA16ATF2G64HZ-2G3E1</t>
  </si>
  <si>
    <t>SD002613</t>
  </si>
  <si>
    <t>2671F629</t>
  </si>
  <si>
    <t>SD002614</t>
  </si>
  <si>
    <t>E7C3EDE2</t>
  </si>
  <si>
    <t>SD002615</t>
  </si>
  <si>
    <t>CT8G4DFS8266</t>
  </si>
  <si>
    <t>E719E13D</t>
  </si>
  <si>
    <t>SD002616</t>
  </si>
  <si>
    <t>SK Hynix</t>
  </si>
  <si>
    <t>HMA451U6AFR8N</t>
  </si>
  <si>
    <t>25CFA727</t>
  </si>
  <si>
    <t>SD002617</t>
  </si>
  <si>
    <t>25CFA6ED</t>
  </si>
  <si>
    <t>SD002618</t>
  </si>
  <si>
    <t>25C45788</t>
  </si>
  <si>
    <t>SD002619</t>
  </si>
  <si>
    <t>HMA451S6AFR8N</t>
  </si>
  <si>
    <t>270DF9E1</t>
  </si>
  <si>
    <t>SD002620</t>
  </si>
  <si>
    <t>27A1AA3F</t>
  </si>
  <si>
    <t>SD002621</t>
  </si>
  <si>
    <t>HMA81GS6AFR8N</t>
  </si>
  <si>
    <t>2DD303E9</t>
  </si>
  <si>
    <t>SD002622</t>
  </si>
  <si>
    <t>2CA61B23</t>
  </si>
  <si>
    <t>SD002623</t>
  </si>
  <si>
    <t>2CA61F22</t>
  </si>
  <si>
    <t>SD002624</t>
  </si>
  <si>
    <t>HMT451S6BFR8A</t>
  </si>
  <si>
    <t>40FC198A</t>
  </si>
  <si>
    <t>SD002625</t>
  </si>
  <si>
    <t>40FC1B46</t>
  </si>
  <si>
    <t>SD002626</t>
  </si>
  <si>
    <t>2E1AE768</t>
  </si>
  <si>
    <t>SD002627</t>
  </si>
  <si>
    <t>Netac</t>
  </si>
  <si>
    <t>NTBSD4P26SP - 16</t>
  </si>
  <si>
    <t>V17Y00040T</t>
  </si>
  <si>
    <t>SD002628</t>
  </si>
  <si>
    <t>Kingston</t>
  </si>
  <si>
    <t>KF552C40BBA</t>
  </si>
  <si>
    <t>ESMH08B2301</t>
  </si>
  <si>
    <t>SD002629</t>
  </si>
  <si>
    <t>CTCCD516G5600HC46BK</t>
  </si>
  <si>
    <t>EF2311030600264</t>
  </si>
  <si>
    <t>SD002630</t>
  </si>
  <si>
    <t>EF2311030600251</t>
  </si>
  <si>
    <t>SD002631</t>
  </si>
  <si>
    <t>KKRVFX - MIE</t>
  </si>
  <si>
    <t>132228CD</t>
  </si>
  <si>
    <t>SD002632</t>
  </si>
  <si>
    <t>00256770162</t>
  </si>
  <si>
    <t>SD002633</t>
  </si>
  <si>
    <t>CN-05FDDV-CMC00-91A-1B90-A06</t>
  </si>
  <si>
    <t>MAC:3C-2C-30-D5-38-92</t>
  </si>
  <si>
    <t>SD002634</t>
  </si>
  <si>
    <t>CN-05FDDV-12966-7CD-15FE-A05</t>
  </si>
  <si>
    <t>MAC:8C-EC-4B-1B-87-0D</t>
  </si>
  <si>
    <t>SD002635</t>
  </si>
  <si>
    <t>CN-05FDDV-CMC00-86R-3474-A06</t>
  </si>
  <si>
    <t>MAC:54-BF-64-29-1A-69</t>
  </si>
  <si>
    <t>SD002636</t>
  </si>
  <si>
    <t>CN-05FDDV-CMC00-86R-3365-A06</t>
  </si>
  <si>
    <t>MAC:54-BF-64-29-16-F8</t>
  </si>
  <si>
    <t>SD002637</t>
  </si>
  <si>
    <t>00256448947</t>
  </si>
  <si>
    <t>SD002638</t>
  </si>
  <si>
    <t>00251874795</t>
  </si>
  <si>
    <t>SD002639</t>
  </si>
  <si>
    <t>00288984748</t>
  </si>
  <si>
    <t>SD002640</t>
  </si>
  <si>
    <t>ADATA</t>
  </si>
  <si>
    <t>Ram - 32gb</t>
  </si>
  <si>
    <t>AD4S320032G22-SGN</t>
  </si>
  <si>
    <t>1O3101962267</t>
  </si>
  <si>
    <t>Justin Pavsic - CEO</t>
  </si>
  <si>
    <t>SD002641</t>
  </si>
  <si>
    <t>1O3101962266</t>
  </si>
  <si>
    <t>SD002642</t>
  </si>
  <si>
    <t>1O3101962270</t>
  </si>
  <si>
    <t>SD002643</t>
  </si>
  <si>
    <t>1O3101962269</t>
  </si>
  <si>
    <t>SD002644</t>
  </si>
  <si>
    <t>1O3101961703</t>
  </si>
  <si>
    <t>SD002645</t>
  </si>
  <si>
    <t>1O3101962263</t>
  </si>
  <si>
    <t>SD002646</t>
  </si>
  <si>
    <t>1O3101962268</t>
  </si>
  <si>
    <t>SD002647</t>
  </si>
  <si>
    <t>1O3101961812</t>
  </si>
  <si>
    <t>SD002648</t>
  </si>
  <si>
    <t>1O3101962261</t>
  </si>
  <si>
    <t>SD002649</t>
  </si>
  <si>
    <t>1O3101962276</t>
  </si>
  <si>
    <t>SD002650</t>
  </si>
  <si>
    <t>228156957</t>
  </si>
  <si>
    <t>SD002651</t>
  </si>
  <si>
    <t>00251876256</t>
  </si>
  <si>
    <t>SD002652</t>
  </si>
  <si>
    <t>00251877714</t>
  </si>
  <si>
    <t>SD002653</t>
  </si>
  <si>
    <t>755062210000169</t>
  </si>
  <si>
    <t>SD002654</t>
  </si>
  <si>
    <t xml:space="preserve">00251125484 </t>
  </si>
  <si>
    <t>SD002655</t>
  </si>
  <si>
    <t>SD-PHPS-LAP-004</t>
  </si>
  <si>
    <t>GM5IX7A2241000829</t>
  </si>
  <si>
    <t>SD002656</t>
  </si>
  <si>
    <t>SD-PHPS-LAP-007</t>
  </si>
  <si>
    <t>GM5IX0A2240901063</t>
  </si>
  <si>
    <t>SD002657</t>
  </si>
  <si>
    <t>SD-PHPS-LAP-045</t>
  </si>
  <si>
    <t>1FKM0J3</t>
  </si>
  <si>
    <t>3118394415</t>
  </si>
  <si>
    <t>SD002658</t>
  </si>
  <si>
    <t>DNT-39VHXD3</t>
  </si>
  <si>
    <t>63NXWD3</t>
  </si>
  <si>
    <t>13282305303</t>
  </si>
  <si>
    <t>SD002659</t>
  </si>
  <si>
    <t>SD-PHPS-LAP-053</t>
  </si>
  <si>
    <t>JY521J3</t>
  </si>
  <si>
    <t>43423207743</t>
  </si>
  <si>
    <t>SD002660</t>
  </si>
  <si>
    <t>SD-PHPS-LAP-062</t>
  </si>
  <si>
    <t>F2RM3D3</t>
  </si>
  <si>
    <t>32819047815</t>
  </si>
  <si>
    <t>SD002661</t>
  </si>
  <si>
    <t>SD-PHPS-LAP-079</t>
  </si>
  <si>
    <t>BM8N3D3</t>
  </si>
  <si>
    <t>25289375943</t>
  </si>
  <si>
    <t>SD002662</t>
  </si>
  <si>
    <t>SD-PHPS-LAP-087</t>
  </si>
  <si>
    <t>8MBYWD3</t>
  </si>
  <si>
    <t>18764618583</t>
  </si>
  <si>
    <t>SD002663</t>
  </si>
  <si>
    <t>SD-PHPS-LAP-088</t>
  </si>
  <si>
    <t>6LVXWD3</t>
  </si>
  <si>
    <t>38977117527</t>
  </si>
  <si>
    <t>SD002664</t>
  </si>
  <si>
    <t>Secure</t>
  </si>
  <si>
    <t>UPS - 1500VA</t>
  </si>
  <si>
    <t>310026735E58358200320</t>
  </si>
  <si>
    <t>SD002665</t>
  </si>
  <si>
    <t>1949LZ50RFA8</t>
  </si>
  <si>
    <t>SD002666</t>
  </si>
  <si>
    <t>CN-05FDDV-12966-853-1AE9-A05</t>
  </si>
  <si>
    <t>MAC: 54-BF-64-0E-33-EA</t>
  </si>
  <si>
    <t>SD002667</t>
  </si>
  <si>
    <t>CN-05FDDV-12966-787-0E77-A03</t>
  </si>
  <si>
    <t>MAC: 50-9A-4C-BE-C3-FD</t>
  </si>
  <si>
    <t>SD002668</t>
  </si>
  <si>
    <t>CN-05FDDV-12966-853-1CA7-A05</t>
  </si>
  <si>
    <t>MAC: 54-BF-64-0E-10-DD</t>
  </si>
  <si>
    <t>SD002669</t>
  </si>
  <si>
    <t>CN-05FDDV-12966-7C1-0FF9-A05</t>
  </si>
  <si>
    <t>MAC: 8C-EC-4B-17-70-76</t>
  </si>
  <si>
    <t>SD002670</t>
  </si>
  <si>
    <t>CN-05FDDV-12966-7C1-0FA0-A05</t>
  </si>
  <si>
    <t>MAC: 8C-EC-4B-17-73-1E</t>
  </si>
  <si>
    <t>SD002671</t>
  </si>
  <si>
    <t>CN-05FDDV-12966-853-18C8-A05</t>
  </si>
  <si>
    <t>MAC: 54-BF-64-0E-33-B2</t>
  </si>
  <si>
    <t>SD002672</t>
  </si>
  <si>
    <t>CN-05FDDV-CMC00-95F-1EBE-A07</t>
  </si>
  <si>
    <t>MAC: D8-D0-90-25-3C-A1</t>
  </si>
  <si>
    <t>SD002673</t>
  </si>
  <si>
    <t>CN-05FDDV-12966-787-0FBF-A03</t>
  </si>
  <si>
    <t>MAC: 50-9A-4C-BE-A7-E6</t>
  </si>
  <si>
    <t>SD002674</t>
  </si>
  <si>
    <t>CN-05FDDV-CMC00-93H-0241-A07</t>
  </si>
  <si>
    <t>MAC: 3C-2C-30-FB-6B-18</t>
  </si>
  <si>
    <t>SD002675</t>
  </si>
  <si>
    <t>CN-05FDDV-12966-7BN-1BBE-A05</t>
  </si>
  <si>
    <t>MAC: 8C-EC-4B-13-59-B5</t>
  </si>
  <si>
    <t>SD002676</t>
  </si>
  <si>
    <t>CN-05FDDV-CMC00-939-0BC7-A07</t>
  </si>
  <si>
    <t>MAC: 3C-2C-30-FA-88-9F</t>
  </si>
  <si>
    <t>SD002677</t>
  </si>
  <si>
    <t>CN-05FDDV-CMC00-939-0B1C-A07</t>
  </si>
  <si>
    <t>MAC: 3C-2C-30-FA-8B-80</t>
  </si>
  <si>
    <t>SD002678</t>
  </si>
  <si>
    <t>CN-05FDDV-CMC00-8B1-076F-A06</t>
  </si>
  <si>
    <t>MAC: 3C-2C-30-B5-76-27</t>
  </si>
  <si>
    <t>SD002679</t>
  </si>
  <si>
    <t>CN-05FDDV-CMC00-88L-149B-A06</t>
  </si>
  <si>
    <t>MAC:  54-BF-64-45-92-5F</t>
  </si>
  <si>
    <t>SD002680</t>
  </si>
  <si>
    <t>CN-05FDDV-12966-853-1A58-A05</t>
  </si>
  <si>
    <t>MAC:  54-BF-64-0E-33-38</t>
  </si>
  <si>
    <t>SD002681</t>
  </si>
  <si>
    <t>CN-05FDDV-12966-853-1C98-A05</t>
  </si>
  <si>
    <t>MAC: 54-BF-64-0E-11-75</t>
  </si>
  <si>
    <t>SD002682</t>
  </si>
  <si>
    <t>CN-05FDDV-CMC00-93H-0165-A07</t>
  </si>
  <si>
    <t>MAC: D8-D0-90-00-43-41</t>
  </si>
  <si>
    <t>SD002683</t>
  </si>
  <si>
    <t>CN-05FDDV-12966-853-1AF4-A05</t>
  </si>
  <si>
    <t>MAC:  54-BF-64-0E-33-17</t>
  </si>
  <si>
    <t>SD002684</t>
  </si>
  <si>
    <t>CN-05FDDV-12966-853-1868-A05</t>
  </si>
  <si>
    <t>MAC: 54-BF-64-0E-31-75</t>
  </si>
  <si>
    <t>SD002685</t>
  </si>
  <si>
    <t>CN-05FDDV-CMC00-8B1-0879-A06</t>
  </si>
  <si>
    <t>MAC: 3C-2C-30-B5-70-B2</t>
  </si>
  <si>
    <t>SD002686</t>
  </si>
  <si>
    <t>Rode</t>
  </si>
  <si>
    <t>Wireless Microphone</t>
  </si>
  <si>
    <t>WIGO2.5</t>
  </si>
  <si>
    <t>698813007110</t>
  </si>
  <si>
    <t>HH0788645</t>
  </si>
  <si>
    <t>Staff Domain Ortigas Studio</t>
  </si>
  <si>
    <t>SD002687</t>
  </si>
  <si>
    <t>Atem</t>
  </si>
  <si>
    <t>Video Switcher</t>
  </si>
  <si>
    <t>Mini Pro</t>
  </si>
  <si>
    <t>12427990</t>
  </si>
  <si>
    <t>SD002688</t>
  </si>
  <si>
    <t>Yamaha</t>
  </si>
  <si>
    <t>Analog Mixer</t>
  </si>
  <si>
    <t>MG12XUK</t>
  </si>
  <si>
    <t>AGEL01014</t>
  </si>
  <si>
    <t>SD002689</t>
  </si>
  <si>
    <t>Febon</t>
  </si>
  <si>
    <t>Video Adapter</t>
  </si>
  <si>
    <t>L20P</t>
  </si>
  <si>
    <t>2348170854</t>
  </si>
  <si>
    <t>SD002690</t>
  </si>
  <si>
    <t>00228158799</t>
  </si>
  <si>
    <t>SD002691</t>
  </si>
  <si>
    <t>00338910347W24M</t>
  </si>
  <si>
    <t>SD002692</t>
  </si>
  <si>
    <t>00205411906</t>
  </si>
  <si>
    <t>SD002693</t>
  </si>
  <si>
    <t>CN-056Y0M-Q0C00-7AR-782B-A02</t>
  </si>
  <si>
    <t xml:space="preserve"> Robert Sebastian</t>
  </si>
  <si>
    <t>SD002694</t>
  </si>
  <si>
    <t>00252099133</t>
  </si>
  <si>
    <t>SD002695</t>
  </si>
  <si>
    <t>CN-09T3PC-74261-62J-7038-A06</t>
  </si>
  <si>
    <t>JK0LN92</t>
  </si>
  <si>
    <t>42569197814</t>
  </si>
  <si>
    <t>SD002696</t>
  </si>
  <si>
    <t>WD15</t>
  </si>
  <si>
    <t>CN-05FDDV-CMC00-8AS-1ECF-A06</t>
  </si>
  <si>
    <t>MAC:3C-2C-30-AC-1F-35</t>
  </si>
  <si>
    <t>SD002697</t>
  </si>
  <si>
    <t>SD-PHPS-WKS-482</t>
  </si>
  <si>
    <t>AS Rock</t>
  </si>
  <si>
    <t>H3M0XB241730</t>
  </si>
  <si>
    <t>SD002698</t>
  </si>
  <si>
    <t>SD-PHPS-WKS-483</t>
  </si>
  <si>
    <t>H3M0XB241729</t>
  </si>
  <si>
    <t>SD002699</t>
  </si>
  <si>
    <t>Galaxy A06</t>
  </si>
  <si>
    <t>R83X902MZ4N</t>
  </si>
  <si>
    <t>350588936588128</t>
  </si>
  <si>
    <t>352909596588125</t>
  </si>
  <si>
    <t>SD002700</t>
  </si>
  <si>
    <t>R83X902MTWZ</t>
  </si>
  <si>
    <t>350588936586726</t>
  </si>
  <si>
    <t>352909596586723</t>
  </si>
  <si>
    <t>SD002701</t>
  </si>
  <si>
    <t>R83X902N4DA</t>
  </si>
  <si>
    <t>350588936589860</t>
  </si>
  <si>
    <t>352909596589867</t>
  </si>
  <si>
    <t>SD002702</t>
  </si>
  <si>
    <t>R83X902MTGY</t>
  </si>
  <si>
    <t>350588936586593</t>
  </si>
  <si>
    <t>352909596586590</t>
  </si>
  <si>
    <t>SD002703</t>
  </si>
  <si>
    <t>CN-0NPNRT-QDC00-74S-5RUB-A00</t>
  </si>
  <si>
    <t xml:space="preserve">J5VD0J2   </t>
  </si>
  <si>
    <t>41713870574</t>
  </si>
  <si>
    <t>SD002704</t>
  </si>
  <si>
    <t>00252095575</t>
  </si>
  <si>
    <t>SD002705</t>
  </si>
  <si>
    <t>R83X90D9HDN</t>
  </si>
  <si>
    <t>IME1: 351398411520524</t>
  </si>
  <si>
    <t>IME2: 355496841520522</t>
  </si>
  <si>
    <t>SD002706</t>
  </si>
  <si>
    <t>SD-PHPS-LAP-019</t>
  </si>
  <si>
    <t xml:space="preserve">3PCSJR2 </t>
  </si>
  <si>
    <t>8063488766</t>
  </si>
  <si>
    <t>SD002707</t>
  </si>
  <si>
    <t>SD-PHPS-LAP-104</t>
  </si>
  <si>
    <t>7VLJZD3</t>
  </si>
  <si>
    <t>17148132039</t>
  </si>
  <si>
    <t>SD002708</t>
  </si>
  <si>
    <t>SD-PHPS-LAP-103</t>
  </si>
  <si>
    <t>CF8V2F3</t>
  </si>
  <si>
    <t>27043267071</t>
  </si>
  <si>
    <t>SD002709</t>
  </si>
  <si>
    <t>SD-PHPS-LAP-106</t>
  </si>
  <si>
    <t>56XXWD3</t>
  </si>
  <si>
    <t>11303717655</t>
  </si>
  <si>
    <t>SD002710</t>
  </si>
  <si>
    <t>SD-PHPS-LAP-105</t>
  </si>
  <si>
    <t>G20J0J3</t>
  </si>
  <si>
    <t>34950336879</t>
  </si>
  <si>
    <t>SD002711</t>
  </si>
  <si>
    <t>SD-PHPS-LAP-100</t>
  </si>
  <si>
    <t>8YDS2F3</t>
  </si>
  <si>
    <t>19493253183</t>
  </si>
  <si>
    <t>SD002712</t>
  </si>
  <si>
    <t>SD-PHPS-LAP-101</t>
  </si>
  <si>
    <t>7SGV2F3</t>
  </si>
  <si>
    <t>16958852607</t>
  </si>
  <si>
    <t>SD002713</t>
  </si>
  <si>
    <t>SD-PHPS-LAP-102</t>
  </si>
  <si>
    <t>Lenovo</t>
  </si>
  <si>
    <t>IdeaPad Slim 3 14IAH8 - 83EQ0043PH</t>
  </si>
  <si>
    <t>PF4SPCNN</t>
  </si>
  <si>
    <t>Client's Asset</t>
  </si>
  <si>
    <t>SD002714</t>
  </si>
  <si>
    <t>Targus</t>
  </si>
  <si>
    <t>AMW600 Wireless Optical Mouse</t>
  </si>
  <si>
    <t>202212100047</t>
  </si>
  <si>
    <t>SD002715</t>
  </si>
  <si>
    <t>R83X909D7CV</t>
  </si>
  <si>
    <t>350588939164877</t>
  </si>
  <si>
    <t>352909599164874</t>
  </si>
  <si>
    <t>SD002716</t>
  </si>
  <si>
    <t>SD-PHPS-LAP-107</t>
  </si>
  <si>
    <t>BMVFKG3</t>
  </si>
  <si>
    <t>Laptop from SA</t>
  </si>
  <si>
    <t>SD002717</t>
  </si>
  <si>
    <t>00403620148</t>
  </si>
  <si>
    <t>SD002718</t>
  </si>
  <si>
    <t>00403617852</t>
  </si>
  <si>
    <t>SD002719</t>
  </si>
  <si>
    <t>00403617855</t>
  </si>
  <si>
    <t>SD002720</t>
  </si>
  <si>
    <t>00403616692</t>
  </si>
  <si>
    <t>SD002721</t>
  </si>
  <si>
    <t>00403488340</t>
  </si>
  <si>
    <t>SD002722</t>
  </si>
  <si>
    <t>00403488536</t>
  </si>
  <si>
    <t>SD002723</t>
  </si>
  <si>
    <t>00403617773</t>
  </si>
  <si>
    <t>SD002724</t>
  </si>
  <si>
    <t>00403490638</t>
  </si>
  <si>
    <t>SD002725</t>
  </si>
  <si>
    <t>00403489687</t>
  </si>
  <si>
    <t>SD002726</t>
  </si>
  <si>
    <t>00403617771</t>
  </si>
  <si>
    <t>SD002727</t>
  </si>
  <si>
    <t>00403617849</t>
  </si>
  <si>
    <t>SD002728</t>
  </si>
  <si>
    <t>00403489619</t>
  </si>
  <si>
    <t>SD002729</t>
  </si>
  <si>
    <t>00403490629</t>
  </si>
  <si>
    <t>SD002730</t>
  </si>
  <si>
    <t>00403616697</t>
  </si>
  <si>
    <t>SD002731</t>
  </si>
  <si>
    <t>00403489486</t>
  </si>
  <si>
    <t>SD002732</t>
  </si>
  <si>
    <t>00403619004</t>
  </si>
  <si>
    <t>SD002733</t>
  </si>
  <si>
    <t>00403617854</t>
  </si>
  <si>
    <t>SD002734</t>
  </si>
  <si>
    <t>00403488333</t>
  </si>
  <si>
    <t>SD002735</t>
  </si>
  <si>
    <t>00403617851</t>
  </si>
  <si>
    <t>SD002736</t>
  </si>
  <si>
    <t>00403616702</t>
  </si>
  <si>
    <t>SD002737</t>
  </si>
  <si>
    <t>00403488341</t>
  </si>
  <si>
    <t>SD002738</t>
  </si>
  <si>
    <t>00403488330</t>
  </si>
  <si>
    <t>SD002739</t>
  </si>
  <si>
    <t>00403488334</t>
  </si>
  <si>
    <t>SD002740</t>
  </si>
  <si>
    <t>00403620150</t>
  </si>
  <si>
    <t>SD002741</t>
  </si>
  <si>
    <t>00403616701</t>
  </si>
  <si>
    <t>SD002742</t>
  </si>
  <si>
    <t>00403489684</t>
  </si>
  <si>
    <t>SD002743</t>
  </si>
  <si>
    <t>00403488532</t>
  </si>
  <si>
    <t>SD002744</t>
  </si>
  <si>
    <t>00403491929</t>
  </si>
  <si>
    <t>SD002745</t>
  </si>
  <si>
    <t>00403489683</t>
  </si>
  <si>
    <t>SD002746</t>
  </si>
  <si>
    <t>00403488530</t>
  </si>
  <si>
    <t>SD002747</t>
  </si>
  <si>
    <t>00403489614</t>
  </si>
  <si>
    <t>SD002748</t>
  </si>
  <si>
    <t>00403489685</t>
  </si>
  <si>
    <t>SD002749</t>
  </si>
  <si>
    <t>00403488537</t>
  </si>
  <si>
    <t>SD002750</t>
  </si>
  <si>
    <t>00403488487</t>
  </si>
  <si>
    <t>SD002751</t>
  </si>
  <si>
    <t>00403488533</t>
  </si>
  <si>
    <t>SD002752</t>
  </si>
  <si>
    <t>00403619002</t>
  </si>
  <si>
    <t>SD002753</t>
  </si>
  <si>
    <t>00403488529</t>
  </si>
  <si>
    <t>SD002754</t>
  </si>
  <si>
    <t>00403488531</t>
  </si>
  <si>
    <t>SD002755</t>
  </si>
  <si>
    <t>00403489686</t>
  </si>
  <si>
    <t>SD002756</t>
  </si>
  <si>
    <t>00403490871</t>
  </si>
  <si>
    <t>SD002757</t>
  </si>
  <si>
    <t>00403616704</t>
  </si>
  <si>
    <t>SD002758</t>
  </si>
  <si>
    <t>00403488535</t>
  </si>
  <si>
    <t>SD002759</t>
  </si>
  <si>
    <t>00403490870</t>
  </si>
  <si>
    <t>SD002760</t>
  </si>
  <si>
    <t>00403489688</t>
  </si>
  <si>
    <t>SD002761</t>
  </si>
  <si>
    <t>00403489682</t>
  </si>
  <si>
    <t>SD002762</t>
  </si>
  <si>
    <t>00403616700</t>
  </si>
  <si>
    <t>SD002763</t>
  </si>
  <si>
    <t>00403488437</t>
  </si>
  <si>
    <t>SD002764</t>
  </si>
  <si>
    <t>00403489587</t>
  </si>
  <si>
    <t>SD002765</t>
  </si>
  <si>
    <t>00403488534</t>
  </si>
  <si>
    <t>SD002766</t>
  </si>
  <si>
    <t>00403617853</t>
  </si>
  <si>
    <t>SD002767</t>
  </si>
  <si>
    <t>SD002768</t>
  </si>
  <si>
    <t>SD002769</t>
  </si>
  <si>
    <t>SD002770</t>
  </si>
  <si>
    <t>SD002771</t>
  </si>
  <si>
    <t>SD002772</t>
  </si>
  <si>
    <t>SD002773</t>
  </si>
  <si>
    <t>SD002774</t>
  </si>
  <si>
    <t>SD002775</t>
  </si>
  <si>
    <t>SD002776</t>
  </si>
  <si>
    <t>CN-0J69G1-LO300-272-M1JG-A02</t>
  </si>
  <si>
    <t>SD002777</t>
  </si>
  <si>
    <t>CN-01NF4K-LO300-16O-M0DN-A01</t>
  </si>
  <si>
    <t>SD002778</t>
  </si>
  <si>
    <t>CN-0J69G1-LO300-284-M0BF-A02</t>
  </si>
  <si>
    <t>SD002779</t>
  </si>
  <si>
    <t>CN-01NF4K-LO300-16O-M0H0-A01</t>
  </si>
  <si>
    <t>SD002780</t>
  </si>
  <si>
    <t>CN-01NF4K-LO300-16O-M0HB-A01</t>
  </si>
  <si>
    <t>SD002781</t>
  </si>
  <si>
    <t>CN-01NF4K-LO300-16O-M0H5-A01</t>
  </si>
  <si>
    <t>SD002782</t>
  </si>
  <si>
    <t>CN-01NF4K-LO300-16O-M0FX-A01</t>
  </si>
  <si>
    <t>SD002783</t>
  </si>
  <si>
    <t>CN-0J69G1-LO300-272-M1KY-A02</t>
  </si>
  <si>
    <t>SD002784</t>
  </si>
  <si>
    <t>CN-01YJ3P-LO300-147-M1T4-A00</t>
  </si>
  <si>
    <t>SD002785</t>
  </si>
  <si>
    <t>CN-01YJ3P-LO300-147-M1TA-A00</t>
  </si>
  <si>
    <t>SD002786</t>
  </si>
  <si>
    <t>CN-01NF4K-LO300-16O-M0HR-A01</t>
  </si>
  <si>
    <t>SD002787</t>
  </si>
  <si>
    <t>CN-01NF4K-LO300-16O-M0FY-A01</t>
  </si>
  <si>
    <t>SD002788</t>
  </si>
  <si>
    <t>CN-0J69G1-LO300-272-M1KJ-A02</t>
  </si>
  <si>
    <t>SD002789</t>
  </si>
  <si>
    <t>CN-01NF4K-LO300-16O-M0HO-A01</t>
  </si>
  <si>
    <t>SD002790</t>
  </si>
  <si>
    <t>CN-01NF4K-LO300-16O-M0IQ-A01</t>
  </si>
  <si>
    <t>SD002791</t>
  </si>
  <si>
    <t>SD002792</t>
  </si>
  <si>
    <t>WM116</t>
  </si>
  <si>
    <t>CN-08PHD3-PRC00-147-0103</t>
  </si>
  <si>
    <t>SD002793</t>
  </si>
  <si>
    <t>CN-08PHD3-PRC00-147-0101</t>
  </si>
  <si>
    <t>SD002794</t>
  </si>
  <si>
    <t>CN-08PHD3-PRC00-147-010L</t>
  </si>
  <si>
    <t>SD002795</t>
  </si>
  <si>
    <t>CN-0WG2M9-LO300-0BB-M1WB-A06</t>
  </si>
  <si>
    <t>SD002796</t>
  </si>
  <si>
    <t>CN-08PHD3-PRC00-147-00ZH</t>
  </si>
  <si>
    <t>SD002797</t>
  </si>
  <si>
    <t>CN-08PHD3-PRC00-147-010O</t>
  </si>
  <si>
    <t>SD002798</t>
  </si>
  <si>
    <t>CN-0WG2M9-LO300-0CN-M2M7-A06</t>
  </si>
  <si>
    <t>SD002799</t>
  </si>
  <si>
    <t>CN-0TNTCT-PRC00-13M-0021</t>
  </si>
  <si>
    <t>SD002800</t>
  </si>
  <si>
    <t>CN-0WG2M9-LO300-0CN-M2CU-A06</t>
  </si>
  <si>
    <t>SD002801</t>
  </si>
  <si>
    <t>CN-08PHD3-PRC00-147-010A</t>
  </si>
  <si>
    <t>SD002802</t>
  </si>
  <si>
    <t xml:space="preserve">CN-0050FX-73826-72F-00D6 </t>
  </si>
  <si>
    <t>SD002803</t>
  </si>
  <si>
    <t>MS5320W</t>
  </si>
  <si>
    <t>CN-0MFPF7-CH400-161-00VD-A03</t>
  </si>
  <si>
    <t>SD002804</t>
  </si>
  <si>
    <t>CN-01NF4K-LO300-16O-K0HT-A01</t>
  </si>
  <si>
    <t>SD002805</t>
  </si>
  <si>
    <t>CN-0J69G1-LO300-272-K1K4-A02</t>
  </si>
  <si>
    <t>SD002806</t>
  </si>
  <si>
    <t>CN-01YJ3P-LO300-147-K1TA-A00</t>
  </si>
  <si>
    <t>SD002807</t>
  </si>
  <si>
    <t>CN-01NF4K-LO300-16O-K0HD-A01</t>
  </si>
  <si>
    <t>SD002808</t>
  </si>
  <si>
    <t>CN-0J69G1-LO300-272-K1K0-A02</t>
  </si>
  <si>
    <t>SD002809</t>
  </si>
  <si>
    <t>CN-0J69G1-LO300-272-K1KM-A02</t>
  </si>
  <si>
    <t>SD002810</t>
  </si>
  <si>
    <t>CN-01NF4K-LO300-16O-K0DT-A01</t>
  </si>
  <si>
    <t>SD002811</t>
  </si>
  <si>
    <t>CN-01NF4K-LO300-16O-K0JS-A01</t>
  </si>
  <si>
    <t>SD002812</t>
  </si>
  <si>
    <t>CN-0J69G1-LO300-284-K08G-A02</t>
  </si>
  <si>
    <t>SD002813</t>
  </si>
  <si>
    <t>CN-01YJ3P-LO300-147-K1R5-A00</t>
  </si>
  <si>
    <t>SD002814</t>
  </si>
  <si>
    <t>CN-0J69G1-LO300-272-K1JV-A02</t>
  </si>
  <si>
    <t>SD002815</t>
  </si>
  <si>
    <t>CN-0J69G1-LO300-284-K08F-A02</t>
  </si>
  <si>
    <t>SD002816</t>
  </si>
  <si>
    <t>CN-0J69G1-LO300-272-K1KG-A02</t>
  </si>
  <si>
    <t>SD002817</t>
  </si>
  <si>
    <t>CN-01NF4K-LO300-16O-K0HA-A01</t>
  </si>
  <si>
    <t>SD002818</t>
  </si>
  <si>
    <t>CN-01NF4K-LO300-16O-K0HB-A01</t>
  </si>
  <si>
    <t>SD002819</t>
  </si>
  <si>
    <t>CN-01YJ3P-LO300-147-K1QC-A00</t>
  </si>
  <si>
    <t>SD002820</t>
  </si>
  <si>
    <t>CN-0J69G1-LO300-272-K1JF-A02</t>
  </si>
  <si>
    <t>SD002821</t>
  </si>
  <si>
    <t>SD-PHPS-LAP-118</t>
  </si>
  <si>
    <t>HP</t>
  </si>
  <si>
    <t>HP Elitebook x360 1030 G4</t>
  </si>
  <si>
    <t>5CD9506DHT</t>
  </si>
  <si>
    <t>SD002822</t>
  </si>
  <si>
    <t>00251874807</t>
  </si>
  <si>
    <t>SD002823</t>
  </si>
  <si>
    <t>00228156949</t>
  </si>
  <si>
    <t>SD002824</t>
  </si>
  <si>
    <t>00205411337</t>
  </si>
  <si>
    <t>SD002825</t>
  </si>
  <si>
    <t>00228156971</t>
  </si>
  <si>
    <t>SD002826</t>
  </si>
  <si>
    <t>00256446971</t>
  </si>
  <si>
    <t>SD002827</t>
  </si>
  <si>
    <t>00256773989</t>
  </si>
  <si>
    <t>SD002828</t>
  </si>
  <si>
    <t>00228157141</t>
  </si>
  <si>
    <t>SD002829</t>
  </si>
  <si>
    <t>00228156943</t>
  </si>
  <si>
    <t>SD002830</t>
  </si>
  <si>
    <t>00256775460</t>
  </si>
  <si>
    <t>SD002831</t>
  </si>
  <si>
    <t>00251125480</t>
  </si>
  <si>
    <t>SD002832</t>
  </si>
  <si>
    <t>00251877710</t>
  </si>
  <si>
    <t>SD002833</t>
  </si>
  <si>
    <t>00256772098</t>
  </si>
  <si>
    <t>SD002834</t>
  </si>
  <si>
    <t>CN-0J69G1-LO300-272-M1JV-A02</t>
  </si>
  <si>
    <t>SD002835</t>
  </si>
  <si>
    <t>CN-OJ69G1-LO300-272-M1JC-A02</t>
  </si>
  <si>
    <t>SD002836</t>
  </si>
  <si>
    <t>CN-01NF4K-LO300-16O-K0IC-A01</t>
  </si>
  <si>
    <t>SD002837</t>
  </si>
  <si>
    <t>CN-01YJ3P-LO300-147-K0YM-A00</t>
  </si>
  <si>
    <t>SD002838</t>
  </si>
  <si>
    <t>CN-0J69G1-LO300-284-K09R-A02</t>
  </si>
  <si>
    <t>SD002839</t>
  </si>
  <si>
    <t>CN-01NF4K-LO300-16O-K0GP-A01</t>
  </si>
  <si>
    <t>SD002840</t>
  </si>
  <si>
    <t>CN-0J69G1-LO300-284-K08D-A02</t>
  </si>
  <si>
    <t>SD002841</t>
  </si>
  <si>
    <t>CN-01NF4K-LO300-16O-K0HY-A01</t>
  </si>
  <si>
    <t>SD002842</t>
  </si>
  <si>
    <t>CN-0J69G1-LO300-272-K1JY-A02</t>
  </si>
  <si>
    <t>SD002843</t>
  </si>
  <si>
    <t>CN-01NF4K-LO300-16O-K0FY-A01</t>
  </si>
  <si>
    <t>SD002844</t>
  </si>
  <si>
    <t>CN-0J69G1-LO300-272-K1KP-A02</t>
  </si>
  <si>
    <t>SD002845</t>
  </si>
  <si>
    <t>CN-0J69G1-LO300-284-K07U-A02</t>
  </si>
  <si>
    <t>SD002846</t>
  </si>
  <si>
    <t>CN-01NF4K-LO300-16O-K0HQ-A01</t>
  </si>
  <si>
    <t>SD002847</t>
  </si>
  <si>
    <t>CN-01NF4K-LO300-16O-K0FW-A01</t>
  </si>
  <si>
    <t>SD002848</t>
  </si>
  <si>
    <t>CN-0J69G1-LO300-272-K1JZ-A02</t>
  </si>
  <si>
    <t>SD002849</t>
  </si>
  <si>
    <t>CN-01YJ3P-LO300-147-K1T5-A00</t>
  </si>
  <si>
    <t>SD002850</t>
  </si>
  <si>
    <t>CN-0J69G1-LO300-284-K09J-A02</t>
  </si>
  <si>
    <t>SD002851</t>
  </si>
  <si>
    <t>CN-0J69G1-LO300-272-K1KT-A02</t>
  </si>
  <si>
    <t>SD002852</t>
  </si>
  <si>
    <t>CN-005WC4-71616-5C2-0QVG</t>
  </si>
  <si>
    <t>Same Serial Numbers</t>
  </si>
  <si>
    <t>SD002853</t>
  </si>
  <si>
    <t>SD002854</t>
  </si>
  <si>
    <t>SD002855</t>
  </si>
  <si>
    <t>SD002856</t>
  </si>
  <si>
    <t>SD002857</t>
  </si>
  <si>
    <t>SD002858</t>
  </si>
  <si>
    <t>SD002859</t>
  </si>
  <si>
    <t>SD002860</t>
  </si>
  <si>
    <t>SD-PHPS-WKS-485</t>
  </si>
  <si>
    <t>Biostar</t>
  </si>
  <si>
    <t>H610M</t>
  </si>
  <si>
    <t>F4B5206BE0BE</t>
  </si>
  <si>
    <t>HWD240600150857</t>
  </si>
  <si>
    <t>SD002861</t>
  </si>
  <si>
    <t>SD-PHPS-LAP-110</t>
  </si>
  <si>
    <t>B98F8D3</t>
  </si>
  <si>
    <t>SD002862</t>
  </si>
  <si>
    <t>SD-PHPS-LAP-111</t>
  </si>
  <si>
    <t>9VWW2F3</t>
  </si>
  <si>
    <t>SD002863</t>
  </si>
  <si>
    <t>SD-PHPS-LAP-119</t>
  </si>
  <si>
    <t>7M1J8D3</t>
  </si>
  <si>
    <t>Sarah Louise Santos</t>
  </si>
  <si>
    <t>SD002864</t>
  </si>
  <si>
    <t>SD-PHPS-LAP-114</t>
  </si>
  <si>
    <t>2RNK6D3</t>
  </si>
  <si>
    <t>SD002865</t>
  </si>
  <si>
    <t>SD-PHPS-LAP-113</t>
  </si>
  <si>
    <t>3F601J3</t>
  </si>
  <si>
    <t>SD002866</t>
  </si>
  <si>
    <t>SD-PHPS-LAP-115</t>
  </si>
  <si>
    <t>3NVK6D3</t>
  </si>
  <si>
    <t>SD002867</t>
  </si>
  <si>
    <t>SD-SAJB-LAP-021</t>
  </si>
  <si>
    <t>Latitude 5440</t>
  </si>
  <si>
    <t>F8QDX54</t>
  </si>
  <si>
    <t>Staff Domain - South Africa</t>
  </si>
  <si>
    <t>SD002868</t>
  </si>
  <si>
    <t>SD-PHPS-LAP-112</t>
  </si>
  <si>
    <t>JN9B1F3</t>
  </si>
  <si>
    <t>SD002869</t>
  </si>
  <si>
    <t>SD-PHPS-LAP-109</t>
  </si>
  <si>
    <t>A14-4060</t>
  </si>
  <si>
    <t>GM5IX0A2243702386</t>
  </si>
  <si>
    <t>SD002870</t>
  </si>
  <si>
    <t>SD-PHPS-LAP-108</t>
  </si>
  <si>
    <t>GM5IX0A2243702381</t>
  </si>
  <si>
    <t>SD002871</t>
  </si>
  <si>
    <t>R83X90C7ENY</t>
  </si>
  <si>
    <t>IMEI 1: 351398410887023</t>
  </si>
  <si>
    <t>IMEI 2: 355496840887021</t>
  </si>
  <si>
    <t>SD002872</t>
  </si>
  <si>
    <t>R83X90C7E1E</t>
  </si>
  <si>
    <t>IMEI 1: 351398410886819</t>
  </si>
  <si>
    <t>IMEI 2: 355496840886817</t>
  </si>
  <si>
    <t>SD002873</t>
  </si>
  <si>
    <t>R83X90C7EDR</t>
  </si>
  <si>
    <t>IMEI 1: 351398410886934</t>
  </si>
  <si>
    <t>IMEI 2: 355496840886932</t>
  </si>
  <si>
    <t>SD002874</t>
  </si>
  <si>
    <t>CN-0J69G1-LO300-272-M1JN-A02</t>
  </si>
  <si>
    <t>SD002875</t>
  </si>
  <si>
    <t>18 Gauge Brad Nailer</t>
  </si>
  <si>
    <t>DBN500</t>
  </si>
  <si>
    <t>IT Department</t>
  </si>
  <si>
    <t>SD002876</t>
  </si>
  <si>
    <t>CN-0RHTXY-PRC00-875-00RF-A05</t>
  </si>
  <si>
    <t>SD002877</t>
  </si>
  <si>
    <t>CN-0RHTXY-PRC00-875-00MY-A05</t>
  </si>
  <si>
    <t>SD002878</t>
  </si>
  <si>
    <t>CN-0RHTXY-PRC00-875-00QJ-A05</t>
  </si>
  <si>
    <t>SD002879</t>
  </si>
  <si>
    <t>CN-0RHTXY-PRC00-881-01DP-A05</t>
  </si>
  <si>
    <t>SD002880</t>
  </si>
  <si>
    <t>CN-0RHTXY-PRC00-875-00K5-A05</t>
  </si>
  <si>
    <t>SD002881</t>
  </si>
  <si>
    <t>CN-08PHD3-PRC00-147-010N-A09</t>
  </si>
  <si>
    <t>SD002882</t>
  </si>
  <si>
    <t>CN-0RHTXY-PRC00-875-00RH-A05</t>
  </si>
  <si>
    <t>SD002883</t>
  </si>
  <si>
    <t>CN-0RHTXY-PRC00-875-00T5-A05</t>
  </si>
  <si>
    <t>SD002884</t>
  </si>
  <si>
    <t>CN-0050FX-73826-72F-00DB-A03</t>
  </si>
  <si>
    <t>SD002885</t>
  </si>
  <si>
    <t>CN-0RHTXY-PRC00-875-OOP3-A05</t>
  </si>
  <si>
    <t>SD002886</t>
  </si>
  <si>
    <t>CN-01NF4K-LO300-16O-K0IH-A01</t>
  </si>
  <si>
    <t>SD002887</t>
  </si>
  <si>
    <t>CN-0050FX-73826-72F-00D7-A03</t>
  </si>
  <si>
    <t>SD002888</t>
  </si>
  <si>
    <t>CN-01NF4K-LO300-16O-K0H6-A01</t>
  </si>
  <si>
    <t>SD002889</t>
  </si>
  <si>
    <t>CN-0RHTXY-PRC00-875-00N3-A05</t>
  </si>
  <si>
    <t>SD002890</t>
  </si>
  <si>
    <t>CN-O1NF4K-LO300-16O-K0JR-A01</t>
  </si>
  <si>
    <t>SD002891</t>
  </si>
  <si>
    <t>CN-01NF4K-LO300-16O-K0HU-A01</t>
  </si>
  <si>
    <t>SD002892</t>
  </si>
  <si>
    <t>CN-08PHD3-PRC00-147-0107-A09</t>
  </si>
  <si>
    <t>SD002893</t>
  </si>
  <si>
    <t>CN-0050FX-73826-72F-00D4-A03</t>
  </si>
  <si>
    <t>SD002894</t>
  </si>
  <si>
    <t>CN-01NF4K-LO300-16O-K0J3-A01</t>
  </si>
  <si>
    <t>SD002895</t>
  </si>
  <si>
    <t>CN-08PHD3-PRC00-147-00ZW-A09</t>
  </si>
  <si>
    <t>SD002896</t>
  </si>
  <si>
    <t>CN-01YJ3P-LO300-147-K1R6-A00</t>
  </si>
  <si>
    <t>SD002897</t>
  </si>
  <si>
    <t>CN-0RHTXY-PRC00-875-00S3-A05</t>
  </si>
  <si>
    <t>SD002898</t>
  </si>
  <si>
    <t>CN-08PHD3-PRC00-147-010D-A09</t>
  </si>
  <si>
    <t>SD002899</t>
  </si>
  <si>
    <t>CN-01NF4K-LO300-16O-K0HZ-A01</t>
  </si>
  <si>
    <t>SD002900</t>
  </si>
  <si>
    <t>CN-0J69G1-LO300-284-K007-A02</t>
  </si>
  <si>
    <t>SD002901</t>
  </si>
  <si>
    <t>CN-08PHD3-PRC00-147-010A-A09</t>
  </si>
  <si>
    <t>SD002902</t>
  </si>
  <si>
    <t>CN-0J69G1-LO300-2AK-K109-A03</t>
  </si>
  <si>
    <t>SD002903</t>
  </si>
  <si>
    <t>CN-0RHTXY-PRC00-875-00QQ-A05</t>
  </si>
  <si>
    <t>SD002904</t>
  </si>
  <si>
    <t>CN-08PHD3-PRC00-147-010G-A09</t>
  </si>
  <si>
    <t>SD002905</t>
  </si>
  <si>
    <t>CN-0RHTXY-PRC00-875-00QK-A05</t>
  </si>
  <si>
    <t>SD002906</t>
  </si>
  <si>
    <t>CN-0TNTCT-PRC00-12P-002N-A09</t>
  </si>
  <si>
    <t>SD002907</t>
  </si>
  <si>
    <t>CN-0WG2M9-LO300-0CN-K28G-A06</t>
  </si>
  <si>
    <t>SD002908</t>
  </si>
  <si>
    <t>CN-0WG2M9-LO300-0BB-K1VA-A06</t>
  </si>
  <si>
    <t>SD002909</t>
  </si>
  <si>
    <t>CN-0WG2M9-LO300-0CN-K2CU-A06</t>
  </si>
  <si>
    <t>SD002910</t>
  </si>
  <si>
    <t>CN-0WG2M9-LO300-0CN-K2D2-A06</t>
  </si>
  <si>
    <t>SD002911</t>
  </si>
  <si>
    <t>CN-0WG2M9-LO300-0CN-K2CX-A06</t>
  </si>
  <si>
    <t>SD002912</t>
  </si>
  <si>
    <t>CN-0RHTXY-PRC00-875-00T6-A05</t>
  </si>
  <si>
    <t>SD002913</t>
  </si>
  <si>
    <t>CN-0RHTXY-PRC00-875-00RF</t>
  </si>
  <si>
    <t>SD002914</t>
  </si>
  <si>
    <t>CN-08PHD3-PRC00-147-0100</t>
  </si>
  <si>
    <t>SD002915</t>
  </si>
  <si>
    <t>CN-0WG2M9-LO300-0CN-K2CT-A06</t>
  </si>
  <si>
    <t>SD002916</t>
  </si>
  <si>
    <t>CN-0WG2M9-LO300-0CN-K2D3-A06</t>
  </si>
  <si>
    <t>SD002917</t>
  </si>
  <si>
    <t>CN-0WG2M9-LO300-0CN-K2D1-A06</t>
  </si>
  <si>
    <t>SD002918</t>
  </si>
  <si>
    <t>CN-0J69G1-LO300-272-M1KL-A02</t>
  </si>
  <si>
    <t>SD002919</t>
  </si>
  <si>
    <t>CN-01YJ3P-LO300-147-M0YN-A00</t>
  </si>
  <si>
    <t>SD002920</t>
  </si>
  <si>
    <t>CN-0WG2M9-LO300-0CN-M2D1-A06</t>
  </si>
  <si>
    <t>SD002921</t>
  </si>
  <si>
    <t>CN-01YJ3P-LO300-147-K1T7-A00</t>
  </si>
  <si>
    <t>SD002922</t>
  </si>
  <si>
    <t>CN-01YJ3P-LO300-147-K0YN-A00</t>
  </si>
  <si>
    <t>SD002923</t>
  </si>
  <si>
    <t>CN-08PHD3-PRC00-147-0109-A09</t>
  </si>
  <si>
    <t>SD002924</t>
  </si>
  <si>
    <t>CN-0J69G1-LO300-272-M1KS-A02</t>
  </si>
  <si>
    <t>SD002925</t>
  </si>
  <si>
    <t>Bachin</t>
  </si>
  <si>
    <t>Writing Machine</t>
  </si>
  <si>
    <t>TA-4</t>
  </si>
  <si>
    <t>SD002926</t>
  </si>
  <si>
    <t>Portable SSD</t>
  </si>
  <si>
    <t>MU-PE1T0S</t>
  </si>
  <si>
    <t>S6SKNJ0X600464F</t>
  </si>
  <si>
    <t>SD002927</t>
  </si>
  <si>
    <t>CN-0J69G1-LO300-272-M1K4-A02</t>
  </si>
  <si>
    <t>SD002928</t>
  </si>
  <si>
    <t>CN-0RHTXY-PRC00-875-00MY</t>
  </si>
  <si>
    <t>SD002929</t>
  </si>
  <si>
    <t>CN-08PHD3-PRC00-147-010B</t>
  </si>
  <si>
    <t>SD002930</t>
  </si>
  <si>
    <t>CN-0J69G1-LO300-284-M07X-A02</t>
  </si>
  <si>
    <t>SD002931</t>
  </si>
  <si>
    <t>CN-0J69G1-LO300-272-M1JS-A02</t>
  </si>
  <si>
    <t>SD002932</t>
  </si>
  <si>
    <t>SD002933</t>
  </si>
  <si>
    <t>SD002934</t>
  </si>
  <si>
    <t>SD002935</t>
  </si>
  <si>
    <t>SD002936</t>
  </si>
  <si>
    <t>SD002937</t>
  </si>
  <si>
    <t>SD002938</t>
  </si>
  <si>
    <t>SD002939</t>
  </si>
  <si>
    <t>SD002940</t>
  </si>
  <si>
    <t>SD-PHPS-DSK-001</t>
  </si>
  <si>
    <t>001</t>
  </si>
  <si>
    <t>SD002941</t>
  </si>
  <si>
    <t>SD-PHPS-DSK-002</t>
  </si>
  <si>
    <t>002</t>
  </si>
  <si>
    <t>SD002942</t>
  </si>
  <si>
    <t>SD-PHPS-DSK-003</t>
  </si>
  <si>
    <t>003</t>
  </si>
  <si>
    <t>SD002943</t>
  </si>
  <si>
    <t>SD-PHPS-DSK-004</t>
  </si>
  <si>
    <t>004</t>
  </si>
  <si>
    <t>SD002944</t>
  </si>
  <si>
    <t>SD-PHPS-DSK-005</t>
  </si>
  <si>
    <t>005</t>
  </si>
  <si>
    <t>SD002945</t>
  </si>
  <si>
    <t>SD-PHPS-DSK-006</t>
  </si>
  <si>
    <t>006</t>
  </si>
  <si>
    <t>SD002946</t>
  </si>
  <si>
    <t>SD-PHPS-DSK-007</t>
  </si>
  <si>
    <t>007</t>
  </si>
  <si>
    <t>SD002947</t>
  </si>
  <si>
    <t>SD-PHPS-DSK-008</t>
  </si>
  <si>
    <t>008</t>
  </si>
  <si>
    <t>SD002948</t>
  </si>
  <si>
    <t>SD-PHPS-DSK-009</t>
  </si>
  <si>
    <t>009</t>
  </si>
  <si>
    <t>SD002949</t>
  </si>
  <si>
    <t>SD-PHPS-DSK-010</t>
  </si>
  <si>
    <t>010</t>
  </si>
  <si>
    <t>SD002950</t>
  </si>
  <si>
    <t>SD-PHPS-DSK-011</t>
  </si>
  <si>
    <t>011</t>
  </si>
  <si>
    <t>SD002951</t>
  </si>
  <si>
    <t>SD-PHPS-DSK-012</t>
  </si>
  <si>
    <t>012</t>
  </si>
  <si>
    <t>SD002952</t>
  </si>
  <si>
    <t>SD-PHPS-DSK-013</t>
  </si>
  <si>
    <t>013</t>
  </si>
  <si>
    <t>SD002953</t>
  </si>
  <si>
    <t>SD-PHPS-DSK-014</t>
  </si>
  <si>
    <t>014</t>
  </si>
  <si>
    <t>SD002954</t>
  </si>
  <si>
    <t>SD-PHPS-DSK-015</t>
  </si>
  <si>
    <t>015</t>
  </si>
  <si>
    <t>SD002955</t>
  </si>
  <si>
    <t>SD-PHPS-DSK-016</t>
  </si>
  <si>
    <t>016</t>
  </si>
  <si>
    <t>SD002956</t>
  </si>
  <si>
    <t>SD-PHPS-DSK-017</t>
  </si>
  <si>
    <t>017</t>
  </si>
  <si>
    <t>SD002957</t>
  </si>
  <si>
    <t>SD-PHPS-DSK-018</t>
  </si>
  <si>
    <t>018</t>
  </si>
  <si>
    <t>SD002958</t>
  </si>
  <si>
    <t>SD-PHPS-DSK-019</t>
  </si>
  <si>
    <t>019</t>
  </si>
  <si>
    <t>SD002959</t>
  </si>
  <si>
    <t>SD-PHPS-DSK-020</t>
  </si>
  <si>
    <t>020</t>
  </si>
  <si>
    <t>SD002960</t>
  </si>
  <si>
    <t>SD-PHPS-DSK-021</t>
  </si>
  <si>
    <t>021</t>
  </si>
  <si>
    <t>SD002961</t>
  </si>
  <si>
    <t>SD-PHPS-DSK-022</t>
  </si>
  <si>
    <t>022</t>
  </si>
  <si>
    <t>SD002962</t>
  </si>
  <si>
    <t>SD-PHPS-DSK-023</t>
  </si>
  <si>
    <t>023</t>
  </si>
  <si>
    <t>SD002963</t>
  </si>
  <si>
    <t>SD-PHPS-DSK-024</t>
  </si>
  <si>
    <t>024</t>
  </si>
  <si>
    <t>SD002964</t>
  </si>
  <si>
    <t>SD-PHPS-DSK-025</t>
  </si>
  <si>
    <t>025</t>
  </si>
  <si>
    <t>SD002965</t>
  </si>
  <si>
    <t>SD-PHPS-DSK-026</t>
  </si>
  <si>
    <t>026</t>
  </si>
  <si>
    <t>SD002966</t>
  </si>
  <si>
    <t>SD-PHPS-DSK-027</t>
  </si>
  <si>
    <t>027</t>
  </si>
  <si>
    <t>SD002967</t>
  </si>
  <si>
    <t>SD-PHPS-DSK-028</t>
  </si>
  <si>
    <t>028</t>
  </si>
  <si>
    <t>SD002968</t>
  </si>
  <si>
    <t>SD-PHPS-DSK-029</t>
  </si>
  <si>
    <t>029</t>
  </si>
  <si>
    <t>SD002969</t>
  </si>
  <si>
    <t>SD-PHPS-DSK-030</t>
  </si>
  <si>
    <t>030</t>
  </si>
  <si>
    <t>SD002970</t>
  </si>
  <si>
    <t>SD-PHPS-DSK-031</t>
  </si>
  <si>
    <t>031</t>
  </si>
  <si>
    <t>SD002971</t>
  </si>
  <si>
    <t>SD-PHPS-DSK-032</t>
  </si>
  <si>
    <t>032</t>
  </si>
  <si>
    <t>SD002972</t>
  </si>
  <si>
    <t>SD-PHPS-DSK-033</t>
  </si>
  <si>
    <t>033</t>
  </si>
  <si>
    <t>SD002973</t>
  </si>
  <si>
    <t>SD-PHPS-DSK-034</t>
  </si>
  <si>
    <t>034</t>
  </si>
  <si>
    <t>SD002974</t>
  </si>
  <si>
    <t>SD-PHPS-DSK-035</t>
  </si>
  <si>
    <t>035</t>
  </si>
  <si>
    <t>SD002975</t>
  </si>
  <si>
    <t>SD-PHPS-DSK-036</t>
  </si>
  <si>
    <t>036</t>
  </si>
  <si>
    <t>SD002976</t>
  </si>
  <si>
    <t>SD-PHPS-DSK-037</t>
  </si>
  <si>
    <t>037</t>
  </si>
  <si>
    <t>SD002977</t>
  </si>
  <si>
    <t>SD-PHPS-DSK-038</t>
  </si>
  <si>
    <t>038</t>
  </si>
  <si>
    <t>SD002978</t>
  </si>
  <si>
    <t>SD-PHPS-DSK-039</t>
  </si>
  <si>
    <t>039</t>
  </si>
  <si>
    <t>SD002979</t>
  </si>
  <si>
    <t>SD-PHPS-DSK-040</t>
  </si>
  <si>
    <t>040</t>
  </si>
  <si>
    <t>SD002980</t>
  </si>
  <si>
    <t>SD-PHPS-DSK-041</t>
  </si>
  <si>
    <t>041</t>
  </si>
  <si>
    <t>SD002981</t>
  </si>
  <si>
    <t>SD-PHPS-DSK-042</t>
  </si>
  <si>
    <t>042</t>
  </si>
  <si>
    <t>SD002982</t>
  </si>
  <si>
    <t>SD-PHPS-DSK-043</t>
  </si>
  <si>
    <t>043</t>
  </si>
  <si>
    <t>SD002983</t>
  </si>
  <si>
    <t>SD-PHPS-DSK-044</t>
  </si>
  <si>
    <t>044</t>
  </si>
  <si>
    <t>SD002984</t>
  </si>
  <si>
    <t>SD-PHPS-DSK-045</t>
  </si>
  <si>
    <t>045</t>
  </si>
  <si>
    <t>SD002985</t>
  </si>
  <si>
    <t>SD-PHPS-DSK-046</t>
  </si>
  <si>
    <t>046</t>
  </si>
  <si>
    <t>SD002986</t>
  </si>
  <si>
    <t>SD-PHPS-DSK-047</t>
  </si>
  <si>
    <t>047</t>
  </si>
  <si>
    <t>SD002987</t>
  </si>
  <si>
    <t>SD-PHPS-DSK-048</t>
  </si>
  <si>
    <t>048</t>
  </si>
  <si>
    <t>SD002988</t>
  </si>
  <si>
    <t>SD-PHPS-DSK-049</t>
  </si>
  <si>
    <t>049</t>
  </si>
  <si>
    <t>SD002989</t>
  </si>
  <si>
    <t>SD-PHPS-DSK-050</t>
  </si>
  <si>
    <t>050</t>
  </si>
  <si>
    <t>SD002990</t>
  </si>
  <si>
    <t>SD-PHPS-DSK-051</t>
  </si>
  <si>
    <t>051</t>
  </si>
  <si>
    <t>SD002991</t>
  </si>
  <si>
    <t>SD-PHPS-DSK-052</t>
  </si>
  <si>
    <t>052</t>
  </si>
  <si>
    <t>SD002992</t>
  </si>
  <si>
    <t>SD-PHPS-DSK-053</t>
  </si>
  <si>
    <t>053</t>
  </si>
  <si>
    <t>SD002993</t>
  </si>
  <si>
    <t>SD-PHPS-DSK-054</t>
  </si>
  <si>
    <t>054</t>
  </si>
  <si>
    <t>SD002994</t>
  </si>
  <si>
    <t>SD-PHPS-DSK-055</t>
  </si>
  <si>
    <t>055</t>
  </si>
  <si>
    <t>SD002995</t>
  </si>
  <si>
    <t>SD-PHPS-DSK-056</t>
  </si>
  <si>
    <t>056</t>
  </si>
  <si>
    <t>SD002996</t>
  </si>
  <si>
    <t>SD-PHPS-DSK-057</t>
  </si>
  <si>
    <t>057</t>
  </si>
  <si>
    <t>SD002997</t>
  </si>
  <si>
    <t>SD-PHPS-DSK-058</t>
  </si>
  <si>
    <t>058</t>
  </si>
  <si>
    <t>SD002998</t>
  </si>
  <si>
    <t>SD-PHPS-DSK-059</t>
  </si>
  <si>
    <t>059</t>
  </si>
  <si>
    <t>SD002999</t>
  </si>
  <si>
    <t>SD-PHPS-DSK-060</t>
  </si>
  <si>
    <t>060</t>
  </si>
  <si>
    <t>SD003000</t>
  </si>
  <si>
    <t>SD-PHPS-DSK-061</t>
  </si>
  <si>
    <t>061</t>
  </si>
  <si>
    <t>SD003001</t>
  </si>
  <si>
    <t>SD-PHPS-DSK-062</t>
  </si>
  <si>
    <t>062</t>
  </si>
  <si>
    <t>SD003002</t>
  </si>
  <si>
    <t>SD-PHPS-DSK-063</t>
  </si>
  <si>
    <t>063</t>
  </si>
  <si>
    <t>SD003003</t>
  </si>
  <si>
    <t>CN-01YJ3P-LO300-147-M1R6-A00</t>
  </si>
  <si>
    <t>SD003004</t>
  </si>
  <si>
    <t>CN-01YJ3P-LO300-147-M1T1-A00</t>
  </si>
  <si>
    <t>SD003005</t>
  </si>
  <si>
    <t>CN-01NF4K-LO300-16O-K0J1-A01</t>
  </si>
  <si>
    <t>SD003006</t>
  </si>
  <si>
    <t>CN-01YJ3P-LO300-147-K1T1-A00</t>
  </si>
  <si>
    <t>SD003007</t>
  </si>
  <si>
    <t>SD-PHPS-DSK-064</t>
  </si>
  <si>
    <t>SD003008</t>
  </si>
  <si>
    <t>SD-PHPS-DSK-065</t>
  </si>
  <si>
    <t>SD003009</t>
  </si>
  <si>
    <t>SD-PHPS-DSK-066</t>
  </si>
  <si>
    <t>SD003010</t>
  </si>
  <si>
    <t>SD-PHPS-DSK-067</t>
  </si>
  <si>
    <t>SD003011</t>
  </si>
  <si>
    <t>SD-PHPS-DSK-068</t>
  </si>
  <si>
    <t>SD003012</t>
  </si>
  <si>
    <t>SD-PHPS-DSK-069</t>
  </si>
  <si>
    <t>SD003013</t>
  </si>
  <si>
    <t>SD-PHPS-DSK-070</t>
  </si>
  <si>
    <t>SD003014</t>
  </si>
  <si>
    <t>SD-PHPS-DSK-071</t>
  </si>
  <si>
    <t>SD003015</t>
  </si>
  <si>
    <t>SD-PHPS-DSK-072</t>
  </si>
  <si>
    <t>SD003016</t>
  </si>
  <si>
    <t>SD-PHPS-DSK-073</t>
  </si>
  <si>
    <t>SD003017</t>
  </si>
  <si>
    <t>SD-PHPS-DSK-074</t>
  </si>
  <si>
    <t>SD003018</t>
  </si>
  <si>
    <t>SD-PHPS-DSK-075</t>
  </si>
  <si>
    <t>SD003019</t>
  </si>
  <si>
    <t>SD-PHPS-DSK-076</t>
  </si>
  <si>
    <t>SD003020</t>
  </si>
  <si>
    <t>SD-PHPS-DSK-077</t>
  </si>
  <si>
    <t>SD003021</t>
  </si>
  <si>
    <t>SD-PHPS-DSK-078</t>
  </si>
  <si>
    <t>SD003022</t>
  </si>
  <si>
    <t>SD-PHPS-DSK-079</t>
  </si>
  <si>
    <t>SD003023</t>
  </si>
  <si>
    <t>SD-PHPS-DSK-080</t>
  </si>
  <si>
    <t>SD003024</t>
  </si>
  <si>
    <t>SD-PHPS-DSK-081</t>
  </si>
  <si>
    <t>SD003025</t>
  </si>
  <si>
    <t>SD-PHPS-DSK-082</t>
  </si>
  <si>
    <t>SD003026</t>
  </si>
  <si>
    <t>SD-PHPS-DSK-083</t>
  </si>
  <si>
    <t>SD003027</t>
  </si>
  <si>
    <t>SD-PHPS-DSK-084</t>
  </si>
  <si>
    <t>SD003028</t>
  </si>
  <si>
    <t>SD-PHPS-DSK-085</t>
  </si>
  <si>
    <t>SD003029</t>
  </si>
  <si>
    <t>SD-PHPS-DSK-086</t>
  </si>
  <si>
    <t>SD003030</t>
  </si>
  <si>
    <t>SD-PHPS-DSK-087</t>
  </si>
  <si>
    <t>SD003031</t>
  </si>
  <si>
    <t>SD-PHPS-DSK-088</t>
  </si>
  <si>
    <t>SD003032</t>
  </si>
  <si>
    <t>SD-PHPS-DSK-089</t>
  </si>
  <si>
    <t>SD003033</t>
  </si>
  <si>
    <t>SD-PHPS-DSK-090</t>
  </si>
  <si>
    <t>SD003034</t>
  </si>
  <si>
    <t>SD-PHPS-DSK-091</t>
  </si>
  <si>
    <t>SD003035</t>
  </si>
  <si>
    <t>SD-PHPS-DSK-092</t>
  </si>
  <si>
    <t>SD003036</t>
  </si>
  <si>
    <t>SD-PHPS-DSK-093</t>
  </si>
  <si>
    <t>SD003037</t>
  </si>
  <si>
    <t>SD-PHPS-DSK-094</t>
  </si>
  <si>
    <t>SD003038</t>
  </si>
  <si>
    <t>SD-PHPS-DSK-095</t>
  </si>
  <si>
    <t>SD003039</t>
  </si>
  <si>
    <t>SD-PHPS-DSK-096</t>
  </si>
  <si>
    <t>SD003040</t>
  </si>
  <si>
    <t>SD-PHPS-DSK-097</t>
  </si>
  <si>
    <t>SD003041</t>
  </si>
  <si>
    <t>SD-PHPS-DSK-098</t>
  </si>
  <si>
    <t>SD003042</t>
  </si>
  <si>
    <t>SD-PHPS-DSK-099</t>
  </si>
  <si>
    <t>SD003043</t>
  </si>
  <si>
    <t>SD-PHPS-DSK-100</t>
  </si>
  <si>
    <t>SD003044</t>
  </si>
  <si>
    <t>SD-PHPS-DSK-101</t>
  </si>
  <si>
    <t>SD003045</t>
  </si>
  <si>
    <t>SD-PHPS-DSK-102</t>
  </si>
  <si>
    <t>SD003046</t>
  </si>
  <si>
    <t>SD-PHPS-DSK-103</t>
  </si>
  <si>
    <t>SD003047</t>
  </si>
  <si>
    <t>SD-PHPS-DSK-104</t>
  </si>
  <si>
    <t>SD003048</t>
  </si>
  <si>
    <t>SD-PHPS-DSK-105</t>
  </si>
  <si>
    <t>SD003049</t>
  </si>
  <si>
    <t>SD-PHPS-DSK-106</t>
  </si>
  <si>
    <t>SD003050</t>
  </si>
  <si>
    <t>SD-PHPS-DSK-107</t>
  </si>
  <si>
    <t>SD003051</t>
  </si>
  <si>
    <t>SD-PHPS-DSK-108</t>
  </si>
  <si>
    <t>SD003052</t>
  </si>
  <si>
    <t>SD-PHPS-DSK-109</t>
  </si>
  <si>
    <t>SD003053</t>
  </si>
  <si>
    <t>SD-PHPS-DSK-110</t>
  </si>
  <si>
    <t>SD003054</t>
  </si>
  <si>
    <t>SD-PHPS-DSK-111</t>
  </si>
  <si>
    <t>SD003055</t>
  </si>
  <si>
    <t>SD-PHPS-DSK-112</t>
  </si>
  <si>
    <t>SD003056</t>
  </si>
  <si>
    <t>SD-PHPS-DSK-113</t>
  </si>
  <si>
    <t>SD003057</t>
  </si>
  <si>
    <t>SD-PHPS-DSK-114</t>
  </si>
  <si>
    <t>SD003058</t>
  </si>
  <si>
    <t>SD-PHPS-DSK-115</t>
  </si>
  <si>
    <t>SD003059</t>
  </si>
  <si>
    <t>SD-PHPS-DSK-116</t>
  </si>
  <si>
    <t>SD003060</t>
  </si>
  <si>
    <t>SD-PHPS-DSK-117</t>
  </si>
  <si>
    <t>SD003061</t>
  </si>
  <si>
    <t>SD-PHPS-DSK-118</t>
  </si>
  <si>
    <t>SD003062</t>
  </si>
  <si>
    <t>SD-PHPS-DSK-119</t>
  </si>
  <si>
    <t>SD003063</t>
  </si>
  <si>
    <t>SD-PHPS-DSK-120</t>
  </si>
  <si>
    <t>SD003064</t>
  </si>
  <si>
    <t>SD-PHPS-DSK-121</t>
  </si>
  <si>
    <t>SD003065</t>
  </si>
  <si>
    <t>SD-PHPS-DSK-122</t>
  </si>
  <si>
    <t>SD003066</t>
  </si>
  <si>
    <t>SD-PHPS-DSK-123</t>
  </si>
  <si>
    <t>SD003067</t>
  </si>
  <si>
    <t>SD-PHPS-DSK-124</t>
  </si>
  <si>
    <t>SD003068</t>
  </si>
  <si>
    <t>SD-PHPS-DSK-125</t>
  </si>
  <si>
    <t>SD003069</t>
  </si>
  <si>
    <t>SD-PHPS-DSK-126</t>
  </si>
  <si>
    <t>SD003070</t>
  </si>
  <si>
    <t>SD-PHPS-DSK-127</t>
  </si>
  <si>
    <t>SD003071</t>
  </si>
  <si>
    <t>SD-PHPS-DSK-128</t>
  </si>
  <si>
    <t>SD003072</t>
  </si>
  <si>
    <t>SD-PHPS-DSK-129</t>
  </si>
  <si>
    <t>SD003073</t>
  </si>
  <si>
    <t>SD-PHPS-DSK-130</t>
  </si>
  <si>
    <t>SD003074</t>
  </si>
  <si>
    <t>SD-PHPS-DSK-131</t>
  </si>
  <si>
    <t>SD003075</t>
  </si>
  <si>
    <t>SD-PHPS-DSK-132</t>
  </si>
  <si>
    <t>SD003076</t>
  </si>
  <si>
    <t>SD-PHPS-DSK-133</t>
  </si>
  <si>
    <t>SD003077</t>
  </si>
  <si>
    <t>SD-PHPS-DSK-134</t>
  </si>
  <si>
    <t>SD003078</t>
  </si>
  <si>
    <t>SD-PHPS-DSK-135</t>
  </si>
  <si>
    <t>SD003079</t>
  </si>
  <si>
    <t>SD-PHPS-DSK-136</t>
  </si>
  <si>
    <t>SD003080</t>
  </si>
  <si>
    <t>SD-PHPS-DSK-137</t>
  </si>
  <si>
    <t>SD003081</t>
  </si>
  <si>
    <t>SD-PHPS-DSK-138</t>
  </si>
  <si>
    <t>SD003082</t>
  </si>
  <si>
    <t>SD-PHPS-DSK-139</t>
  </si>
  <si>
    <t>SD003083</t>
  </si>
  <si>
    <t>SD-PHPS-DSK-140</t>
  </si>
  <si>
    <t>SD003084</t>
  </si>
  <si>
    <t>SD-PHPS-DSK-141</t>
  </si>
  <si>
    <t>SD003085</t>
  </si>
  <si>
    <t>SD-PHPS-DSK-142</t>
  </si>
  <si>
    <t>SD003086</t>
  </si>
  <si>
    <t>SD-PHPS-DSK-143</t>
  </si>
  <si>
    <t>SD003087</t>
  </si>
  <si>
    <t>SD-PHPS-DSK-144</t>
  </si>
  <si>
    <t>SD003088</t>
  </si>
  <si>
    <t>SD-PHPS-DSK-145</t>
  </si>
  <si>
    <t>SD003089</t>
  </si>
  <si>
    <t>SD-PHPS-DSK-146</t>
  </si>
  <si>
    <t>SD003090</t>
  </si>
  <si>
    <t>SD-PHPS-DSK-147</t>
  </si>
  <si>
    <t>SD003091</t>
  </si>
  <si>
    <t>SD-PHPS-DSK-148</t>
  </si>
  <si>
    <t>SD003092</t>
  </si>
  <si>
    <t>SD-PHPS-DSK-149</t>
  </si>
  <si>
    <t>SD003093</t>
  </si>
  <si>
    <t>SD-PHPS-DSK-150</t>
  </si>
  <si>
    <t>SD003094</t>
  </si>
  <si>
    <t>SD-PHPS-DSK-151</t>
  </si>
  <si>
    <t>SD003095</t>
  </si>
  <si>
    <t>SD-PHPS-DSK-152</t>
  </si>
  <si>
    <t>SD003096</t>
  </si>
  <si>
    <t>SD-PHPS-DSK-153</t>
  </si>
  <si>
    <t>SD003097</t>
  </si>
  <si>
    <t>SD-PHPS-DSK-154</t>
  </si>
  <si>
    <t>SD003098</t>
  </si>
  <si>
    <t>SD-PHPS-DSK-155</t>
  </si>
  <si>
    <t>SD003099</t>
  </si>
  <si>
    <t>SD-PHPS-DSK-156</t>
  </si>
  <si>
    <t>SD003100</t>
  </si>
  <si>
    <t>SD-PHPS-DSK-157</t>
  </si>
  <si>
    <t>SD003101</t>
  </si>
  <si>
    <t>SD-PHPS-DSK-158</t>
  </si>
  <si>
    <t>SD003102</t>
  </si>
  <si>
    <t>SD-PHPS-DSK-159</t>
  </si>
  <si>
    <t>SD003103</t>
  </si>
  <si>
    <t>SD-PHPS-DSK-160</t>
  </si>
  <si>
    <t>SD003104</t>
  </si>
  <si>
    <t>SD-PHPS-DSK-161</t>
  </si>
  <si>
    <t>SD003105</t>
  </si>
  <si>
    <t>SD-PHPS-DSK-162</t>
  </si>
  <si>
    <t>SD003106</t>
  </si>
  <si>
    <t>SD-PHPS-DSK-163</t>
  </si>
  <si>
    <t>SD003107</t>
  </si>
  <si>
    <t>SD-PHPS-DSK-164</t>
  </si>
  <si>
    <t>SD003108</t>
  </si>
  <si>
    <t>SD-PHPS-DSK-165</t>
  </si>
  <si>
    <t>SD003109</t>
  </si>
  <si>
    <t>SD-PHPS-DSK-166</t>
  </si>
  <si>
    <t>SD003110</t>
  </si>
  <si>
    <t>SD-PHPS-DSK-167</t>
  </si>
  <si>
    <t>SD003111</t>
  </si>
  <si>
    <t>SD-PHPS-DSK-168</t>
  </si>
  <si>
    <t>SD003112</t>
  </si>
  <si>
    <t>SD-PHPS-DSK-169</t>
  </si>
  <si>
    <t>SD003113</t>
  </si>
  <si>
    <t>SD-PHPS-DSK-170</t>
  </si>
  <si>
    <t>SD003114</t>
  </si>
  <si>
    <t>SD-PHPS-DSK-171</t>
  </si>
  <si>
    <t>SD003115</t>
  </si>
  <si>
    <t>SD-PHPS-DSK-172</t>
  </si>
  <si>
    <t>SD003116</t>
  </si>
  <si>
    <t>SD-PHPS-DSK-173</t>
  </si>
  <si>
    <t>SD003117</t>
  </si>
  <si>
    <t>SD-PHPS-DSK-174</t>
  </si>
  <si>
    <t>SD003118</t>
  </si>
  <si>
    <t>SD-PHPS-DSK-175</t>
  </si>
  <si>
    <t>SD003119</t>
  </si>
  <si>
    <t>SD-PHPS-DSK-176</t>
  </si>
  <si>
    <t>SD003120</t>
  </si>
  <si>
    <t>SD-PHPS-DSK-177</t>
  </si>
  <si>
    <t>SD003121</t>
  </si>
  <si>
    <t>SD-PHPS-DSK-178</t>
  </si>
  <si>
    <t>SD003122</t>
  </si>
  <si>
    <t>SD-PHPS-DSK-179</t>
  </si>
  <si>
    <t>SD003123</t>
  </si>
  <si>
    <t>SD-PHPS-DSK-180</t>
  </si>
  <si>
    <t>SD003124</t>
  </si>
  <si>
    <t>SD-PHPS-DSK-181</t>
  </si>
  <si>
    <t>SD003125</t>
  </si>
  <si>
    <t>SD-PHPS-DSK-182</t>
  </si>
  <si>
    <t>SD003126</t>
  </si>
  <si>
    <t>SD-PHPS-DSK-183</t>
  </si>
  <si>
    <t>SD003127</t>
  </si>
  <si>
    <t>SD-PHPS-DSK-184</t>
  </si>
  <si>
    <t>SD003128</t>
  </si>
  <si>
    <t>SD-PHPS-DSK-185</t>
  </si>
  <si>
    <t>SD003129</t>
  </si>
  <si>
    <t>SD-PHPS-DSK-186</t>
  </si>
  <si>
    <t>SD003130</t>
  </si>
  <si>
    <t>SD-PHPS-DSK-187</t>
  </si>
  <si>
    <t>SD003131</t>
  </si>
  <si>
    <t>SD-PHPS-DSK-188</t>
  </si>
  <si>
    <t>SD003132</t>
  </si>
  <si>
    <t>SD-PHPS-DSK-189</t>
  </si>
  <si>
    <t>SD003133</t>
  </si>
  <si>
    <t>SD-PHPS-DSK-190</t>
  </si>
  <si>
    <t>SD003134</t>
  </si>
  <si>
    <t>SD-PHPS-DSK-191</t>
  </si>
  <si>
    <t>SD003135</t>
  </si>
  <si>
    <t>SD-PHPS-DSK-192</t>
  </si>
  <si>
    <t>SD003136</t>
  </si>
  <si>
    <t>SD-PHPS-DSK-193</t>
  </si>
  <si>
    <t>SD003137</t>
  </si>
  <si>
    <t>SD-PHPS-DSK-194</t>
  </si>
  <si>
    <t>SD003138</t>
  </si>
  <si>
    <t>SD-PHPS-DSK-195</t>
  </si>
  <si>
    <t>SD003139</t>
  </si>
  <si>
    <t>SD-PHPS-DSK-196</t>
  </si>
  <si>
    <t>SD003140</t>
  </si>
  <si>
    <t>SD-PHPS-DSK-197</t>
  </si>
  <si>
    <t>SD003141</t>
  </si>
  <si>
    <t>SD-PHPS-DSK-198</t>
  </si>
  <si>
    <t>SD003142</t>
  </si>
  <si>
    <t>SD-PHPS-DSK-199</t>
  </si>
  <si>
    <t>SD003143</t>
  </si>
  <si>
    <t>SD-PHPS-DSK-200</t>
  </si>
  <si>
    <t>SD003144</t>
  </si>
  <si>
    <t>SD-PHPS-DSK-201</t>
  </si>
  <si>
    <t>SD003145</t>
  </si>
  <si>
    <t>SD-PHPS-DSK-202</t>
  </si>
  <si>
    <t>SD003146</t>
  </si>
  <si>
    <t>SD-PHPS-DSK-203</t>
  </si>
  <si>
    <t>SD003147</t>
  </si>
  <si>
    <t>SD-PHPS-DSK-204</t>
  </si>
  <si>
    <t>SD003148</t>
  </si>
  <si>
    <t>SD-PHPS-DSK-205</t>
  </si>
  <si>
    <t>SD003149</t>
  </si>
  <si>
    <t>SD-PHPS-DSK-206</t>
  </si>
  <si>
    <t>SD003150</t>
  </si>
  <si>
    <t>SD-PHPS-DSK-207</t>
  </si>
  <si>
    <t>SD003151</t>
  </si>
  <si>
    <t>SD-PHPS-DSK-208</t>
  </si>
  <si>
    <t>SD003152</t>
  </si>
  <si>
    <t>SD-PHPS-DSK-209</t>
  </si>
  <si>
    <t>SD003153</t>
  </si>
  <si>
    <t>CN-01NF4K-LO300-160-K0JN-A01</t>
  </si>
  <si>
    <t>SD003154</t>
  </si>
  <si>
    <t>CN-01NF4K-LO300-16O-M0H4-A01</t>
  </si>
  <si>
    <t>SD003155</t>
  </si>
  <si>
    <t>CN-01NF4K-LO300-16O-K0H4-A01</t>
  </si>
  <si>
    <t>SD003156</t>
  </si>
  <si>
    <t>CN-0J69G1-LO300-272-K1KH-A02</t>
  </si>
  <si>
    <t>SD003157</t>
  </si>
  <si>
    <t>CN-01NF4K-LO300-16O-M0J1-A01</t>
  </si>
  <si>
    <t>SD003158</t>
  </si>
  <si>
    <t>CN-01YJ3P-LO300-147-M1T5-A00</t>
  </si>
  <si>
    <t>SD003159</t>
  </si>
  <si>
    <t>CN-0J69G1-LO300-284-K09S-A02</t>
  </si>
  <si>
    <t>SD003160</t>
  </si>
  <si>
    <t>CN-0J69G1-LO300-284-M09S-A02</t>
  </si>
  <si>
    <t>SD003161</t>
  </si>
  <si>
    <t>Laser Presentation Remote</t>
  </si>
  <si>
    <t>R500s</t>
  </si>
  <si>
    <t>S/N:2433SCP4T6E9</t>
  </si>
  <si>
    <t>SD003162</t>
  </si>
  <si>
    <t>Rapoo</t>
  </si>
  <si>
    <t>H100</t>
  </si>
  <si>
    <t>438330H100A1727</t>
  </si>
  <si>
    <t>SD003163</t>
  </si>
  <si>
    <t>Backpack</t>
  </si>
  <si>
    <t>ES1521P</t>
  </si>
  <si>
    <t>SD003164</t>
  </si>
  <si>
    <t>SD003165</t>
  </si>
  <si>
    <t>SD003166</t>
  </si>
  <si>
    <t>SD003167</t>
  </si>
  <si>
    <t>SD003168</t>
  </si>
  <si>
    <t>SD003169</t>
  </si>
  <si>
    <t>SD003170</t>
  </si>
  <si>
    <t>SD003171</t>
  </si>
  <si>
    <t>SD003172</t>
  </si>
  <si>
    <t>SD003173</t>
  </si>
  <si>
    <t>CN-0NMJ83-LO300-44T-0AJH</t>
  </si>
  <si>
    <t>SD003174</t>
  </si>
  <si>
    <t>CN-0NMJ83-LO300-44T-0AJJ</t>
  </si>
  <si>
    <t>SD003175</t>
  </si>
  <si>
    <t>CN-0NMJ83-LO300-44T-0AJI</t>
  </si>
  <si>
    <t>SD003176</t>
  </si>
  <si>
    <t>CN-0NMJ83-LO300-44T-0AK5</t>
  </si>
  <si>
    <t>SD003177</t>
  </si>
  <si>
    <t>CN-0NMJ83-LO300-44T-0AJL</t>
  </si>
  <si>
    <t>SD003178</t>
  </si>
  <si>
    <t>CN-0NMJ83-LO300-44T-0AJA</t>
  </si>
  <si>
    <t>SD003179</t>
  </si>
  <si>
    <t>CN-0NMJ83-LO300-44T-0AJ9</t>
  </si>
  <si>
    <t>SD003180</t>
  </si>
  <si>
    <t>CN-0NMJ83-LO300-44T-0AJ8</t>
  </si>
  <si>
    <t>SD003181</t>
  </si>
  <si>
    <t>CN-0NMJ83-LO300-44T-0AJB</t>
  </si>
  <si>
    <t>SD003182</t>
  </si>
  <si>
    <t>CN-0NMJ83-LO300-44T-0AJ7</t>
  </si>
  <si>
    <t>SD003183</t>
  </si>
  <si>
    <t>CN-0NMJ83-LO300-44T-0AJG</t>
  </si>
  <si>
    <t>SD003184</t>
  </si>
  <si>
    <t>CN-0NMJ83-LO300-44T-0AJF</t>
  </si>
  <si>
    <t>SD003185</t>
  </si>
  <si>
    <t>CN-0NMJ83-LO300-44T-0AJE</t>
  </si>
  <si>
    <t>SD003186</t>
  </si>
  <si>
    <t>CN-0NMJ83-LO300-44T-0AJD</t>
  </si>
  <si>
    <t>SD003187</t>
  </si>
  <si>
    <t>CN-0NMJ83-LO300-44T-0AJC</t>
  </si>
  <si>
    <t>SD003188</t>
  </si>
  <si>
    <t>CN-0NMJ83-LO300-44T-0AJT</t>
  </si>
  <si>
    <t>SD003189</t>
  </si>
  <si>
    <t>CN-0NMJ83-LO300-44T-0AJS</t>
  </si>
  <si>
    <t>SD003190</t>
  </si>
  <si>
    <t>CN-0NMJ83-LO300-44T-0AJR</t>
  </si>
  <si>
    <t>SD003191</t>
  </si>
  <si>
    <t>CN-0NMJ83-LO300-44T-0AJV</t>
  </si>
  <si>
    <t>SD003192</t>
  </si>
  <si>
    <t>CN-0NMJ83-LO300-44T-0AJU</t>
  </si>
  <si>
    <t>SD003193</t>
  </si>
  <si>
    <t>CN-0NMJ83-LO300-44T-0AKA</t>
  </si>
  <si>
    <t>SD003194</t>
  </si>
  <si>
    <t>CN-0NMJ83-LO300-44T-0AK9</t>
  </si>
  <si>
    <t>SD003195</t>
  </si>
  <si>
    <t>CN-0NMJ83-LO300-44T-0AK8</t>
  </si>
  <si>
    <t>SD003196</t>
  </si>
  <si>
    <t>CN-0NMJ83-LO300-44T-0AK7</t>
  </si>
  <si>
    <t>SD003197</t>
  </si>
  <si>
    <t>CN-0NMJ83-LO300-44T-0AK6</t>
  </si>
  <si>
    <t>SD003198</t>
  </si>
  <si>
    <t>CN-0NMJ83-LO300-44T-0AJK</t>
  </si>
  <si>
    <t>SD003199</t>
  </si>
  <si>
    <t>CN-0NMJ83-LO300-44T-0AK4</t>
  </si>
  <si>
    <t>SD003200</t>
  </si>
  <si>
    <t>CN-0NMJ83-LO300-44T-0AK3</t>
  </si>
  <si>
    <t>SD003201</t>
  </si>
  <si>
    <t>CN-0NMJ83-LO300-44T-0AK2</t>
  </si>
  <si>
    <t>SD003202</t>
  </si>
  <si>
    <t>CN-0NMJ83-LO300-44T-0AJW</t>
  </si>
  <si>
    <t>SD003203</t>
  </si>
  <si>
    <t>CN-0NMJ83-LO300-44T-0AK0</t>
  </si>
  <si>
    <t>SD003204</t>
  </si>
  <si>
    <t>CN-0NMJ83-LO300-44T-0AJZ</t>
  </si>
  <si>
    <t>SD003205</t>
  </si>
  <si>
    <t>CN-0NMJ83-LO300-44T-0AKI</t>
  </si>
  <si>
    <t>SD003206</t>
  </si>
  <si>
    <t>CN-0NMJ83-LO300-44T-0AKH</t>
  </si>
  <si>
    <t>SD003207</t>
  </si>
  <si>
    <t>CN-0NMJ83-LO300-44T-0AJX</t>
  </si>
  <si>
    <t>SD003208</t>
  </si>
  <si>
    <t>CN-0NMJ83-LO300-44T-0AJQ</t>
  </si>
  <si>
    <t>SD003209</t>
  </si>
  <si>
    <t>CN-0NMJ83-LO300-44T-0AJP</t>
  </si>
  <si>
    <t>SD003210</t>
  </si>
  <si>
    <t>CN-0NMJ83-LO300-44T-0AJO</t>
  </si>
  <si>
    <t>SD003211</t>
  </si>
  <si>
    <t>CN-0NMJ83-LO300-44T-0AJN</t>
  </si>
  <si>
    <t>SD003212</t>
  </si>
  <si>
    <t>CN-0NMJ83-LO300-44T-0AJM</t>
  </si>
  <si>
    <t>SD003213</t>
  </si>
  <si>
    <t>CN-0NMJ83-LO300-44T-0AKK</t>
  </si>
  <si>
    <t>SD003214</t>
  </si>
  <si>
    <t>CN-0NMJ83-LO300-44T-0AJY</t>
  </si>
  <si>
    <t>SD003215</t>
  </si>
  <si>
    <t>CN-0NMJ83-LO300-44T-0AK1</t>
  </si>
  <si>
    <t>SD003216</t>
  </si>
  <si>
    <t>CN-0NMJ83-LO300-44T-0AKG</t>
  </si>
  <si>
    <t>SD003217</t>
  </si>
  <si>
    <t>CN-0NMJ83-LO300-44T-0AKJ</t>
  </si>
  <si>
    <t>SD003218</t>
  </si>
  <si>
    <t>CN-0NMJ83-LO300-44T-0AKF</t>
  </si>
  <si>
    <t>SD003219</t>
  </si>
  <si>
    <t>CN-0NMJ83-LO300-44T-0AKE</t>
  </si>
  <si>
    <t>SD003220</t>
  </si>
  <si>
    <t>CN-0NMJ83-LO300-44T-0AKD</t>
  </si>
  <si>
    <t>SD003221</t>
  </si>
  <si>
    <t>CN-0NMJ83-LO300-44T-0AKC</t>
  </si>
  <si>
    <t>SD003222</t>
  </si>
  <si>
    <t>CN-0NMJ83-LO300-44T-0AKB</t>
  </si>
  <si>
    <t>SD003223</t>
  </si>
  <si>
    <t>CN-00RRNF-LO300-4AU-06GY</t>
  </si>
  <si>
    <t>SD003224</t>
  </si>
  <si>
    <t>CN-00RRNF-LO300-4AU-06GU</t>
  </si>
  <si>
    <t>SD003225</t>
  </si>
  <si>
    <t>CN-00RRNF-LO300-4AU-06H2</t>
  </si>
  <si>
    <t>SD003226</t>
  </si>
  <si>
    <t>CN-00RRNF-LO300-4AU-06GT</t>
  </si>
  <si>
    <t>SD003227</t>
  </si>
  <si>
    <t>CN-00RRNF-LO300-4AU-06H0</t>
  </si>
  <si>
    <t>SD003228</t>
  </si>
  <si>
    <t>CN-00RRNF-LO300-4AU-06GZ</t>
  </si>
  <si>
    <t>SD003229</t>
  </si>
  <si>
    <t>CN-00RRNF-LO300-4AU-06GV</t>
  </si>
  <si>
    <t>SD003230</t>
  </si>
  <si>
    <t>CN-00RRNF-LO300-4AU-06GX</t>
  </si>
  <si>
    <t>SD003231</t>
  </si>
  <si>
    <t>CN-00RRNF-LO300-4AU-06GW</t>
  </si>
  <si>
    <t>SD003232</t>
  </si>
  <si>
    <t>CN-00RRNF-LO300-4AU-06H1</t>
  </si>
  <si>
    <t>SD003233</t>
  </si>
  <si>
    <t>CN-00RRNF-LO300-4A4-0H50</t>
  </si>
  <si>
    <t>SD003234</t>
  </si>
  <si>
    <t>CN-00RRNF-LO300-4A4-0H5P</t>
  </si>
  <si>
    <t>SD003235</t>
  </si>
  <si>
    <t>CN-00RRNF-LO300-4A4-0H5R</t>
  </si>
  <si>
    <t>SD003236</t>
  </si>
  <si>
    <t>CN-00RRNF-LO300-4A4-0H5Q</t>
  </si>
  <si>
    <t>SD003237</t>
  </si>
  <si>
    <t>CN-00RRNF-LO300-4A4-0H5T</t>
  </si>
  <si>
    <t>SD003238</t>
  </si>
  <si>
    <t>CN-00RRNF-LO300-4A4-0H5S</t>
  </si>
  <si>
    <t>SD003239</t>
  </si>
  <si>
    <t>CN-00RRNF-LO300-4A4-0H5M</t>
  </si>
  <si>
    <t>SD003240</t>
  </si>
  <si>
    <t>CN-00RRNF-LO300-4A4-0H5N</t>
  </si>
  <si>
    <t>SD003241</t>
  </si>
  <si>
    <t>CN-00RRNF-LO300-4A4-0H5L</t>
  </si>
  <si>
    <t>SD003242</t>
  </si>
  <si>
    <t>CN-00RRNF-LO300-4A4-0H5K</t>
  </si>
  <si>
    <t>SD003243</t>
  </si>
  <si>
    <t>CN-00RRNF-LO300-4AU-05SA</t>
  </si>
  <si>
    <t>SD003244</t>
  </si>
  <si>
    <t>CN-00RRNF-LO300-4AU-05S9</t>
  </si>
  <si>
    <t>SD003245</t>
  </si>
  <si>
    <t>CN-00RRNF-LO300-4AU-05S8</t>
  </si>
  <si>
    <t>SD003246</t>
  </si>
  <si>
    <t>CN-00RRNF-LO300-4AU-05S6</t>
  </si>
  <si>
    <t>SD003247</t>
  </si>
  <si>
    <t>CN-00RRNF-LO300-4AU-05SC</t>
  </si>
  <si>
    <t>SD003248</t>
  </si>
  <si>
    <t>CN-00RRNF-LO300-4AU-05SB</t>
  </si>
  <si>
    <t>SD003249</t>
  </si>
  <si>
    <t>CN-00RRNF-LO300-4AU-05S4</t>
  </si>
  <si>
    <t>SD003250</t>
  </si>
  <si>
    <t>CN-00RRNF-LO300-4AU-05S5</t>
  </si>
  <si>
    <t>SD003251</t>
  </si>
  <si>
    <t>CN-00RRNF-LO300-4AU-05S7</t>
  </si>
  <si>
    <t>SD003252</t>
  </si>
  <si>
    <t>CN-00RRNF-LO300-4AU-05S3</t>
  </si>
  <si>
    <t>SD003253</t>
  </si>
  <si>
    <t>CN-00RRNF-LO300-4AU-06HA</t>
  </si>
  <si>
    <t>SD003254</t>
  </si>
  <si>
    <t>CN-00RRNF-LO300-4AU-06H9</t>
  </si>
  <si>
    <t>SD003255</t>
  </si>
  <si>
    <t>CN-00RRNF-LO300-4AU-06H8</t>
  </si>
  <si>
    <t>SD003256</t>
  </si>
  <si>
    <t>CN-00RRNF-LO300-4AU-06H7</t>
  </si>
  <si>
    <t>SD003257</t>
  </si>
  <si>
    <t>CN-00RRNF-LO300-4AU-06HC</t>
  </si>
  <si>
    <t>SD003258</t>
  </si>
  <si>
    <t>CN-00RRNF-LO300-4AU-06HB</t>
  </si>
  <si>
    <t>SD003259</t>
  </si>
  <si>
    <t>CN-00RRNF-LO300-4AU-06H3</t>
  </si>
  <si>
    <t>SD003260</t>
  </si>
  <si>
    <t>CN-00RRNF-LO300-4AU-06H4</t>
  </si>
  <si>
    <t>SD003261</t>
  </si>
  <si>
    <t>CN-00RRNF-LO300-4AU-06H5</t>
  </si>
  <si>
    <t>SD003262</t>
  </si>
  <si>
    <t>CN-00RRNF-LO300-4AU-06H6</t>
  </si>
  <si>
    <t>SD003263</t>
  </si>
  <si>
    <t>CN-00RRNF-LO300-4AU-05V3</t>
  </si>
  <si>
    <t>SD003264</t>
  </si>
  <si>
    <t>CN-00RRNF-LO300-4AU-05V2</t>
  </si>
  <si>
    <t>SD003265</t>
  </si>
  <si>
    <t>CN-00RRNF-LO300-4AU-05V1</t>
  </si>
  <si>
    <t>SD003266</t>
  </si>
  <si>
    <t>CN-00RRNF-LO300-4AU-05V0</t>
  </si>
  <si>
    <t>SD003267</t>
  </si>
  <si>
    <t>CN-00RRNF-LO300-4AU-05UZ</t>
  </si>
  <si>
    <t>SD003268</t>
  </si>
  <si>
    <t>CN-00RRNF-LO300-4AU-05UV</t>
  </si>
  <si>
    <t>SD003269</t>
  </si>
  <si>
    <t>CN-00RRNF-LO300-4AU-05V4</t>
  </si>
  <si>
    <t>SD003270</t>
  </si>
  <si>
    <t>CN-00RRNF-LO300-4AU-05UY</t>
  </si>
  <si>
    <t>SD003271</t>
  </si>
  <si>
    <t>CN-00RRNF-LO300-4AU-05UX</t>
  </si>
  <si>
    <t>SD003272</t>
  </si>
  <si>
    <t>CN-00RRNF-LO300-4AU-05UW</t>
  </si>
  <si>
    <t>SD003273</t>
  </si>
  <si>
    <t>CN-02RJHW-LO300-48U-K0E7-A04</t>
  </si>
  <si>
    <t>SD003274</t>
  </si>
  <si>
    <t>CN-02RJHW-LO300-48U-M0E7-A04</t>
  </si>
  <si>
    <t>SD003275</t>
  </si>
  <si>
    <t>CN-02RJHW-LO300-48U-K0E8-A04</t>
  </si>
  <si>
    <t>SD003276</t>
  </si>
  <si>
    <t>CN-02RJHW-LO300-48U-M0E8-A04</t>
  </si>
  <si>
    <t>SD003277</t>
  </si>
  <si>
    <t>CN-02RJHW-LO300-48U-K0E9-A04</t>
  </si>
  <si>
    <t>SD003278</t>
  </si>
  <si>
    <t>CN-02RJHW-LO300-48U-M0E9-A04</t>
  </si>
  <si>
    <t>SD003279</t>
  </si>
  <si>
    <t>CN-02RJHW-LO300-48U-K0EA-A04</t>
  </si>
  <si>
    <t>SD003280</t>
  </si>
  <si>
    <t>CN-02RJHW-LO300-48U-M0EA-A04</t>
  </si>
  <si>
    <t>SD003281</t>
  </si>
  <si>
    <t>CN-02RJHW-LO300-48U-K0EB-A04</t>
  </si>
  <si>
    <t>SD003282</t>
  </si>
  <si>
    <t>CN-02RJHW-LO300-48U-M0EB-A04</t>
  </si>
  <si>
    <t>SD003283</t>
  </si>
  <si>
    <t>CN-02RJHW-LO300-48U-K0EC-A04</t>
  </si>
  <si>
    <t>SD003284</t>
  </si>
  <si>
    <t>CN-02RJHW-LO300-48U-M0EC-A04</t>
  </si>
  <si>
    <t>SD003285</t>
  </si>
  <si>
    <t>CN-02RJHW-LO300-48U-K0ED-A04</t>
  </si>
  <si>
    <t>SD003286</t>
  </si>
  <si>
    <t>CN-02RJHW-LO300-48U-M0ED-A04</t>
  </si>
  <si>
    <t>SD003287</t>
  </si>
  <si>
    <t>CN-02RJHW-LO300-48U-K0EE-A04</t>
  </si>
  <si>
    <t>SD003288</t>
  </si>
  <si>
    <t>CN-02RJHW-LO300-48U-M0EE-A04</t>
  </si>
  <si>
    <t>SD003289</t>
  </si>
  <si>
    <t>CN-02RJHW-LO300-48U-K0EF-A04</t>
  </si>
  <si>
    <t>SD003290</t>
  </si>
  <si>
    <t>CN-02RJHW-LO300-48U-M0EF-A04</t>
  </si>
  <si>
    <t>SD003291</t>
  </si>
  <si>
    <t>CN-02RJHW-LO300-48U-K0EG-A04</t>
  </si>
  <si>
    <t>SD003292</t>
  </si>
  <si>
    <t>CN-02RJHW-LO300-48U-M0EG-A04</t>
  </si>
  <si>
    <t>SD003293</t>
  </si>
  <si>
    <t>CN-02RJHW-LO300-48U-K0DC-A04</t>
  </si>
  <si>
    <t>SD003294</t>
  </si>
  <si>
    <t>CN-02RJHW-LO300-48U-M0DC-A04</t>
  </si>
  <si>
    <t>SD003295</t>
  </si>
  <si>
    <t>CN-02RJHW-LO300-48U-K0DB-A04</t>
  </si>
  <si>
    <t>SD003296</t>
  </si>
  <si>
    <t>CN-02RJHW-LO300-48U-M0DB-A04</t>
  </si>
  <si>
    <t>SD003297</t>
  </si>
  <si>
    <t>CN-02RJHW-LO300-48U-K0DA-A04</t>
  </si>
  <si>
    <t>SD003298</t>
  </si>
  <si>
    <t>CN-02RJHW-LO300-48U-M0DA-A04</t>
  </si>
  <si>
    <t>SD003299</t>
  </si>
  <si>
    <t>CN-02RJHW-LO300-48U-K0D9-A04</t>
  </si>
  <si>
    <t>SD003300</t>
  </si>
  <si>
    <t>CN-02RJHW-LO300-48U-M0D9-A04</t>
  </si>
  <si>
    <t>SD003301</t>
  </si>
  <si>
    <t>CN-02RJHW-LO300-48U-K0D8-A04</t>
  </si>
  <si>
    <t>SD003302</t>
  </si>
  <si>
    <t>CN-02RJHW-LO300-48U-M0D8-A04</t>
  </si>
  <si>
    <t>SD003303</t>
  </si>
  <si>
    <t>CN-02RJHW-LO300-48U-K0D7-A04</t>
  </si>
  <si>
    <t>SD003304</t>
  </si>
  <si>
    <t>CN-02RJHW-LO300-48U-M0D7-A04</t>
  </si>
  <si>
    <t>SD003305</t>
  </si>
  <si>
    <t>CN-02RJHW-LO300-48U-K0D6-A04</t>
  </si>
  <si>
    <t>SD003306</t>
  </si>
  <si>
    <t>CN-02RJHW-LO300-48U-M0D6-A04</t>
  </si>
  <si>
    <t>SD003307</t>
  </si>
  <si>
    <t>CN-02RJHW-LO300-48U-K0D5-A04</t>
  </si>
  <si>
    <t>SD003308</t>
  </si>
  <si>
    <t>CN-02RJHW-LO300-48U-M0D5-A04</t>
  </si>
  <si>
    <t>SD003309</t>
  </si>
  <si>
    <t>CN-02RJHW-LO300-48U-K0D4-A04</t>
  </si>
  <si>
    <t>SD003310</t>
  </si>
  <si>
    <t>CN-02RJHW-LO300-48U-M0D4-A04</t>
  </si>
  <si>
    <t>SD003311</t>
  </si>
  <si>
    <t>CN-02RJHW-LO300-48U-K0D3-A04</t>
  </si>
  <si>
    <t>SD003312</t>
  </si>
  <si>
    <t>CN-02RJHW-LO300-48U-M0D3-A04</t>
  </si>
  <si>
    <t>SD003313</t>
  </si>
  <si>
    <t>00367633143</t>
  </si>
  <si>
    <t>SD003314</t>
  </si>
  <si>
    <t>00367633058</t>
  </si>
  <si>
    <t>SD003315</t>
  </si>
  <si>
    <t>00367633040</t>
  </si>
  <si>
    <t>SD003316</t>
  </si>
  <si>
    <t>00367633272</t>
  </si>
  <si>
    <t>Darhel Gabisay</t>
  </si>
  <si>
    <t>SD003317</t>
  </si>
  <si>
    <t>00367633265</t>
  </si>
  <si>
    <t>SD003318</t>
  </si>
  <si>
    <t>00367633310</t>
  </si>
  <si>
    <t>SD003319</t>
  </si>
  <si>
    <t>00367633507</t>
  </si>
  <si>
    <t>SD003320</t>
  </si>
  <si>
    <t>00367633601</t>
  </si>
  <si>
    <t>SD003321</t>
  </si>
  <si>
    <t>00367633262</t>
  </si>
  <si>
    <t>SD003322</t>
  </si>
  <si>
    <t>00367633550</t>
  </si>
  <si>
    <t>SD003323</t>
  </si>
  <si>
    <t>00367633505</t>
  </si>
  <si>
    <t>Danielle Cusing</t>
  </si>
  <si>
    <t>SD003324</t>
  </si>
  <si>
    <t>00367633844</t>
  </si>
  <si>
    <t>SD003325</t>
  </si>
  <si>
    <t>00367633508</t>
  </si>
  <si>
    <t>Ivy Angeles</t>
  </si>
  <si>
    <t>SD003326</t>
  </si>
  <si>
    <t>OptiPlex 7000 Micro</t>
  </si>
  <si>
    <t>5T947N3</t>
  </si>
  <si>
    <t>12652743855</t>
  </si>
  <si>
    <t>SD003327</t>
  </si>
  <si>
    <t>8V947N3</t>
  </si>
  <si>
    <t>19304023215</t>
  </si>
  <si>
    <t>SD003328</t>
  </si>
  <si>
    <t>3V947N3</t>
  </si>
  <si>
    <t>8420111535</t>
  </si>
  <si>
    <t>SD003329</t>
  </si>
  <si>
    <t>7T947N3</t>
  </si>
  <si>
    <t>17006308527</t>
  </si>
  <si>
    <t>SD003330</t>
  </si>
  <si>
    <t>8T947N3</t>
  </si>
  <si>
    <t>19183090863</t>
  </si>
  <si>
    <t>SD003331</t>
  </si>
  <si>
    <t>4T947N3</t>
  </si>
  <si>
    <t>10475961519</t>
  </si>
  <si>
    <t>SD003332</t>
  </si>
  <si>
    <t>Hp</t>
  </si>
  <si>
    <t>EliteDesk 800 G2 Mini</t>
  </si>
  <si>
    <t>AUD62210CNY</t>
  </si>
  <si>
    <t>SD003333</t>
  </si>
  <si>
    <t>GN2S0N2</t>
  </si>
  <si>
    <t>36223905854</t>
  </si>
  <si>
    <t>SD003334</t>
  </si>
  <si>
    <t>Total</t>
  </si>
  <si>
    <t xml:space="preserve">Spare </t>
  </si>
  <si>
    <t>Work Setup - Count</t>
  </si>
  <si>
    <t xml:space="preserve">Legend: </t>
  </si>
  <si>
    <t>Working Asset that has not yet been deployed</t>
  </si>
  <si>
    <t>Broken Asset or For Repair</t>
  </si>
  <si>
    <t>Working Asset that has currently been deployed</t>
  </si>
  <si>
    <t>All In One (AIO)</t>
  </si>
  <si>
    <t>Hybrid - Pampanga</t>
  </si>
  <si>
    <t>SD Workstation Number</t>
  </si>
  <si>
    <t>Date Received</t>
  </si>
  <si>
    <t>Invoice Number</t>
  </si>
  <si>
    <t>Supplier's Name</t>
  </si>
  <si>
    <t>Amount</t>
  </si>
  <si>
    <t>Total Invoice</t>
  </si>
  <si>
    <t>Currency</t>
  </si>
  <si>
    <t>Warranty Expiration</t>
  </si>
  <si>
    <t>SA000438</t>
  </si>
  <si>
    <t>00336430327</t>
  </si>
  <si>
    <t>SAJB</t>
  </si>
  <si>
    <t>.</t>
  </si>
  <si>
    <t>Astrum</t>
  </si>
  <si>
    <t>Cooling Pad</t>
  </si>
  <si>
    <t>CP170</t>
  </si>
  <si>
    <t>AST220827283</t>
  </si>
  <si>
    <t>SA000001</t>
  </si>
  <si>
    <t>SD-SAJB-FW01</t>
  </si>
  <si>
    <t>FortiGate Firewall</t>
  </si>
  <si>
    <t>FG-60F</t>
  </si>
  <si>
    <t>FGT60FTK21052023</t>
  </si>
  <si>
    <t>SA000002</t>
  </si>
  <si>
    <t>SD-SAJB-FW02</t>
  </si>
  <si>
    <t>FGT60FTK21051613</t>
  </si>
  <si>
    <t>SA000003</t>
  </si>
  <si>
    <t>HPE</t>
  </si>
  <si>
    <t>Network Switch</t>
  </si>
  <si>
    <t>1920 24G JG924A</t>
  </si>
  <si>
    <t>CN73GP40Q8</t>
  </si>
  <si>
    <t>SA000004</t>
  </si>
  <si>
    <t>SDSA000460</t>
  </si>
  <si>
    <t>1820 48G J9981-60001</t>
  </si>
  <si>
    <t>CN80GMX3F7</t>
  </si>
  <si>
    <t>SA000005</t>
  </si>
  <si>
    <t>CN59GMX1D6</t>
  </si>
  <si>
    <t>SA000006</t>
  </si>
  <si>
    <t>E48</t>
  </si>
  <si>
    <t>A1830005594</t>
  </si>
  <si>
    <t>SA000007</t>
  </si>
  <si>
    <t>SD-SAJB-ESXI01</t>
  </si>
  <si>
    <t>Rack Mount Server</t>
  </si>
  <si>
    <t>D05099D104AE</t>
  </si>
  <si>
    <t>INV-2253</t>
  </si>
  <si>
    <t>SA000008</t>
  </si>
  <si>
    <t>NAS (NVR)</t>
  </si>
  <si>
    <t>DS416</t>
  </si>
  <si>
    <t>1760NKN973000</t>
  </si>
  <si>
    <t>SA000009</t>
  </si>
  <si>
    <t>PowerMan</t>
  </si>
  <si>
    <t>Uninteruptable Power Supply</t>
  </si>
  <si>
    <t>PM11-HF06RTS</t>
  </si>
  <si>
    <t>F01228011514</t>
  </si>
  <si>
    <t>SA000010</t>
  </si>
  <si>
    <t>Mini-Tower</t>
  </si>
  <si>
    <t>SA000011</t>
  </si>
  <si>
    <t>DS1621xs+</t>
  </si>
  <si>
    <t>2280RVRFXAD1T</t>
  </si>
  <si>
    <t>INV-3652</t>
  </si>
  <si>
    <t>SA000012</t>
  </si>
  <si>
    <t>JL806-60001</t>
  </si>
  <si>
    <t>CN26KY50BK</t>
  </si>
  <si>
    <t>SA000013</t>
  </si>
  <si>
    <t>CN26KY50FQ</t>
  </si>
  <si>
    <t>SA000014</t>
  </si>
  <si>
    <t>CN68GMX0JP</t>
  </si>
  <si>
    <t>SA000015</t>
  </si>
  <si>
    <t>J9983-60001</t>
  </si>
  <si>
    <t>CN84GMZ1S5</t>
  </si>
  <si>
    <t>SA000016</t>
  </si>
  <si>
    <t>1920 24G</t>
  </si>
  <si>
    <t>CN73GP400F</t>
  </si>
  <si>
    <t>SA000017</t>
  </si>
  <si>
    <t>Netgear</t>
  </si>
  <si>
    <t>GS748T-500AJS V5</t>
  </si>
  <si>
    <t>3H32517L804C0</t>
  </si>
  <si>
    <t>SA000018</t>
  </si>
  <si>
    <t>J9981-60001</t>
  </si>
  <si>
    <t>CN57GMX0DX</t>
  </si>
  <si>
    <t>SA000019</t>
  </si>
  <si>
    <t>FG-40F</t>
  </si>
  <si>
    <t>FGT40FTK21090591</t>
  </si>
  <si>
    <t>SA000020</t>
  </si>
  <si>
    <t>AP62</t>
  </si>
  <si>
    <t>0046K403714</t>
  </si>
  <si>
    <t>SA000021</t>
  </si>
  <si>
    <t>0046K403715</t>
  </si>
  <si>
    <t>SA000022</t>
  </si>
  <si>
    <t>0046L401889</t>
  </si>
  <si>
    <t>SA000023</t>
  </si>
  <si>
    <t>SD-SAJB-WKS-003</t>
  </si>
  <si>
    <t>Intel(R) Client Systems</t>
  </si>
  <si>
    <t>NUC10i5FNH</t>
  </si>
  <si>
    <t>G6FN20300E78</t>
  </si>
  <si>
    <t>Vacant</t>
  </si>
  <si>
    <t>SA000024</t>
  </si>
  <si>
    <t>SA000025</t>
  </si>
  <si>
    <t>2WWBWT2\CL4F2X2</t>
  </si>
  <si>
    <t>Monique Lazenby</t>
  </si>
  <si>
    <t>SA000026</t>
  </si>
  <si>
    <t>PHPS</t>
  </si>
  <si>
    <t>SA000027</t>
  </si>
  <si>
    <t>SA000028</t>
  </si>
  <si>
    <t>SA000029</t>
  </si>
  <si>
    <t>SD-SAJB-LAP-009</t>
  </si>
  <si>
    <t>Shadi Ndouvhada</t>
  </si>
  <si>
    <t>SA000030</t>
  </si>
  <si>
    <t>SD-SAJB-WKS-021</t>
  </si>
  <si>
    <t>Optiplex 7000 Micro</t>
  </si>
  <si>
    <t>5V947N3</t>
  </si>
  <si>
    <t>SA000031</t>
  </si>
  <si>
    <t>SD-SAJB-WKS-014</t>
  </si>
  <si>
    <t>2V947N3</t>
  </si>
  <si>
    <t>205AVZC09461</t>
  </si>
  <si>
    <t>SA000032</t>
  </si>
  <si>
    <t>SD-SAJB-WKS-009</t>
  </si>
  <si>
    <t>6T947N3</t>
  </si>
  <si>
    <t>SA000033</t>
  </si>
  <si>
    <t>SD-SAJB-WKS-004</t>
  </si>
  <si>
    <t>3T947N3</t>
  </si>
  <si>
    <t>Siyathokoza Ngwenya</t>
  </si>
  <si>
    <t>SA000034</t>
  </si>
  <si>
    <t>SD-SAJB-WKS-005</t>
  </si>
  <si>
    <t>6V947N3</t>
  </si>
  <si>
    <t>SA000035</t>
  </si>
  <si>
    <t>SD-SAJB-WKS-011</t>
  </si>
  <si>
    <t>HT947N3</t>
  </si>
  <si>
    <t>SA000036</t>
  </si>
  <si>
    <t>SD-SAJB-WKS-019</t>
  </si>
  <si>
    <t>SA000037</t>
  </si>
  <si>
    <t>SD-SAJB-WKS-006</t>
  </si>
  <si>
    <t>SA000038</t>
  </si>
  <si>
    <t>SD-SAJB-WKS-023</t>
  </si>
  <si>
    <t>7V947N3</t>
  </si>
  <si>
    <t>SA000039</t>
  </si>
  <si>
    <t>SD-SAJB-WKS-018</t>
  </si>
  <si>
    <t>1V947N3</t>
  </si>
  <si>
    <t>Zakira Paima</t>
  </si>
  <si>
    <t>SA000040</t>
  </si>
  <si>
    <t>SD-SAJB-WKS-008</t>
  </si>
  <si>
    <t>SA000041</t>
  </si>
  <si>
    <t>SD-SAJB-WKS-013</t>
  </si>
  <si>
    <t>9T947N3</t>
  </si>
  <si>
    <t>Ncumiza Majeke</t>
  </si>
  <si>
    <t>SA000042</t>
  </si>
  <si>
    <t>SD-SAJB-WKS-012</t>
  </si>
  <si>
    <t>BT947N3</t>
  </si>
  <si>
    <t>SA000043</t>
  </si>
  <si>
    <t>SD-SAJB-WKS-020</t>
  </si>
  <si>
    <t>SA000044</t>
  </si>
  <si>
    <t>SD-SAJB-LAP-010</t>
  </si>
  <si>
    <t>Inspiron 15</t>
  </si>
  <si>
    <t>5510 P106F</t>
  </si>
  <si>
    <t>6QDHLG3</t>
  </si>
  <si>
    <t>Iftaar Patel</t>
  </si>
  <si>
    <t>SA000045</t>
  </si>
  <si>
    <t>SD-SAJB-LAP-006</t>
  </si>
  <si>
    <t>4DSFKG3</t>
  </si>
  <si>
    <t>SA000046</t>
  </si>
  <si>
    <t>SD-SAJB-LAP-005</t>
  </si>
  <si>
    <t>9QVFKG3</t>
  </si>
  <si>
    <t>Fortunate Mhlaba</t>
  </si>
  <si>
    <t>SA000047</t>
  </si>
  <si>
    <t>SD-SAJB-LAP-013</t>
  </si>
  <si>
    <t>Vostro 15 7511</t>
  </si>
  <si>
    <t>6NVFKG3</t>
  </si>
  <si>
    <t>Rinus Besselaar</t>
  </si>
  <si>
    <t>SA000048</t>
  </si>
  <si>
    <t>SD-SAJB-WKS-016</t>
  </si>
  <si>
    <t>9V947N3</t>
  </si>
  <si>
    <t>SA000049</t>
  </si>
  <si>
    <t>SD-SAJB-WKS-010</t>
  </si>
  <si>
    <t>Rainer Britz</t>
  </si>
  <si>
    <t>SA000050</t>
  </si>
  <si>
    <t>SD-SAJB-LAP-004</t>
  </si>
  <si>
    <t>FNVFKG3</t>
  </si>
  <si>
    <t>Farouk Malik Khanyile</t>
  </si>
  <si>
    <t>SA000051</t>
  </si>
  <si>
    <t>SA000052</t>
  </si>
  <si>
    <t>SD-SAJB-LAP-011</t>
  </si>
  <si>
    <t>SA000053</t>
  </si>
  <si>
    <t>Neo Mokoena</t>
  </si>
  <si>
    <t>SA000054</t>
  </si>
  <si>
    <t>SD-SAJB-WKS-002</t>
  </si>
  <si>
    <t>G6FN20300EWS</t>
  </si>
  <si>
    <t>SA000634</t>
  </si>
  <si>
    <t>A13</t>
  </si>
  <si>
    <t>?</t>
  </si>
  <si>
    <t>SA000055</t>
  </si>
  <si>
    <t>SD-SAJB-WKS-001</t>
  </si>
  <si>
    <t>G6FN20300EW3</t>
  </si>
  <si>
    <t>SA000056</t>
  </si>
  <si>
    <t>CN-09T3PC-74261-59C-4L3U</t>
  </si>
  <si>
    <t>SA000057</t>
  </si>
  <si>
    <t>CN-0HV8KG-74261-54S-6GGL</t>
  </si>
  <si>
    <t>SA000058</t>
  </si>
  <si>
    <t>CN-0HV8KG-74261-54T-0ENL</t>
  </si>
  <si>
    <t>SA000059</t>
  </si>
  <si>
    <t>CN-09T3PC-74261-59C-4L7U</t>
  </si>
  <si>
    <t>Iftaar PAtel</t>
  </si>
  <si>
    <t>SA000060</t>
  </si>
  <si>
    <t>LG</t>
  </si>
  <si>
    <t>24MP400</t>
  </si>
  <si>
    <t>203AVUQ00190</t>
  </si>
  <si>
    <t>SA000641</t>
  </si>
  <si>
    <t>A22 5G</t>
  </si>
  <si>
    <t>R9WRC01298E</t>
  </si>
  <si>
    <t>Unassigned</t>
  </si>
  <si>
    <t>SA000061</t>
  </si>
  <si>
    <t>205AVSM09462</t>
  </si>
  <si>
    <t>SA000062</t>
  </si>
  <si>
    <t>Dock WD15</t>
  </si>
  <si>
    <t>K17A001</t>
  </si>
  <si>
    <t>CN-05FDDV-12966-783-3BA5-A03</t>
  </si>
  <si>
    <t>JXWBMK2</t>
  </si>
  <si>
    <t>Salmin Myburgh</t>
  </si>
  <si>
    <t>SA000063</t>
  </si>
  <si>
    <t>P2147H</t>
  </si>
  <si>
    <t>CN-0NPNRT-QDC00-825-DDNL-A05</t>
  </si>
  <si>
    <t>HGJYTM2</t>
  </si>
  <si>
    <t>SA000064</t>
  </si>
  <si>
    <t>CN-0NPNRT-QDC00-825-DDML-A05</t>
  </si>
  <si>
    <t>GGJYTM2</t>
  </si>
  <si>
    <t>SA000065</t>
  </si>
  <si>
    <t>CN-05FDDV-12966-78I-2F31-A03</t>
  </si>
  <si>
    <t>J7HP2L2</t>
  </si>
  <si>
    <t>Luciano</t>
  </si>
  <si>
    <t>SA000066</t>
  </si>
  <si>
    <t>CN-0HV8KG-74261-54U-5CML</t>
  </si>
  <si>
    <t>Lucky Mabuza</t>
  </si>
  <si>
    <t>SA000067</t>
  </si>
  <si>
    <t>SD-SAJB-WKS-048</t>
  </si>
  <si>
    <t>All-In-One</t>
  </si>
  <si>
    <t>5CZ1DK2</t>
  </si>
  <si>
    <t>SA000068</t>
  </si>
  <si>
    <t>CN-09T3PC-74261-649-306S-A06</t>
  </si>
  <si>
    <t>86Y0P92</t>
  </si>
  <si>
    <t>Matron Mfunda</t>
  </si>
  <si>
    <t>SA000069</t>
  </si>
  <si>
    <t>SD-SAJB-WKS-062</t>
  </si>
  <si>
    <t>5CZYCK2</t>
  </si>
  <si>
    <t>SA000070</t>
  </si>
  <si>
    <t>24MP400 Monitor</t>
  </si>
  <si>
    <t>205AVUQ09446</t>
  </si>
  <si>
    <t>SA000071</t>
  </si>
  <si>
    <t>SD-SAJB-WKS-066</t>
  </si>
  <si>
    <t>DQ0C1H2</t>
  </si>
  <si>
    <t>Abednego Sibiya</t>
  </si>
  <si>
    <t>SA000072</t>
  </si>
  <si>
    <t>CN-0HV8KG-74261-54T-4U3L</t>
  </si>
  <si>
    <t>Nhlanhla Chauke</t>
  </si>
  <si>
    <t>SA000073</t>
  </si>
  <si>
    <t>SD-SAJB-WKS-042</t>
  </si>
  <si>
    <t>5KN1DK2</t>
  </si>
  <si>
    <t>SA000074</t>
  </si>
  <si>
    <t>SD-SAJB-WKS-028</t>
  </si>
  <si>
    <t>4FPVCK2</t>
  </si>
  <si>
    <t>Kudakwashe Mhangara</t>
  </si>
  <si>
    <t>SA000075</t>
  </si>
  <si>
    <t>CN-09T3PC-74261-64F-0N8B-A06</t>
  </si>
  <si>
    <t>6063P92</t>
  </si>
  <si>
    <t>SA000076</t>
  </si>
  <si>
    <t>GP89P92</t>
  </si>
  <si>
    <t>SA000077</t>
  </si>
  <si>
    <t>1WK5PQ2</t>
  </si>
  <si>
    <t>SA000078</t>
  </si>
  <si>
    <t>8MD9P92</t>
  </si>
  <si>
    <t>SA000079</t>
  </si>
  <si>
    <t>9Z85P92</t>
  </si>
  <si>
    <t>SA000080</t>
  </si>
  <si>
    <t>FWK5P92</t>
  </si>
  <si>
    <t>SA000081</t>
  </si>
  <si>
    <t>1P89P92</t>
  </si>
  <si>
    <t>SA000082</t>
  </si>
  <si>
    <t>CN-09T3PC-74261-65R-11DS-A06</t>
  </si>
  <si>
    <t>9MD9P92</t>
  </si>
  <si>
    <t>SA000083</t>
  </si>
  <si>
    <t>CN-09T3PC-74261-65R-118S-A06</t>
  </si>
  <si>
    <t>5MD9P92</t>
  </si>
  <si>
    <t>SA000084</t>
  </si>
  <si>
    <t>CN-09T3PC-74261-65R-11GS-A06</t>
  </si>
  <si>
    <t>DMD9P92</t>
  </si>
  <si>
    <t>SA000085</t>
  </si>
  <si>
    <t>CN-09T3PC-74261-65R-2CPS-A06</t>
  </si>
  <si>
    <t>DVK5P92</t>
  </si>
  <si>
    <t>SA000086</t>
  </si>
  <si>
    <t>CN-09T3PC-74261-65R-123S-A06</t>
  </si>
  <si>
    <t>FND9P92</t>
  </si>
  <si>
    <t>SA000087</t>
  </si>
  <si>
    <t>CN-09T3PC-74261-65R-11LS-A06</t>
  </si>
  <si>
    <t>JMD9P92</t>
  </si>
  <si>
    <t>SA000088</t>
  </si>
  <si>
    <t>CN-09T3PC-74261-65R-117S-A06</t>
  </si>
  <si>
    <t>4MD9P92</t>
  </si>
  <si>
    <t>SA000089</t>
  </si>
  <si>
    <t>SA0000890</t>
  </si>
  <si>
    <t>CN-09T3PC-74261-65R-11US-A06</t>
  </si>
  <si>
    <t>6ND9P92</t>
  </si>
  <si>
    <t>SA000090</t>
  </si>
  <si>
    <t>CN-09T3PC-74261-65R-0RAS-A06</t>
  </si>
  <si>
    <t>DP89P92</t>
  </si>
  <si>
    <t>SA000091</t>
  </si>
  <si>
    <t>CN-09T3PC-74261-65R-2D8S-A06</t>
  </si>
  <si>
    <t>CWK5P92</t>
  </si>
  <si>
    <t>SA000092</t>
  </si>
  <si>
    <t>CN-09T3PC-74261-65R-1PVS-A06</t>
  </si>
  <si>
    <t>6Z85P92</t>
  </si>
  <si>
    <t>SA000093</t>
  </si>
  <si>
    <t xml:space="preserve">	Monitor</t>
  </si>
  <si>
    <t>CN-09T3PC-74261-65R-1R8S-A06</t>
  </si>
  <si>
    <t>1095P92</t>
  </si>
  <si>
    <t>SA000094</t>
  </si>
  <si>
    <t>CN-09T3PC-74261-65R-2DGS-A06</t>
  </si>
  <si>
    <t>2XK5P92</t>
  </si>
  <si>
    <t>SA000095</t>
  </si>
  <si>
    <t>CN-09T3PC-74261-65R-2CJS-A06</t>
  </si>
  <si>
    <t>7VK5P92</t>
  </si>
  <si>
    <t>SA000096</t>
  </si>
  <si>
    <t>CN-09T3PC-74261-65R-1R1S-A06</t>
  </si>
  <si>
    <t>BZ85P92</t>
  </si>
  <si>
    <t>SA000097</t>
  </si>
  <si>
    <t>CN-09T3PC-74261-65R-0R3S-A06</t>
  </si>
  <si>
    <t>5P89P92</t>
  </si>
  <si>
    <t>SA000098</t>
  </si>
  <si>
    <t>CN-09T3PC-74261-65R-0RCS-A06</t>
  </si>
  <si>
    <t>FP89P92</t>
  </si>
  <si>
    <t>SA000099</t>
  </si>
  <si>
    <t>CN-09T3PC-74261-65R-0PVS-A06</t>
  </si>
  <si>
    <t>HN89P92</t>
  </si>
  <si>
    <t>SA000100</t>
  </si>
  <si>
    <t>CN-09T3PC-74261-65R-12JS-A06</t>
  </si>
  <si>
    <t>CPD9P92</t>
  </si>
  <si>
    <t>SA000101</t>
  </si>
  <si>
    <t>CN-09T3PC-74261-65R-2CHS-A06</t>
  </si>
  <si>
    <t>6VK5P92</t>
  </si>
  <si>
    <t>SA000102</t>
  </si>
  <si>
    <t>SA000103</t>
  </si>
  <si>
    <t>SA000104</t>
  </si>
  <si>
    <t>SD-SAJB-WKS-077</t>
  </si>
  <si>
    <t>OptiPlex 7460</t>
  </si>
  <si>
    <t>15G90T2</t>
  </si>
  <si>
    <t>SA000105</t>
  </si>
  <si>
    <t>SD-SAJB-WKS-088</t>
  </si>
  <si>
    <t>15C60T2</t>
  </si>
  <si>
    <t>SA000106</t>
  </si>
  <si>
    <t>SD-SAJB-WKS-079</t>
  </si>
  <si>
    <t>13880T2</t>
  </si>
  <si>
    <t>SA000107</t>
  </si>
  <si>
    <t>JB2BMP2</t>
  </si>
  <si>
    <t>SA000108</t>
  </si>
  <si>
    <t>JB2L6Q2</t>
  </si>
  <si>
    <t>SA000109</t>
  </si>
  <si>
    <t>2537LQ2</t>
  </si>
  <si>
    <t>SA000110</t>
  </si>
  <si>
    <t>JB1BMP2</t>
  </si>
  <si>
    <t>SA000111</t>
  </si>
  <si>
    <t>5Z9XVV2</t>
  </si>
  <si>
    <t>SA000112</t>
  </si>
  <si>
    <t>SD-SAJB-WKS-084</t>
  </si>
  <si>
    <t>BC699V2</t>
  </si>
  <si>
    <t>SA000113</t>
  </si>
  <si>
    <t>SD-SAJB-WKS-085</t>
  </si>
  <si>
    <t>G41CBS2</t>
  </si>
  <si>
    <t>SA000114</t>
  </si>
  <si>
    <t>SD-SAJB-WKS-087</t>
  </si>
  <si>
    <t>4QKN8T2</t>
  </si>
  <si>
    <t>SA000115</t>
  </si>
  <si>
    <t>SD-SAJB-WKS-075</t>
  </si>
  <si>
    <t>15M80T2</t>
  </si>
  <si>
    <t>SA000116</t>
  </si>
  <si>
    <t>SD-SAJB-WKS-076</t>
  </si>
  <si>
    <t>1WXZKQ2</t>
  </si>
  <si>
    <t>SA000117</t>
  </si>
  <si>
    <t>SD-SAJB-WKS-080</t>
  </si>
  <si>
    <t>16750T2</t>
  </si>
  <si>
    <t>SA000118</t>
  </si>
  <si>
    <t>SD-SAJB-WKS-081</t>
  </si>
  <si>
    <t>FGLFBS2</t>
  </si>
  <si>
    <t>SA000119</t>
  </si>
  <si>
    <t>SD-SAJB-WKS-082</t>
  </si>
  <si>
    <t>4D7YVV2</t>
  </si>
  <si>
    <t>SA000120</t>
  </si>
  <si>
    <t>SD-SAJB-WKS-090</t>
  </si>
  <si>
    <t>24TZKQ2</t>
  </si>
  <si>
    <t>SA000121</t>
  </si>
  <si>
    <t>SD-SAJB-WKS-091</t>
  </si>
  <si>
    <t>G3WK6Q2</t>
  </si>
  <si>
    <t>SA000122</t>
  </si>
  <si>
    <t>SD-SAJB-WKS-094</t>
  </si>
  <si>
    <t>JB1G6Q2</t>
  </si>
  <si>
    <t>SA000123</t>
  </si>
  <si>
    <t>SD-SAJB-WKS-093</t>
  </si>
  <si>
    <t>G40H6Q2</t>
  </si>
  <si>
    <t>SA000124</t>
  </si>
  <si>
    <t>SD-SAJB-WKS-092</t>
  </si>
  <si>
    <t>2512LQ2</t>
  </si>
  <si>
    <t>SA000125</t>
  </si>
  <si>
    <t>24T2LQ2</t>
  </si>
  <si>
    <t>SA000126</t>
  </si>
  <si>
    <t>24ZZKQ2</t>
  </si>
  <si>
    <t>SA000127</t>
  </si>
  <si>
    <t>24Y1LQ2</t>
  </si>
  <si>
    <t>SA000128</t>
  </si>
  <si>
    <t>JB0L6Q2</t>
  </si>
  <si>
    <t>SA000129</t>
  </si>
  <si>
    <t>6YF29R2</t>
  </si>
  <si>
    <t>Wisani Mabuza</t>
  </si>
  <si>
    <t>SA000130</t>
  </si>
  <si>
    <t>SD-SAJB-WKS-089</t>
  </si>
  <si>
    <t>15QB0T2</t>
  </si>
  <si>
    <t>SA000131</t>
  </si>
  <si>
    <t>SD-SAJB-WKS-086</t>
  </si>
  <si>
    <t>4KM1WV2</t>
  </si>
  <si>
    <t>SA000132</t>
  </si>
  <si>
    <t>16060T2</t>
  </si>
  <si>
    <t>SA000133</t>
  </si>
  <si>
    <t>SD-SAJB-WKS-083</t>
  </si>
  <si>
    <t>FGJFBS2</t>
  </si>
  <si>
    <t>SA000134</t>
  </si>
  <si>
    <t>SD-SAJB-WKS-078</t>
  </si>
  <si>
    <t>FGN6BS2</t>
  </si>
  <si>
    <t>SA000135</t>
  </si>
  <si>
    <t>Optiplex 7450</t>
  </si>
  <si>
    <t>5DMWCK2</t>
  </si>
  <si>
    <t>SA000136</t>
  </si>
  <si>
    <t>Optiplex 7440</t>
  </si>
  <si>
    <t>GG5XSF2</t>
  </si>
  <si>
    <t>SA000137</t>
  </si>
  <si>
    <t>D163P92</t>
  </si>
  <si>
    <t>SA000138</t>
  </si>
  <si>
    <t>5L0XCK2</t>
  </si>
  <si>
    <t>SA000139</t>
  </si>
  <si>
    <t>9PBYN92</t>
  </si>
  <si>
    <t>SA000140</t>
  </si>
  <si>
    <t>CN-0HV8KG-74261-54S-7DEL</t>
  </si>
  <si>
    <t>SA000141</t>
  </si>
  <si>
    <t>5DK2DK2</t>
  </si>
  <si>
    <t>SA000142</t>
  </si>
  <si>
    <t>203AVAX00192</t>
  </si>
  <si>
    <t>SA000143</t>
  </si>
  <si>
    <t>C3K6T92</t>
  </si>
  <si>
    <t>SA000144</t>
  </si>
  <si>
    <t>DPBYN92</t>
  </si>
  <si>
    <t>SA000145</t>
  </si>
  <si>
    <t>P2417H</t>
  </si>
  <si>
    <t>21WWTM2</t>
  </si>
  <si>
    <t>Luciano Spanoyannis</t>
  </si>
  <si>
    <t>INV-253</t>
  </si>
  <si>
    <t>SA000146</t>
  </si>
  <si>
    <t>BTH21J2</t>
  </si>
  <si>
    <t>SA000147</t>
  </si>
  <si>
    <t>3NST1J2</t>
  </si>
  <si>
    <t>SA000148</t>
  </si>
  <si>
    <t>47Y0P92</t>
  </si>
  <si>
    <t>Nokukhanya Phakathi</t>
  </si>
  <si>
    <t>SA000149</t>
  </si>
  <si>
    <t>5DPVCK2</t>
  </si>
  <si>
    <t>SA000150</t>
  </si>
  <si>
    <t>CN-09T3PC-74261-588-544U</t>
  </si>
  <si>
    <t>SA000151</t>
  </si>
  <si>
    <t>5DHZCK2</t>
  </si>
  <si>
    <t>SA000152</t>
  </si>
  <si>
    <t>51V50J2</t>
  </si>
  <si>
    <t>SA000153</t>
  </si>
  <si>
    <t>CN-09T3PC-74261-59C-4LEU</t>
  </si>
  <si>
    <t>SA000154</t>
  </si>
  <si>
    <t>5DLZCK2</t>
  </si>
  <si>
    <t>Levine Hassen</t>
  </si>
  <si>
    <t>SA000155</t>
  </si>
  <si>
    <t>CN-0HV8KG-74261-54U-55LL</t>
  </si>
  <si>
    <t>SA000156</t>
  </si>
  <si>
    <t>205AVVR0B039</t>
  </si>
  <si>
    <t>SA000157</t>
  </si>
  <si>
    <t>205AVWP0B033</t>
  </si>
  <si>
    <t>SA000158</t>
  </si>
  <si>
    <t>SA000159</t>
  </si>
  <si>
    <t>5KRTCK2</t>
  </si>
  <si>
    <t>Lesego Ramodibe</t>
  </si>
  <si>
    <t>SA000160</t>
  </si>
  <si>
    <t>CN-0HV8KG-74261-54T-18JL</t>
  </si>
  <si>
    <t>SA000161</t>
  </si>
  <si>
    <t>CN-0HV8KG-74261-54S-6AWL</t>
  </si>
  <si>
    <t>SA000162</t>
  </si>
  <si>
    <t>5L1WCK2</t>
  </si>
  <si>
    <t>SA000163</t>
  </si>
  <si>
    <t>CN-0HV8KG-74261-54T-0LWL</t>
  </si>
  <si>
    <t>SA000164</t>
  </si>
  <si>
    <t>5KM0DK2</t>
  </si>
  <si>
    <t>SA000165</t>
  </si>
  <si>
    <t>6P89P92</t>
  </si>
  <si>
    <t>SA000166</t>
  </si>
  <si>
    <t>Optiplex 7460</t>
  </si>
  <si>
    <t>JB24MP2</t>
  </si>
  <si>
    <t>SA000167</t>
  </si>
  <si>
    <t>DZ85P92</t>
  </si>
  <si>
    <t>SA000168</t>
  </si>
  <si>
    <t>JB0M6Q2</t>
  </si>
  <si>
    <t>SA000169</t>
  </si>
  <si>
    <t>1195P92</t>
  </si>
  <si>
    <t>SA000170</t>
  </si>
  <si>
    <t>B570LQ2</t>
  </si>
  <si>
    <t>SA000171</t>
  </si>
  <si>
    <t>JN89P92</t>
  </si>
  <si>
    <t>SA000172</t>
  </si>
  <si>
    <t>CN-0HV8KG-74261-54T-0P2L</t>
  </si>
  <si>
    <t>Prince Dube</t>
  </si>
  <si>
    <t>SA000173</t>
  </si>
  <si>
    <t>4D5ZVV2</t>
  </si>
  <si>
    <t>SA000174</t>
  </si>
  <si>
    <t>8WK5P92</t>
  </si>
  <si>
    <t>Angela Ume-Njamma</t>
  </si>
  <si>
    <t>SA000175</t>
  </si>
  <si>
    <t>4D7XVV2</t>
  </si>
  <si>
    <t>Maria Mtshwene</t>
  </si>
  <si>
    <t>SA000176</t>
  </si>
  <si>
    <t>3XK5P92</t>
  </si>
  <si>
    <t>SA000177</t>
  </si>
  <si>
    <t>24L4LQ2</t>
  </si>
  <si>
    <t>SA000178</t>
  </si>
  <si>
    <t>7MD9P92</t>
  </si>
  <si>
    <t>SA000179</t>
  </si>
  <si>
    <t>4KY0WV2</t>
  </si>
  <si>
    <t>SA000180</t>
  </si>
  <si>
    <t>DND9P92</t>
  </si>
  <si>
    <t>SA000181</t>
  </si>
  <si>
    <t>CN-09T3PC-74261-57T-07VB</t>
  </si>
  <si>
    <t>SA000182</t>
  </si>
  <si>
    <t>C27F390FHA</t>
  </si>
  <si>
    <t>00QLHFAT100831V</t>
  </si>
  <si>
    <t>SA000183</t>
  </si>
  <si>
    <t>CTHJSH2</t>
  </si>
  <si>
    <t>SA000184</t>
  </si>
  <si>
    <t>5L41DK2</t>
  </si>
  <si>
    <t>Ziyaad February</t>
  </si>
  <si>
    <t>SA000185</t>
  </si>
  <si>
    <t>CND9P92</t>
  </si>
  <si>
    <t>SA000186</t>
  </si>
  <si>
    <t>4D3XVV2</t>
  </si>
  <si>
    <t>SA000187</t>
  </si>
  <si>
    <t>15TB0T2</t>
  </si>
  <si>
    <t>SA000188</t>
  </si>
  <si>
    <t>BND9P92</t>
  </si>
  <si>
    <t>SA000189</t>
  </si>
  <si>
    <t>3P89P92</t>
  </si>
  <si>
    <t>SA000190</t>
  </si>
  <si>
    <t>24W5LQ2</t>
  </si>
  <si>
    <t>SA000191</t>
  </si>
  <si>
    <t>24PZKQ2</t>
  </si>
  <si>
    <t>SA000192</t>
  </si>
  <si>
    <t>5VK5P92</t>
  </si>
  <si>
    <t>SA000193</t>
  </si>
  <si>
    <t>G043WV2</t>
  </si>
  <si>
    <t>SA000194</t>
  </si>
  <si>
    <t>GND9P92</t>
  </si>
  <si>
    <t>SA000195</t>
  </si>
  <si>
    <t>GHFSKG3</t>
  </si>
  <si>
    <t>SA000196</t>
  </si>
  <si>
    <t>B095P92</t>
  </si>
  <si>
    <t>SA000197</t>
  </si>
  <si>
    <t>8GJYTM2</t>
  </si>
  <si>
    <t>SA000198</t>
  </si>
  <si>
    <t>5L4ZCK2</t>
  </si>
  <si>
    <t>Katleho Mohapi</t>
  </si>
  <si>
    <t>SA000199</t>
  </si>
  <si>
    <t>5GGXCK2</t>
  </si>
  <si>
    <t>SA000200</t>
  </si>
  <si>
    <t>CN-0HV8KG-74261-54U-5CUL</t>
  </si>
  <si>
    <t>SA000201</t>
  </si>
  <si>
    <t>Wireless Keyboard</t>
  </si>
  <si>
    <t>CN-01YJ3P-LO300-1AN-K50Q-A01</t>
  </si>
  <si>
    <t>Mandlenkosi Ngwenya</t>
  </si>
  <si>
    <t>SA000202</t>
  </si>
  <si>
    <t>Wireless</t>
  </si>
  <si>
    <t>CN-01YJ3P-LO300-1AN-M50Q-A01</t>
  </si>
  <si>
    <t>SA000203</t>
  </si>
  <si>
    <t>CN-01YJ3P-LO300-1AN-K50R-A01</t>
  </si>
  <si>
    <t>SA000204</t>
  </si>
  <si>
    <t>CN-01YJ3P-LO300-1AN-M50R-A01</t>
  </si>
  <si>
    <t>SA000205</t>
  </si>
  <si>
    <t>CN-01YJ3P-LO300-1AN-K50T-A01</t>
  </si>
  <si>
    <t>SA000206</t>
  </si>
  <si>
    <t>CN-01YJ3P-LO300-1AN-M50T-A01</t>
  </si>
  <si>
    <t>SA000207</t>
  </si>
  <si>
    <t>CN-01YJ3P-LO300-1AN-K50U-A01</t>
  </si>
  <si>
    <t>SA000208</t>
  </si>
  <si>
    <t>CN-01YJ3P-LO300-1AN-M50U-A01</t>
  </si>
  <si>
    <t>SA000209</t>
  </si>
  <si>
    <t>Uninteruptable Oower Supply</t>
  </si>
  <si>
    <t>SA000210</t>
  </si>
  <si>
    <t>G02ZVV2</t>
  </si>
  <si>
    <t>SA000211</t>
  </si>
  <si>
    <t>6MD9P92</t>
  </si>
  <si>
    <t>SA000212</t>
  </si>
  <si>
    <t>JB0G6Q2</t>
  </si>
  <si>
    <t>SA000213</t>
  </si>
  <si>
    <t>FZ85P92</t>
  </si>
  <si>
    <t>SA000214</t>
  </si>
  <si>
    <t>G41G6Q2</t>
  </si>
  <si>
    <t>SA000215</t>
  </si>
  <si>
    <t>CN89P92</t>
  </si>
  <si>
    <t>SA000216</t>
  </si>
  <si>
    <t>FZL0WV2</t>
  </si>
  <si>
    <t>SA000217</t>
  </si>
  <si>
    <t>9N89P92</t>
  </si>
  <si>
    <t>SA000218</t>
  </si>
  <si>
    <t>G2GZVV2</t>
  </si>
  <si>
    <t>SA000219</t>
  </si>
  <si>
    <t>6095P92</t>
  </si>
  <si>
    <t>SA000220</t>
  </si>
  <si>
    <t>24M6LQ2</t>
  </si>
  <si>
    <t>SA000221</t>
  </si>
  <si>
    <t>9P89P92</t>
  </si>
  <si>
    <t>SA000222</t>
  </si>
  <si>
    <t>JB0H6Q2</t>
  </si>
  <si>
    <t>SA000223</t>
  </si>
  <si>
    <t>7L89P92</t>
  </si>
  <si>
    <t>SA000224</t>
  </si>
  <si>
    <t>JB27MP2</t>
  </si>
  <si>
    <t>SA000225</t>
  </si>
  <si>
    <t>8ND9P92</t>
  </si>
  <si>
    <t>SA000226</t>
  </si>
  <si>
    <t>JB0BMP2</t>
  </si>
  <si>
    <t>SA000227</t>
  </si>
  <si>
    <t>CN-0HN8KG-74261-54T-0M2L</t>
  </si>
  <si>
    <t>SA000228</t>
  </si>
  <si>
    <t>5L10DK2</t>
  </si>
  <si>
    <t>SA000229</t>
  </si>
  <si>
    <t>CN-09T3PC-74261-57T-07TB</t>
  </si>
  <si>
    <t>SA000230</t>
  </si>
  <si>
    <t>4ND9P92</t>
  </si>
  <si>
    <t>SA000231</t>
  </si>
  <si>
    <t>74F8NX2</t>
  </si>
  <si>
    <t>SA000232</t>
  </si>
  <si>
    <t>BVK5P92</t>
  </si>
  <si>
    <t>SA000233</t>
  </si>
  <si>
    <t>G275WV2</t>
  </si>
  <si>
    <t>SA000234</t>
  </si>
  <si>
    <t>74JBNX2</t>
  </si>
  <si>
    <t>SA000235</t>
  </si>
  <si>
    <t>GZ85P92</t>
  </si>
  <si>
    <t>SA000236</t>
  </si>
  <si>
    <t>CN-09T3PC-74261-57T-0RJB</t>
  </si>
  <si>
    <t>SA000237</t>
  </si>
  <si>
    <t>74GCNX2</t>
  </si>
  <si>
    <t>SA000238</t>
  </si>
  <si>
    <t>DV85P92</t>
  </si>
  <si>
    <t>SA000239</t>
  </si>
  <si>
    <t>G3XK6Q2</t>
  </si>
  <si>
    <t>SA000240</t>
  </si>
  <si>
    <t>G41K6Q2</t>
  </si>
  <si>
    <t>SA000241</t>
  </si>
  <si>
    <t>8095P92</t>
  </si>
  <si>
    <t>SA000242</t>
  </si>
  <si>
    <t>2452LQ2</t>
  </si>
  <si>
    <t>SA000243</t>
  </si>
  <si>
    <t>4095P92</t>
  </si>
  <si>
    <t>SA000244</t>
  </si>
  <si>
    <t>E2417H</t>
  </si>
  <si>
    <t>GMST1J2</t>
  </si>
  <si>
    <t>SA000245</t>
  </si>
  <si>
    <t>JB0J6Q2</t>
  </si>
  <si>
    <t>SA000246</t>
  </si>
  <si>
    <t>5WK5P92</t>
  </si>
  <si>
    <t>SA000247</t>
  </si>
  <si>
    <t>JB1Q6Q2</t>
  </si>
  <si>
    <t>SA000248</t>
  </si>
  <si>
    <t>24VZKQ2</t>
  </si>
  <si>
    <t>SA000249</t>
  </si>
  <si>
    <t>CN-0HV8KG-74261-54T-12HL</t>
  </si>
  <si>
    <t>SA000250</t>
  </si>
  <si>
    <t>CN-0HV8KG-74261-54S-69TL</t>
  </si>
  <si>
    <t>SA000251</t>
  </si>
  <si>
    <t>4D80WV2</t>
  </si>
  <si>
    <t>SA000252</t>
  </si>
  <si>
    <t>3VK5P92</t>
  </si>
  <si>
    <t>SA000253</t>
  </si>
  <si>
    <t>4D4XVV2</t>
  </si>
  <si>
    <t>SA000254</t>
  </si>
  <si>
    <t>3WK5P92</t>
  </si>
  <si>
    <t>SA000255</t>
  </si>
  <si>
    <t>JB16MP2</t>
  </si>
  <si>
    <t>SA000256</t>
  </si>
  <si>
    <t>BWK5P92</t>
  </si>
  <si>
    <t>SA000257</t>
  </si>
  <si>
    <t>C095P92</t>
  </si>
  <si>
    <t>SA000258</t>
  </si>
  <si>
    <t>2505LQ2</t>
  </si>
  <si>
    <t>SA000259</t>
  </si>
  <si>
    <t>CN-0HV8KG-74261-54T-4PHL</t>
  </si>
  <si>
    <t>SA000260</t>
  </si>
  <si>
    <t>JB2DMP2</t>
  </si>
  <si>
    <t>SA000261</t>
  </si>
  <si>
    <t>9ND9P92</t>
  </si>
  <si>
    <t>SA000262</t>
  </si>
  <si>
    <t>24Z5LQ2</t>
  </si>
  <si>
    <t>SA000263</t>
  </si>
  <si>
    <t>HWK5P92</t>
  </si>
  <si>
    <t>SA000264</t>
  </si>
  <si>
    <t>24RZKQ2</t>
  </si>
  <si>
    <t>SA000265</t>
  </si>
  <si>
    <t>9095P92</t>
  </si>
  <si>
    <t>SA000266</t>
  </si>
  <si>
    <t>245ZKQ2</t>
  </si>
  <si>
    <t>SA000267</t>
  </si>
  <si>
    <t>24W2LQ2</t>
  </si>
  <si>
    <t>SA000268</t>
  </si>
  <si>
    <t>JWK5P92</t>
  </si>
  <si>
    <t>SA000269</t>
  </si>
  <si>
    <t>4WK5P92</t>
  </si>
  <si>
    <t>SA000270</t>
  </si>
  <si>
    <t>2535LQ2</t>
  </si>
  <si>
    <t>SA000271</t>
  </si>
  <si>
    <t>BN89P92</t>
  </si>
  <si>
    <t>SA000272</t>
  </si>
  <si>
    <t>G0YXVV2</t>
  </si>
  <si>
    <t>SA000273</t>
  </si>
  <si>
    <t>2PD9P92</t>
  </si>
  <si>
    <t>SA000274</t>
  </si>
  <si>
    <t>G233WV2</t>
  </si>
  <si>
    <t>SA000275</t>
  </si>
  <si>
    <t>1N89P92</t>
  </si>
  <si>
    <t>SA000276</t>
  </si>
  <si>
    <t>4D7ZVV2</t>
  </si>
  <si>
    <t>SA000277</t>
  </si>
  <si>
    <t>3095P92</t>
  </si>
  <si>
    <t>SA000278</t>
  </si>
  <si>
    <t>4D71WV2</t>
  </si>
  <si>
    <t>SA000279</t>
  </si>
  <si>
    <t>JB2M6Q2</t>
  </si>
  <si>
    <t>SA000280</t>
  </si>
  <si>
    <t>GNST1J2</t>
  </si>
  <si>
    <t>SA000281</t>
  </si>
  <si>
    <t>JB2CMP2</t>
  </si>
  <si>
    <t>SA000282</t>
  </si>
  <si>
    <t>2PST1J2</t>
  </si>
  <si>
    <t>SA000283</t>
  </si>
  <si>
    <t>FZY1WV2</t>
  </si>
  <si>
    <t>SA000284</t>
  </si>
  <si>
    <t>HVK5P92</t>
  </si>
  <si>
    <t>SA000285</t>
  </si>
  <si>
    <t>FZR4WV2</t>
  </si>
  <si>
    <t>SA000286</t>
  </si>
  <si>
    <t>CN-0HV8KG-74261-54U-54NL</t>
  </si>
  <si>
    <t>SA000287</t>
  </si>
  <si>
    <t>9CYL8F2</t>
  </si>
  <si>
    <t>SA000288</t>
  </si>
  <si>
    <t>1FD9P92</t>
  </si>
  <si>
    <t>SA000289</t>
  </si>
  <si>
    <t>5KP1DK2</t>
  </si>
  <si>
    <t>SA000290</t>
  </si>
  <si>
    <t>CPST1J2</t>
  </si>
  <si>
    <t>SA000291</t>
  </si>
  <si>
    <t>5DP1DK2</t>
  </si>
  <si>
    <t>SA000292</t>
  </si>
  <si>
    <t>5NST1J2</t>
  </si>
  <si>
    <t>SA000293</t>
  </si>
  <si>
    <t>5L30DK2</t>
  </si>
  <si>
    <t>SA000294</t>
  </si>
  <si>
    <t>2WK5P92</t>
  </si>
  <si>
    <t>SA000295</t>
  </si>
  <si>
    <t>5L72DK2</t>
  </si>
  <si>
    <t>SA000296</t>
  </si>
  <si>
    <t>1XK5P92</t>
  </si>
  <si>
    <t>SA000297</t>
  </si>
  <si>
    <t>5KZ2DK2</t>
  </si>
  <si>
    <t>SA000298</t>
  </si>
  <si>
    <t>DPST1J2</t>
  </si>
  <si>
    <t>SA000299</t>
  </si>
  <si>
    <t>91LPLN2</t>
  </si>
  <si>
    <t>SA000300</t>
  </si>
  <si>
    <t>DNST1J2</t>
  </si>
  <si>
    <t>SA000301</t>
  </si>
  <si>
    <t>5KPVCK2</t>
  </si>
  <si>
    <t>SA000302</t>
  </si>
  <si>
    <t>CN-0HV8KG-74261-54T-4W5L</t>
  </si>
  <si>
    <t>SA000303</t>
  </si>
  <si>
    <t>HQBYN92</t>
  </si>
  <si>
    <t>SA000304</t>
  </si>
  <si>
    <t>CN-0HV8KG-74261-54S-6C1L</t>
  </si>
  <si>
    <t>SA000305</t>
  </si>
  <si>
    <t>5L03DK2</t>
  </si>
  <si>
    <t>SA000306</t>
  </si>
  <si>
    <t>CN-09T3PC-74261-59C-4UDU</t>
  </si>
  <si>
    <t>SA000307</t>
  </si>
  <si>
    <t>CN-0HV8KG-74261-54S-6WPL</t>
  </si>
  <si>
    <t>SA000308</t>
  </si>
  <si>
    <t>5DQWCK2</t>
  </si>
  <si>
    <t>SA000309</t>
  </si>
  <si>
    <t>CN-0HV8KG-74261-54T-52WL</t>
  </si>
  <si>
    <t>SA000310</t>
  </si>
  <si>
    <t>HS6ZKQ2</t>
  </si>
  <si>
    <t>SA000311</t>
  </si>
  <si>
    <t>5KSXCK2</t>
  </si>
  <si>
    <t>SA000312</t>
  </si>
  <si>
    <t>CN-0HV8KG-74261-54S-53LL</t>
  </si>
  <si>
    <t>SA000313</t>
  </si>
  <si>
    <t>G001WV2</t>
  </si>
  <si>
    <t>Yakoob Osman</t>
  </si>
  <si>
    <t>SA000314</t>
  </si>
  <si>
    <t>CMD9P92</t>
  </si>
  <si>
    <t>SA000315</t>
  </si>
  <si>
    <t>4D84WV2</t>
  </si>
  <si>
    <t>SA000316</t>
  </si>
  <si>
    <t>1PD9P92</t>
  </si>
  <si>
    <t>SA000317</t>
  </si>
  <si>
    <t>4D6ZVV2</t>
  </si>
  <si>
    <t>SA000318</t>
  </si>
  <si>
    <t>9MST1J2</t>
  </si>
  <si>
    <t>SA000319</t>
  </si>
  <si>
    <t>757CNX2</t>
  </si>
  <si>
    <t>SA000320</t>
  </si>
  <si>
    <t>CZ85P92</t>
  </si>
  <si>
    <t>SA000321</t>
  </si>
  <si>
    <t>FZN4WV2</t>
  </si>
  <si>
    <t>SA000322</t>
  </si>
  <si>
    <t>8Z85P92</t>
  </si>
  <si>
    <t>SA000323</t>
  </si>
  <si>
    <t>24N0LQ2</t>
  </si>
  <si>
    <t>SA000324</t>
  </si>
  <si>
    <t>6NST1J2</t>
  </si>
  <si>
    <t>SA000325</t>
  </si>
  <si>
    <t>24QZKQ2</t>
  </si>
  <si>
    <t>SA000326</t>
  </si>
  <si>
    <t>FMD9P92</t>
  </si>
  <si>
    <t>SA000327</t>
  </si>
  <si>
    <t>205AVUQ09470</t>
  </si>
  <si>
    <t>Farouk Khanyile</t>
  </si>
  <si>
    <t>SA000328</t>
  </si>
  <si>
    <t>205AVKE09469</t>
  </si>
  <si>
    <t>SA000329</t>
  </si>
  <si>
    <t>203AVBB00173</t>
  </si>
  <si>
    <t>SA000330</t>
  </si>
  <si>
    <t>203AVRG00174</t>
  </si>
  <si>
    <t>SA000331</t>
  </si>
  <si>
    <t>203AVKE00189</t>
  </si>
  <si>
    <t>SA000332</t>
  </si>
  <si>
    <t>205AVFW09475</t>
  </si>
  <si>
    <t>SA000333</t>
  </si>
  <si>
    <t>205AVMU09947</t>
  </si>
  <si>
    <t>SA000334</t>
  </si>
  <si>
    <t>205AVUQ0B054</t>
  </si>
  <si>
    <t>SA000335</t>
  </si>
  <si>
    <t>5DQ0DK2</t>
  </si>
  <si>
    <t>Faulty - Not powering on</t>
  </si>
  <si>
    <t>SA000336</t>
  </si>
  <si>
    <t>CN-0HV8KG-74261-54U-1NLL</t>
  </si>
  <si>
    <t>SA000337</t>
  </si>
  <si>
    <t>6F99P92</t>
  </si>
  <si>
    <t>SA000338</t>
  </si>
  <si>
    <t>G1B2VV2</t>
  </si>
  <si>
    <t>SA000339</t>
  </si>
  <si>
    <t>JVKSP92</t>
  </si>
  <si>
    <t>SA000340</t>
  </si>
  <si>
    <t>74LGNX2</t>
  </si>
  <si>
    <t>SA000341</t>
  </si>
  <si>
    <t>GN89P92</t>
  </si>
  <si>
    <t>SA000342</t>
  </si>
  <si>
    <t>4KH2WV2</t>
  </si>
  <si>
    <t>SA000343</t>
  </si>
  <si>
    <t>GVK5P92</t>
  </si>
  <si>
    <t>SA000344</t>
  </si>
  <si>
    <t>8ZDHHJ2</t>
  </si>
  <si>
    <t>SA000345</t>
  </si>
  <si>
    <t>7285P92</t>
  </si>
  <si>
    <t>SA000346</t>
  </si>
  <si>
    <t>4D50WV2</t>
  </si>
  <si>
    <t>SA000347</t>
  </si>
  <si>
    <t>918NLN2</t>
  </si>
  <si>
    <t>Chrishelda Mashalane</t>
  </si>
  <si>
    <t>SA000348</t>
  </si>
  <si>
    <t>CN-0HV8KG-74261-54T-0NAL</t>
  </si>
  <si>
    <t>SA000349</t>
  </si>
  <si>
    <t>5KY2DK2</t>
  </si>
  <si>
    <t>SA000350</t>
  </si>
  <si>
    <t>CN-0HV8KG-74261-54T-4WLL</t>
  </si>
  <si>
    <t>SA000351</t>
  </si>
  <si>
    <t>JB1CMP2</t>
  </si>
  <si>
    <t>SA000352</t>
  </si>
  <si>
    <t>5ND9P92</t>
  </si>
  <si>
    <t>SA000353</t>
  </si>
  <si>
    <t>2542LQ2</t>
  </si>
  <si>
    <t>SA000354</t>
  </si>
  <si>
    <t>CN-0HV8KG-74261-54S-6AHL</t>
  </si>
  <si>
    <t>SA000355</t>
  </si>
  <si>
    <t>74G7NX2</t>
  </si>
  <si>
    <t>SA000356</t>
  </si>
  <si>
    <t>BP89P92</t>
  </si>
  <si>
    <t>SA000357</t>
  </si>
  <si>
    <t>CN-0HV8KG-74261-54U-57CL</t>
  </si>
  <si>
    <t>SA000358</t>
  </si>
  <si>
    <t>CN-0HV8KG-74261-54S-6ANL</t>
  </si>
  <si>
    <t>SA000359</t>
  </si>
  <si>
    <t>6LF2VG2</t>
  </si>
  <si>
    <t>SA000360</t>
  </si>
  <si>
    <t>CN-0HV8KG-74261-54T-4YHL</t>
  </si>
  <si>
    <t>Ncumisa Majeke</t>
  </si>
  <si>
    <t>SA000361</t>
  </si>
  <si>
    <t>5KLXCK2</t>
  </si>
  <si>
    <t>SA000362</t>
  </si>
  <si>
    <t>205AVXF09450</t>
  </si>
  <si>
    <t>SA000363</t>
  </si>
  <si>
    <t>51S70J2</t>
  </si>
  <si>
    <t>SA000364</t>
  </si>
  <si>
    <t>CN-0HV8KG-74261-54U-13KL</t>
  </si>
  <si>
    <t>SA000365</t>
  </si>
  <si>
    <t>All-in-One</t>
  </si>
  <si>
    <t>91MPLN2</t>
  </si>
  <si>
    <t>SA000366</t>
  </si>
  <si>
    <t>8QBYN92</t>
  </si>
  <si>
    <t>SA000367</t>
  </si>
  <si>
    <t>5DFVCK2</t>
  </si>
  <si>
    <t>SA000368</t>
  </si>
  <si>
    <t>4THJSH2</t>
  </si>
  <si>
    <t>SA000369</t>
  </si>
  <si>
    <t>5KX0DK2</t>
  </si>
  <si>
    <t>SA000370</t>
  </si>
  <si>
    <t>CN-0HV8KG-74261-54S-79EL</t>
  </si>
  <si>
    <t>SA000371</t>
  </si>
  <si>
    <t>JB26MP2</t>
  </si>
  <si>
    <t>SA000372</t>
  </si>
  <si>
    <t>3ND9P2</t>
  </si>
  <si>
    <t>SA000373</t>
  </si>
  <si>
    <t>24X1LQ2</t>
  </si>
  <si>
    <t>SA000374</t>
  </si>
  <si>
    <t>7095P92</t>
  </si>
  <si>
    <t>SA000375</t>
  </si>
  <si>
    <t>FZBXVV2</t>
  </si>
  <si>
    <t>SA000376</t>
  </si>
  <si>
    <t>77S4QG2</t>
  </si>
  <si>
    <t>SA000377</t>
  </si>
  <si>
    <t>74DBNX2</t>
  </si>
  <si>
    <t>SA000378</t>
  </si>
  <si>
    <t>JZ53P92</t>
  </si>
  <si>
    <t>SA000379</t>
  </si>
  <si>
    <t>5DGWCK2</t>
  </si>
  <si>
    <t>SA000380</t>
  </si>
  <si>
    <t>3N53P92</t>
  </si>
  <si>
    <t>SA000381</t>
  </si>
  <si>
    <t>205AVNV09447</t>
  </si>
  <si>
    <t>SA000382</t>
  </si>
  <si>
    <t>203AVFW00147</t>
  </si>
  <si>
    <t>SA000383</t>
  </si>
  <si>
    <t>FT947N3</t>
  </si>
  <si>
    <t>SA000384</t>
  </si>
  <si>
    <t>GHK4CD2</t>
  </si>
  <si>
    <t>SA000385</t>
  </si>
  <si>
    <t>DQK71H2</t>
  </si>
  <si>
    <t>SA000386</t>
  </si>
  <si>
    <t>14780T2</t>
  </si>
  <si>
    <t>SA000387</t>
  </si>
  <si>
    <t>1XJ2VG2</t>
  </si>
  <si>
    <t>SA000388</t>
  </si>
  <si>
    <t>3CRS9P2</t>
  </si>
  <si>
    <t>SA000389</t>
  </si>
  <si>
    <t>5DRVCK2</t>
  </si>
  <si>
    <t>SA000390</t>
  </si>
  <si>
    <t>5D02DK2</t>
  </si>
  <si>
    <t>SA000391</t>
  </si>
  <si>
    <t>5KZ1DK2</t>
  </si>
  <si>
    <t>SA000392</t>
  </si>
  <si>
    <t>DQB81H2</t>
  </si>
  <si>
    <t>SA000393</t>
  </si>
  <si>
    <t>Type-C Adapter</t>
  </si>
  <si>
    <t>11 in 1</t>
  </si>
  <si>
    <t>No Serial Number</t>
  </si>
  <si>
    <t>SA000394</t>
  </si>
  <si>
    <t>SA000395</t>
  </si>
  <si>
    <t>SA000396</t>
  </si>
  <si>
    <t>205AVFW0B035</t>
  </si>
  <si>
    <t>SA000397</t>
  </si>
  <si>
    <t>205AVYK09482</t>
  </si>
  <si>
    <t>SA000398</t>
  </si>
  <si>
    <t>203AVZC00181</t>
  </si>
  <si>
    <t>SA000399</t>
  </si>
  <si>
    <t>00QLFHAT100869T</t>
  </si>
  <si>
    <t>SA000400</t>
  </si>
  <si>
    <t>LaserJet Managed MFP E52545</t>
  </si>
  <si>
    <t>CNMKL9DF1G</t>
  </si>
  <si>
    <t>SA000403</t>
  </si>
  <si>
    <t>Ubiquiti</t>
  </si>
  <si>
    <t>UniFi 6 Lite</t>
  </si>
  <si>
    <t>F4E2C665F0B4</t>
  </si>
  <si>
    <t>SA000404</t>
  </si>
  <si>
    <t>E43883EB8EE4</t>
  </si>
  <si>
    <t>SA000405</t>
  </si>
  <si>
    <t>E43883EB6A80</t>
  </si>
  <si>
    <t>SA000406</t>
  </si>
  <si>
    <t>E43883EB94B0</t>
  </si>
  <si>
    <t>SA000407</t>
  </si>
  <si>
    <t>E43883EB98E4</t>
  </si>
  <si>
    <t>SA000408</t>
  </si>
  <si>
    <t>E43883EB8C14</t>
  </si>
  <si>
    <t>SA000409</t>
  </si>
  <si>
    <t>E43883EB823C</t>
  </si>
  <si>
    <t>SA000411</t>
  </si>
  <si>
    <t>VoIP Phone Headset</t>
  </si>
  <si>
    <t>YHS34 Dual</t>
  </si>
  <si>
    <t>308029F030001436</t>
  </si>
  <si>
    <t>SA000412</t>
  </si>
  <si>
    <t>308029F010000168</t>
  </si>
  <si>
    <t>SA000413</t>
  </si>
  <si>
    <t>308029E100000318</t>
  </si>
  <si>
    <t>SA000414</t>
  </si>
  <si>
    <t>308029E100000230</t>
  </si>
  <si>
    <t>SA000415</t>
  </si>
  <si>
    <t>Laptop Power Supply</t>
  </si>
  <si>
    <t>LA130PM190</t>
  </si>
  <si>
    <t>CN-0Y3X7J-LOC00-1AG-092E-A00</t>
  </si>
  <si>
    <t>SA000416</t>
  </si>
  <si>
    <t>SD-SAJB-LAP-007</t>
  </si>
  <si>
    <t>HVWFKG3</t>
  </si>
  <si>
    <t>Justin Pavsic</t>
  </si>
  <si>
    <t>SA000417</t>
  </si>
  <si>
    <t>SD-SAJB-LAP-008</t>
  </si>
  <si>
    <t>FHSFKG3</t>
  </si>
  <si>
    <t>SA000418</t>
  </si>
  <si>
    <t>SD-SAJB-WKS-015</t>
  </si>
  <si>
    <t>OptiPlex 7000</t>
  </si>
  <si>
    <t>2T947N3</t>
  </si>
  <si>
    <t>SA000419</t>
  </si>
  <si>
    <t>SD-SAJB-WKS-022</t>
  </si>
  <si>
    <t>CT947N3</t>
  </si>
  <si>
    <t>SA000420</t>
  </si>
  <si>
    <t>205AVJH09452</t>
  </si>
  <si>
    <t>SA000421</t>
  </si>
  <si>
    <t>203AVLZ00184</t>
  </si>
  <si>
    <t>SA000422</t>
  </si>
  <si>
    <t>203AVVR00175</t>
  </si>
  <si>
    <t>SA000423</t>
  </si>
  <si>
    <t>SA000424</t>
  </si>
  <si>
    <t>203AVPA00176</t>
  </si>
  <si>
    <t>SA000425</t>
  </si>
  <si>
    <t>205AVHJ09457</t>
  </si>
  <si>
    <t>SA000426</t>
  </si>
  <si>
    <t>205AVW09475</t>
  </si>
  <si>
    <t>SA000427</t>
  </si>
  <si>
    <t>205AVTD09441</t>
  </si>
  <si>
    <t>SA000428</t>
  </si>
  <si>
    <t>203AVGT00183</t>
  </si>
  <si>
    <t>SA000429</t>
  </si>
  <si>
    <t>203AVSM00158</t>
  </si>
  <si>
    <t>SA000430</t>
  </si>
  <si>
    <t>E2422H</t>
  </si>
  <si>
    <t>CN-0HD663-WSL00-170-106L-A00</t>
  </si>
  <si>
    <t>SA000431</t>
  </si>
  <si>
    <t>00QLHFAT100869T</t>
  </si>
  <si>
    <t>SA000432</t>
  </si>
  <si>
    <t>00QLHFAT100832M</t>
  </si>
  <si>
    <t>Repair</t>
  </si>
  <si>
    <t>SA000433</t>
  </si>
  <si>
    <t>00QLHFAT100836D</t>
  </si>
  <si>
    <t>SA000434</t>
  </si>
  <si>
    <t>00336161318</t>
  </si>
  <si>
    <t>SA000435</t>
  </si>
  <si>
    <t>00335853920</t>
  </si>
  <si>
    <t>SA000436</t>
  </si>
  <si>
    <t>00335932880</t>
  </si>
  <si>
    <t>SA000437</t>
  </si>
  <si>
    <t>00336430350</t>
  </si>
  <si>
    <t>SA000439</t>
  </si>
  <si>
    <t>00336430303</t>
  </si>
  <si>
    <t>SA000440</t>
  </si>
  <si>
    <t>00335933158</t>
  </si>
  <si>
    <t>SA000441</t>
  </si>
  <si>
    <t>00335855466</t>
  </si>
  <si>
    <t>SA000442</t>
  </si>
  <si>
    <t>00335932327</t>
  </si>
  <si>
    <t>SA000443</t>
  </si>
  <si>
    <t>00335932355</t>
  </si>
  <si>
    <t>SA000444</t>
  </si>
  <si>
    <t>00335854133</t>
  </si>
  <si>
    <t>SA000445</t>
  </si>
  <si>
    <t>00335930934</t>
  </si>
  <si>
    <t>SA000446</t>
  </si>
  <si>
    <t>00335955113</t>
  </si>
  <si>
    <t>SA000447</t>
  </si>
  <si>
    <t>00335807569</t>
  </si>
  <si>
    <t>SA000448</t>
  </si>
  <si>
    <t>00335933707</t>
  </si>
  <si>
    <t>SA000449</t>
  </si>
  <si>
    <t>00335807914</t>
  </si>
  <si>
    <t>SA000450</t>
  </si>
  <si>
    <t>00336162151</t>
  </si>
  <si>
    <t>SA000451</t>
  </si>
  <si>
    <t>00335794791</t>
  </si>
  <si>
    <t>SA000452</t>
  </si>
  <si>
    <t>00335806765</t>
  </si>
  <si>
    <t>SA000453</t>
  </si>
  <si>
    <t>00336133696</t>
  </si>
  <si>
    <t>SA000454</t>
  </si>
  <si>
    <t>00335807568</t>
  </si>
  <si>
    <t>SA000455</t>
  </si>
  <si>
    <t>00335807591</t>
  </si>
  <si>
    <t>SA000456</t>
  </si>
  <si>
    <t>BW8225-M</t>
  </si>
  <si>
    <t>24H1NN</t>
  </si>
  <si>
    <t>SA000457</t>
  </si>
  <si>
    <t>BW3300</t>
  </si>
  <si>
    <t>2BD839</t>
  </si>
  <si>
    <t>SA000458</t>
  </si>
  <si>
    <t>2BD58U</t>
  </si>
  <si>
    <t>SA000459</t>
  </si>
  <si>
    <t>2BD877</t>
  </si>
  <si>
    <t>SA000460</t>
  </si>
  <si>
    <t>24TFYE</t>
  </si>
  <si>
    <t>SA000461</t>
  </si>
  <si>
    <t>2BD88U</t>
  </si>
  <si>
    <t>SA000462</t>
  </si>
  <si>
    <t>24H1NB</t>
  </si>
  <si>
    <t>SA000463</t>
  </si>
  <si>
    <t>2BD854</t>
  </si>
  <si>
    <t>SA000464</t>
  </si>
  <si>
    <t>C310 HD Webcam</t>
  </si>
  <si>
    <t>2202LZ96CJM8</t>
  </si>
  <si>
    <t>SA000465</t>
  </si>
  <si>
    <t>2202LZ96GBB8</t>
  </si>
  <si>
    <t>SA000466</t>
  </si>
  <si>
    <t>2147LZ518RF8</t>
  </si>
  <si>
    <t>SA000467</t>
  </si>
  <si>
    <t>2202LZ96GCP8</t>
  </si>
  <si>
    <t>SA000468</t>
  </si>
  <si>
    <t>2202LZ96FN08</t>
  </si>
  <si>
    <t>SA000469</t>
  </si>
  <si>
    <t>2202LZ96FN88</t>
  </si>
  <si>
    <t>SA000470</t>
  </si>
  <si>
    <t>2202LZ96CJR8</t>
  </si>
  <si>
    <t>SA000471</t>
  </si>
  <si>
    <t>2202LZ96J9Y8</t>
  </si>
  <si>
    <t>SA000472</t>
  </si>
  <si>
    <t>2202LZ96JD98</t>
  </si>
  <si>
    <t>siyathokoza Ngwenya</t>
  </si>
  <si>
    <t>SA000473</t>
  </si>
  <si>
    <t>2202LZ96JA38</t>
  </si>
  <si>
    <t>SA000474</t>
  </si>
  <si>
    <t>2147LZ518RU8</t>
  </si>
  <si>
    <t>SA000475</t>
  </si>
  <si>
    <t>2202LZ96JA48</t>
  </si>
  <si>
    <t>SA000476</t>
  </si>
  <si>
    <t>2131LZ930X88</t>
  </si>
  <si>
    <t>SA000477</t>
  </si>
  <si>
    <t>2202LZ96JA78</t>
  </si>
  <si>
    <t>SA000478</t>
  </si>
  <si>
    <t>2202LZ96J9X8</t>
  </si>
  <si>
    <t>SA000479</t>
  </si>
  <si>
    <t>2147LZ51A1G8</t>
  </si>
  <si>
    <t>SA000480</t>
  </si>
  <si>
    <t>2147LZ51UYM8</t>
  </si>
  <si>
    <t>SA000481</t>
  </si>
  <si>
    <t>2202LZ9539S9</t>
  </si>
  <si>
    <t>SA000482</t>
  </si>
  <si>
    <t>C270 HD Webcam</t>
  </si>
  <si>
    <t>2202LZ54F8T8</t>
  </si>
  <si>
    <t>SA000483</t>
  </si>
  <si>
    <t>CN-05FDDV-12966-821-15F9-A05</t>
  </si>
  <si>
    <t>SA000484</t>
  </si>
  <si>
    <t>CN-05FDDV-12966-7CS-1BD0-A05</t>
  </si>
  <si>
    <t>SA000485</t>
  </si>
  <si>
    <t>CN-05FDDV-CMC00-88D-1910-A06</t>
  </si>
  <si>
    <t>SA000486</t>
  </si>
  <si>
    <t>CN-05FDDV-CMC00-85B-1920-A05</t>
  </si>
  <si>
    <t>SA000487</t>
  </si>
  <si>
    <t>CN-05FDDV-12966-838-2FF8-A05</t>
  </si>
  <si>
    <t>SA000488</t>
  </si>
  <si>
    <t>J9VS2L2</t>
  </si>
  <si>
    <t>SA000489</t>
  </si>
  <si>
    <t>TW-05FDDV-32070-948-1069-A06</t>
  </si>
  <si>
    <t>SA000490</t>
  </si>
  <si>
    <t>SA000491</t>
  </si>
  <si>
    <t>CN-05FDDV-12966-82R-0DEC-A05</t>
  </si>
  <si>
    <t>SA000492</t>
  </si>
  <si>
    <t>CN-05FDDV-CMC00-85I-2FFA-A05</t>
  </si>
  <si>
    <t>SA000493</t>
  </si>
  <si>
    <t>CN-05FDDV-12966-821-2D06-A05</t>
  </si>
  <si>
    <t>SA000494</t>
  </si>
  <si>
    <t>SA000495</t>
  </si>
  <si>
    <t>Wireless Mouse</t>
  </si>
  <si>
    <t>M185</t>
  </si>
  <si>
    <t>2145LZX2VCK8</t>
  </si>
  <si>
    <t>SA000496</t>
  </si>
  <si>
    <t>2133LZC00181</t>
  </si>
  <si>
    <t>SA000497</t>
  </si>
  <si>
    <t>2110LZX2FVQ8</t>
  </si>
  <si>
    <t>SA000498</t>
  </si>
  <si>
    <t>2145LZX2VBU8</t>
  </si>
  <si>
    <t>SA000499</t>
  </si>
  <si>
    <t>2145LZX7UJ58</t>
  </si>
  <si>
    <t>SA000500</t>
  </si>
  <si>
    <t>2145LZX7UHC8</t>
  </si>
  <si>
    <t>SA000501</t>
  </si>
  <si>
    <t>M310</t>
  </si>
  <si>
    <t>2133LZD6A408</t>
  </si>
  <si>
    <t>SA000502</t>
  </si>
  <si>
    <t>2139LZD3YHD8</t>
  </si>
  <si>
    <t>SA000503</t>
  </si>
  <si>
    <t>2145LZX0ECK8</t>
  </si>
  <si>
    <t>SA000504</t>
  </si>
  <si>
    <t>2145LZX7UGZ8</t>
  </si>
  <si>
    <t>SA000505</t>
  </si>
  <si>
    <t>2145LZX584C8</t>
  </si>
  <si>
    <t>SA000506</t>
  </si>
  <si>
    <t>2133LDZ69KD8</t>
  </si>
  <si>
    <t>SA000507</t>
  </si>
  <si>
    <t>2139LZD14GP8</t>
  </si>
  <si>
    <t>SA000508</t>
  </si>
  <si>
    <t>2139LZD3YH08</t>
  </si>
  <si>
    <t>SA000509</t>
  </si>
  <si>
    <t>SA000510</t>
  </si>
  <si>
    <t>SA000511</t>
  </si>
  <si>
    <t>SA000512</t>
  </si>
  <si>
    <t>SA000513</t>
  </si>
  <si>
    <t>SA000514</t>
  </si>
  <si>
    <t>SA000515</t>
  </si>
  <si>
    <t>SA000516</t>
  </si>
  <si>
    <t>SA000517</t>
  </si>
  <si>
    <t>SA000518</t>
  </si>
  <si>
    <t>SA000519</t>
  </si>
  <si>
    <t>SA000520</t>
  </si>
  <si>
    <t>SA000521</t>
  </si>
  <si>
    <t>SA000522</t>
  </si>
  <si>
    <t>SA000523</t>
  </si>
  <si>
    <t>SA000524</t>
  </si>
  <si>
    <t>K540</t>
  </si>
  <si>
    <t>2148SY02BNG8</t>
  </si>
  <si>
    <t>SA000525</t>
  </si>
  <si>
    <t>K270</t>
  </si>
  <si>
    <t>2148SY02BAV8</t>
  </si>
  <si>
    <t>SA000526</t>
  </si>
  <si>
    <t>2148SY02BAY8</t>
  </si>
  <si>
    <t>SA000527</t>
  </si>
  <si>
    <t>2148SY02BNS8</t>
  </si>
  <si>
    <t>SA000528</t>
  </si>
  <si>
    <t>2148SY02BB58</t>
  </si>
  <si>
    <t>SA000529</t>
  </si>
  <si>
    <t>2138SY05WZC8</t>
  </si>
  <si>
    <t>SA000530</t>
  </si>
  <si>
    <t>2138SY05WZF8</t>
  </si>
  <si>
    <t>SA000531</t>
  </si>
  <si>
    <t>2141SY05UYS8</t>
  </si>
  <si>
    <t>SA000532</t>
  </si>
  <si>
    <t>K220</t>
  </si>
  <si>
    <t>2139SC10JBA8</t>
  </si>
  <si>
    <t>SA000533</t>
  </si>
  <si>
    <t>2141SY05UYU8</t>
  </si>
  <si>
    <t>SA000534</t>
  </si>
  <si>
    <t>2139SC10JAT8</t>
  </si>
  <si>
    <t>SA000535</t>
  </si>
  <si>
    <t>2141SY05UYR8</t>
  </si>
  <si>
    <t>SA000536</t>
  </si>
  <si>
    <t>2139SC10F6Y8</t>
  </si>
  <si>
    <t>SA000537</t>
  </si>
  <si>
    <t>2140SY05LMR8</t>
  </si>
  <si>
    <t>SA000538</t>
  </si>
  <si>
    <t>2112SY05XNA8</t>
  </si>
  <si>
    <t>SA000539</t>
  </si>
  <si>
    <t>2148SY02BNH8</t>
  </si>
  <si>
    <t>SA000540</t>
  </si>
  <si>
    <t>2148SY02BNE8</t>
  </si>
  <si>
    <t>SA000541</t>
  </si>
  <si>
    <t>2148SY02BAX8</t>
  </si>
  <si>
    <t>SA000542</t>
  </si>
  <si>
    <t>SA000543</t>
  </si>
  <si>
    <t>Wired Mouse</t>
  </si>
  <si>
    <t>CN-065K5F-LO300-1BT-0IEY</t>
  </si>
  <si>
    <t>SA000544</t>
  </si>
  <si>
    <t>CN-065K5F-LO300-1BT-0VEQ</t>
  </si>
  <si>
    <t>SA000545</t>
  </si>
  <si>
    <t>CN-065K5F-LO300-1BT-0IFL</t>
  </si>
  <si>
    <t>SA000546</t>
  </si>
  <si>
    <t>CN-065K5F-LO300-1BT-0VFH</t>
  </si>
  <si>
    <t>SA000547</t>
  </si>
  <si>
    <t>CN-065K5F-LO300-1BT-0IQ9</t>
  </si>
  <si>
    <t>SA000548</t>
  </si>
  <si>
    <t>CN-065K5F-LO300-1BT-0I21</t>
  </si>
  <si>
    <t>SA000549</t>
  </si>
  <si>
    <t>CN-065K5F-LO300-1BT-0I2S</t>
  </si>
  <si>
    <t>SA000550</t>
  </si>
  <si>
    <t>CN-065K5F-LO300-1BT-0I6Y</t>
  </si>
  <si>
    <t>SA000551</t>
  </si>
  <si>
    <t>CN-065K5F-LO300-1BT-0VGB</t>
  </si>
  <si>
    <t>SA000552</t>
  </si>
  <si>
    <t>CN-065K5F-LO300-1BT-0DV0</t>
  </si>
  <si>
    <t>SA000553</t>
  </si>
  <si>
    <t>CN-065K5F-LO300-1BT-0I2W</t>
  </si>
  <si>
    <t>SA000554</t>
  </si>
  <si>
    <t>CN-065K5F-LO300-1BT-0I2N</t>
  </si>
  <si>
    <t>SA000555</t>
  </si>
  <si>
    <t>CN-065K5F-LO300-1BT-0VEU</t>
  </si>
  <si>
    <t>SA000556</t>
  </si>
  <si>
    <t>CN-065K5F-LO300-1BT-0I35</t>
  </si>
  <si>
    <t>SA000557</t>
  </si>
  <si>
    <t>SA000558</t>
  </si>
  <si>
    <t>Wired Keyboard</t>
  </si>
  <si>
    <t>KB216t1</t>
  </si>
  <si>
    <t>CN-0RKR0N-LO300-1AE-0K00-A05</t>
  </si>
  <si>
    <t>SA000559</t>
  </si>
  <si>
    <t>CN-0RKR0N-LO300-1AB-08YO-A05</t>
  </si>
  <si>
    <t>SA000560</t>
  </si>
  <si>
    <t>CN-0RKR0N-LO300-1AB-0DNP-A05</t>
  </si>
  <si>
    <t>SA000561</t>
  </si>
  <si>
    <t>CN-0RKR0N-LO300-1AB-08YJ-A05</t>
  </si>
  <si>
    <t>SA000562</t>
  </si>
  <si>
    <t>CN-0RKR0N-LO300-1AE-0K0F-A05</t>
  </si>
  <si>
    <t>SA000563</t>
  </si>
  <si>
    <t>CN-0RKR0N-LO300-1AB-08YH-A05</t>
  </si>
  <si>
    <t>SA000564</t>
  </si>
  <si>
    <t>CN-0RKR0N-LO300-1AE-0K1F-A05</t>
  </si>
  <si>
    <t>SA000565</t>
  </si>
  <si>
    <t>CN-0RKR0N-LO300-1AE-0K0Q-A05</t>
  </si>
  <si>
    <t>SA000566</t>
  </si>
  <si>
    <t>CN-0RKR0N-LO300-1AE-0K0C-A05</t>
  </si>
  <si>
    <t>SA000567</t>
  </si>
  <si>
    <t>CN-0RKR0N-LO300-1AE-0K03-A05</t>
  </si>
  <si>
    <t>SA000568</t>
  </si>
  <si>
    <t>CN-0RKR0N-LO300-1BA-01KK-A05</t>
  </si>
  <si>
    <t>SA000569</t>
  </si>
  <si>
    <t>CN-0RKR0N-LO300-1AE-0K14-A05</t>
  </si>
  <si>
    <t>SA000570</t>
  </si>
  <si>
    <t>CN-0RKR0N-LO300-1BA-04ZZ-A05</t>
  </si>
  <si>
    <t>SA000571</t>
  </si>
  <si>
    <t>CN-0RKR0N-LO300-1BA-04ZS-A05</t>
  </si>
  <si>
    <t>SA000572</t>
  </si>
  <si>
    <t>CN-0RKR0N-LO300-1AB-08YS-A05</t>
  </si>
  <si>
    <t>SA000573</t>
  </si>
  <si>
    <t>AST220827282</t>
  </si>
  <si>
    <t>SA000574</t>
  </si>
  <si>
    <t>AST220827279</t>
  </si>
  <si>
    <t>SA000576</t>
  </si>
  <si>
    <t>AST220827346</t>
  </si>
  <si>
    <t>SA000577</t>
  </si>
  <si>
    <t>AST220827345</t>
  </si>
  <si>
    <t>SA000578</t>
  </si>
  <si>
    <t>AST220827278</t>
  </si>
  <si>
    <t>SA000579</t>
  </si>
  <si>
    <t>AST220827281</t>
  </si>
  <si>
    <t>SA000580</t>
  </si>
  <si>
    <t>AST220827286</t>
  </si>
  <si>
    <t>SA000581</t>
  </si>
  <si>
    <t>Corsair</t>
  </si>
  <si>
    <t>Wireless Headset</t>
  </si>
  <si>
    <t>Void RGB Elite</t>
  </si>
  <si>
    <t>SA000582</t>
  </si>
  <si>
    <t>06821514453</t>
  </si>
  <si>
    <t>SA000583</t>
  </si>
  <si>
    <t>006721514453</t>
  </si>
  <si>
    <t>SA000584</t>
  </si>
  <si>
    <t>MS3121WT</t>
  </si>
  <si>
    <t>CN-01YJ3P-LO300-191-M57E-A01</t>
  </si>
  <si>
    <t>SA000585</t>
  </si>
  <si>
    <t>CN-01YJ3P-LO300-191-M54G-A01</t>
  </si>
  <si>
    <t>SA000586</t>
  </si>
  <si>
    <t>CN-01YJ3P-LO300-1AN-M51P-A01</t>
  </si>
  <si>
    <t>SA000587</t>
  </si>
  <si>
    <t>CN-0J69G1-LO300-1BM-M569-A00</t>
  </si>
  <si>
    <t>SA000588</t>
  </si>
  <si>
    <t>CN-01YJ3P-LO300-191-M54E-A01</t>
  </si>
  <si>
    <t>SA000589</t>
  </si>
  <si>
    <t>CN-01YJ3P-LO300-191-M57Y-A01</t>
  </si>
  <si>
    <t>SA000590</t>
  </si>
  <si>
    <t>CN-01YJ3P-LO300-191-M579-A01</t>
  </si>
  <si>
    <t>SA000591</t>
  </si>
  <si>
    <t>CN-01YJ3P-LO300-1AN-M50I-A01</t>
  </si>
  <si>
    <t>SA000592</t>
  </si>
  <si>
    <t>CN-01YJ3P-LO300-191-M55M-A01</t>
  </si>
  <si>
    <t>SA000593</t>
  </si>
  <si>
    <t>CN-01YJ3P-LO300-191-M547-A01</t>
  </si>
  <si>
    <t>SA000594</t>
  </si>
  <si>
    <t>CN-01YJ3P-LO300-191-M580-A01</t>
  </si>
  <si>
    <t>SA000595</t>
  </si>
  <si>
    <t>CN-01YJ3P-LO300-1AN-M50K-A01</t>
  </si>
  <si>
    <t>SA000596</t>
  </si>
  <si>
    <t>CN-01YJ3P-LO300-191-M565-A01</t>
  </si>
  <si>
    <t>SA000597</t>
  </si>
  <si>
    <t>CN-01YJ3P-LO300-191-M57T-A01</t>
  </si>
  <si>
    <t>SA000598</t>
  </si>
  <si>
    <t>CN-01YJ3P-LO300-191-M569-A01</t>
  </si>
  <si>
    <t>SA000599</t>
  </si>
  <si>
    <t>CN-01YJ3P-LO300-191-M54F-A01</t>
  </si>
  <si>
    <t>SA000600</t>
  </si>
  <si>
    <t>CN-01YJ3P-LO300-1AN-M50E-A01</t>
  </si>
  <si>
    <t>SA000601</t>
  </si>
  <si>
    <t>CN-01YJ3P-LO300-191-M567-A01</t>
  </si>
  <si>
    <t>SA000602</t>
  </si>
  <si>
    <t>CN-01YJ3P-LO300-1AN-M50D-A01</t>
  </si>
  <si>
    <t>SA000603</t>
  </si>
  <si>
    <t>CN-01YJ3P-LO300-191-M57I-A01</t>
  </si>
  <si>
    <t>SA000604</t>
  </si>
  <si>
    <t>CN-0YJ3P-LO300-191-M586-A01</t>
  </si>
  <si>
    <t>SA000605</t>
  </si>
  <si>
    <t>CN-0YJ3P-LO300-1AN-M50N-A01</t>
  </si>
  <si>
    <t>SA000606</t>
  </si>
  <si>
    <t>CN-01YJ3P-LO300-1AN-M501-A01</t>
  </si>
  <si>
    <t>SA000607</t>
  </si>
  <si>
    <t>CN-01YJ3P-LO300-1AN-M6ID-A01</t>
  </si>
  <si>
    <t>SA000608</t>
  </si>
  <si>
    <t>CN-01YJ3P-LO300-1AN-M61A-A01</t>
  </si>
  <si>
    <t>SA000609</t>
  </si>
  <si>
    <t>CN-01YJ3P-LO300-191-M566-A01</t>
  </si>
  <si>
    <t>SA000610</t>
  </si>
  <si>
    <t>CN-0YJ3P-LO300-1AN-M6IC-A01</t>
  </si>
  <si>
    <t>SA000611</t>
  </si>
  <si>
    <t>KB3121WT</t>
  </si>
  <si>
    <t>CN-01YJ3P-LO300-191-K57E-A01</t>
  </si>
  <si>
    <t>SA000612</t>
  </si>
  <si>
    <t>CN-01YJ3P-LO300-191-K54G-A01</t>
  </si>
  <si>
    <t>SA000613</t>
  </si>
  <si>
    <t>CN-01YJ3P-LO300-1AN-K51P-A01</t>
  </si>
  <si>
    <t>SA000614</t>
  </si>
  <si>
    <t>CN-0J69G1-LO300-1BM-K569-A00</t>
  </si>
  <si>
    <t>SA000615</t>
  </si>
  <si>
    <t>CN-01YJ3P-LO300-191-K57Y-A01</t>
  </si>
  <si>
    <t>SA000616</t>
  </si>
  <si>
    <t>CN-01YJ3P-LO300-191-K54E-A01</t>
  </si>
  <si>
    <t>SA000617</t>
  </si>
  <si>
    <t>CN-01YJ3P-LO300-191-K579-A01</t>
  </si>
  <si>
    <t>SA000618</t>
  </si>
  <si>
    <t>CN-01YJ3P-LO300-1AN-K50I-A01</t>
  </si>
  <si>
    <t>SA000619</t>
  </si>
  <si>
    <t>CN-01YJ3P-LO300-191-K55M-A01</t>
  </si>
  <si>
    <t>SA000620</t>
  </si>
  <si>
    <t>CN-01YJ3P-LO300-191-K547-A01</t>
  </si>
  <si>
    <t>SA000621</t>
  </si>
  <si>
    <t>CN-01YJ3P-LO300-191-K580-A01</t>
  </si>
  <si>
    <t>SA000622</t>
  </si>
  <si>
    <t>CN-01YJ3P-LO300-1AN-K50K-A01</t>
  </si>
  <si>
    <t>SA000623</t>
  </si>
  <si>
    <t>CN-01YJ3P-LO300-191-K565-A01</t>
  </si>
  <si>
    <t>SA000624</t>
  </si>
  <si>
    <t>CN-01YJ3P-LO300-191-K57T-A01</t>
  </si>
  <si>
    <t>SA000625</t>
  </si>
  <si>
    <t>CN-01YJ3P-LO300-191-K569-A01</t>
  </si>
  <si>
    <t>SA000626</t>
  </si>
  <si>
    <t>CN-01YJ3P-LO300-191-K54F-A01</t>
  </si>
  <si>
    <t>SA000627</t>
  </si>
  <si>
    <t>CN-01YJ3P-LO300-1AN-K50E-A01</t>
  </si>
  <si>
    <t>Rainer</t>
  </si>
  <si>
    <t>SA000628</t>
  </si>
  <si>
    <t>CN-01YJ3P-LO300-191-K567-A01</t>
  </si>
  <si>
    <t>Iftaar</t>
  </si>
  <si>
    <t>SA000629</t>
  </si>
  <si>
    <t>CN-01YJ3P-LO300-1AN-K50D-A01</t>
  </si>
  <si>
    <t>SA000630</t>
  </si>
  <si>
    <t>CN-01YJ3P-LO300-191-K57I-A01</t>
  </si>
  <si>
    <t>T3 OP P2</t>
  </si>
  <si>
    <t>SA000631</t>
  </si>
  <si>
    <t>CN-0YJ3P-LO300-191-K586-A01</t>
  </si>
  <si>
    <t>T2 OP P2</t>
  </si>
  <si>
    <t>SA000632</t>
  </si>
  <si>
    <t>CN-0YJ3P-LO300-1AN-K50N-A01</t>
  </si>
  <si>
    <t>T1 OP P2</t>
  </si>
  <si>
    <t>SA000633</t>
  </si>
  <si>
    <t>RZ8T60RPMQA</t>
  </si>
  <si>
    <t>Valdo Ramakuela</t>
  </si>
  <si>
    <t>SA000635</t>
  </si>
  <si>
    <t>RZ8T60NCHGX</t>
  </si>
  <si>
    <t>SA000636</t>
  </si>
  <si>
    <t>RZ8T60RPXBN</t>
  </si>
  <si>
    <t>Kiasha Klareese Pillay</t>
  </si>
  <si>
    <t>SA000637</t>
  </si>
  <si>
    <t>RZ8T60RQANP</t>
  </si>
  <si>
    <t>SA000638</t>
  </si>
  <si>
    <t>RZ8T60RQC3L</t>
  </si>
  <si>
    <t>SA000639</t>
  </si>
  <si>
    <t>RZ8T60RQ5CM</t>
  </si>
  <si>
    <t>SA000640</t>
  </si>
  <si>
    <t>R9WRC011MDX</t>
  </si>
  <si>
    <t>SA000642</t>
  </si>
  <si>
    <t>CN-01YJ3P-LO300-1AN-K51T-A01</t>
  </si>
  <si>
    <t>SA000643</t>
  </si>
  <si>
    <t>CN-01YJ3P-LO300-1AN-K50H-A01</t>
  </si>
  <si>
    <t>SA000644</t>
  </si>
  <si>
    <t>CN-01YJ3P-LO300-1AN-K51Y-A01</t>
  </si>
  <si>
    <t>SA000645</t>
  </si>
  <si>
    <t>IP Camera</t>
  </si>
  <si>
    <t>IPC-HDW5842T-ZE</t>
  </si>
  <si>
    <t>7C01735PAG26061</t>
  </si>
  <si>
    <t>SA000646</t>
  </si>
  <si>
    <t>7C01735PAG4DF56</t>
  </si>
  <si>
    <t>SA000647</t>
  </si>
  <si>
    <t>7C01735PAG0D651</t>
  </si>
  <si>
    <t>SA000648</t>
  </si>
  <si>
    <t>7C01735PAGDFDFD</t>
  </si>
  <si>
    <t>SA000649</t>
  </si>
  <si>
    <t>7C01735PAGDDD6</t>
  </si>
  <si>
    <t>SA000650</t>
  </si>
  <si>
    <t>7C01735PAG56E01</t>
  </si>
  <si>
    <t>SA000651</t>
  </si>
  <si>
    <t>7C01735PAGEA833</t>
  </si>
  <si>
    <t>SA000652</t>
  </si>
  <si>
    <t>7C01735PAGC9E63</t>
  </si>
  <si>
    <t>SA000653</t>
  </si>
  <si>
    <t>7C01735PAGE9FAC</t>
  </si>
  <si>
    <t>SA000654</t>
  </si>
  <si>
    <t>7C01735PAGC1C80</t>
  </si>
  <si>
    <t>SA000655</t>
  </si>
  <si>
    <t>7C01735PAGBFCEE</t>
  </si>
  <si>
    <t>SA000656</t>
  </si>
  <si>
    <t>7C01735PAGA1532</t>
  </si>
  <si>
    <t>SA000657</t>
  </si>
  <si>
    <t>7C01735PAGBC0F6</t>
  </si>
  <si>
    <t>SA000658</t>
  </si>
  <si>
    <t>7C01735PAG6125B</t>
  </si>
  <si>
    <t>SA000659</t>
  </si>
  <si>
    <t>7C01735PAG24099</t>
  </si>
  <si>
    <t>SA000660</t>
  </si>
  <si>
    <t>7C01735PAGC2787</t>
  </si>
  <si>
    <t>SA000661</t>
  </si>
  <si>
    <t>7C01735PAG89167</t>
  </si>
  <si>
    <t>SA000662</t>
  </si>
  <si>
    <t>7C01735PAG5B368</t>
  </si>
  <si>
    <t>SA000663</t>
  </si>
  <si>
    <t>7C01735PAG18450</t>
  </si>
  <si>
    <t>SA000664</t>
  </si>
  <si>
    <t>7C01735PAG5C1B2</t>
  </si>
  <si>
    <t>SA000665</t>
  </si>
  <si>
    <t>7C01735PAGA151B</t>
  </si>
  <si>
    <t>SA000666</t>
  </si>
  <si>
    <t>7C01735PAG45F83</t>
  </si>
  <si>
    <t>SA000667</t>
  </si>
  <si>
    <t>7C01735PAG59E88</t>
  </si>
  <si>
    <t>SA000668</t>
  </si>
  <si>
    <t>7C01735PAGD774D</t>
  </si>
  <si>
    <t>SA000669</t>
  </si>
  <si>
    <t>7C01735PAGDBB1A</t>
  </si>
  <si>
    <t>SA000670</t>
  </si>
  <si>
    <t>7C01735PAGC571C</t>
  </si>
  <si>
    <t>SA000671</t>
  </si>
  <si>
    <t>7C01735PAGB0BFE</t>
  </si>
  <si>
    <t>SA000672</t>
  </si>
  <si>
    <t>7C01735PAG339CA</t>
  </si>
  <si>
    <t>SA000673</t>
  </si>
  <si>
    <t>7C01735PAGB46F5</t>
  </si>
  <si>
    <t>SA000674</t>
  </si>
  <si>
    <t>7C01735PAG90982</t>
  </si>
  <si>
    <t>SA000675</t>
  </si>
  <si>
    <t>7C01735PAG435BB</t>
  </si>
  <si>
    <t>SA000676</t>
  </si>
  <si>
    <t>7C01735PAG32903</t>
  </si>
  <si>
    <t>SA000677</t>
  </si>
  <si>
    <t>Sony</t>
  </si>
  <si>
    <t>Bravia 4K UR3</t>
  </si>
  <si>
    <t>035d17013103431</t>
  </si>
  <si>
    <t>SA000678</t>
  </si>
  <si>
    <t>9f5c17013102349</t>
  </si>
  <si>
    <t>SA000679</t>
  </si>
  <si>
    <t>035d17013103392</t>
  </si>
  <si>
    <t>SA000680</t>
  </si>
  <si>
    <t>Ellies</t>
  </si>
  <si>
    <t>Door Bell</t>
  </si>
  <si>
    <t>TA-2004/484</t>
  </si>
  <si>
    <t>SA000681</t>
  </si>
  <si>
    <t>Video Conferencing</t>
  </si>
  <si>
    <t>MeetingBar A30</t>
  </si>
  <si>
    <t>803032E030000200</t>
  </si>
  <si>
    <t>SA000682</t>
  </si>
  <si>
    <t>00335912018</t>
  </si>
  <si>
    <t>SA000683</t>
  </si>
  <si>
    <t>00335932256</t>
  </si>
  <si>
    <t>SA000684</t>
  </si>
  <si>
    <t>00335931581</t>
  </si>
  <si>
    <t>SA000685</t>
  </si>
  <si>
    <t>00335931730</t>
  </si>
  <si>
    <t>SA000686</t>
  </si>
  <si>
    <t>00335853936</t>
  </si>
  <si>
    <t>SA000687</t>
  </si>
  <si>
    <t>00336430485</t>
  </si>
  <si>
    <t>SA000688</t>
  </si>
  <si>
    <t>00335931588</t>
  </si>
  <si>
    <t>SA000689</t>
  </si>
  <si>
    <t>00335853914</t>
  </si>
  <si>
    <t>SA000690</t>
  </si>
  <si>
    <t>0046K403713</t>
  </si>
  <si>
    <t>SA000691</t>
  </si>
  <si>
    <t>A1834014396</t>
  </si>
  <si>
    <t>SA000692</t>
  </si>
  <si>
    <t>A1834014391</t>
  </si>
  <si>
    <t>SA000693</t>
  </si>
  <si>
    <t>A1834014394</t>
  </si>
  <si>
    <t>SA000694</t>
  </si>
  <si>
    <t>TBYTE</t>
  </si>
  <si>
    <t>Uninterruptible Power Supply</t>
  </si>
  <si>
    <t>1500VA</t>
  </si>
  <si>
    <t>91151-315-000</t>
  </si>
  <si>
    <t>SA000695</t>
  </si>
  <si>
    <t>FVJ8YC2</t>
  </si>
  <si>
    <t>SA000696</t>
  </si>
  <si>
    <t>5DNVCK2</t>
  </si>
  <si>
    <t>SA000697</t>
  </si>
  <si>
    <t>00336427290</t>
  </si>
  <si>
    <t>SA000698</t>
  </si>
  <si>
    <t>00335954749</t>
  </si>
  <si>
    <t>SA000699</t>
  </si>
  <si>
    <t>00335853886</t>
  </si>
  <si>
    <t>SA000700</t>
  </si>
  <si>
    <t>00335948944</t>
  </si>
  <si>
    <t>SA000701</t>
  </si>
  <si>
    <t>CN-0C416Y-QDC00-748-04EB-A00</t>
  </si>
  <si>
    <t>9SHJSH2</t>
  </si>
  <si>
    <t>SA000702</t>
  </si>
  <si>
    <t>CN-0C416Y-QDC00-748-052B-A00</t>
  </si>
  <si>
    <t>CTHJJSH2</t>
  </si>
  <si>
    <t>SA000703</t>
  </si>
  <si>
    <t>5KMWCK2</t>
  </si>
  <si>
    <t>SA000704</t>
  </si>
  <si>
    <t>00335020084</t>
  </si>
  <si>
    <t>SA000705</t>
  </si>
  <si>
    <t>00335265930</t>
  </si>
  <si>
    <t>SA000706</t>
  </si>
  <si>
    <t>00335265892</t>
  </si>
  <si>
    <t>SA000707</t>
  </si>
  <si>
    <t>00335024434</t>
  </si>
  <si>
    <t>SA000708</t>
  </si>
  <si>
    <t>ULTRA-POWER</t>
  </si>
  <si>
    <t>Portable Power Supply</t>
  </si>
  <si>
    <t>UP-T102</t>
  </si>
  <si>
    <t>T1022323010418</t>
  </si>
  <si>
    <t>SA000709</t>
  </si>
  <si>
    <t>00335020080</t>
  </si>
  <si>
    <t>29/03/2023</t>
  </si>
  <si>
    <t>SA000710</t>
  </si>
  <si>
    <t>00335265799</t>
  </si>
  <si>
    <t>SA000711</t>
  </si>
  <si>
    <t>00335263658</t>
  </si>
  <si>
    <t>SA000712</t>
  </si>
  <si>
    <t>00335020221</t>
  </si>
  <si>
    <t>SA000713</t>
  </si>
  <si>
    <t>00335024436</t>
  </si>
  <si>
    <t>SA000714</t>
  </si>
  <si>
    <t>00335265649</t>
  </si>
  <si>
    <t>Lucniano Spanoyannis</t>
  </si>
  <si>
    <t>SA000715</t>
  </si>
  <si>
    <t>00335267775</t>
  </si>
  <si>
    <t>SA000716</t>
  </si>
  <si>
    <t>00335024689</t>
  </si>
  <si>
    <t>SA000717</t>
  </si>
  <si>
    <t>00335268700</t>
  </si>
  <si>
    <t>SA000718</t>
  </si>
  <si>
    <t>00335024412</t>
  </si>
  <si>
    <t>SA000719</t>
  </si>
  <si>
    <t>00335268001</t>
  </si>
  <si>
    <t>SA000720</t>
  </si>
  <si>
    <t>Canon</t>
  </si>
  <si>
    <t>PIXMA G3420</t>
  </si>
  <si>
    <t>KNYH75454</t>
  </si>
  <si>
    <t>SA000721</t>
  </si>
  <si>
    <t>PM11-HF03RTS</t>
  </si>
  <si>
    <t>HF-226564-2022-06</t>
  </si>
  <si>
    <t>SA000722</t>
  </si>
  <si>
    <t>HF-226565-2022-06</t>
  </si>
  <si>
    <t>SA000723</t>
  </si>
  <si>
    <t>HF-229813-2022-11</t>
  </si>
  <si>
    <t>SA000724</t>
  </si>
  <si>
    <t>HF-226567-2022-06</t>
  </si>
  <si>
    <t>SA000725</t>
  </si>
  <si>
    <t>HF-229812-2022-11</t>
  </si>
  <si>
    <t>SA000726</t>
  </si>
  <si>
    <t>HF-229810-2022-11</t>
  </si>
  <si>
    <t>SA000727</t>
  </si>
  <si>
    <t>HF-226566-2022-03</t>
  </si>
  <si>
    <t>SA000728</t>
  </si>
  <si>
    <t>HF-226199-2022-04</t>
  </si>
  <si>
    <t>SA000729</t>
  </si>
  <si>
    <t>HF-22981-2022-11</t>
  </si>
  <si>
    <t>SA000730</t>
  </si>
  <si>
    <t>HF-226563-2022-06</t>
  </si>
  <si>
    <t>SA000731</t>
  </si>
  <si>
    <t>Microwave</t>
  </si>
  <si>
    <t>MS405MADXBB</t>
  </si>
  <si>
    <t>J6GS7WFT101446H</t>
  </si>
  <si>
    <t>SA000732</t>
  </si>
  <si>
    <t>H2O International</t>
  </si>
  <si>
    <t>Water Dispenser</t>
  </si>
  <si>
    <t>E-SD5CH</t>
  </si>
  <si>
    <t>H20221590</t>
  </si>
  <si>
    <t>SA000733</t>
  </si>
  <si>
    <t>Skyworth</t>
  </si>
  <si>
    <t>SWYV-20AE-PRO</t>
  </si>
  <si>
    <t>00003C4E56A3969D</t>
  </si>
  <si>
    <t>SA000734</t>
  </si>
  <si>
    <t>00003C4E56DD8913</t>
  </si>
  <si>
    <t>SA000735</t>
  </si>
  <si>
    <t>Russel Hobbs</t>
  </si>
  <si>
    <t>Kettel</t>
  </si>
  <si>
    <t>SA000736</t>
  </si>
  <si>
    <t>RAF</t>
  </si>
  <si>
    <t>Sandwich Maker</t>
  </si>
  <si>
    <t>R.239</t>
  </si>
  <si>
    <t>FT23022407</t>
  </si>
  <si>
    <t>SA000737</t>
  </si>
  <si>
    <t>DEFY</t>
  </si>
  <si>
    <t>Coffee Maker</t>
  </si>
  <si>
    <t>KM 630 S</t>
  </si>
  <si>
    <t>SA000738</t>
  </si>
  <si>
    <t>Hisense</t>
  </si>
  <si>
    <t>Refrigerator</t>
  </si>
  <si>
    <t>1B0518Z0011JBD12AN5091</t>
  </si>
  <si>
    <t>SA000739</t>
  </si>
  <si>
    <t>Shoot</t>
  </si>
  <si>
    <t>Pool Table</t>
  </si>
  <si>
    <t>Monte Carlo Wood Top</t>
  </si>
  <si>
    <t>000000000000348355_EA</t>
  </si>
  <si>
    <t>SA000740</t>
  </si>
  <si>
    <t>Thurston</t>
  </si>
  <si>
    <t>Pool Cue Blue</t>
  </si>
  <si>
    <t>2 Piece</t>
  </si>
  <si>
    <t>None</t>
  </si>
  <si>
    <t>SA000741</t>
  </si>
  <si>
    <t>Pool Cue Red</t>
  </si>
  <si>
    <t>SA000742</t>
  </si>
  <si>
    <t>Powerglide</t>
  </si>
  <si>
    <t>Pool Cue</t>
  </si>
  <si>
    <t>SA000743</t>
  </si>
  <si>
    <t>SA000744</t>
  </si>
  <si>
    <t>Pool Balls</t>
  </si>
  <si>
    <t>Numbered</t>
  </si>
  <si>
    <t>SA000745</t>
  </si>
  <si>
    <t>VoIP Phone</t>
  </si>
  <si>
    <t>SIP-T53W</t>
  </si>
  <si>
    <t>201087F043211183</t>
  </si>
  <si>
    <t>SA000746</t>
  </si>
  <si>
    <t>201087F043210955</t>
  </si>
  <si>
    <t>SA000747</t>
  </si>
  <si>
    <t xml:space="preserve">  201087F043212221</t>
  </si>
  <si>
    <t>SA000748</t>
  </si>
  <si>
    <t>00335955213</t>
  </si>
  <si>
    <t>SA000749</t>
  </si>
  <si>
    <t>00336427133</t>
  </si>
  <si>
    <t>SA000750</t>
  </si>
  <si>
    <t>00335932141</t>
  </si>
  <si>
    <t>SA000751</t>
  </si>
  <si>
    <t>00335912573</t>
  </si>
  <si>
    <t>SA000752</t>
  </si>
  <si>
    <t>00336161911</t>
  </si>
  <si>
    <t>SA000753</t>
  </si>
  <si>
    <t>00335931544</t>
  </si>
  <si>
    <t>SA000754</t>
  </si>
  <si>
    <t>00336134533</t>
  </si>
  <si>
    <t>SA000755</t>
  </si>
  <si>
    <t>00335933259</t>
  </si>
  <si>
    <t>SA000756</t>
  </si>
  <si>
    <t>00335954993</t>
  </si>
  <si>
    <t>SA000757</t>
  </si>
  <si>
    <t>0033595006</t>
  </si>
  <si>
    <t>SA000758</t>
  </si>
  <si>
    <t>00336430610</t>
  </si>
  <si>
    <t>SA000759</t>
  </si>
  <si>
    <t>Connect 4h - USB-C</t>
  </si>
  <si>
    <t>00063245800</t>
  </si>
  <si>
    <t>SA000760</t>
  </si>
  <si>
    <t>CN-0RKR0N-LO300-1AE-0K02-A05</t>
  </si>
  <si>
    <t>SA000761</t>
  </si>
  <si>
    <t>CN-0RKR0N-LO300-1AJ-00DEP-A05</t>
  </si>
  <si>
    <t>SA000762</t>
  </si>
  <si>
    <t>CN-01YJ3P-LO300-1AN-K53D-A01</t>
  </si>
  <si>
    <t>SA000763</t>
  </si>
  <si>
    <t>CN-01YJ3P-LO300-1AN-K51W-A01</t>
  </si>
  <si>
    <t>SA000764</t>
  </si>
  <si>
    <t>CN-01YJ3P-LO300-191-K587-A01</t>
  </si>
  <si>
    <t>SA000765</t>
  </si>
  <si>
    <t>CN-01YJ3P-LO300-191-K56A-A01</t>
  </si>
  <si>
    <t>SA000766</t>
  </si>
  <si>
    <t>CN-01YJ3P-LO300-1AN-K51X-A01</t>
  </si>
  <si>
    <t>SA000767</t>
  </si>
  <si>
    <t>CN-01YJ3P-LO300-191-K582-A01</t>
  </si>
  <si>
    <t>SA000768</t>
  </si>
  <si>
    <t>CN-01YJ3P-LO300-1AN-K51V-A01</t>
  </si>
  <si>
    <t>SA000769</t>
  </si>
  <si>
    <t>CN-01YJ3P-LO300-191-K55T-A01</t>
  </si>
  <si>
    <t>SA000770</t>
  </si>
  <si>
    <t>CN-01YJ3P-LO300-191-K56E-A01</t>
  </si>
  <si>
    <t>SA000771</t>
  </si>
  <si>
    <t>CN-01YJ3P-LO300-191-K55U-A01</t>
  </si>
  <si>
    <t>SA000772</t>
  </si>
  <si>
    <t>CN-01YJ3P-LO300-191-K585-A01</t>
  </si>
  <si>
    <t>SA000773</t>
  </si>
  <si>
    <t>CN-01YJ3P-LO300-191-K57X-A01</t>
  </si>
  <si>
    <t>SA000774</t>
  </si>
  <si>
    <t>CN-01YJ3P-LO300-191-K550-A01</t>
  </si>
  <si>
    <t>SA000775</t>
  </si>
  <si>
    <t>CN-0J69G1-LO300-1BM-K59K-A00</t>
  </si>
  <si>
    <t>SA000776</t>
  </si>
  <si>
    <t>CN-01YJ3P-LO300-1AN-K51R-A01</t>
  </si>
  <si>
    <t>SA000777</t>
  </si>
  <si>
    <t>CN-01YJ3P-LO300-191-K581-A01</t>
  </si>
  <si>
    <t>SA000778</t>
  </si>
  <si>
    <t>Short Table</t>
  </si>
  <si>
    <t>SA000779</t>
  </si>
  <si>
    <t>SA000780</t>
  </si>
  <si>
    <t>SA000781</t>
  </si>
  <si>
    <t>SA000782</t>
  </si>
  <si>
    <t>SA000783</t>
  </si>
  <si>
    <t>SA000784</t>
  </si>
  <si>
    <t>SA000785</t>
  </si>
  <si>
    <t>SA000786</t>
  </si>
  <si>
    <t>SA000787</t>
  </si>
  <si>
    <t>SA000788</t>
  </si>
  <si>
    <t>SA000789</t>
  </si>
  <si>
    <t>SA000790</t>
  </si>
  <si>
    <t>SA000791</t>
  </si>
  <si>
    <t>SA000792</t>
  </si>
  <si>
    <t>SA000793</t>
  </si>
  <si>
    <t>SA000794</t>
  </si>
  <si>
    <t>SA000795</t>
  </si>
  <si>
    <t>SA000796</t>
  </si>
  <si>
    <t>SA000797</t>
  </si>
  <si>
    <t>SA000798</t>
  </si>
  <si>
    <t>SA000799</t>
  </si>
  <si>
    <t>SA000800</t>
  </si>
  <si>
    <t>SA000801</t>
  </si>
  <si>
    <t>SA000802</t>
  </si>
  <si>
    <t>SA000803</t>
  </si>
  <si>
    <t>SA000804</t>
  </si>
  <si>
    <t>Square Table</t>
  </si>
  <si>
    <t>SA000805</t>
  </si>
  <si>
    <t>SA000806</t>
  </si>
  <si>
    <t>SA000807</t>
  </si>
  <si>
    <t>SA000808</t>
  </si>
  <si>
    <t>SA000809</t>
  </si>
  <si>
    <t>SA000810</t>
  </si>
  <si>
    <t>SA000811</t>
  </si>
  <si>
    <t>SA000812</t>
  </si>
  <si>
    <t>SA000813</t>
  </si>
  <si>
    <t>SA000814</t>
  </si>
  <si>
    <t>SA000815</t>
  </si>
  <si>
    <t>SA000816</t>
  </si>
  <si>
    <t>SA000817</t>
  </si>
  <si>
    <t>SA000818</t>
  </si>
  <si>
    <t>SA000819</t>
  </si>
  <si>
    <t>SA000820</t>
  </si>
  <si>
    <t>SA000821</t>
  </si>
  <si>
    <t>SA000822</t>
  </si>
  <si>
    <t>SA000823</t>
  </si>
  <si>
    <t>SA000824</t>
  </si>
  <si>
    <t>SA000825</t>
  </si>
  <si>
    <t>SA000826</t>
  </si>
  <si>
    <t>SA000827</t>
  </si>
  <si>
    <t>SA000828</t>
  </si>
  <si>
    <t>SA000829</t>
  </si>
  <si>
    <t>SA000830</t>
  </si>
  <si>
    <t>SA000831</t>
  </si>
  <si>
    <t>SA000832</t>
  </si>
  <si>
    <t>SA000833</t>
  </si>
  <si>
    <t>SA000834</t>
  </si>
  <si>
    <t>SA000835</t>
  </si>
  <si>
    <t>SA000836</t>
  </si>
  <si>
    <t>SA000837</t>
  </si>
  <si>
    <t>SA000838</t>
  </si>
  <si>
    <t>SA000839</t>
  </si>
  <si>
    <t>SA000840</t>
  </si>
  <si>
    <t>SA000841</t>
  </si>
  <si>
    <t>SA000842</t>
  </si>
  <si>
    <t>SA000843</t>
  </si>
  <si>
    <t>SA000844</t>
  </si>
  <si>
    <t>SA000845</t>
  </si>
  <si>
    <t>SA000846</t>
  </si>
  <si>
    <t>SA000847</t>
  </si>
  <si>
    <t>SA000848</t>
  </si>
  <si>
    <t>SA000849</t>
  </si>
  <si>
    <t>SA000850</t>
  </si>
  <si>
    <t>SA000851</t>
  </si>
  <si>
    <t>SA000852</t>
  </si>
  <si>
    <t>SA000853</t>
  </si>
  <si>
    <t>SA000854</t>
  </si>
  <si>
    <t>SA000855</t>
  </si>
  <si>
    <t>SA000856</t>
  </si>
  <si>
    <t>SA000857</t>
  </si>
  <si>
    <t>SA000858</t>
  </si>
  <si>
    <t>SA000859</t>
  </si>
  <si>
    <t>SA000860</t>
  </si>
  <si>
    <t>SA000861</t>
  </si>
  <si>
    <t>SA000862</t>
  </si>
  <si>
    <t>SA000863</t>
  </si>
  <si>
    <t>SA000864</t>
  </si>
  <si>
    <t>SA000865</t>
  </si>
  <si>
    <t>SA000866</t>
  </si>
  <si>
    <t>SA000867</t>
  </si>
  <si>
    <t>SA000868</t>
  </si>
  <si>
    <t>SA000869</t>
  </si>
  <si>
    <t>SA000870</t>
  </si>
  <si>
    <t>SA000871</t>
  </si>
  <si>
    <t>SA000872</t>
  </si>
  <si>
    <t>SA000873</t>
  </si>
  <si>
    <t>SA000874</t>
  </si>
  <si>
    <t>SA000875</t>
  </si>
  <si>
    <t>SA000876</t>
  </si>
  <si>
    <t>SA000877</t>
  </si>
  <si>
    <t>SA000878</t>
  </si>
  <si>
    <t>SA000879</t>
  </si>
  <si>
    <t>SA000880</t>
  </si>
  <si>
    <t>SA000881</t>
  </si>
  <si>
    <t>SA000882</t>
  </si>
  <si>
    <t>SA000883</t>
  </si>
  <si>
    <t>SA000884</t>
  </si>
  <si>
    <t>SA000885</t>
  </si>
  <si>
    <t>SA000886</t>
  </si>
  <si>
    <t>SA000887</t>
  </si>
  <si>
    <t>SA000888</t>
  </si>
  <si>
    <t>SA000889</t>
  </si>
  <si>
    <t>SA000890</t>
  </si>
  <si>
    <t>Lockers</t>
  </si>
  <si>
    <t>SA000891</t>
  </si>
  <si>
    <t>SA000892</t>
  </si>
  <si>
    <t>SA000893</t>
  </si>
  <si>
    <t>SA000894</t>
  </si>
  <si>
    <t>SA000895</t>
  </si>
  <si>
    <t>SA000896</t>
  </si>
  <si>
    <t>CN-01YJ3P-LO300-1AN-K501-A01</t>
  </si>
  <si>
    <t>SA000897</t>
  </si>
  <si>
    <t>CN-01YJ3P-LO300-1AN-K6ID-A01</t>
  </si>
  <si>
    <t>SA000898</t>
  </si>
  <si>
    <t>CN-01YJ3P-LO300-1AN-K61A-A01</t>
  </si>
  <si>
    <t>SA000899</t>
  </si>
  <si>
    <t>CN-01YJ3P-LO300-191-K566-A01</t>
  </si>
  <si>
    <t>SA000900</t>
  </si>
  <si>
    <t>CN-0YJ3P-LO300-1AN-K6IC-A01</t>
  </si>
  <si>
    <t>SA000901</t>
  </si>
  <si>
    <t>Pantry Long Table</t>
  </si>
  <si>
    <t>SA000902</t>
  </si>
  <si>
    <t>SA000903</t>
  </si>
  <si>
    <t>Square Patio Table</t>
  </si>
  <si>
    <t>SA000904</t>
  </si>
  <si>
    <t>SA000905</t>
  </si>
  <si>
    <t>SA000906</t>
  </si>
  <si>
    <t>SA000907</t>
  </si>
  <si>
    <t>SA000908</t>
  </si>
  <si>
    <t>Long Bar Table</t>
  </si>
  <si>
    <t>SA000909</t>
  </si>
  <si>
    <t>SA000910</t>
  </si>
  <si>
    <t>SA000911</t>
  </si>
  <si>
    <t>SA000912</t>
  </si>
  <si>
    <t>Blue Bar Stool</t>
  </si>
  <si>
    <t>SA000913</t>
  </si>
  <si>
    <t>SA000914</t>
  </si>
  <si>
    <t>SA000915</t>
  </si>
  <si>
    <t>SA000916</t>
  </si>
  <si>
    <t>SA000917</t>
  </si>
  <si>
    <t>SA000918</t>
  </si>
  <si>
    <t>SA000919</t>
  </si>
  <si>
    <t>SA000920</t>
  </si>
  <si>
    <t>SA000921</t>
  </si>
  <si>
    <t>SA000922</t>
  </si>
  <si>
    <t>SA000923</t>
  </si>
  <si>
    <t>SA000924</t>
  </si>
  <si>
    <t>SA000925</t>
  </si>
  <si>
    <t>SA000926</t>
  </si>
  <si>
    <t>SA000927</t>
  </si>
  <si>
    <t>SA000928</t>
  </si>
  <si>
    <t>Orange Bar Stool</t>
  </si>
  <si>
    <t>SA000929</t>
  </si>
  <si>
    <t>SA000930</t>
  </si>
  <si>
    <t>SA000931</t>
  </si>
  <si>
    <t>SA000932</t>
  </si>
  <si>
    <t>SA000933</t>
  </si>
  <si>
    <t>SA000934</t>
  </si>
  <si>
    <t>SA000935</t>
  </si>
  <si>
    <t>SA000936</t>
  </si>
  <si>
    <t>SA000937</t>
  </si>
  <si>
    <t>SA000938</t>
  </si>
  <si>
    <t>SA000939</t>
  </si>
  <si>
    <t>SA000940</t>
  </si>
  <si>
    <t>SA000941</t>
  </si>
  <si>
    <t>SA000942</t>
  </si>
  <si>
    <t>SA000943</t>
  </si>
  <si>
    <t>SA000944</t>
  </si>
  <si>
    <t>SA000945</t>
  </si>
  <si>
    <t>SA000946</t>
  </si>
  <si>
    <t>SA000947</t>
  </si>
  <si>
    <t>Blue 2 Seater Couch</t>
  </si>
  <si>
    <t>SA000948</t>
  </si>
  <si>
    <t>Small Coffee table</t>
  </si>
  <si>
    <t>SA000949</t>
  </si>
  <si>
    <t>SA000950</t>
  </si>
  <si>
    <t>Boardroom meeting chair (Black)</t>
  </si>
  <si>
    <t>SA000951</t>
  </si>
  <si>
    <t>SA000952</t>
  </si>
  <si>
    <t>SA000953</t>
  </si>
  <si>
    <t>SA000954</t>
  </si>
  <si>
    <t>SA000955</t>
  </si>
  <si>
    <t>SA000956</t>
  </si>
  <si>
    <t>SA000957</t>
  </si>
  <si>
    <t>Long Boardroom meeting table</t>
  </si>
  <si>
    <t>SA000958</t>
  </si>
  <si>
    <t>SA000959</t>
  </si>
  <si>
    <t>L-Shaped Office Desk</t>
  </si>
  <si>
    <t>SA000960</t>
  </si>
  <si>
    <t>2-Drawer Cabinet</t>
  </si>
  <si>
    <t>SA000961</t>
  </si>
  <si>
    <t>SA000962</t>
  </si>
  <si>
    <t>SA000963</t>
  </si>
  <si>
    <t>SA000964</t>
  </si>
  <si>
    <t>SA000965</t>
  </si>
  <si>
    <t>SA000966</t>
  </si>
  <si>
    <t>SA000967</t>
  </si>
  <si>
    <t>SA000968</t>
  </si>
  <si>
    <t>SA000969</t>
  </si>
  <si>
    <t>SA000970</t>
  </si>
  <si>
    <t>SA000971</t>
  </si>
  <si>
    <t>SA000972</t>
  </si>
  <si>
    <t>SA000973</t>
  </si>
  <si>
    <t>SA000974</t>
  </si>
  <si>
    <t>SA000975</t>
  </si>
  <si>
    <t>SA000976</t>
  </si>
  <si>
    <t>SA000977</t>
  </si>
  <si>
    <t>SA000978</t>
  </si>
  <si>
    <t>SA000979</t>
  </si>
  <si>
    <t>SA000980</t>
  </si>
  <si>
    <t>SA000981</t>
  </si>
  <si>
    <t>SA000982</t>
  </si>
  <si>
    <t>SA000983</t>
  </si>
  <si>
    <t>SA000984</t>
  </si>
  <si>
    <t>SA000985</t>
  </si>
  <si>
    <t>SA000986</t>
  </si>
  <si>
    <t>SA000987</t>
  </si>
  <si>
    <t>SA000988</t>
  </si>
  <si>
    <t>SA000989</t>
  </si>
  <si>
    <t>SA000990</t>
  </si>
  <si>
    <t>SA000991</t>
  </si>
  <si>
    <t>SA000992</t>
  </si>
  <si>
    <t>SA000993</t>
  </si>
  <si>
    <t>SA000994</t>
  </si>
  <si>
    <t>SA000995</t>
  </si>
  <si>
    <t>SA000996</t>
  </si>
  <si>
    <t>SA000997</t>
  </si>
  <si>
    <t>SA000998</t>
  </si>
  <si>
    <t>SA000999</t>
  </si>
  <si>
    <t>SA001000</t>
  </si>
  <si>
    <t>Single Seater couch (Black and Blue)</t>
  </si>
  <si>
    <t>SA001001</t>
  </si>
  <si>
    <t>SA001002</t>
  </si>
  <si>
    <t>Double Seater Couch (Black and Blue)</t>
  </si>
  <si>
    <t>SA001003</t>
  </si>
  <si>
    <t>Long Office Table</t>
  </si>
  <si>
    <t>SA001004</t>
  </si>
  <si>
    <t>SA001005</t>
  </si>
  <si>
    <t>SA001006</t>
  </si>
  <si>
    <t>SA001007</t>
  </si>
  <si>
    <t>SA001008</t>
  </si>
  <si>
    <t>SA001009</t>
  </si>
  <si>
    <t>SA001010</t>
  </si>
  <si>
    <t>SA001011</t>
  </si>
  <si>
    <t>SA001012</t>
  </si>
  <si>
    <t>SA001013</t>
  </si>
  <si>
    <t>SA001014</t>
  </si>
  <si>
    <t>SA001015</t>
  </si>
  <si>
    <t>SA001016</t>
  </si>
  <si>
    <t>SA001017</t>
  </si>
  <si>
    <t>SA001018</t>
  </si>
  <si>
    <t>SA001019</t>
  </si>
  <si>
    <t>SA001020</t>
  </si>
  <si>
    <t>SA001021</t>
  </si>
  <si>
    <t>SA001022</t>
  </si>
  <si>
    <t>SA001023</t>
  </si>
  <si>
    <t>SA001024</t>
  </si>
  <si>
    <t>SA001025</t>
  </si>
  <si>
    <t>SA001026</t>
  </si>
  <si>
    <t>SA001027</t>
  </si>
  <si>
    <t>SA001028</t>
  </si>
  <si>
    <t>SA001029</t>
  </si>
  <si>
    <t>SA001030</t>
  </si>
  <si>
    <t>SA001031</t>
  </si>
  <si>
    <t>SA001032</t>
  </si>
  <si>
    <t>SA001033</t>
  </si>
  <si>
    <t>SA001034</t>
  </si>
  <si>
    <t>SA001035</t>
  </si>
  <si>
    <t>SA001036</t>
  </si>
  <si>
    <t>SA001037</t>
  </si>
  <si>
    <t>SA001038</t>
  </si>
  <si>
    <t>SA001039</t>
  </si>
  <si>
    <t>SA001040</t>
  </si>
  <si>
    <t>SA001041</t>
  </si>
  <si>
    <t>SA001042</t>
  </si>
  <si>
    <t>SA001043</t>
  </si>
  <si>
    <t>SA001044</t>
  </si>
  <si>
    <t>SA001045</t>
  </si>
  <si>
    <t>SA001046</t>
  </si>
  <si>
    <t>SA001047</t>
  </si>
  <si>
    <t>SA001048</t>
  </si>
  <si>
    <t>SA001049</t>
  </si>
  <si>
    <t>SA001050</t>
  </si>
  <si>
    <t>SA001051</t>
  </si>
  <si>
    <t>Blue Single Seater Couch</t>
  </si>
  <si>
    <t>SA001052</t>
  </si>
  <si>
    <t>SA001053</t>
  </si>
  <si>
    <t>SA001054</t>
  </si>
  <si>
    <t>SA001055</t>
  </si>
  <si>
    <t>SA001056</t>
  </si>
  <si>
    <t>Office Chair</t>
  </si>
  <si>
    <t>SA001057</t>
  </si>
  <si>
    <t>SA001058</t>
  </si>
  <si>
    <t>SA001059</t>
  </si>
  <si>
    <t>SA001060</t>
  </si>
  <si>
    <t>SA001061</t>
  </si>
  <si>
    <t>SA001062</t>
  </si>
  <si>
    <t>SA001063</t>
  </si>
  <si>
    <t>SA001064</t>
  </si>
  <si>
    <t>SA001065</t>
  </si>
  <si>
    <t>SA001066</t>
  </si>
  <si>
    <t>SA001067</t>
  </si>
  <si>
    <t>SA001068</t>
  </si>
  <si>
    <t>SA001069</t>
  </si>
  <si>
    <t>SA001070</t>
  </si>
  <si>
    <t>SA001071</t>
  </si>
  <si>
    <t>SA001072</t>
  </si>
  <si>
    <t>SA001073</t>
  </si>
  <si>
    <t>SA001074</t>
  </si>
  <si>
    <t>SA001075</t>
  </si>
  <si>
    <t>SA001076</t>
  </si>
  <si>
    <t>SA001077</t>
  </si>
  <si>
    <t>SA001078</t>
  </si>
  <si>
    <t>SA001079</t>
  </si>
  <si>
    <t>SA001080</t>
  </si>
  <si>
    <t>SA001081</t>
  </si>
  <si>
    <t>SA001082</t>
  </si>
  <si>
    <t>SA001083</t>
  </si>
  <si>
    <t>SA001084</t>
  </si>
  <si>
    <t>SA001085</t>
  </si>
  <si>
    <t>SA001086</t>
  </si>
  <si>
    <t>SA001087</t>
  </si>
  <si>
    <t>SA001088</t>
  </si>
  <si>
    <t>SA001089</t>
  </si>
  <si>
    <t>SA001090</t>
  </si>
  <si>
    <t>SA001091</t>
  </si>
  <si>
    <t>SA001092</t>
  </si>
  <si>
    <t>SA001093</t>
  </si>
  <si>
    <t>SA001094</t>
  </si>
  <si>
    <t>SA001095</t>
  </si>
  <si>
    <t>SA001096</t>
  </si>
  <si>
    <t>SA001097</t>
  </si>
  <si>
    <t>SA001098</t>
  </si>
  <si>
    <t>SA001099</t>
  </si>
  <si>
    <t>SA001100</t>
  </si>
  <si>
    <t>SA001101</t>
  </si>
  <si>
    <t>SA001102</t>
  </si>
  <si>
    <t>SA001103</t>
  </si>
  <si>
    <t>SA001104</t>
  </si>
  <si>
    <t>Long Coffee Table</t>
  </si>
  <si>
    <t>SA001105</t>
  </si>
  <si>
    <t>SA001106</t>
  </si>
  <si>
    <t>Modern Office Chair</t>
  </si>
  <si>
    <t>SA001107</t>
  </si>
  <si>
    <t>SA001108</t>
  </si>
  <si>
    <t>SA001109</t>
  </si>
  <si>
    <t>SA001110</t>
  </si>
  <si>
    <t>SA001111</t>
  </si>
  <si>
    <t>SA001112</t>
  </si>
  <si>
    <t>SA001113</t>
  </si>
  <si>
    <t>SA001114</t>
  </si>
  <si>
    <t>SA001115</t>
  </si>
  <si>
    <t>SA001116</t>
  </si>
  <si>
    <t>SA001117</t>
  </si>
  <si>
    <t>SA001118</t>
  </si>
  <si>
    <t>SA001119</t>
  </si>
  <si>
    <t>SA001120</t>
  </si>
  <si>
    <t>SA001121</t>
  </si>
  <si>
    <t>SA001122</t>
  </si>
  <si>
    <t>SA001123</t>
  </si>
  <si>
    <t>SA001124</t>
  </si>
  <si>
    <t>SA001125</t>
  </si>
  <si>
    <t>SA001126</t>
  </si>
  <si>
    <t>SA001127</t>
  </si>
  <si>
    <t>SA001128</t>
  </si>
  <si>
    <t>SA001129</t>
  </si>
  <si>
    <t>SA001130</t>
  </si>
  <si>
    <t>SA001131</t>
  </si>
  <si>
    <t>SA001132</t>
  </si>
  <si>
    <t>SA001133</t>
  </si>
  <si>
    <t>SA001134</t>
  </si>
  <si>
    <t>SA001135</t>
  </si>
  <si>
    <t>SA001136</t>
  </si>
  <si>
    <t>SA001137</t>
  </si>
  <si>
    <t>SA001138</t>
  </si>
  <si>
    <t>SA001139</t>
  </si>
  <si>
    <t>SA001140</t>
  </si>
  <si>
    <t>SA001141</t>
  </si>
  <si>
    <t>SA001142</t>
  </si>
  <si>
    <t>SA001143</t>
  </si>
  <si>
    <t>SA001144</t>
  </si>
  <si>
    <t>SA001145</t>
  </si>
  <si>
    <t>SA001146</t>
  </si>
  <si>
    <t>SA001147</t>
  </si>
  <si>
    <t>SA001148</t>
  </si>
  <si>
    <t>SA001149</t>
  </si>
  <si>
    <t>SA001150</t>
  </si>
  <si>
    <t>SA001151</t>
  </si>
  <si>
    <t>SA001152</t>
  </si>
  <si>
    <t>SA001153</t>
  </si>
  <si>
    <t>SA001154</t>
  </si>
  <si>
    <t>SA001155</t>
  </si>
  <si>
    <t>SA001156</t>
  </si>
  <si>
    <t>SA001157</t>
  </si>
  <si>
    <t>SA001158</t>
  </si>
  <si>
    <t>SA001159</t>
  </si>
  <si>
    <t>SA001160</t>
  </si>
  <si>
    <t>SA001161</t>
  </si>
  <si>
    <t>SA001162</t>
  </si>
  <si>
    <t>SA001163</t>
  </si>
  <si>
    <t>SA001164</t>
  </si>
  <si>
    <t>SA001165</t>
  </si>
  <si>
    <t>SA001166</t>
  </si>
  <si>
    <t>SA001167</t>
  </si>
  <si>
    <t>SA001168</t>
  </si>
  <si>
    <t>SA001169</t>
  </si>
  <si>
    <t>SA001170</t>
  </si>
  <si>
    <t>SA001171</t>
  </si>
  <si>
    <t>SA001172</t>
  </si>
  <si>
    <t>SA001173</t>
  </si>
  <si>
    <t>SA001174</t>
  </si>
  <si>
    <t>SA001175</t>
  </si>
  <si>
    <t>SA001176</t>
  </si>
  <si>
    <t>SA001177</t>
  </si>
  <si>
    <t>SA001178</t>
  </si>
  <si>
    <t>SA001179</t>
  </si>
  <si>
    <t>SA001180</t>
  </si>
  <si>
    <t>SA001181</t>
  </si>
  <si>
    <t>SA001182</t>
  </si>
  <si>
    <t>SA001183</t>
  </si>
  <si>
    <t>SA001184</t>
  </si>
  <si>
    <t>SA001185</t>
  </si>
  <si>
    <t>SA001186</t>
  </si>
  <si>
    <t>SA001187</t>
  </si>
  <si>
    <t>SA001188</t>
  </si>
  <si>
    <t>SA001189</t>
  </si>
  <si>
    <t>SA001190</t>
  </si>
  <si>
    <t>SA001191</t>
  </si>
  <si>
    <t>SA001192</t>
  </si>
  <si>
    <t>SA001193</t>
  </si>
  <si>
    <t>SA001194</t>
  </si>
  <si>
    <t>SA001195</t>
  </si>
  <si>
    <t>SA001196</t>
  </si>
  <si>
    <t>SA001197</t>
  </si>
  <si>
    <t>SA001198</t>
  </si>
  <si>
    <t>SA001199</t>
  </si>
  <si>
    <t>SA001200</t>
  </si>
  <si>
    <t>SA001201</t>
  </si>
  <si>
    <t>SA001202</t>
  </si>
  <si>
    <t>SA001203</t>
  </si>
  <si>
    <t>SA001204</t>
  </si>
  <si>
    <t>SA001205</t>
  </si>
  <si>
    <t>SA001206</t>
  </si>
  <si>
    <t>SA001207</t>
  </si>
  <si>
    <t>SA001208</t>
  </si>
  <si>
    <t>SA001209</t>
  </si>
  <si>
    <t>SA001210</t>
  </si>
  <si>
    <t>SA001211</t>
  </si>
  <si>
    <t>SA001212</t>
  </si>
  <si>
    <t>SA001213</t>
  </si>
  <si>
    <t>SA001214</t>
  </si>
  <si>
    <t>SA001215</t>
  </si>
  <si>
    <t>SA001216</t>
  </si>
  <si>
    <t>SA001217</t>
  </si>
  <si>
    <t>SA001218</t>
  </si>
  <si>
    <t>Triangle Table</t>
  </si>
  <si>
    <t>SA001219</t>
  </si>
  <si>
    <t>SA001220</t>
  </si>
  <si>
    <t>2-Door Cabinet with Wheels</t>
  </si>
  <si>
    <t>SA001221</t>
  </si>
  <si>
    <t>SA001222</t>
  </si>
  <si>
    <t>SA001223</t>
  </si>
  <si>
    <t>Patio Chair</t>
  </si>
  <si>
    <t>SA001224</t>
  </si>
  <si>
    <t>SA001225</t>
  </si>
  <si>
    <t>SA001226</t>
  </si>
  <si>
    <t>SA001227</t>
  </si>
  <si>
    <t>SA001228</t>
  </si>
  <si>
    <t>SA001229</t>
  </si>
  <si>
    <t>SA001230</t>
  </si>
  <si>
    <t>SA001231</t>
  </si>
  <si>
    <t>SA001232</t>
  </si>
  <si>
    <t>SA001233</t>
  </si>
  <si>
    <t>SA001234</t>
  </si>
  <si>
    <t>SA001235</t>
  </si>
  <si>
    <t>SA001236</t>
  </si>
  <si>
    <t>SA001237</t>
  </si>
  <si>
    <t>SA001238</t>
  </si>
  <si>
    <t>SA001239</t>
  </si>
  <si>
    <t>SA001240</t>
  </si>
  <si>
    <t>SA001241</t>
  </si>
  <si>
    <t>CN-0J69G1-LO300-1BM-M59Q-A00</t>
  </si>
  <si>
    <t>SA001242</t>
  </si>
  <si>
    <t>CN-0J69G1-LO300-1BM-K59Q-A00</t>
  </si>
  <si>
    <t>SA001243</t>
  </si>
  <si>
    <t>CN-01YJ3P-LO300-1AN-M6IG-A01</t>
  </si>
  <si>
    <t>SA001244</t>
  </si>
  <si>
    <t>CN-01YJ3P-LO300-1AN-K6IG-A01</t>
  </si>
  <si>
    <t>SA001245</t>
  </si>
  <si>
    <t>MS3121Wt</t>
  </si>
  <si>
    <t>CN-01YJ3P-LO300-191-M55T-A01</t>
  </si>
  <si>
    <t>SA001246</t>
  </si>
  <si>
    <t>CN-01YJ3P-LO300-1AN-M53F-A01</t>
  </si>
  <si>
    <t>SA001247</t>
  </si>
  <si>
    <t xml:space="preserve">Wireless Keyboard </t>
  </si>
  <si>
    <t>CN-01YJ3P-LO300-1AN-K53F-A01</t>
  </si>
  <si>
    <t>SA001248</t>
  </si>
  <si>
    <t>CN-01YJ3P-LO300-191-M585-A01</t>
  </si>
  <si>
    <t>SA001249</t>
  </si>
  <si>
    <t xml:space="preserve">Wireless Mouse </t>
  </si>
  <si>
    <t>CN-0J69GI-LO300-1BM-M59P-A00</t>
  </si>
  <si>
    <t>SA001250</t>
  </si>
  <si>
    <t>CN-0J69GI-LO300-1BM-K59P-A00</t>
  </si>
  <si>
    <t>SA001251</t>
  </si>
  <si>
    <t>CN-0J69G1-LO300-1BM-M59I-A00</t>
  </si>
  <si>
    <t>SA001252</t>
  </si>
  <si>
    <t>CN-0J69G1-LO300-1BM-K59I-A00</t>
  </si>
  <si>
    <t>SA001253</t>
  </si>
  <si>
    <t>CN-0J69G1-LO300-1BM-M59J-A00</t>
  </si>
  <si>
    <t>SA001254</t>
  </si>
  <si>
    <t>CN-0J69G1-LO300-1BM-K59J-A00</t>
  </si>
  <si>
    <t>SA001255</t>
  </si>
  <si>
    <t>CN-0J69G1-LO300-1BM-M59M-A00</t>
  </si>
  <si>
    <t>SA001256</t>
  </si>
  <si>
    <t>CN-0J69G1-LO300-1BM-K59M-A00</t>
  </si>
  <si>
    <t>SA001257</t>
  </si>
  <si>
    <t>CN-01YJ3P-LO300-1AN-K6IC-A01</t>
  </si>
  <si>
    <t>SA001258</t>
  </si>
  <si>
    <t>CN-01YJ3P-LO300-1AN-M6IC-A01</t>
  </si>
  <si>
    <t>SA001259</t>
  </si>
  <si>
    <t>00335930876</t>
  </si>
  <si>
    <t>SA001260</t>
  </si>
  <si>
    <t>MB3121WT</t>
  </si>
  <si>
    <t>CN-01YJ3P-LO300-191-M58A-A01</t>
  </si>
  <si>
    <t>SA001261</t>
  </si>
  <si>
    <t>CN-01YJ3P-LO300-191-K58A-A01</t>
  </si>
  <si>
    <t>SA001262</t>
  </si>
  <si>
    <t>Heeadsets</t>
  </si>
  <si>
    <t>00335931500</t>
  </si>
  <si>
    <t>SA001263</t>
  </si>
  <si>
    <t>CN-01YJ3P-LO300-1AAN-M6IE-A01</t>
  </si>
  <si>
    <t>SA001264</t>
  </si>
  <si>
    <t>CN-01YJ3P-LO300-1AAN-K6IE-A01</t>
  </si>
  <si>
    <t>SA001265</t>
  </si>
  <si>
    <t>CN-01YJ3P-LO300-1AN-M53I-A01</t>
  </si>
  <si>
    <t>SA001266</t>
  </si>
  <si>
    <t>CN-01YJ3P-LO300-1AN-K53I-A01</t>
  </si>
  <si>
    <t>SA001267</t>
  </si>
  <si>
    <t>CN-01YJ3P-LO300-1AN-M51U-A01</t>
  </si>
  <si>
    <t>SA001268</t>
  </si>
  <si>
    <t>WIreless Keyboard</t>
  </si>
  <si>
    <t>CN-01YJ3P-LO300-1AN-K51U-A01</t>
  </si>
  <si>
    <t>SA001269</t>
  </si>
  <si>
    <t>7202WT2</t>
  </si>
  <si>
    <t>SA001270</t>
  </si>
  <si>
    <t>2202LZ54EVW8</t>
  </si>
  <si>
    <t>SA001271</t>
  </si>
  <si>
    <t>2147LZ51UYL8</t>
  </si>
  <si>
    <t>SA001272</t>
  </si>
  <si>
    <t>00335912565</t>
  </si>
  <si>
    <t>SA001273</t>
  </si>
  <si>
    <t>CN-01YJ3P-LO300-191-M54D-A01</t>
  </si>
  <si>
    <t>SA001274</t>
  </si>
  <si>
    <t>CN-01YJ3P-LO300-191-K54D-A01</t>
  </si>
  <si>
    <t>SA001275</t>
  </si>
  <si>
    <t>CN-01YJ3P-LO300-191-M582-A01</t>
  </si>
  <si>
    <t>SA001276</t>
  </si>
  <si>
    <t>CN-01YJ3P-LO300-1AN-M6IE-A01</t>
  </si>
  <si>
    <t>SA001277</t>
  </si>
  <si>
    <t>CN-01YJ3P-LO300-1AN-K6IE-A01</t>
  </si>
  <si>
    <t>SA001278</t>
  </si>
  <si>
    <t>CN-01YJ3P-LO300-1AN-M6I2-A01</t>
  </si>
  <si>
    <t>SA001279</t>
  </si>
  <si>
    <t>CN-01YJ3P-LO300-1AN-K6I2-A01</t>
  </si>
  <si>
    <t>SA001280</t>
  </si>
  <si>
    <t>CN-01YJ3P-LO300-191-K57B-A01</t>
  </si>
  <si>
    <t>SA001281</t>
  </si>
  <si>
    <t>CN-01YJ3P-LO300-191-M57B-A01</t>
  </si>
  <si>
    <t>SA001282</t>
  </si>
  <si>
    <t xml:space="preserve">Monitor </t>
  </si>
  <si>
    <t>HRHJSH2</t>
  </si>
  <si>
    <t>SA001283</t>
  </si>
  <si>
    <t>CN-01YJ3P-LO300-191-K589-A01</t>
  </si>
  <si>
    <t>SA001284</t>
  </si>
  <si>
    <t>CN-01YJ3P-LO300-191-M589-A01</t>
  </si>
  <si>
    <t>SA001285</t>
  </si>
  <si>
    <t>CN-01YJ3P-LO300-1AN-M51X-A01</t>
  </si>
  <si>
    <t>SA001286</t>
  </si>
  <si>
    <t>CN-0J69G1-LO300-1BM-M59O-A00</t>
  </si>
  <si>
    <t>SA001287</t>
  </si>
  <si>
    <t>Wireless keyboard</t>
  </si>
  <si>
    <t>CN-0J69G1-LO300-1BM-K59O-A00</t>
  </si>
  <si>
    <t>SA001288</t>
  </si>
  <si>
    <t>CN-01YJ3P-LO300-1AN-M6I8-A01</t>
  </si>
  <si>
    <t>SA001289</t>
  </si>
  <si>
    <t>CN-01YJ3P-LO300-1AN-K6I8-A01</t>
  </si>
  <si>
    <t>SA001290</t>
  </si>
  <si>
    <t>CN-01YJ3P-LO300-191-K55R-A01</t>
  </si>
  <si>
    <t>SA001291</t>
  </si>
  <si>
    <t>CN-01YJ3P-LO300-191-M55R-A01</t>
  </si>
  <si>
    <t>SA001292</t>
  </si>
  <si>
    <t>CN-0J69G1-LO300-1BM-K59N-A00</t>
  </si>
  <si>
    <t>SA001293</t>
  </si>
  <si>
    <t>CN-0J69G1-LO300-1BM-M59N-A00</t>
  </si>
  <si>
    <t>SA001294</t>
  </si>
  <si>
    <t xml:space="preserve">Jabra Evolve 20 </t>
  </si>
  <si>
    <t>HSC016</t>
  </si>
  <si>
    <t>00299234576</t>
  </si>
  <si>
    <t>SA001295</t>
  </si>
  <si>
    <t>00299236960</t>
  </si>
  <si>
    <t>SA001296</t>
  </si>
  <si>
    <t>00299237970</t>
  </si>
  <si>
    <t>SA001297</t>
  </si>
  <si>
    <t>00299235814</t>
  </si>
  <si>
    <t>SA001298</t>
  </si>
  <si>
    <t>00299235158</t>
  </si>
  <si>
    <t>SA001299</t>
  </si>
  <si>
    <t>Jabra Evolve 40</t>
  </si>
  <si>
    <t>SA001300</t>
  </si>
  <si>
    <t>CN-01YJ3P-LO300-1AN-K535-A01</t>
  </si>
  <si>
    <t>SA001301</t>
  </si>
  <si>
    <t>CN-01YJ3P-LO300-1AN-M535-A01</t>
  </si>
  <si>
    <t>SA001302</t>
  </si>
  <si>
    <t>CN-01YJ3P-LO300-191-K58C-A01</t>
  </si>
  <si>
    <t>SA001303</t>
  </si>
  <si>
    <t>CN-01YJ3P-LO300-191-M58C-A01</t>
  </si>
  <si>
    <t>SA001304</t>
  </si>
  <si>
    <t>2147LZ526U08</t>
  </si>
  <si>
    <t>SA001305</t>
  </si>
  <si>
    <t>CN-01YJ3P-LO300-1AN-K536-A01</t>
  </si>
  <si>
    <t>chrishelda Mashalane</t>
  </si>
  <si>
    <t>SA001306</t>
  </si>
  <si>
    <t>CN-01YJ3P-LO300-1AN-M536-A01</t>
  </si>
  <si>
    <t>saJB</t>
  </si>
  <si>
    <t>SA001307</t>
  </si>
  <si>
    <t>SA001308</t>
  </si>
  <si>
    <t>SA001309</t>
  </si>
  <si>
    <t>CN-01YJ3P-LO300-191-K55P-A01</t>
  </si>
  <si>
    <t>SA001310</t>
  </si>
  <si>
    <t>CN-01YJ3P-LO300-191-M55P-A01</t>
  </si>
  <si>
    <t>SA001311</t>
  </si>
  <si>
    <t>CN-01YJ3P-LO300-1AN-K533-A01</t>
  </si>
  <si>
    <t>SA001312</t>
  </si>
  <si>
    <t>CN-01YJ3P-LO300-1AN-M533-A01</t>
  </si>
  <si>
    <t>SA001313</t>
  </si>
  <si>
    <t>CN-01YJ3P-LO300-1AN-M6I5-A01</t>
  </si>
  <si>
    <t>SA001314</t>
  </si>
  <si>
    <t>CN-01YJ3P-LO300-1AN-K6I5-A01</t>
  </si>
  <si>
    <t>Cylance</t>
  </si>
  <si>
    <t>eSuu9YWLJDI7AfDwrhhCvhQgA</t>
  </si>
  <si>
    <t>PDF</t>
  </si>
  <si>
    <t>M109A-K13-J1UD-C7RB-6X</t>
  </si>
  <si>
    <t>Asset Number</t>
  </si>
  <si>
    <t>Client</t>
  </si>
  <si>
    <t>Cannon  G2010</t>
  </si>
  <si>
    <t>KMYV55643</t>
  </si>
  <si>
    <t xml:space="preserve">Joseph Ryan M. Legaspi </t>
  </si>
  <si>
    <t>Finsync</t>
  </si>
  <si>
    <t>KMYV56574</t>
  </si>
  <si>
    <t>Anna Lisette S. Andal</t>
  </si>
  <si>
    <t>KMYV55641</t>
  </si>
  <si>
    <t>Andrea B. Sususco</t>
  </si>
  <si>
    <t>Apple Mac Mini</t>
  </si>
  <si>
    <t>Mac mini (M1, 2020)</t>
  </si>
  <si>
    <t>C07FX144Q6P0</t>
  </si>
  <si>
    <t>Carizza M. Panopio</t>
  </si>
  <si>
    <t>TDJ</t>
  </si>
  <si>
    <t>C07FX0UJQ6P0</t>
  </si>
  <si>
    <t>Jorel Kim S. Cruz</t>
  </si>
  <si>
    <t>OPTIPLEX 7460 AIO</t>
  </si>
  <si>
    <t>93Y7BS2</t>
  </si>
  <si>
    <t>DELL MONITOR P2419H</t>
  </si>
  <si>
    <t>7Z8DBR2</t>
  </si>
  <si>
    <t>10 A4Tech PK-910H 1080P Full-HD Webcam</t>
  </si>
  <si>
    <t>3 Webcam A4Tech PK-910H 1080p Full-HD</t>
  </si>
  <si>
    <t>1 A4TECH PK-910H Webcam HD 1080P USB With Mic Web Cam</t>
  </si>
  <si>
    <t>3 【Ready stock】1080p/480P 30 Degrees Rotatable 2.0 HD Webcam USB Camera Video Recording Web Camera With Microphone For PC Computer Laptop</t>
  </si>
  <si>
    <t>5 A4Tech PK-910P 720P HD Webcam</t>
  </si>
  <si>
    <t>1 a4tech webcams A4TECH PK 838G / a4tech pk910h / A4-TECH PK-710G / A4-TECH PK-752F / A4 TECH PK-520F a4tech webcam Video resolution 640×480 Ultra-clear Computer Video Camera Web Cam for PC for laptop</t>
  </si>
  <si>
    <t>4 A4TECH PK-910H Full HD 1080p Webcam with Built-in Microphone</t>
  </si>
  <si>
    <t>10 Logitech C270 HD Webcam</t>
  </si>
  <si>
    <t xml:space="preserve">2 Globe LTE Pocket WiFi </t>
  </si>
  <si>
    <t>3 USB WiFi Adapter 600Mbps Dual Band Wireless Network Adapter Dongle 2.4GHz / 5.0GHz Ethernet 802.11AC w/ Antenna for Laptop Desktop Tablet PC Smart Phone</t>
  </si>
  <si>
    <t>5 USB WiFi Adapter 600Mbps Dual Band Wireless Network Adapter Dongle 2.4GHz / 5.0GHz Ethernet 802.11AC w/ Antenna for Laptop Desktop Tablet PC Smart Phone</t>
  </si>
  <si>
    <t>No Boot</t>
  </si>
  <si>
    <t>SD-LAP005</t>
  </si>
  <si>
    <t>N53SV</t>
  </si>
  <si>
    <t>B8N0AS454575336</t>
  </si>
  <si>
    <t>Available</t>
  </si>
  <si>
    <t>SD-LAP006</t>
  </si>
  <si>
    <t>Inspiron</t>
  </si>
  <si>
    <t>Ian Albert D. Duran</t>
  </si>
  <si>
    <t>WFH PC</t>
  </si>
  <si>
    <t>SD-LAP003</t>
  </si>
  <si>
    <t>Inspiron 7347</t>
  </si>
  <si>
    <t>52XR232</t>
  </si>
  <si>
    <t>ORT</t>
  </si>
  <si>
    <t>Cebu</t>
  </si>
  <si>
    <t>Ortigas</t>
  </si>
  <si>
    <t>Cebu - WFH</t>
  </si>
  <si>
    <t>Ortigas - Pantry</t>
  </si>
  <si>
    <t>Ortigas - Training Room</t>
  </si>
  <si>
    <t>Ortigas - Board Room</t>
  </si>
  <si>
    <t>Ortigas - Admin Room</t>
  </si>
  <si>
    <t>WFH</t>
  </si>
  <si>
    <t>Jasper Brian Bumatay</t>
  </si>
  <si>
    <t>Mariechris Anne Felipe</t>
  </si>
  <si>
    <t xml:space="preserve">Desiree  </t>
  </si>
  <si>
    <t>Hybrid - WFH</t>
  </si>
  <si>
    <t>Madison Sia</t>
  </si>
  <si>
    <t>Sharmella Mae Daluyo</t>
  </si>
  <si>
    <t>Paola Marie Villanueva</t>
  </si>
  <si>
    <t>Maria Kirstin Gozum</t>
  </si>
  <si>
    <t>WFH - Visayas</t>
  </si>
  <si>
    <t>Hybrid- WFH</t>
  </si>
  <si>
    <t>Alabang</t>
  </si>
  <si>
    <t>SD-O-WKS-076</t>
  </si>
  <si>
    <t>CN-0THC2P-PE200-88Q-0501-A00</t>
  </si>
  <si>
    <t xml:space="preserve">Ortigas </t>
  </si>
  <si>
    <t>Pampanga</t>
  </si>
  <si>
    <t>Jomark Delloson</t>
  </si>
  <si>
    <t>a</t>
  </si>
  <si>
    <t>Camille Legaspi</t>
  </si>
  <si>
    <t>Eric Jefferson Cortes</t>
  </si>
  <si>
    <t>Julie Ann Silvestre</t>
  </si>
  <si>
    <t>Onsite</t>
  </si>
  <si>
    <t>SD-O-WKS-090</t>
  </si>
  <si>
    <t>WFH Pampanga</t>
  </si>
  <si>
    <t>SA</t>
  </si>
  <si>
    <t>AMTI</t>
  </si>
  <si>
    <t>PHP</t>
  </si>
  <si>
    <t xml:space="preserve">Hybrid - Ortigas </t>
  </si>
  <si>
    <t>9/13/2021</t>
  </si>
  <si>
    <t>SD-PHPS-WKS-481</t>
  </si>
  <si>
    <t>Dianne Redondo</t>
  </si>
  <si>
    <t>Danie Joseph Raquintan</t>
  </si>
  <si>
    <t>Spare in alabang</t>
  </si>
  <si>
    <t>US laptop</t>
  </si>
  <si>
    <t>SD-O-WKS-190</t>
  </si>
  <si>
    <t>SD-O-WKS-178</t>
  </si>
  <si>
    <t>SD-PHPM-WKS-008</t>
  </si>
  <si>
    <t>CN-0MK5DK-74431-662-0409-A00</t>
  </si>
  <si>
    <t>Deffective</t>
  </si>
  <si>
    <t>PAMPANGA</t>
  </si>
  <si>
    <t>INV-1438</t>
  </si>
  <si>
    <t>Hybrid Or</t>
  </si>
  <si>
    <t>Paul Newton Ramos</t>
  </si>
  <si>
    <t>Rafael Arkangel E. Gerardino</t>
  </si>
  <si>
    <t>Alkheraji Dave Aquino</t>
  </si>
  <si>
    <t>Daniel Joseph Raquintan</t>
  </si>
  <si>
    <t>Nicah Calma</t>
  </si>
  <si>
    <t>Aparri</t>
  </si>
  <si>
    <t>WFH - Luzon</t>
  </si>
  <si>
    <t>Office Tools</t>
  </si>
  <si>
    <t>For repair - Keys are sticking out</t>
  </si>
  <si>
    <t>Web Camera</t>
  </si>
  <si>
    <t xml:space="preserve">Recruitment </t>
  </si>
  <si>
    <t>CP #: 0999 991 1251 (No Sim Card)</t>
  </si>
  <si>
    <t>CP #: 0999 993 4574 | Ortigas</t>
  </si>
  <si>
    <t>CP #: 0999 994 6516 | Ortigas</t>
  </si>
  <si>
    <t>CP #: 0998 970 9158 | Ortigas</t>
  </si>
  <si>
    <t>x</t>
  </si>
  <si>
    <t>CP #: 0999 991 5129 | Ortigas</t>
  </si>
  <si>
    <t>sd</t>
  </si>
  <si>
    <t>CP #: 0939 991 9132 | Ortigas</t>
  </si>
  <si>
    <t>CP #: 0920 901 6700 | Ortigas</t>
  </si>
  <si>
    <t>CP #: 0999 993 6480 | Ortigas</t>
  </si>
  <si>
    <t>CP #: 0939 939 0519 | Ortigas</t>
  </si>
  <si>
    <t>CP #: 0919 993 4284 | Ortigas</t>
  </si>
  <si>
    <t>HCC016</t>
  </si>
  <si>
    <t>Cebu Onsite</t>
  </si>
  <si>
    <t>Backlight Up</t>
  </si>
  <si>
    <t>Stock room Admin</t>
  </si>
  <si>
    <t>CP #: 0968 871 5090 | Ortigas</t>
  </si>
  <si>
    <t>Ortigas - hYBRID</t>
  </si>
  <si>
    <t>Tania Dela Cruz</t>
  </si>
  <si>
    <t>Stock Room</t>
  </si>
  <si>
    <t>CEBU</t>
  </si>
  <si>
    <t>Krisline Avila</t>
  </si>
  <si>
    <t>WFH CEBU</t>
  </si>
  <si>
    <t>Smartphone</t>
  </si>
  <si>
    <t>Prod 2A-1</t>
  </si>
  <si>
    <t>Smarthphone</t>
  </si>
  <si>
    <t>Server Room 1</t>
  </si>
  <si>
    <t>Server Room 2</t>
  </si>
  <si>
    <t>Samsung A03</t>
  </si>
  <si>
    <t>CP #: 0917 118 4732 | Ortigas</t>
  </si>
  <si>
    <t>CP #: 0917 120 9510 | Hybrid - Ortigas</t>
  </si>
  <si>
    <t>Comlan Inc.</t>
  </si>
  <si>
    <t>1 Year</t>
  </si>
  <si>
    <t>Hallway 1</t>
  </si>
  <si>
    <t>CSM Room</t>
  </si>
  <si>
    <t>Production 4 - Camera 2</t>
  </si>
  <si>
    <t>Production 3 - Camera 2</t>
  </si>
  <si>
    <t>Hallway 5</t>
  </si>
  <si>
    <t>Production 4 - Camera 1</t>
  </si>
  <si>
    <t>Green Room</t>
  </si>
  <si>
    <t>Hallway 6</t>
  </si>
  <si>
    <t>Hallway 7</t>
  </si>
  <si>
    <t>Production 3 - Camera 1</t>
  </si>
  <si>
    <t>Recruitment Room - Camera 2</t>
  </si>
  <si>
    <t>Production 5 - Camera 2</t>
  </si>
  <si>
    <t>Recruitment Room - Camera 1</t>
  </si>
  <si>
    <t>Production 5 - Camera 1</t>
  </si>
  <si>
    <t>Pantry</t>
  </si>
  <si>
    <t>Small Room</t>
  </si>
  <si>
    <t>Hallway 3</t>
  </si>
  <si>
    <t>Hallway 4</t>
  </si>
  <si>
    <t>Production 2B - Camera 1</t>
  </si>
  <si>
    <t>Production 2B - Camera 2</t>
  </si>
  <si>
    <t>Production 2A - Camera 2</t>
  </si>
  <si>
    <t>Production 1 - Camera 1</t>
  </si>
  <si>
    <t>Production 1 - Camera 2</t>
  </si>
  <si>
    <t>Production 1 - Camera 3</t>
  </si>
  <si>
    <t>Production 1 - Camera 4</t>
  </si>
  <si>
    <t>Hallway 2</t>
  </si>
  <si>
    <t>IT Room</t>
  </si>
  <si>
    <t>Finance Room</t>
  </si>
  <si>
    <t>Waiting Area</t>
  </si>
  <si>
    <t>Reception</t>
  </si>
  <si>
    <t>Phil-Data</t>
  </si>
  <si>
    <t>Hybrid - wFH</t>
  </si>
  <si>
    <t>WFH - PAMP</t>
  </si>
  <si>
    <t>CN-0NMJ83-LO300-25L-05FC</t>
  </si>
  <si>
    <t xml:space="preserve">WFH </t>
  </si>
  <si>
    <t>Hybrid - AL</t>
  </si>
  <si>
    <t>CN-0Y23JR-PE200-77I-0218-A00</t>
  </si>
  <si>
    <t>Ortigas - No Camera</t>
  </si>
  <si>
    <t>SI 27220</t>
  </si>
  <si>
    <t>SI 208556</t>
  </si>
  <si>
    <t>Hybrid -WFH</t>
  </si>
  <si>
    <t>WAH</t>
  </si>
  <si>
    <t>gf</t>
  </si>
  <si>
    <t xml:space="preserve">Justin Pavsic </t>
  </si>
  <si>
    <t>Home</t>
  </si>
  <si>
    <t>B560M Pro-E</t>
  </si>
  <si>
    <t>Oritgas</t>
  </si>
  <si>
    <t>Phone</t>
  </si>
  <si>
    <t>KB216-BK-US</t>
  </si>
  <si>
    <t>SD0025</t>
  </si>
  <si>
    <t>Laptop 7430</t>
  </si>
  <si>
    <t>INV-9797</t>
  </si>
  <si>
    <t>MWAVE</t>
  </si>
  <si>
    <t>AUD</t>
  </si>
  <si>
    <t>Former SD-SAJB-LAP-018</t>
  </si>
  <si>
    <t>Staff Domain Studio Ortigas</t>
  </si>
  <si>
    <t>Android Phone</t>
  </si>
  <si>
    <t xml:space="preserve">HP </t>
  </si>
  <si>
    <t>CN-011D3V-71581-18F-HY04</t>
  </si>
  <si>
    <t>A06</t>
  </si>
  <si>
    <t>Kayboard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</si>
</sst>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-1C09]#,##0.00"/>
  </numFmts>
  <fonts count="5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2"/>
      <color rgb="FF444444"/>
      <name val="Roboto-Regular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u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</font>
    <font>
      <sz val="11"/>
      <color rgb="FF444444"/>
      <name val="Roboto-Regular"/>
      <charset val="1"/>
    </font>
    <font>
      <sz val="11"/>
      <color rgb="FF444444"/>
      <name val="Calibri"/>
      <charset val="1"/>
    </font>
    <font>
      <sz val="11"/>
      <color rgb="FF000000"/>
      <name val="Calibri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111111"/>
      <name val="Calibri"/>
    </font>
    <font>
      <sz val="11"/>
      <color rgb="FF242424"/>
      <name val="Aptos Narrow"/>
      <charset val="1"/>
    </font>
    <font>
      <sz val="11"/>
      <color theme="1"/>
      <name val="Calibri"/>
      <family val="2"/>
    </font>
    <font>
      <sz val="11"/>
      <color rgb="FFFF0000"/>
      <name val="Calibri"/>
    </font>
    <font>
      <sz val="11"/>
      <color theme="1"/>
      <name val="Calibri"/>
    </font>
    <font>
      <u/>
      <sz val="11"/>
      <color rgb="FF0563C1"/>
      <name val="Calibri"/>
      <charset val="1"/>
    </font>
    <font>
      <sz val="11"/>
      <color theme="1"/>
      <name val="Calibri"/>
      <charset val="1"/>
    </font>
    <font>
      <u/>
      <sz val="11"/>
      <color rgb="FF305496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scheme val="minor"/>
    </font>
    <font>
      <sz val="11"/>
      <color rgb="FFFF0000"/>
      <name val="Calibri"/>
      <scheme val="minor"/>
    </font>
    <font>
      <u/>
      <sz val="11"/>
      <color rgb="FF0563C1"/>
      <name val="Calibri"/>
      <scheme val="minor"/>
    </font>
    <font>
      <sz val="11"/>
      <color rgb="FF0563C1"/>
      <name val="Calibri"/>
      <scheme val="minor"/>
    </font>
    <font>
      <i/>
      <sz val="11"/>
      <color rgb="FFFF0000"/>
      <name val="Calibri"/>
      <scheme val="minor"/>
    </font>
    <font>
      <i/>
      <sz val="11"/>
      <color rgb="FF9C0006"/>
      <name val="Calibri"/>
      <scheme val="minor"/>
    </font>
    <font>
      <sz val="11"/>
      <color rgb="FF9C0006"/>
      <name val="Calibri"/>
      <family val="2"/>
      <scheme val="minor"/>
    </font>
    <font>
      <b/>
      <sz val="10"/>
      <color rgb="FF199ED9"/>
      <name val="Roboto"/>
      <charset val="1"/>
    </font>
    <font>
      <b/>
      <sz val="11"/>
      <color theme="1"/>
      <name val="Calibri"/>
      <charset val="1"/>
    </font>
    <font>
      <b/>
      <sz val="11"/>
      <color theme="1"/>
      <name val="Calibri"/>
    </font>
    <font>
      <b/>
      <u/>
      <sz val="11"/>
      <color rgb="FF00000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11"/>
      <color rgb="FF242424"/>
      <name val="Calibri"/>
      <scheme val="minor"/>
    </font>
    <font>
      <sz val="11"/>
      <color rgb="FF242424"/>
      <name val="Calibri"/>
      <family val="2"/>
      <scheme val="minor"/>
    </font>
    <font>
      <u/>
      <sz val="11"/>
      <color rgb="FF30549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ptos Narrow"/>
      <charset val="1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3554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1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5" fontId="0" fillId="4" borderId="2" xfId="0" applyNumberFormat="1" applyFill="1" applyBorder="1" applyAlignment="1">
      <alignment horizontal="center" vertical="center"/>
    </xf>
    <xf numFmtId="4" fontId="0" fillId="4" borderId="2" xfId="0" applyNumberFormat="1" applyFill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3" borderId="1" xfId="1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3" fillId="0" borderId="0" xfId="0" applyFo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2" xfId="0" applyFont="1" applyBorder="1"/>
    <xf numFmtId="0" fontId="0" fillId="7" borderId="0" xfId="0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1" xfId="1" applyFill="1" applyBorder="1" applyAlignment="1">
      <alignment horizontal="center" vertical="center"/>
    </xf>
    <xf numFmtId="14" fontId="0" fillId="8" borderId="2" xfId="0" applyNumberFormat="1" applyFill="1" applyBorder="1" applyAlignment="1">
      <alignment horizontal="center" vertical="center"/>
    </xf>
    <xf numFmtId="4" fontId="0" fillId="8" borderId="2" xfId="0" applyNumberFormat="1" applyFill="1" applyBorder="1" applyAlignment="1">
      <alignment horizontal="center" vertical="center"/>
    </xf>
    <xf numFmtId="49" fontId="3" fillId="8" borderId="1" xfId="1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49" fontId="0" fillId="8" borderId="2" xfId="0" applyNumberForma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0" fillId="8" borderId="7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13" fillId="8" borderId="0" xfId="0" applyFont="1" applyFill="1"/>
    <xf numFmtId="49" fontId="0" fillId="8" borderId="12" xfId="0" applyNumberFormat="1" applyFill="1" applyBorder="1" applyAlignment="1">
      <alignment horizontal="center" vertical="center"/>
    </xf>
    <xf numFmtId="0" fontId="3" fillId="8" borderId="1" xfId="1" applyFill="1" applyBorder="1" applyAlignment="1">
      <alignment horizontal="center"/>
    </xf>
    <xf numFmtId="49" fontId="3" fillId="8" borderId="1" xfId="1" applyNumberFormat="1" applyFill="1" applyBorder="1" applyAlignment="1">
      <alignment horizontal="center"/>
    </xf>
    <xf numFmtId="0" fontId="17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 indent="1"/>
    </xf>
    <xf numFmtId="0" fontId="17" fillId="8" borderId="2" xfId="0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49" fontId="0" fillId="8" borderId="6" xfId="0" applyNumberForma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center" vertical="center"/>
    </xf>
    <xf numFmtId="14" fontId="0" fillId="8" borderId="18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4" fontId="0" fillId="8" borderId="18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4" fontId="0" fillId="8" borderId="14" xfId="0" applyNumberForma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3" fillId="8" borderId="6" xfId="1" applyFill="1" applyBorder="1" applyAlignment="1">
      <alignment horizontal="center"/>
    </xf>
    <xf numFmtId="49" fontId="3" fillId="8" borderId="6" xfId="1" applyNumberFormat="1" applyFill="1" applyBorder="1" applyAlignment="1">
      <alignment horizontal="center"/>
    </xf>
    <xf numFmtId="15" fontId="0" fillId="8" borderId="2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24" fillId="8" borderId="1" xfId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4" fillId="3" borderId="1" xfId="1" applyFon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4" fontId="0" fillId="10" borderId="2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3" fillId="11" borderId="0" xfId="0" applyFont="1" applyFill="1"/>
    <xf numFmtId="0" fontId="0" fillId="11" borderId="1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49" fontId="0" fillId="11" borderId="7" xfId="0" applyNumberFormat="1" applyFill="1" applyBorder="1" applyAlignment="1">
      <alignment horizontal="center" vertical="center"/>
    </xf>
    <xf numFmtId="0" fontId="3" fillId="11" borderId="1" xfId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17" fillId="8" borderId="18" xfId="0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2" fillId="8" borderId="2" xfId="0" applyNumberFormat="1" applyFont="1" applyFill="1" applyBorder="1" applyAlignment="1">
      <alignment horizontal="center" vertical="center"/>
    </xf>
    <xf numFmtId="4" fontId="0" fillId="11" borderId="2" xfId="0" applyNumberForma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24" fillId="8" borderId="1" xfId="1" applyNumberFormat="1" applyFont="1" applyFill="1" applyBorder="1" applyAlignment="1">
      <alignment horizontal="center" vertical="center"/>
    </xf>
    <xf numFmtId="49" fontId="24" fillId="3" borderId="1" xfId="1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49" fontId="0" fillId="8" borderId="5" xfId="0" applyNumberForma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49" fontId="16" fillId="10" borderId="1" xfId="0" applyNumberFormat="1" applyFont="1" applyFill="1" applyBorder="1" applyAlignment="1">
      <alignment horizontal="center" vertical="center"/>
    </xf>
    <xf numFmtId="4" fontId="16" fillId="10" borderId="2" xfId="0" applyNumberFormat="1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7" fillId="10" borderId="1" xfId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7" fillId="10" borderId="1" xfId="1" applyNumberFormat="1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11" borderId="2" xfId="0" applyNumberForma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 vertical="center" indent="1"/>
    </xf>
    <xf numFmtId="11" fontId="0" fillId="9" borderId="0" xfId="0" applyNumberFormat="1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30" fillId="8" borderId="0" xfId="0" applyFont="1" applyFill="1" applyAlignment="1">
      <alignment horizontal="center"/>
    </xf>
    <xf numFmtId="49" fontId="0" fillId="8" borderId="19" xfId="0" applyNumberFormat="1" applyFill="1" applyBorder="1" applyAlignment="1">
      <alignment horizontal="center" vertical="center"/>
    </xf>
    <xf numFmtId="49" fontId="0" fillId="8" borderId="9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/>
    </xf>
    <xf numFmtId="0" fontId="3" fillId="8" borderId="2" xfId="1" applyFill="1" applyBorder="1" applyAlignment="1">
      <alignment horizontal="center"/>
    </xf>
    <xf numFmtId="0" fontId="17" fillId="8" borderId="14" xfId="0" applyFont="1" applyFill="1" applyBorder="1" applyAlignment="1">
      <alignment horizontal="center" vertical="center"/>
    </xf>
    <xf numFmtId="0" fontId="3" fillId="9" borderId="0" xfId="1" applyFill="1"/>
    <xf numFmtId="49" fontId="16" fillId="10" borderId="3" xfId="0" applyNumberFormat="1" applyFont="1" applyFill="1" applyBorder="1" applyAlignment="1">
      <alignment horizontal="center" vertical="center"/>
    </xf>
    <xf numFmtId="0" fontId="32" fillId="10" borderId="18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4" fontId="16" fillId="8" borderId="2" xfId="0" applyNumberFormat="1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/>
    </xf>
    <xf numFmtId="0" fontId="21" fillId="8" borderId="1" xfId="1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4" fontId="0" fillId="14" borderId="2" xfId="0" applyNumberForma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3" fillId="8" borderId="16" xfId="1" applyFill="1" applyBorder="1" applyAlignment="1">
      <alignment horizontal="center" vertical="center"/>
    </xf>
    <xf numFmtId="49" fontId="0" fillId="8" borderId="16" xfId="0" applyNumberFormat="1" applyFill="1" applyBorder="1" applyAlignment="1">
      <alignment horizontal="center" vertical="center"/>
    </xf>
    <xf numFmtId="49" fontId="3" fillId="8" borderId="16" xfId="1" applyNumberFormat="1" applyFill="1" applyBorder="1" applyAlignment="1">
      <alignment horizontal="center" vertical="center"/>
    </xf>
    <xf numFmtId="49" fontId="0" fillId="8" borderId="15" xfId="0" applyNumberForma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49" fontId="3" fillId="8" borderId="0" xfId="1" applyNumberForma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13" borderId="0" xfId="0" applyNumberFormat="1" applyFill="1" applyAlignment="1">
      <alignment horizontal="center" vertical="center"/>
    </xf>
    <xf numFmtId="0" fontId="17" fillId="3" borderId="18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9" fontId="0" fillId="9" borderId="0" xfId="0" quotePrefix="1" applyNumberFormat="1" applyFill="1" applyAlignment="1">
      <alignment horizontal="center" vertical="center"/>
    </xf>
    <xf numFmtId="49" fontId="21" fillId="8" borderId="1" xfId="1" applyNumberFormat="1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 indent="1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top" wrapText="1"/>
    </xf>
    <xf numFmtId="49" fontId="0" fillId="3" borderId="16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/>
    </xf>
    <xf numFmtId="0" fontId="0" fillId="8" borderId="23" xfId="0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9" fillId="8" borderId="1" xfId="0" applyFont="1" applyFill="1" applyBorder="1"/>
    <xf numFmtId="0" fontId="1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 vertical="center" indent="1"/>
    </xf>
    <xf numFmtId="0" fontId="17" fillId="8" borderId="18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3" fillId="3" borderId="1" xfId="1" applyNumberForma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" fontId="6" fillId="3" borderId="2" xfId="0" applyNumberFormat="1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3" fillId="3" borderId="6" xfId="1" applyFill="1" applyBorder="1" applyAlignment="1">
      <alignment horizontal="center" vertical="center"/>
    </xf>
    <xf numFmtId="49" fontId="3" fillId="3" borderId="6" xfId="1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" fontId="0" fillId="3" borderId="14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2" fontId="13" fillId="8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8" borderId="3" xfId="0" applyFill="1" applyBorder="1" applyAlignment="1">
      <alignment horizontal="center" vertical="center" wrapText="1"/>
    </xf>
    <xf numFmtId="49" fontId="0" fillId="8" borderId="6" xfId="0" applyNumberForma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/>
    </xf>
    <xf numFmtId="0" fontId="36" fillId="8" borderId="1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 vertical="center" indent="1"/>
    </xf>
    <xf numFmtId="0" fontId="21" fillId="8" borderId="7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4" fontId="5" fillId="8" borderId="2" xfId="0" applyNumberFormat="1" applyFon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21" fillId="8" borderId="16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1" fillId="16" borderId="3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/>
    </xf>
    <xf numFmtId="14" fontId="0" fillId="16" borderId="2" xfId="0" applyNumberForma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4" fontId="0" fillId="16" borderId="2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29" fillId="3" borderId="2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 indent="1"/>
    </xf>
    <xf numFmtId="0" fontId="21" fillId="0" borderId="3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21" fillId="11" borderId="2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4" fillId="3" borderId="6" xfId="0" applyFont="1" applyFill="1" applyBorder="1" applyAlignment="1">
      <alignment horizontal="center" vertical="center"/>
    </xf>
    <xf numFmtId="0" fontId="45" fillId="17" borderId="0" xfId="0" applyFont="1" applyFill="1" applyAlignment="1">
      <alignment wrapText="1"/>
    </xf>
    <xf numFmtId="0" fontId="5" fillId="3" borderId="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49" fontId="20" fillId="8" borderId="1" xfId="0" applyNumberFormat="1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3" fillId="8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47" fillId="3" borderId="2" xfId="0" applyFont="1" applyFill="1" applyBorder="1" applyAlignment="1">
      <alignment horizontal="left" vertical="center"/>
    </xf>
    <xf numFmtId="0" fontId="35" fillId="8" borderId="0" xfId="0" applyFont="1" applyFill="1" applyAlignment="1">
      <alignment horizontal="center" vertical="center"/>
    </xf>
    <xf numFmtId="0" fontId="21" fillId="10" borderId="1" xfId="1" applyFont="1" applyFill="1" applyBorder="1" applyAlignment="1">
      <alignment horizontal="center" vertical="center"/>
    </xf>
    <xf numFmtId="49" fontId="21" fillId="10" borderId="1" xfId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15" fillId="6" borderId="1" xfId="1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4" fontId="5" fillId="10" borderId="2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1" applyFont="1" applyFill="1" applyBorder="1" applyAlignment="1">
      <alignment horizontal="center" vertical="center"/>
    </xf>
    <xf numFmtId="49" fontId="15" fillId="10" borderId="1" xfId="1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10" borderId="8" xfId="0" applyNumberFormat="1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49" fontId="5" fillId="10" borderId="3" xfId="0" applyNumberFormat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 wrapText="1"/>
    </xf>
    <xf numFmtId="0" fontId="37" fillId="10" borderId="1" xfId="0" applyFont="1" applyFill="1" applyBorder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48" fillId="10" borderId="1" xfId="0" applyFont="1" applyFill="1" applyBorder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49" fillId="3" borderId="1" xfId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49" fontId="5" fillId="10" borderId="1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 wrapText="1"/>
    </xf>
    <xf numFmtId="49" fontId="5" fillId="10" borderId="4" xfId="0" applyNumberFormat="1" applyFont="1" applyFill="1" applyBorder="1" applyAlignment="1">
      <alignment horizontal="center" vertical="center"/>
    </xf>
    <xf numFmtId="0" fontId="14" fillId="10" borderId="18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/>
    </xf>
    <xf numFmtId="0" fontId="25" fillId="3" borderId="0" xfId="0" applyFont="1" applyFill="1" applyAlignment="1">
      <alignment horizontal="center" vertical="center"/>
    </xf>
    <xf numFmtId="0" fontId="3" fillId="0" borderId="0" xfId="1" applyAlignment="1">
      <alignment horizontal="center"/>
    </xf>
    <xf numFmtId="0" fontId="46" fillId="3" borderId="2" xfId="0" applyFont="1" applyFill="1" applyBorder="1"/>
    <xf numFmtId="0" fontId="50" fillId="0" borderId="0" xfId="0" applyFont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3" borderId="0" xfId="0" applyFont="1" applyFill="1"/>
    <xf numFmtId="49" fontId="5" fillId="3" borderId="2" xfId="0" applyNumberFormat="1" applyFont="1" applyFill="1" applyBorder="1" applyAlignment="1">
      <alignment horizontal="center" vertical="center"/>
    </xf>
    <xf numFmtId="49" fontId="15" fillId="3" borderId="2" xfId="1" applyNumberFormat="1" applyFont="1" applyFill="1" applyBorder="1" applyAlignment="1">
      <alignment horizontal="center" vertical="center"/>
    </xf>
    <xf numFmtId="0" fontId="13" fillId="3" borderId="2" xfId="0" applyFont="1" applyFill="1" applyBorder="1"/>
    <xf numFmtId="0" fontId="15" fillId="3" borderId="2" xfId="0" applyFont="1" applyFill="1" applyBorder="1" applyAlignment="1">
      <alignment horizontal="center" vertical="center"/>
    </xf>
    <xf numFmtId="0" fontId="3" fillId="3" borderId="2" xfId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/>
    </xf>
    <xf numFmtId="0" fontId="0" fillId="3" borderId="2" xfId="0" applyFill="1" applyBorder="1"/>
    <xf numFmtId="49" fontId="3" fillId="3" borderId="2" xfId="1" applyNumberFormat="1" applyFill="1" applyBorder="1" applyAlignment="1">
      <alignment horizontal="center" vertical="center"/>
    </xf>
    <xf numFmtId="49" fontId="24" fillId="3" borderId="2" xfId="1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indent="1"/>
    </xf>
    <xf numFmtId="0" fontId="19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19" fillId="3" borderId="2" xfId="0" applyFont="1" applyFill="1" applyBorder="1" applyAlignment="1">
      <alignment horizontal="center" vertical="center" indent="1"/>
    </xf>
    <xf numFmtId="0" fontId="14" fillId="3" borderId="2" xfId="0" applyFont="1" applyFill="1" applyBorder="1" applyAlignment="1">
      <alignment horizontal="center" vertical="center" wrapText="1"/>
    </xf>
    <xf numFmtId="0" fontId="33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30" fillId="3" borderId="2" xfId="0" applyFont="1" applyFill="1" applyBorder="1" applyAlignment="1">
      <alignment horizontal="center"/>
    </xf>
    <xf numFmtId="0" fontId="45" fillId="3" borderId="2" xfId="0" applyFont="1" applyFill="1" applyBorder="1" applyAlignment="1">
      <alignment wrapText="1"/>
    </xf>
    <xf numFmtId="49" fontId="2" fillId="3" borderId="2" xfId="0" applyNumberFormat="1" applyFont="1" applyFill="1" applyBorder="1" applyAlignment="1">
      <alignment horizontal="center" vertical="center"/>
    </xf>
    <xf numFmtId="0" fontId="0" fillId="0" borderId="2" xfId="0" applyBorder="1"/>
    <xf numFmtId="49" fontId="14" fillId="3" borderId="2" xfId="0" applyNumberFormat="1" applyFont="1" applyFill="1" applyBorder="1" applyAlignment="1">
      <alignment horizontal="center" vertical="center"/>
    </xf>
    <xf numFmtId="0" fontId="3" fillId="3" borderId="2" xfId="1" applyFill="1" applyBorder="1" applyAlignment="1">
      <alignment horizontal="center" vertical="center"/>
    </xf>
    <xf numFmtId="0" fontId="24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49" fontId="5" fillId="3" borderId="2" xfId="1" applyNumberFormat="1" applyFont="1" applyFill="1" applyBorder="1" applyAlignment="1">
      <alignment horizontal="center" vertical="center"/>
    </xf>
    <xf numFmtId="0" fontId="21" fillId="3" borderId="2" xfId="1" applyFont="1" applyFill="1" applyBorder="1" applyAlignment="1">
      <alignment horizontal="center" vertical="center"/>
    </xf>
    <xf numFmtId="49" fontId="21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15" fillId="3" borderId="2" xfId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3" fillId="3" borderId="2" xfId="1" applyNumberFormat="1" applyFill="1" applyBorder="1" applyAlignment="1">
      <alignment horizontal="center"/>
    </xf>
    <xf numFmtId="0" fontId="34" fillId="3" borderId="2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center" vertical="center"/>
    </xf>
    <xf numFmtId="0" fontId="52" fillId="3" borderId="2" xfId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/>
    </xf>
    <xf numFmtId="0" fontId="0" fillId="8" borderId="2" xfId="0" applyFill="1" applyBorder="1"/>
    <xf numFmtId="0" fontId="49" fillId="3" borderId="2" xfId="1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14" fillId="3" borderId="2" xfId="0" applyFont="1" applyFill="1" applyBorder="1"/>
    <xf numFmtId="49" fontId="0" fillId="3" borderId="2" xfId="0" applyNumberFormat="1" applyFill="1" applyBorder="1" applyAlignment="1">
      <alignment horizontal="center" vertical="center" wrapText="1"/>
    </xf>
    <xf numFmtId="0" fontId="51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indent="1"/>
    </xf>
    <xf numFmtId="0" fontId="0" fillId="3" borderId="2" xfId="0" applyFill="1" applyBorder="1" applyAlignment="1">
      <alignment horizontal="center" vertical="top" wrapText="1"/>
    </xf>
    <xf numFmtId="2" fontId="13" fillId="3" borderId="2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5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49" fontId="0" fillId="3" borderId="14" xfId="0" applyNumberFormat="1" applyFill="1" applyBorder="1" applyAlignment="1">
      <alignment horizontal="center" vertical="center"/>
    </xf>
    <xf numFmtId="0" fontId="2" fillId="7" borderId="0" xfId="0" applyFont="1" applyFill="1"/>
    <xf numFmtId="1" fontId="0" fillId="3" borderId="2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2" fillId="3" borderId="2" xfId="0" applyFont="1" applyFill="1" applyBorder="1"/>
    <xf numFmtId="0" fontId="2" fillId="19" borderId="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19" borderId="2" xfId="0" applyFont="1" applyFill="1" applyBorder="1"/>
    <xf numFmtId="0" fontId="2" fillId="18" borderId="2" xfId="0" applyFont="1" applyFill="1" applyBorder="1"/>
    <xf numFmtId="0" fontId="2" fillId="8" borderId="2" xfId="0" applyFont="1" applyFill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50" fillId="0" borderId="4" xfId="0" applyFont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3" fillId="20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54" fillId="3" borderId="2" xfId="0" applyFont="1" applyFill="1" applyBorder="1" applyAlignment="1">
      <alignment horizontal="center"/>
    </xf>
    <xf numFmtId="49" fontId="0" fillId="3" borderId="18" xfId="0" applyNumberForma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1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 vertical="center"/>
    </xf>
    <xf numFmtId="0" fontId="0" fillId="21" borderId="2" xfId="0" applyFill="1" applyBorder="1" applyAlignment="1">
      <alignment horizontal="center"/>
    </xf>
    <xf numFmtId="0" fontId="0" fillId="21" borderId="2" xfId="0" applyFill="1" applyBorder="1"/>
    <xf numFmtId="0" fontId="13" fillId="21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23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tern IT" id="{DC329325-2A10-450F-AFD0-717E7DABFB01}" userId="S::intern.it@staffdomain.com::748c5f16-3b33-4ea6-a32f-f257ca4b06c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62" dT="2025-01-14T05:53:35.60" personId="{DC329325-2A10-450F-AFD0-717E7DABFB01}" id="{05884CD3-5AB3-469C-857A-0DD10CE876B3}">
    <text>Defective PSU</text>
  </threadedComment>
  <threadedComment ref="I72" dT="2025-01-14T05:29:52.40" personId="{DC329325-2A10-450F-AFD0-717E7DABFB01}" id="{92DBAAC0-3FF1-4B02-81E1-7F8759D5C477}">
    <text>Not booting up</text>
  </threadedComment>
  <threadedComment ref="I73" dT="2025-01-14T05:29:56.30" personId="{DC329325-2A10-450F-AFD0-717E7DABFB01}" id="{3FB1F511-C9C1-4786-8B8D-B281E20C9E09}">
    <text>Not booting up</text>
  </threadedComment>
  <threadedComment ref="I88" dT="2025-01-14T05:15:16.13" personId="{DC329325-2A10-450F-AFD0-717E7DABFB01}" id="{78F2708B-AC8C-492E-9F35-8F42B594C085}">
    <text xml:space="preserve"> Vertical Line</text>
  </threadedComment>
  <threadedComment ref="I97" dT="2025-01-14T05:14:49.96" personId="{DC329325-2A10-450F-AFD0-717E7DABFB01}" id="{4DF0B93B-547E-48F3-AF49-4E3B718A836D}">
    <text>working but has dead pixel</text>
  </threadedComment>
  <threadedComment ref="I115" dT="2025-01-14T05:18:15.88" personId="{DC329325-2A10-450F-AFD0-717E7DABFB01}" id="{B09E74AC-F4BD-45E6-8A49-F287517800E7}">
    <text>Discolored Monitor</text>
  </threadedComment>
  <threadedComment ref="I117" dT="2025-01-14T05:32:09.23" personId="{DC329325-2A10-450F-AFD0-717E7DABFB01}" id="{4E98954F-611D-4E94-B81C-557F3B27A53B}">
    <text>Horizontal Lines on LCD Screen</text>
  </threadedComment>
  <threadedComment ref="I136" dT="2025-01-14T05:32:51.93" personId="{DC329325-2A10-450F-AFD0-717E7DABFB01}" id="{34578CAB-5DFA-48DE-9991-4E9F1F3C38EE}">
    <text>Broken LCD</text>
  </threadedComment>
  <threadedComment ref="I155" dT="2025-01-14T05:34:00.36" personId="{DC329325-2A10-450F-AFD0-717E7DABFB01}" id="{C8BAA292-DF5A-4E8D-AABA-E05B6B087AEE}">
    <text>Broken LCD</text>
  </threadedComment>
  <threadedComment ref="I178" dT="2025-01-14T05:34:53.01" personId="{DC329325-2A10-450F-AFD0-717E7DABFB01}" id="{B2DFF2F0-F45F-4AFE-925D-9BA667F051E3}">
    <text>Broken LCD</text>
  </threadedComment>
  <threadedComment ref="I193" dT="2025-01-14T05:35:23.17" personId="{DC329325-2A10-450F-AFD0-717E7DABFB01}" id="{A1E32239-73A1-49C4-8767-D10CF61CCE5D}">
    <text xml:space="preserve"> Broken LCD</text>
  </threadedComment>
  <threadedComment ref="I195" dT="2025-01-14T05:18:56.20" personId="{DC329325-2A10-450F-AFD0-717E7DABFB01}" id="{B18EE61E-82AA-402C-8BC7-594D07A60150}">
    <text>broken backlight</text>
  </threadedComment>
  <threadedComment ref="I196" dT="2025-01-14T05:36:02.31" personId="{DC329325-2A10-450F-AFD0-717E7DABFB01}" id="{533A1ED8-EC32-4144-9B33-31F835575C57}">
    <text>Horizontal Lines on LCD Screen</text>
  </threadedComment>
  <threadedComment ref="I201" dT="2025-01-14T05:36:42.74" personId="{DC329325-2A10-450F-AFD0-717E7DABFB01}" id="{4F985BE4-6FBB-49FF-B134-E0635F3EE16D}">
    <text>Broken LCD</text>
  </threadedComment>
  <threadedComment ref="I250" dT="2025-01-15T02:04:40.90" personId="{DC329325-2A10-450F-AFD0-717E7DABFB01}" id="{1E5B3A83-94F0-4A7B-A3DD-30B6548E7AB7}">
    <text xml:space="preserve"> Vertical line</text>
  </threadedComment>
  <threadedComment ref="I293" dT="2025-01-14T05:38:36.19" personId="{DC329325-2A10-450F-AFD0-717E7DABFB01}" id="{5F1C21B0-7ABE-4820-AB66-ACAF0D44ED22}">
    <text>Camera Quality and Bluescreen</text>
  </threadedComment>
  <threadedComment ref="I408" dT="2025-01-14T05:43:08.46" personId="{DC329325-2A10-450F-AFD0-717E7DABFB01}" id="{AF78EE29-6351-4197-B607-C4039C2FFEB3}">
    <text xml:space="preserve"> Screen Damage</text>
  </threadedComment>
  <threadedComment ref="I453" dT="2025-01-14T05:43:40.40" personId="{DC329325-2A10-450F-AFD0-717E7DABFB01}" id="{3D50FCFA-2E42-4277-9839-DDAE463C8504}">
    <text>No Boot, No Display</text>
  </threadedComment>
  <threadedComment ref="I463" dT="2025-01-14T05:44:23.28" personId="{DC329325-2A10-450F-AFD0-717E7DABFB01}" id="{0FC9474D-15F6-4C0E-888D-C36BF3D4905D}">
    <text>Defective LCD</text>
  </threadedComment>
  <threadedComment ref="I780" dT="2025-01-14T05:45:23.11" personId="{DC329325-2A10-450F-AFD0-717E7DABFB01}" id="{500F60CD-C730-452C-B94E-362DC0B3805C}">
    <text>Damaged Screen</text>
  </threadedComment>
  <threadedComment ref="I1200" dT="2025-01-15T02:05:22.33" personId="{DC329325-2A10-450F-AFD0-717E7DABFB01}" id="{8D8078AA-CB33-4AFA-BB6E-37866A55D1C8}">
    <text>"laptop purchased by the employee due to damaged"</text>
  </threadedComment>
  <threadedComment ref="I1429" dT="2025-01-14T05:47:23.77" personId="{DC329325-2A10-450F-AFD0-717E7DABFB01}" id="{4A491068-7C14-485F-BE5D-1B904DFDB8C0}">
    <text>Damage scroll</text>
  </threadedComment>
  <threadedComment ref="I1551" dT="2025-01-14T05:20:51.84" personId="{DC329325-2A10-450F-AFD0-717E7DABFB01}" id="{C9C5317C-EC6F-415F-B2EC-DE037C186F85}">
    <text>Scroll damage</text>
  </threadedComment>
  <threadedComment ref="I1709" dT="2025-01-14T05:21:21.84" personId="{DC329325-2A10-450F-AFD0-717E7DABFB01}" id="{A1E0DF0A-A0DC-4079-844E-2F947C99246E}">
    <text>Boot problem/Redlight</text>
  </threadedComment>
  <threadedComment ref="I1780" dT="2025-01-15T02:07:42.53" personId="{DC329325-2A10-450F-AFD0-717E7DABFB01}" id="{52D384A7-26DA-4A3B-800B-55046E91D51E}">
    <text>Damage LCD</text>
  </threadedComment>
  <threadedComment ref="I1821" dT="2025-01-14T05:22:43.12" personId="{DC329325-2A10-450F-AFD0-717E7DABFB01}" id="{445973EB-B133-464F-958C-1A61BEB98152}">
    <text>screen line LCD</text>
  </threadedComment>
  <threadedComment ref="I1989" dT="2025-01-14T05:23:31.92" personId="{DC329325-2A10-450F-AFD0-717E7DABFB01}" id="{D5B07313-69F0-4F6E-A4F5-BC1BF363DCA6}">
    <text>Wire damage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ll.com/support/home/en-ph/product-support/servicetag/0-OWVqZkxqZ2RDTVIrUnFpRFlFOWFZZz090/overview" TargetMode="External"/><Relationship Id="rId18" Type="http://schemas.openxmlformats.org/officeDocument/2006/relationships/hyperlink" Target="https://www.dell.com/support/home/en-us/product-support/servicetag/0-WDlDd3owSDgvRThGOUo1OVVOSENBQT090/overview" TargetMode="External"/><Relationship Id="rId26" Type="http://schemas.openxmlformats.org/officeDocument/2006/relationships/hyperlink" Target="https://www.dell.com/support/home/en-ph/product-support/servicetag/0-bDE1dVJGdGNUU3lISUpiK21QYWZNdz090/overview" TargetMode="External"/><Relationship Id="rId39" Type="http://schemas.openxmlformats.org/officeDocument/2006/relationships/hyperlink" Target="https://www.dell.com/support/home/en-ph/product-support/servicetag/0-SGE4VjV0bE9DMUNQM1d1dDFDeFRNZz090/overview" TargetMode="External"/><Relationship Id="rId21" Type="http://schemas.openxmlformats.org/officeDocument/2006/relationships/hyperlink" Target="https://www.dell.com/support/home/en-ph/product-support/servicetag/0-UmQyTlVpOUpFbW9lejk0ZHVHcVF2Zz090/overview" TargetMode="External"/><Relationship Id="rId34" Type="http://schemas.openxmlformats.org/officeDocument/2006/relationships/hyperlink" Target="http://www.google.com/search?hl=en&amp;q=Dell%20Inc.%20OptiPlex%207040" TargetMode="External"/><Relationship Id="rId42" Type="http://schemas.openxmlformats.org/officeDocument/2006/relationships/hyperlink" Target="https://www.dell.com/support/home/en-ph/product-support/servicetag/0-bDNvemdBRjFxZHBYOEFaK2libEZOZz090/overview" TargetMode="External"/><Relationship Id="rId47" Type="http://schemas.openxmlformats.org/officeDocument/2006/relationships/hyperlink" Target="https://www.dell.com/support/home/en-ph/product-support/servicetag/0-MExFMHpiT3pVVFcxSzg0NG82c3Jxdz090/overview" TargetMode="External"/><Relationship Id="rId50" Type="http://schemas.openxmlformats.org/officeDocument/2006/relationships/hyperlink" Target="https://www.dell.com/support/home/en-my/product-support/servicetag/0-QUV1M1JsaURyRThERTFHYTdYbTdYQT090/overview" TargetMode="External"/><Relationship Id="rId7" Type="http://schemas.openxmlformats.org/officeDocument/2006/relationships/hyperlink" Target="https://www.dell.com/support/home/en-my/product-support/servicetag/0-QUV1M1JsaURyRThERTFHYTdYbTdYQT090/overview" TargetMode="External"/><Relationship Id="rId2" Type="http://schemas.openxmlformats.org/officeDocument/2006/relationships/hyperlink" Target="http://www.google.com/search?hl=en&amp;q=Dell%20Inc.%20OptiPlex%207040" TargetMode="External"/><Relationship Id="rId16" Type="http://schemas.openxmlformats.org/officeDocument/2006/relationships/hyperlink" Target="https://www.dell.com/support/home/en-ph/product-support/servicetag/0-aFZydlZoSmt4NU9mSSttdndwTXE3UT090/overview" TargetMode="External"/><Relationship Id="rId29" Type="http://schemas.openxmlformats.org/officeDocument/2006/relationships/hyperlink" Target="https://www.dell.com/support/home/en-ph/product-support/servicetag/0-K2x0YmJzbWNxbFBzS3RDRjlZZ1plQT090/overview" TargetMode="External"/><Relationship Id="rId11" Type="http://schemas.openxmlformats.org/officeDocument/2006/relationships/hyperlink" Target="http://www.dell.com/support/my-support/uk/en/ukbsdt1/product-support/servicetag/34DF8F2" TargetMode="External"/><Relationship Id="rId24" Type="http://schemas.openxmlformats.org/officeDocument/2006/relationships/hyperlink" Target="https://www.dell.com/support/home/en-ph/product-support/servicetag/0-eHgvcWx6emZKclZubE5xYXU1RDNjdz090/overview" TargetMode="External"/><Relationship Id="rId32" Type="http://schemas.openxmlformats.org/officeDocument/2006/relationships/hyperlink" Target="http://www.google.com/search?hl=en&amp;q=Dell%20Inc.%20OptiPlex%207040" TargetMode="External"/><Relationship Id="rId37" Type="http://schemas.openxmlformats.org/officeDocument/2006/relationships/hyperlink" Target="https://www.dell.com/support/home/en-ph/product-support/servicetag/0-L05sMUZKbjh2SXU3VW5ETzdSemJWUT090/overview" TargetMode="External"/><Relationship Id="rId40" Type="http://schemas.openxmlformats.org/officeDocument/2006/relationships/hyperlink" Target="https://www.dell.com/support/home/en-ph/product-support/servicetag/0-bkdoWmFFNmhoOWFnN2F1ZnpnSVdPUT090/overview" TargetMode="External"/><Relationship Id="rId45" Type="http://schemas.openxmlformats.org/officeDocument/2006/relationships/hyperlink" Target="https://www.dell.com/support/home/en-ph/product-support/servicetag/0-dDZVTzBSNVk2NGxSZ2pRbHBPMDZBZz090/overview" TargetMode="External"/><Relationship Id="rId5" Type="http://schemas.openxmlformats.org/officeDocument/2006/relationships/hyperlink" Target="https://www.dell.com/support/home/en-ph/product-support/servicetag/0-NWpyRityQzYxeXZNWVM3REt6NVJBQT090/overview" TargetMode="External"/><Relationship Id="rId15" Type="http://schemas.openxmlformats.org/officeDocument/2006/relationships/hyperlink" Target="https://www.dell.com/support/home/en-ph/product-support/servicetag/0-dVBYWm1udmZvTE0xZWdMY2FvNThRZz090/overview" TargetMode="External"/><Relationship Id="rId23" Type="http://schemas.openxmlformats.org/officeDocument/2006/relationships/hyperlink" Target="http://www.google.com/search?hl=en&amp;q=Dell%20Inc.%20OptiPlex%207040" TargetMode="External"/><Relationship Id="rId28" Type="http://schemas.openxmlformats.org/officeDocument/2006/relationships/hyperlink" Target="http://www.google.com/search?hl=en&amp;q=Dell%20Inc.%20OptiPlex%207040" TargetMode="External"/><Relationship Id="rId36" Type="http://schemas.openxmlformats.org/officeDocument/2006/relationships/hyperlink" Target="http://www.google.com/search?hl=en&amp;q=Dell%20Inc.%20OptiPlex%207040" TargetMode="External"/><Relationship Id="rId49" Type="http://schemas.openxmlformats.org/officeDocument/2006/relationships/hyperlink" Target="http://www.google.com/search?hl=en&amp;q=Dell%20Inc.%20OptiPlex%207040" TargetMode="External"/><Relationship Id="rId10" Type="http://schemas.openxmlformats.org/officeDocument/2006/relationships/hyperlink" Target="https://www.dell.com/support/home/en-ph/product-support/servicetag/0-dzRQM2k2WUoxOXo1dEpWOVJCbFNtQT090/overview" TargetMode="External"/><Relationship Id="rId19" Type="http://schemas.openxmlformats.org/officeDocument/2006/relationships/hyperlink" Target="https://www.dell.com/support/home/en-us/product-support/servicetag/0-djNkN1NGQy9iOHlGcENyTXlvaWZIZz090/overview" TargetMode="External"/><Relationship Id="rId31" Type="http://schemas.openxmlformats.org/officeDocument/2006/relationships/hyperlink" Target="https://www.dell.com/support/home/en-ph/product-support/servicetag/0-OXNpczVFQ3phbkcxYkxsZlF6U1pIdz090/overview" TargetMode="External"/><Relationship Id="rId44" Type="http://schemas.openxmlformats.org/officeDocument/2006/relationships/hyperlink" Target="https://www.dell.com/support/home/en-ph/product-support/servicetag/0-OXlPb0ZGK3lkMFZzSkdqMEpnMG1wZz090/overview" TargetMode="External"/><Relationship Id="rId4" Type="http://schemas.openxmlformats.org/officeDocument/2006/relationships/hyperlink" Target="https://www.dell.com/support/home/en-my/product-support/servicetag/0-QUV1M1JsaURyRThERTFHYTdYbTdYQT090/overview" TargetMode="External"/><Relationship Id="rId9" Type="http://schemas.openxmlformats.org/officeDocument/2006/relationships/hyperlink" Target="http://www.google.com/search?hl=en&amp;q=Dell+Inc.%20OptiPlex+7460+AIO" TargetMode="External"/><Relationship Id="rId14" Type="http://schemas.openxmlformats.org/officeDocument/2006/relationships/hyperlink" Target="https://www.dell.com/support/home/en-ph/product-support/servicetag/0-RXZEMW13QU5tQVl6cFhBNzdEcXY4UT090/overview" TargetMode="External"/><Relationship Id="rId22" Type="http://schemas.openxmlformats.org/officeDocument/2006/relationships/hyperlink" Target="https://www.dell.com/support/home/en-ph/product-support/servicetag/0-aUtTSVcxeE1jaVpUa2FIOXJSbjBYQT090/overview" TargetMode="External"/><Relationship Id="rId27" Type="http://schemas.openxmlformats.org/officeDocument/2006/relationships/hyperlink" Target="https://www.dell.com/support/home/en-ph/product-support/servicetag/0-MExFMHpiT3pVVFcxSzg0NG82c3Jxdz090/overview" TargetMode="External"/><Relationship Id="rId30" Type="http://schemas.openxmlformats.org/officeDocument/2006/relationships/hyperlink" Target="http://www.google.com/search?hl=en&amp;q=Dell+Inc.%20OptiPlex+7040" TargetMode="External"/><Relationship Id="rId35" Type="http://schemas.openxmlformats.org/officeDocument/2006/relationships/hyperlink" Target="http://www.google.com/search?hl=en&amp;q=Dell+Inc.%20OptiPlex+7040" TargetMode="External"/><Relationship Id="rId43" Type="http://schemas.openxmlformats.org/officeDocument/2006/relationships/hyperlink" Target="https://www.dell.com/support/home/en-ph/product-support/servicetag/0-U3R3YmF2YUxOaXo3dVdybnFpSDZ5dz090/overview" TargetMode="External"/><Relationship Id="rId48" Type="http://schemas.openxmlformats.org/officeDocument/2006/relationships/hyperlink" Target="https://www.dell.com/support/home/en-ph/product-support/servicetag/0-cTBLcTVNd3dkL0piQlpmbENCbXBydz090/overview" TargetMode="External"/><Relationship Id="rId8" Type="http://schemas.openxmlformats.org/officeDocument/2006/relationships/hyperlink" Target="https://www.dell.com/support/home/en-ph/product-support/servicetag/0-RVVSbUQrS28rL25rMklYQitkTnFzZz090/overview" TargetMode="External"/><Relationship Id="rId51" Type="http://schemas.openxmlformats.org/officeDocument/2006/relationships/hyperlink" Target="http://www.google.com/search?hl=en&amp;q=Dell+Inc.%20OptiPlex+7460+AIO" TargetMode="External"/><Relationship Id="rId3" Type="http://schemas.openxmlformats.org/officeDocument/2006/relationships/hyperlink" Target="https://www.dell.com/support/home/en-ph/product-support/servicetag/0-dzdjTENCeHdSTkFFaUF0N3lQdVFDQT090/overview" TargetMode="External"/><Relationship Id="rId12" Type="http://schemas.openxmlformats.org/officeDocument/2006/relationships/hyperlink" Target="https://www.dell.com/support/home/en-ph/product-support/servicetag/0-Ympzem9hbkFoWWxrQmNZdzBCL2xDUT090/overview" TargetMode="External"/><Relationship Id="rId17" Type="http://schemas.openxmlformats.org/officeDocument/2006/relationships/hyperlink" Target="https://www.dell.com/support/home/en-ph/product-support/servicetag/0-VmhPQnVqcy9Od3hScER2OEJiNjlpQT090/overview" TargetMode="External"/><Relationship Id="rId25" Type="http://schemas.openxmlformats.org/officeDocument/2006/relationships/hyperlink" Target="https://www.dell.com/support/home/en-ph/product-support/servicetag/0-cktZSlE5SFczdHF3ZitIcjNRMmR2QT090/overview" TargetMode="External"/><Relationship Id="rId33" Type="http://schemas.openxmlformats.org/officeDocument/2006/relationships/hyperlink" Target="http://www.google.com/search?hl=en&amp;q=Dell%20Inc.%20OptiPlex%207040" TargetMode="External"/><Relationship Id="rId38" Type="http://schemas.openxmlformats.org/officeDocument/2006/relationships/hyperlink" Target="https://www.dell.com/support/home/en-ph/product-support/servicetag/0-a0twM2NCUTQ1d0RMY2ZncnpEMlpFUT090/overview" TargetMode="External"/><Relationship Id="rId46" Type="http://schemas.openxmlformats.org/officeDocument/2006/relationships/hyperlink" Target="https://www.dell.com/support/home/en-ph/product-support/servicetag/0-ZlBWWEw1Mnd1dlZ4bTlUZmhNNm9jQT090/overview" TargetMode="External"/><Relationship Id="rId20" Type="http://schemas.openxmlformats.org/officeDocument/2006/relationships/hyperlink" Target="https://www.dell.com/support/home/en-ph/product-support/servicetag/0-NXNwaFdvaHIycnNPWkdOQU8ybE9Mdz090/overview" TargetMode="External"/><Relationship Id="rId41" Type="http://schemas.openxmlformats.org/officeDocument/2006/relationships/hyperlink" Target="https://www.dell.com/support/home/en-ph/product-support/servicetag/0-cjVsaGhFb0x0VUFGSmg5WDFibkp3UT090/overview" TargetMode="External"/><Relationship Id="rId1" Type="http://schemas.openxmlformats.org/officeDocument/2006/relationships/hyperlink" Target="https://www.dell.com/support/home/en-ph/product-support/servicetag/0-cDArUGtsRVRtUm4vV2xqZG1GNFFPZz090/overview" TargetMode="External"/><Relationship Id="rId6" Type="http://schemas.openxmlformats.org/officeDocument/2006/relationships/hyperlink" Target="http://www.google.com/search?hl=en&amp;q=Dell+Inc.%20OptiPlex+7460+AIO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ell.com/support/home/en-my/product-support/servicetag/0-QUV1M1JsaURyRThERTFHYTdYbTdYQT090/overview" TargetMode="External"/><Relationship Id="rId21" Type="http://schemas.openxmlformats.org/officeDocument/2006/relationships/hyperlink" Target="http://www.google.com/search?hl=en&amp;q=Dell%20Inc.%20OptiPlex%207040" TargetMode="External"/><Relationship Id="rId324" Type="http://schemas.openxmlformats.org/officeDocument/2006/relationships/hyperlink" Target="https://www.dell.com/support/home/en-ph/product-support/servicetag/0-bDE1dVJGdGNUU3lISUpiK21QYWZNdz090/overview" TargetMode="External"/><Relationship Id="rId531" Type="http://schemas.openxmlformats.org/officeDocument/2006/relationships/hyperlink" Target="https://www.dell.com/support/home/en-us/product-support/servicetag/0-REtBUXJlb3phejAxUVYwN2pFMDA0dz090/overview" TargetMode="External"/><Relationship Id="rId170" Type="http://schemas.openxmlformats.org/officeDocument/2006/relationships/hyperlink" Target="https://www.dell.com/support/home/en-ph/product-support/servicetag/0-UlBGdDlRSHdMSE1lelZxNFpEbXFkQT090/overview" TargetMode="External"/><Relationship Id="rId268" Type="http://schemas.openxmlformats.org/officeDocument/2006/relationships/hyperlink" Target="https://www.dell.com/support/home/en-ph/product-support/servicetag/0-ZVR0RGNTeVF6anBSQ0swbFQwN1Z6UT090/overview" TargetMode="External"/><Relationship Id="rId475" Type="http://schemas.openxmlformats.org/officeDocument/2006/relationships/hyperlink" Target="https://www.dell.com/support/home/en-ph/product-support/servicetag/0-c3hraVd6b1JhTE5GMjg5YkI4akNSZz090/overview" TargetMode="External"/><Relationship Id="rId32" Type="http://schemas.openxmlformats.org/officeDocument/2006/relationships/hyperlink" Target="http://www.google.com/search?hl=en&amp;q=Dell%20Inc.%20OptiPlex%207040" TargetMode="External"/><Relationship Id="rId128" Type="http://schemas.openxmlformats.org/officeDocument/2006/relationships/hyperlink" Target="https://www.dell.com/support/home/en-ph/product-support/servicetag/0-T0ZMcytPQVpsclRCWk5xcmVkclZ4dz090/overview" TargetMode="External"/><Relationship Id="rId335" Type="http://schemas.openxmlformats.org/officeDocument/2006/relationships/hyperlink" Target="https://www.dell.com/support/home/en-ph/product-support/servicetag/0-dUlRdkpVS2hzejdLODNHRExqVkZlZz090/overview" TargetMode="External"/><Relationship Id="rId542" Type="http://schemas.openxmlformats.org/officeDocument/2006/relationships/hyperlink" Target="https://www.dell.com/support/home/en-ph/product-support/servicetag/0-K2RpZFYrdDl4YmE2VUluQjkrdHNtZz090/overview" TargetMode="External"/><Relationship Id="rId181" Type="http://schemas.openxmlformats.org/officeDocument/2006/relationships/hyperlink" Target="https://www.dell.com/support/home/en-ph/product-support/servicetag/0-d3hpSlFXcVpvNWhTSSs3dXNmOUtRZz090/overview" TargetMode="External"/><Relationship Id="rId402" Type="http://schemas.openxmlformats.org/officeDocument/2006/relationships/hyperlink" Target="https://www.dell.com/support/home/en-ph/product-support/servicetag/0-dDZVTzBSNVk2NGxSZ2pRbHBPMDZBZz090/overview" TargetMode="External"/><Relationship Id="rId279" Type="http://schemas.openxmlformats.org/officeDocument/2006/relationships/hyperlink" Target="https://www.dell.com/support/home/en-ph/product-support/servicetag/0-eUxVL2hoVFlqYzNwYnJFRHNkcy9ldz090/overview" TargetMode="External"/><Relationship Id="rId486" Type="http://schemas.openxmlformats.org/officeDocument/2006/relationships/hyperlink" Target="https://www.dell.com/support/home/en-us/product-support/servicetag/0-S3pGUjlocDkyc1FyZEg2S25adDlWQT090/overview" TargetMode="External"/><Relationship Id="rId43" Type="http://schemas.openxmlformats.org/officeDocument/2006/relationships/hyperlink" Target="http://www.google.com/search?hl=en&amp;q=Dell%20Inc.%20OptiPlex%207040" TargetMode="External"/><Relationship Id="rId139" Type="http://schemas.openxmlformats.org/officeDocument/2006/relationships/hyperlink" Target="https://www.dell.com/support/home/en-ph/product-support/servicetag/0-ZnRoeS9kVXczUkNWMkxqaG5jTk10Zz090/overview" TargetMode="External"/><Relationship Id="rId346" Type="http://schemas.openxmlformats.org/officeDocument/2006/relationships/hyperlink" Target="https://www.dell.com/support/home/en-ph/product-support/servicetag/0-SWliZ0tXVld5Q0V2Wk5WbFZnODcwQT090/overview" TargetMode="External"/><Relationship Id="rId553" Type="http://schemas.openxmlformats.org/officeDocument/2006/relationships/hyperlink" Target="https://www.dell.com/support/home/en-ph/product-support/servicetag/0-c2ZZWFd4T3hDeDd0VFJhWm1Fc3ZyUT090/overview" TargetMode="External"/><Relationship Id="rId192" Type="http://schemas.openxmlformats.org/officeDocument/2006/relationships/hyperlink" Target="https://www.dell.com/support/home/en-ph/product-support/servicetag/0-UnZIU2NZcGNmNldsTGJhc3p5bWpEQT090/overview" TargetMode="External"/><Relationship Id="rId206" Type="http://schemas.openxmlformats.org/officeDocument/2006/relationships/hyperlink" Target="https://www.dell.com/support/home/en-ph/product-support/servicetag/0-TjZ5YjhweFBvakVZSndiM1g2MytFQT090/overview" TargetMode="External"/><Relationship Id="rId413" Type="http://schemas.openxmlformats.org/officeDocument/2006/relationships/hyperlink" Target="https://www.dell.com/support/home/en-my/product-support/servicetag/0-U0p6SisrbjRSL1dUL0o0aTg5cmUvQT090/overview" TargetMode="External"/><Relationship Id="rId497" Type="http://schemas.openxmlformats.org/officeDocument/2006/relationships/hyperlink" Target="https://www.dell.com/support/home/en-us/product-support/servicetag/0-MWc0dlZ3VFNOUlI5aDByWnloM2hxZz090/overview" TargetMode="External"/><Relationship Id="rId357" Type="http://schemas.openxmlformats.org/officeDocument/2006/relationships/hyperlink" Target="https://www.dell.com/support/home/en-ph/product-support/servicetag/0-cmliYmtsRFRxTkNlS0NOVndrSFRzZz090/overview" TargetMode="External"/><Relationship Id="rId54" Type="http://schemas.openxmlformats.org/officeDocument/2006/relationships/hyperlink" Target="http://www.google.com/search?hl=en&amp;q=Dell%20Inc.%20OptiPlex%207040" TargetMode="External"/><Relationship Id="rId217" Type="http://schemas.openxmlformats.org/officeDocument/2006/relationships/hyperlink" Target="https://www.dell.com/support/home/en-ph/product-support/servicetag/0-TDhuYUNaYlczb0FMM0FhOFlvZ04wdz090/overview" TargetMode="External"/><Relationship Id="rId564" Type="http://schemas.openxmlformats.org/officeDocument/2006/relationships/hyperlink" Target="https://www.dell.com/support/home/en-ph/product-support/servicetag/0-ZGFCR3ZyWWo4SHJsd0ZjVitoQWFKZz090/overview" TargetMode="External"/><Relationship Id="rId424" Type="http://schemas.openxmlformats.org/officeDocument/2006/relationships/hyperlink" Target="http://am-ph.staffdomain.com/hardware/2502" TargetMode="External"/><Relationship Id="rId270" Type="http://schemas.openxmlformats.org/officeDocument/2006/relationships/hyperlink" Target="https://www.dell.com/support/home/en-ph/product-support/servicetag/0-Tno5S2doZUI5M0E2cE9FRkxid2R1dz090/overview" TargetMode="External"/><Relationship Id="rId65" Type="http://schemas.openxmlformats.org/officeDocument/2006/relationships/hyperlink" Target="https://www.dell.com/support/home/en-ph/product-support/servicetag/0-YkdGSnh6bmRWaERFWEQzSmxMWE40UT090/overview" TargetMode="External"/><Relationship Id="rId130" Type="http://schemas.openxmlformats.org/officeDocument/2006/relationships/hyperlink" Target="https://www.dell.com/support/home/en-ph/product-support/servicetag/0-S2RkVGVBVzBTZy9kNG9NenFRd1BEQT090/overview" TargetMode="External"/><Relationship Id="rId368" Type="http://schemas.openxmlformats.org/officeDocument/2006/relationships/hyperlink" Target="https://www.dell.com/support/home/en-ph/product-support/servicetag/0-bHRYd01kS21makVWMXVTN3ZFNXJMUT090/overview" TargetMode="External"/><Relationship Id="rId575" Type="http://schemas.openxmlformats.org/officeDocument/2006/relationships/hyperlink" Target="https://www.dell.com/support/home/en-my/product-support/servicetag/0-MTU2UVYwN3BWWGhFQXF1c1ZnTVQydz090/overview" TargetMode="External"/><Relationship Id="rId228" Type="http://schemas.openxmlformats.org/officeDocument/2006/relationships/hyperlink" Target="https://www.dell.com/support/home/en-ph/product-support/servicetag/0-WFBjblVuUERlZ0NMelVXay9WUlA4QT090/overview" TargetMode="External"/><Relationship Id="rId435" Type="http://schemas.openxmlformats.org/officeDocument/2006/relationships/hyperlink" Target="https://www.dell.com/support/home/en-ph/product-support/servicetag/0-Z09pZ09wWkFRQ08vQXZDYmFoNHdpQT090/overview" TargetMode="External"/><Relationship Id="rId281" Type="http://schemas.openxmlformats.org/officeDocument/2006/relationships/hyperlink" Target="https://www.dell.com/support/home/en-ph/product-support/servicetag/0-YmpFQlZwVzgyWTBTWVo0cmNZOUdJQT090/overview" TargetMode="External"/><Relationship Id="rId502" Type="http://schemas.openxmlformats.org/officeDocument/2006/relationships/hyperlink" Target="https://www.dell.com/support/home/en-us/product-support/servicetag/0-VzBuNm5oRGtJQ3VSenVEUmVLVW5QUT090/overview" TargetMode="External"/><Relationship Id="rId76" Type="http://schemas.openxmlformats.org/officeDocument/2006/relationships/hyperlink" Target="https://www.dell.com/support/home/en-my/product-support/servicetag/0-NUZ0eDhwNzRQZnZDWUNpTHd6SWoyUT090/overview" TargetMode="External"/><Relationship Id="rId141" Type="http://schemas.openxmlformats.org/officeDocument/2006/relationships/hyperlink" Target="https://www.dell.com/support/home/en-ph/product-support/servicetag/0-RUNEQlFTWE5iRlhnY2ZOTllNVi81Zz090/overview" TargetMode="External"/><Relationship Id="rId379" Type="http://schemas.openxmlformats.org/officeDocument/2006/relationships/hyperlink" Target="https://www.dell.com/support/home/en-ph/product-support/servicetag/0-Sk1IcXNFNVY3ZUxtdklLQ29hdVFTdz090/overview" TargetMode="External"/><Relationship Id="rId586" Type="http://schemas.openxmlformats.org/officeDocument/2006/relationships/hyperlink" Target="https://www.dell.com/support/home/en-my/product-support/servicetag/0-U0p6SisrbjRSL1dUL0o0aTg5cmUvQT090/overview" TargetMode="External"/><Relationship Id="rId7" Type="http://schemas.openxmlformats.org/officeDocument/2006/relationships/hyperlink" Target="http://www.google.com/search?hl=en&amp;q=Dell%20Inc.%20OptiPlex%207040" TargetMode="External"/><Relationship Id="rId239" Type="http://schemas.openxmlformats.org/officeDocument/2006/relationships/hyperlink" Target="https://www.dell.com/support/home/en-ph/product-support/servicetag/0-a3hwLzBMTWZGV1dnMzBMdFhqaTFWUT090/overview" TargetMode="External"/><Relationship Id="rId446" Type="http://schemas.openxmlformats.org/officeDocument/2006/relationships/hyperlink" Target="http://www.dell.com/support/my-support/uk/en/ukbsdt1/product-support/servicetag/34DF8F2" TargetMode="External"/><Relationship Id="rId292" Type="http://schemas.openxmlformats.org/officeDocument/2006/relationships/hyperlink" Target="https://www.dell.com/support/home/en-ph/product-support/servicetag/0-WVIxTVZwT0VCK2lEdVFudjVzTEJQdz090/overview" TargetMode="External"/><Relationship Id="rId306" Type="http://schemas.openxmlformats.org/officeDocument/2006/relationships/hyperlink" Target="https://www.dell.com/support/home/en-ph/product-support/servicetag/0-UXptTjhrWTVrSmhoQXdZMjgwUE90UT090/overview" TargetMode="External"/><Relationship Id="rId87" Type="http://schemas.openxmlformats.org/officeDocument/2006/relationships/hyperlink" Target="https://www.dell.com/support/home/en-my/product-support/servicetag/0-NHZHaVAvT29nRHVlRENWODR5SDM0UT090/overview" TargetMode="External"/><Relationship Id="rId513" Type="http://schemas.openxmlformats.org/officeDocument/2006/relationships/hyperlink" Target="https://www.dell.com/support/home/en-us/product-support/servicetag/0-ZlQ0QWZCRGFhS0VISU5WY2Z1UVZ2dz090/overview" TargetMode="External"/><Relationship Id="rId597" Type="http://schemas.openxmlformats.org/officeDocument/2006/relationships/hyperlink" Target="https://www.dell.com/support/home/en-my/product-support/servicetag/0-QUV1M1JsaURyRThERTFHYTdYbTdYQT090/overview" TargetMode="External"/><Relationship Id="rId152" Type="http://schemas.openxmlformats.org/officeDocument/2006/relationships/hyperlink" Target="https://www.dell.com/support/home/en-ph/product-support/servicetag/0-ZUNENWRqdldMaG5HZG1zUUNTUXZCQT090/overview" TargetMode="External"/><Relationship Id="rId457" Type="http://schemas.openxmlformats.org/officeDocument/2006/relationships/hyperlink" Target="https://www.dell.com/support/home/en-ph/product-support/servicetag/0-Tk9tdTM4V3RMc0EyeStSYzV1QlFFQT090/overview" TargetMode="External"/><Relationship Id="rId14" Type="http://schemas.openxmlformats.org/officeDocument/2006/relationships/hyperlink" Target="http://www.google.com/search?hl=en&amp;q=Dell%20Inc.%20OptiPlex%207040" TargetMode="External"/><Relationship Id="rId317" Type="http://schemas.openxmlformats.org/officeDocument/2006/relationships/hyperlink" Target="https://www.dell.com/support/home/en-ph/product-support/servicetag/0-cTBLcTVNd3dkL0piQlpmbENCbXBydz090/overview" TargetMode="External"/><Relationship Id="rId524" Type="http://schemas.openxmlformats.org/officeDocument/2006/relationships/hyperlink" Target="https://www.dell.com/support/home/en-us/product-support/servicetag/0-VmJmK21SQk5qQWdKTHlzOE5OZTBRUT090/overview" TargetMode="External"/><Relationship Id="rId98" Type="http://schemas.openxmlformats.org/officeDocument/2006/relationships/hyperlink" Target="https://www.dell.com/support/home/en-my/product-support/servicetag/0-OUp4alg2Vml6cGtwTCt5SDh2MDluQT090/overview" TargetMode="External"/><Relationship Id="rId163" Type="http://schemas.openxmlformats.org/officeDocument/2006/relationships/hyperlink" Target="https://www.dell.com/support/home/en-ph/product-support/servicetag/0-Yi9tZUFzRzhaRXUxSUE2N3ZnNlBmUT090/overview" TargetMode="External"/><Relationship Id="rId370" Type="http://schemas.openxmlformats.org/officeDocument/2006/relationships/hyperlink" Target="https://www.dell.com/support/home/en-ph/product-support/servicetag/0-TFRqTGlQT1p0TlRDV0hWK3MvQXdNUT090/overview" TargetMode="External"/><Relationship Id="rId230" Type="http://schemas.openxmlformats.org/officeDocument/2006/relationships/hyperlink" Target="https://www.dell.com/support/home/en-ph/product-support/servicetag/0-ckUrRCt0REd6UFFkYjFYRFk4a2pEdz090/overview" TargetMode="External"/><Relationship Id="rId468" Type="http://schemas.openxmlformats.org/officeDocument/2006/relationships/hyperlink" Target="https://www.dell.com/support/home/en-ph/product-support/servicetag/0-T09qbG1iSGVHV00vdUJZdmMyQ1RBdz090/overview" TargetMode="External"/><Relationship Id="rId25" Type="http://schemas.openxmlformats.org/officeDocument/2006/relationships/hyperlink" Target="http://www.google.com/search?hl=en&amp;q=Dell+Inc.%20OptiPlex+7460+AIO" TargetMode="External"/><Relationship Id="rId67" Type="http://schemas.openxmlformats.org/officeDocument/2006/relationships/hyperlink" Target="https://www.dell.com/support/home/en-my/product-support/servicetag/0-OE1SU0lWUGlUYWl6dU5TR3BhSGRGZz090/overview" TargetMode="External"/><Relationship Id="rId272" Type="http://schemas.openxmlformats.org/officeDocument/2006/relationships/hyperlink" Target="https://www.dell.com/support/home/en-ph/product-support/servicetag/0-STZJT1Z5OGRoWGlIZnpoazVrQ0YvZz090/overview" TargetMode="External"/><Relationship Id="rId328" Type="http://schemas.openxmlformats.org/officeDocument/2006/relationships/hyperlink" Target="https://www.dell.com/support/home/en-ph/product-support/servicetag/0-SnYvL2ZwL1pLZlBZRGI2SnVkVVNKUT090/overview" TargetMode="External"/><Relationship Id="rId535" Type="http://schemas.openxmlformats.org/officeDocument/2006/relationships/hyperlink" Target="https://www.dell.com/support/home/en-us/product-support/servicetag/0-ZmNicFJUUmhCUmlLRjQyMlJQMThMdz090/overview" TargetMode="External"/><Relationship Id="rId577" Type="http://schemas.openxmlformats.org/officeDocument/2006/relationships/hyperlink" Target="https://www.dell.com/support/home/en-my/product-support/servicetag/0-NUZ0eDhwNzRQZnZDWUNpTHd6SWoyUT090/overview" TargetMode="External"/><Relationship Id="rId132" Type="http://schemas.openxmlformats.org/officeDocument/2006/relationships/hyperlink" Target="https://www.dell.com/support/home/en-ph/product-support/servicetag/0-RGhsQmJTSnZhNUdkYUFwdUZTZWpJZz090/overview" TargetMode="External"/><Relationship Id="rId174" Type="http://schemas.openxmlformats.org/officeDocument/2006/relationships/hyperlink" Target="https://www.dell.com/support/home/en-ph/product-support/servicetag/0-bFBocmo1NytrcU43YmpMTUpVYnNLZz090/overview" TargetMode="External"/><Relationship Id="rId381" Type="http://schemas.openxmlformats.org/officeDocument/2006/relationships/hyperlink" Target="https://www.dell.com/support/home/en-ph/product-support/servicetag/0-VkFXZTVDTlJrQmI3bU5CY3N0K3JmQT090/overview" TargetMode="External"/><Relationship Id="rId602" Type="http://schemas.openxmlformats.org/officeDocument/2006/relationships/hyperlink" Target="https://www.dell.com/support/home/en-my/product-support/servicetag/0-LzdiUi9KMlBaRXdFY2EwZEdFMzBFUT090/overview" TargetMode="External"/><Relationship Id="rId241" Type="http://schemas.openxmlformats.org/officeDocument/2006/relationships/hyperlink" Target="https://www.dell.com/support/home/en-ph/product-support/servicetag/0-TGgrM1J6TytaVkhKUVFNVG8xMkdVQT090/overview" TargetMode="External"/><Relationship Id="rId437" Type="http://schemas.openxmlformats.org/officeDocument/2006/relationships/hyperlink" Target="https://www.dell.com/support/home/en-ph/product-support/servicetag/0-bHdvbU81aGJZbzdwUmhzVU9RWldRdz090/overview" TargetMode="External"/><Relationship Id="rId479" Type="http://schemas.openxmlformats.org/officeDocument/2006/relationships/hyperlink" Target="https://www.dell.com/support/home/en-ph/product-support/servicetag/0-WERqNHdOYjEwb2c0NUdsSkpJbS82UT090/overview" TargetMode="External"/><Relationship Id="rId36" Type="http://schemas.openxmlformats.org/officeDocument/2006/relationships/hyperlink" Target="http://www.google.com/search?hl=en&amp;q=Dell%20Inc.%20OptiPlex%207040" TargetMode="External"/><Relationship Id="rId283" Type="http://schemas.openxmlformats.org/officeDocument/2006/relationships/hyperlink" Target="https://www.dell.com/support/home/en-ph/product-support/servicetag/0-dXJ2cDk4eWV5QTlZaWlKa2tYTjJ5Zz090/overview" TargetMode="External"/><Relationship Id="rId339" Type="http://schemas.openxmlformats.org/officeDocument/2006/relationships/hyperlink" Target="https://www.dell.com/support/home/en-ph/product-support/servicetag/0-OUJkMTNvaHVabUxZeU1ONUxFU0E5UT090/overview" TargetMode="External"/><Relationship Id="rId490" Type="http://schemas.openxmlformats.org/officeDocument/2006/relationships/hyperlink" Target="https://www.dell.com/support/home/en-us/product-support/servicetag/0-RnpGUzlNZ1c4MmlyNVc2U01LWDhuUT090/overview" TargetMode="External"/><Relationship Id="rId504" Type="http://schemas.openxmlformats.org/officeDocument/2006/relationships/hyperlink" Target="https://www.dell.com/support/home/en-us/product-support/servicetag/0-UUxDMVVCMkppV0s1ZEkzT3FFZGNTZz090/overview" TargetMode="External"/><Relationship Id="rId546" Type="http://schemas.openxmlformats.org/officeDocument/2006/relationships/hyperlink" Target="https://www.dell.com/support/home/en-ph/product-support/servicetag/0-R0thcEVvMmliL0JOVzdjTHk4OW11QT090/overview" TargetMode="External"/><Relationship Id="rId78" Type="http://schemas.openxmlformats.org/officeDocument/2006/relationships/hyperlink" Target="https://www.dell.com/support/home/en-ph/product-support/servicetag/0-b2oxM1hEaVVkcXppTHh3a1JSN2lWZz090/overview" TargetMode="External"/><Relationship Id="rId101" Type="http://schemas.openxmlformats.org/officeDocument/2006/relationships/hyperlink" Target="http://www.google.com/search?hl=en&amp;q=Dell+Inc.%20OptiPlex+7460+AIO" TargetMode="External"/><Relationship Id="rId143" Type="http://schemas.openxmlformats.org/officeDocument/2006/relationships/hyperlink" Target="https://www.dell.com/support/home/en-ph/product-support/servicetag/0-UDM5NGFvTVJDc1VraEUvQ1hsNGMxUT090/overview" TargetMode="External"/><Relationship Id="rId185" Type="http://schemas.openxmlformats.org/officeDocument/2006/relationships/hyperlink" Target="https://www.dell.com/support/home/en-ph/product-support/servicetag/0-YVNqOU50Z3QyVGZrdDk1SFM2TnBydz090/overview" TargetMode="External"/><Relationship Id="rId350" Type="http://schemas.openxmlformats.org/officeDocument/2006/relationships/hyperlink" Target="https://www.dell.com/support/home/en-ph/product-support/servicetag/0-Tzhtck5CdktvR3VkTDh2RW1YZWlKZz090/overview" TargetMode="External"/><Relationship Id="rId406" Type="http://schemas.openxmlformats.org/officeDocument/2006/relationships/hyperlink" Target="https://www.dell.com/support/home/en-ph/product-support/servicetag/0-Qy9VNC9ndE8rc1pwUGVINTBNVGxLUT090/overview" TargetMode="External"/><Relationship Id="rId588" Type="http://schemas.openxmlformats.org/officeDocument/2006/relationships/hyperlink" Target="https://www.dell.com/support/home/en-my/product-support/servicetag/0-WkVTQ25LK1UwcjFRVGl3eThDOXJ1dz090/overview" TargetMode="External"/><Relationship Id="rId9" Type="http://schemas.openxmlformats.org/officeDocument/2006/relationships/hyperlink" Target="http://www.google.com/search?hl=en&amp;q=Dell%20Inc.%20OptiPlex%207040" TargetMode="External"/><Relationship Id="rId210" Type="http://schemas.openxmlformats.org/officeDocument/2006/relationships/hyperlink" Target="https://www.dell.com/support/home/en-ph/product-support/servicetag/0-cENHbXV1a2c4MFlCeTY0WkNZb1RKUT090/overview" TargetMode="External"/><Relationship Id="rId392" Type="http://schemas.openxmlformats.org/officeDocument/2006/relationships/hyperlink" Target="https://www.dell.com/support/home/en-my/product-support/servicetag/0-QUV1M1JsaURyRThERTFHYTdYbTdYQT090/overview" TargetMode="External"/><Relationship Id="rId448" Type="http://schemas.openxmlformats.org/officeDocument/2006/relationships/hyperlink" Target="https://www.dell.com/support/home/en-ph/product-support/servicetag/0-T1pLTCthcUNCMUNJQUpMY05jWmxRUT090/overview" TargetMode="External"/><Relationship Id="rId252" Type="http://schemas.openxmlformats.org/officeDocument/2006/relationships/hyperlink" Target="https://www.dell.com/support/home/en-ph/product-support/servicetag/0-ZlRPcFFBdnVOM0dWd1dIakVzWm95Zz090/overview" TargetMode="External"/><Relationship Id="rId294" Type="http://schemas.openxmlformats.org/officeDocument/2006/relationships/hyperlink" Target="https://www.dell.com/support/home/en-ph/product-support/servicetag/0-YXd2TjllbWRWUkt5Y3NBb2JZdUx6Zz090/overview" TargetMode="External"/><Relationship Id="rId308" Type="http://schemas.openxmlformats.org/officeDocument/2006/relationships/hyperlink" Target="https://www.dell.com/support/home/en-ph/product-support/servicetag/0-cDIwdGwyR2ZJZ2xHN25CRlBlNklYdz090/overview" TargetMode="External"/><Relationship Id="rId515" Type="http://schemas.openxmlformats.org/officeDocument/2006/relationships/hyperlink" Target="https://www.dell.com/support/home/en-us/product-support/servicetag/0-bTdqL2ZwWTljRjJVbnNHTXVNS2M5Zz090/overview" TargetMode="External"/><Relationship Id="rId47" Type="http://schemas.openxmlformats.org/officeDocument/2006/relationships/hyperlink" Target="http://www.google.com/search?hl=en&amp;q=Dell%20Inc.%20OptiPlex%207040" TargetMode="External"/><Relationship Id="rId89" Type="http://schemas.openxmlformats.org/officeDocument/2006/relationships/hyperlink" Target="https://www.dell.com/support/home/en-my/product-support/servicetag/0-RlZBTDNOR1RHRlMwSXUvUmVhVHFaUT090/overview" TargetMode="External"/><Relationship Id="rId112" Type="http://schemas.openxmlformats.org/officeDocument/2006/relationships/hyperlink" Target="https://www.dell.com/support/home/en-my/product-support/servicetag/0-QUV1M1JsaURyRThERTFHYTdYbTdYQT090/overview" TargetMode="External"/><Relationship Id="rId154" Type="http://schemas.openxmlformats.org/officeDocument/2006/relationships/hyperlink" Target="https://www.dell.com/support/home/en-ph/product-support/servicetag/0-TkxXQkVESFd3QmwvOHFiOXN2WVYzZz090/overview" TargetMode="External"/><Relationship Id="rId361" Type="http://schemas.openxmlformats.org/officeDocument/2006/relationships/hyperlink" Target="https://www.dell.com/support/home/en-ph/product-support/servicetag/0-VFAxWnRFL250YUQ2UWVMc0czYWpmUT090/overview" TargetMode="External"/><Relationship Id="rId557" Type="http://schemas.openxmlformats.org/officeDocument/2006/relationships/hyperlink" Target="https://www.dell.com/support/home/en-ph/product-support/servicetag/0-SUlnSllXejFZcHhMdy9KUlJwME1nUT090/overview" TargetMode="External"/><Relationship Id="rId599" Type="http://schemas.openxmlformats.org/officeDocument/2006/relationships/hyperlink" Target="https://www.dell.com/support/home/en-my/product-support/servicetag/0-NDE4ZEYyQlRWMnNubG5VY2xzMTl2QT090/overview" TargetMode="External"/><Relationship Id="rId196" Type="http://schemas.openxmlformats.org/officeDocument/2006/relationships/hyperlink" Target="https://www.dell.com/support/home/en-ph/product-support/servicetag/0-NS84d3duZFBSM3J0UTdvZVhTNVQ1QT090/overview" TargetMode="External"/><Relationship Id="rId417" Type="http://schemas.openxmlformats.org/officeDocument/2006/relationships/hyperlink" Target="https://www.dell.com/support/home/en-ph/product-support/servicetag/0-VkV5ZGZzektUcDFjbjBVTVd6Z25lZz090/overview" TargetMode="External"/><Relationship Id="rId459" Type="http://schemas.openxmlformats.org/officeDocument/2006/relationships/hyperlink" Target="https://www.dell.com/support/home/en-ph/product-support/servicetag/0-L05sMUZKbjh2SXU3VW5ETzdSemJWUT090/overview" TargetMode="External"/><Relationship Id="rId16" Type="http://schemas.openxmlformats.org/officeDocument/2006/relationships/hyperlink" Target="http://www.google.com/search?hl=en&amp;q=Dell%20Inc.%20OptiPlex%207040" TargetMode="External"/><Relationship Id="rId221" Type="http://schemas.openxmlformats.org/officeDocument/2006/relationships/hyperlink" Target="https://www.dell.com/support/home/en-ph/product-support/servicetag/0-V2N1Y1dHVzgvbDNmQ1ZRWHFmVHM3dz090/overview" TargetMode="External"/><Relationship Id="rId263" Type="http://schemas.openxmlformats.org/officeDocument/2006/relationships/hyperlink" Target="https://www.dell.com/support/home/en-ph/product-support/servicetag/0-c3dWKytWcnZCRGRBS2VFN0hkenRlQT090/overview" TargetMode="External"/><Relationship Id="rId319" Type="http://schemas.openxmlformats.org/officeDocument/2006/relationships/hyperlink" Target="https://www.dell.com/support/home/en-ph/product-support/servicetag/0-S1llUWprMHN6M0hXYy9tdHR2bVRGdz090/overview" TargetMode="External"/><Relationship Id="rId470" Type="http://schemas.openxmlformats.org/officeDocument/2006/relationships/hyperlink" Target="https://www.dell.com/support/home/en-ph/product-support/servicetag/0-NXpIaXkvVWNsUktuL3QvdnN2cEFnZz090/overview" TargetMode="External"/><Relationship Id="rId526" Type="http://schemas.openxmlformats.org/officeDocument/2006/relationships/hyperlink" Target="https://www.dell.com/support/home/en-us/product-support/servicetag/0-cEFwOVBwelh4eENvTk41RWhYUXNRUT090/overview" TargetMode="External"/><Relationship Id="rId58" Type="http://schemas.openxmlformats.org/officeDocument/2006/relationships/hyperlink" Target="https://www.dell.com/support/home/en-ph/product-support/servicetag/0-MFFoL3cwL1R4OFR1VjNIWWZDRE1sQT090/overview" TargetMode="External"/><Relationship Id="rId123" Type="http://schemas.openxmlformats.org/officeDocument/2006/relationships/hyperlink" Target="https://www.dell.com/support/home/en-my/product-support/servicetag/0-QUV1M1JsaURyRThERTFHYTdYbTdYQT090/overview" TargetMode="External"/><Relationship Id="rId330" Type="http://schemas.openxmlformats.org/officeDocument/2006/relationships/hyperlink" Target="https://www.dell.com/support/home/en-ph/product-support/servicetag/0-U3FiaTZJRm0wM2MrNWxhVG80MjY1Zz090/overview" TargetMode="External"/><Relationship Id="rId568" Type="http://schemas.openxmlformats.org/officeDocument/2006/relationships/hyperlink" Target="https://www.dell.com/support/home/en-my/product-support/servicetag/0-OE1SU0lWUGlUYWl6dU5TR3BhSGRGZz090/overview" TargetMode="External"/><Relationship Id="rId165" Type="http://schemas.openxmlformats.org/officeDocument/2006/relationships/hyperlink" Target="https://www.dell.com/support/home/en-ph/product-support/servicetag/0-UEdnOWRFcjlub3hTQU1CWTl2TWR2dz090/overview" TargetMode="External"/><Relationship Id="rId372" Type="http://schemas.openxmlformats.org/officeDocument/2006/relationships/hyperlink" Target="https://www.dell.com/support/home/en-ph/product-support/servicetag/0-WTloQ3h4TGtaUkxHcmRWcExUaUxnQT090/overview" TargetMode="External"/><Relationship Id="rId428" Type="http://schemas.openxmlformats.org/officeDocument/2006/relationships/hyperlink" Target="https://www.dell.com/support/home/en-ph/product-support/servicetag/0-RXZEMW13QU5tQVl6cFhBNzdEcXY4UT090/overview" TargetMode="External"/><Relationship Id="rId232" Type="http://schemas.openxmlformats.org/officeDocument/2006/relationships/hyperlink" Target="https://www.dell.com/support/home/en-ph/product-support/servicetag/0-VlNRTHlsZVQrTjNLdDFsS05mVWt6QT090/overview" TargetMode="External"/><Relationship Id="rId274" Type="http://schemas.openxmlformats.org/officeDocument/2006/relationships/hyperlink" Target="https://www.dell.com/support/home/en-ph/product-support/servicetag/0-SStWQ3luWXB0a2ZCY2hIOFdQR2t1QT090/overview" TargetMode="External"/><Relationship Id="rId481" Type="http://schemas.openxmlformats.org/officeDocument/2006/relationships/hyperlink" Target="https://www.dell.com/support/home/en-us/product-support/servicetag/0-YWlVTDNJTmNDNVUvck02Z25NWXorUT090/overview" TargetMode="External"/><Relationship Id="rId27" Type="http://schemas.openxmlformats.org/officeDocument/2006/relationships/hyperlink" Target="http://www.google.com/search?hl=en&amp;q=Dell+Inc.%20OptiPlex+7460+AIO" TargetMode="External"/><Relationship Id="rId69" Type="http://schemas.openxmlformats.org/officeDocument/2006/relationships/hyperlink" Target="https://www.dell.com/support/home/en-my/product-support/servicetag/0-UlBNdWJXRG9FNXVYQzJXVitHT0QrQT090/overview" TargetMode="External"/><Relationship Id="rId134" Type="http://schemas.openxmlformats.org/officeDocument/2006/relationships/hyperlink" Target="https://www.dell.com/support/home/en-ph/product-support/servicetag/0-K2JyMjArZ3c2emkrT1hYZWlhS3BHdz090/overview" TargetMode="External"/><Relationship Id="rId537" Type="http://schemas.openxmlformats.org/officeDocument/2006/relationships/hyperlink" Target="https://www.dell.com/support/home/en-us/product-support/servicetag/0-QW8zSEZCcnEvZW9OL1BaeFFVajJXUT090/overview" TargetMode="External"/><Relationship Id="rId579" Type="http://schemas.openxmlformats.org/officeDocument/2006/relationships/hyperlink" Target="https://www.dell.com/support/home/en-ph/product-support/servicetag/0-b2oxM1hEaVVkcXppTHh3a1JSN2lWZz090/overview" TargetMode="External"/><Relationship Id="rId80" Type="http://schemas.openxmlformats.org/officeDocument/2006/relationships/hyperlink" Target="https://www.dell.com/support/home/en-my/product-support/servicetag/0-TWUyUDBhenM0a3JKTjR2ZnUvb1dNZz090/overview" TargetMode="External"/><Relationship Id="rId176" Type="http://schemas.openxmlformats.org/officeDocument/2006/relationships/hyperlink" Target="https://www.dell.com/support/home/en-ph/product-support/servicetag/0-U0docEdrSzNUVTA2TG1EUGhKeUYwQT090/overview" TargetMode="External"/><Relationship Id="rId341" Type="http://schemas.openxmlformats.org/officeDocument/2006/relationships/hyperlink" Target="https://www.dell.com/support/home/en-ph/product-support/servicetag/0-bFlZaVk2TllhOGRwKyt6U2tvT0lkQT090/overview" TargetMode="External"/><Relationship Id="rId383" Type="http://schemas.openxmlformats.org/officeDocument/2006/relationships/hyperlink" Target="https://www.dell.com/support/home/en-ph/product-support/servicetag/0-K1U5Nm82N2NzQVFONFBabDNUTGQ5Zz090/overview" TargetMode="External"/><Relationship Id="rId439" Type="http://schemas.openxmlformats.org/officeDocument/2006/relationships/hyperlink" Target="https://www.dell.com/support/home/en-ph/product-support/servicetag/0-VTFMOE9YY2N5dGRPRTl2STNwUnNxUT090/overview" TargetMode="External"/><Relationship Id="rId590" Type="http://schemas.openxmlformats.org/officeDocument/2006/relationships/hyperlink" Target="https://www.dell.com/support/home/en-my/product-support/servicetag/0-R1F4Q29zRkxiSS9FY3F0RW4rMXVhUT090/overview" TargetMode="External"/><Relationship Id="rId604" Type="http://schemas.openxmlformats.org/officeDocument/2006/relationships/hyperlink" Target="https://www.dell.com/support/home/en-ph/product-support/servicetag/0-VGhteDFzL095bFFpUTdZa0pBRUx3Zz090/overview" TargetMode="External"/><Relationship Id="rId201" Type="http://schemas.openxmlformats.org/officeDocument/2006/relationships/hyperlink" Target="https://www.dell.com/support/home/en-ph/product-support/servicetag/0-NCtBUW5YT2w3cEh6S1NMRGxsT2Ezdz090/overview" TargetMode="External"/><Relationship Id="rId243" Type="http://schemas.openxmlformats.org/officeDocument/2006/relationships/hyperlink" Target="https://www.dell.com/support/home/en-ph/product-support/servicetag/0-OENJekxLSGxRbmxLZFh6OUdjaXNLZz090/overview" TargetMode="External"/><Relationship Id="rId285" Type="http://schemas.openxmlformats.org/officeDocument/2006/relationships/hyperlink" Target="https://www.dell.com/support/home/en-ph/product-support/servicetag/0-Zk1nQ0pVZGQ4aXBMOExKRDJRb0JIdz090/overview" TargetMode="External"/><Relationship Id="rId450" Type="http://schemas.openxmlformats.org/officeDocument/2006/relationships/hyperlink" Target="https://www.dell.com/support/home/en-ph/product-support/servicetag/0-emVOclZOaVNseWNnb2h3QWpvUEF0dz090/overview" TargetMode="External"/><Relationship Id="rId506" Type="http://schemas.openxmlformats.org/officeDocument/2006/relationships/hyperlink" Target="https://www.dell.com/support/home/en-us/product-support/servicetag/0-WCtMWkRvS0gzckcrTzJoYzNTTVZYdz090/overview" TargetMode="External"/><Relationship Id="rId38" Type="http://schemas.openxmlformats.org/officeDocument/2006/relationships/hyperlink" Target="http://www.google.com/search?hl=en&amp;q=Dell%20Inc.%20OptiPlex%207040" TargetMode="External"/><Relationship Id="rId103" Type="http://schemas.openxmlformats.org/officeDocument/2006/relationships/hyperlink" Target="http://www.google.com/search?hl=en&amp;q=Dell+Inc.%20OptiPlex+7460+AIO" TargetMode="External"/><Relationship Id="rId310" Type="http://schemas.openxmlformats.org/officeDocument/2006/relationships/hyperlink" Target="https://www.dell.com/support/home/en-ph/product-support/servicetag/0-d3FJelp4UWdlWEJpRTRvczhOTGw0dz090/overview" TargetMode="External"/><Relationship Id="rId492" Type="http://schemas.openxmlformats.org/officeDocument/2006/relationships/hyperlink" Target="https://www.dell.com/support/home/en-us/product-support/servicetag/0-RUNyQ2RQd0lGN1YrT2FEVmV5MUYzdz090/overview" TargetMode="External"/><Relationship Id="rId548" Type="http://schemas.openxmlformats.org/officeDocument/2006/relationships/hyperlink" Target="https://www.dell.com/support/home/en-us/product-support/servicetag/0-Y3dFbnJEb08yZ0Q4anpaUXJhUUtlUT090/overview" TargetMode="External"/><Relationship Id="rId91" Type="http://schemas.openxmlformats.org/officeDocument/2006/relationships/hyperlink" Target="https://www.dell.com/support/home/en-my/product-support/servicetag/0-SlNOTjlJWmZPOGsra0Y5ODRMMnpTdz090/overview" TargetMode="External"/><Relationship Id="rId145" Type="http://schemas.openxmlformats.org/officeDocument/2006/relationships/hyperlink" Target="https://www.dell.com/support/home/en-ph/product-support/servicetag/0-bkdoWmFFNmhoOWFnN2F1ZnpnSVdPUT090/overview" TargetMode="External"/><Relationship Id="rId187" Type="http://schemas.openxmlformats.org/officeDocument/2006/relationships/hyperlink" Target="https://www.dell.com/support/home/en-ph/product-support/servicetag/0-bm1aQTFWZDJhNW5MeUhpQmJUSE5Pdz090/overview" TargetMode="External"/><Relationship Id="rId352" Type="http://schemas.openxmlformats.org/officeDocument/2006/relationships/hyperlink" Target="https://www.dell.com/support/home/en-ph/product-support/servicetag/0-VVhvaWVDS0Jlb3V2b2RYNVYzV0dFQT090/overview" TargetMode="External"/><Relationship Id="rId394" Type="http://schemas.openxmlformats.org/officeDocument/2006/relationships/hyperlink" Target="http://www.google.com/search?hl=en&amp;q=Dell+Inc.%20OptiPlex+7460+AIO" TargetMode="External"/><Relationship Id="rId408" Type="http://schemas.openxmlformats.org/officeDocument/2006/relationships/hyperlink" Target="http://www.google.com/search?hl=en&amp;q=Dell+Inc.%20OptiPlex+7460+AIO" TargetMode="External"/><Relationship Id="rId212" Type="http://schemas.openxmlformats.org/officeDocument/2006/relationships/hyperlink" Target="https://www.dell.com/support/home/en-ph/product-support/servicetag/0-eDRTcVhvU1p4M0lpdi9STEJFM1dKUT090/overview" TargetMode="External"/><Relationship Id="rId254" Type="http://schemas.openxmlformats.org/officeDocument/2006/relationships/hyperlink" Target="https://www.dell.com/support/home/en-ph/product-support/servicetag/0-MERudm9CZ05aMXBGb3VBaCtETzVlUT090/overview" TargetMode="External"/><Relationship Id="rId49" Type="http://schemas.openxmlformats.org/officeDocument/2006/relationships/hyperlink" Target="https://www.dell.com/support/home/en-ph/product-support/servicetag/0-a0twM2NCUTQ1d0RMY2ZncnpEMlpFUT090/overview" TargetMode="External"/><Relationship Id="rId114" Type="http://schemas.openxmlformats.org/officeDocument/2006/relationships/hyperlink" Target="https://www.dell.com/support/home/en-my/product-support/servicetag/0-QUV1M1JsaURyRThERTFHYTdYbTdYQT090/overview" TargetMode="External"/><Relationship Id="rId296" Type="http://schemas.openxmlformats.org/officeDocument/2006/relationships/hyperlink" Target="https://www.dell.com/support/home/en-ph/product-support/servicetag/0-U2JoTzJVSmhWVVpTYTJRUmRIOVpudz090/overview" TargetMode="External"/><Relationship Id="rId461" Type="http://schemas.openxmlformats.org/officeDocument/2006/relationships/hyperlink" Target="https://www.dell.com/support/home/en-ph/product-support/servicetag/0-ckREZUtKcDZ4cHRtMmQyL0FoQVZZQT090/overview" TargetMode="External"/><Relationship Id="rId517" Type="http://schemas.openxmlformats.org/officeDocument/2006/relationships/hyperlink" Target="https://www.dell.com/support/home/en-us/product-support/servicetag/0-TEEwTFZiekRPOWFtSHRxUENMYjNuZz090/overview" TargetMode="External"/><Relationship Id="rId559" Type="http://schemas.openxmlformats.org/officeDocument/2006/relationships/hyperlink" Target="https://www.dell.com/support/home/en-ph/product-support/servicetag/0-MFFoL3cwL1R4OFR1VjNIWWZDRE1sQT090/overview" TargetMode="External"/><Relationship Id="rId60" Type="http://schemas.openxmlformats.org/officeDocument/2006/relationships/hyperlink" Target="https://www.dell.com/support/home/en-ph/product-support/servicetag/0-RWFaZ3h6a1pHd0FORG44ZytmNGFFZz090/overview" TargetMode="External"/><Relationship Id="rId156" Type="http://schemas.openxmlformats.org/officeDocument/2006/relationships/hyperlink" Target="https://www.dell.com/support/home/en-ph/product-support/servicetag/0-NWpyRityQzYxeXZNWVM3REt6NVJBQT090/overview" TargetMode="External"/><Relationship Id="rId198" Type="http://schemas.openxmlformats.org/officeDocument/2006/relationships/hyperlink" Target="https://www.dell.com/support/home/en-ph/product-support/servicetag/0-M0VlUnptdW9VaFQ3dUIvZUtHRkErZz090/overview" TargetMode="External"/><Relationship Id="rId321" Type="http://schemas.openxmlformats.org/officeDocument/2006/relationships/hyperlink" Target="https://www.dell.com/support/home/en-ph/product-support/servicetag/0-MkY4ZmQ4TTAwMVg4bEF5NFpFNUxwdz090/overview" TargetMode="External"/><Relationship Id="rId363" Type="http://schemas.openxmlformats.org/officeDocument/2006/relationships/hyperlink" Target="https://www.dell.com/support/home/en-ph/product-support/servicetag/0-V1hLZGRjTlVMVlFHTDl0QWlHOTJVdz090/overview" TargetMode="External"/><Relationship Id="rId419" Type="http://schemas.openxmlformats.org/officeDocument/2006/relationships/hyperlink" Target="https://www.dell.com/support/home/en-ph/product-support/servicetag/0-L0o4a05FcmNKMGRnL1JBbVZPdGxDZz090/overview" TargetMode="External"/><Relationship Id="rId570" Type="http://schemas.openxmlformats.org/officeDocument/2006/relationships/hyperlink" Target="https://www.dell.com/support/home/en-my/product-support/servicetag/0-UlBNdWJXRG9FNXVYQzJXVitHT0QrQT090/overview" TargetMode="External"/><Relationship Id="rId223" Type="http://schemas.openxmlformats.org/officeDocument/2006/relationships/hyperlink" Target="https://www.dell.com/support/home/en-ph/product-support/servicetag/0-T2lkYmJKbDFWYld4YUg1d3NaM243UT090/overview" TargetMode="External"/><Relationship Id="rId430" Type="http://schemas.openxmlformats.org/officeDocument/2006/relationships/hyperlink" Target="https://www.dell.com/support/home/en-ph/product-support/servicetag/0-ei9xOXZxK0pKRDd0cUphMzg2bURkQT090/overview" TargetMode="External"/><Relationship Id="rId18" Type="http://schemas.openxmlformats.org/officeDocument/2006/relationships/hyperlink" Target="http://www.google.com/search?hl=en&amp;q=Dell%20Inc.%20OptiPlex%207040" TargetMode="External"/><Relationship Id="rId265" Type="http://schemas.openxmlformats.org/officeDocument/2006/relationships/hyperlink" Target="https://www.dell.com/support/home/en-ph/product-support/servicetag/0-YStGY0hORDNQRW9rNW1RWG5GclZWZz090/overview" TargetMode="External"/><Relationship Id="rId472" Type="http://schemas.openxmlformats.org/officeDocument/2006/relationships/hyperlink" Target="https://www.dell.com/support/home/en-ph/product-support/servicetag/0-SHcwQmhsVTl2SXBUd0xZVUdzTHZsZz090/overview" TargetMode="External"/><Relationship Id="rId528" Type="http://schemas.openxmlformats.org/officeDocument/2006/relationships/hyperlink" Target="https://www.dell.com/support/home/en-us/product-support/servicetag/0-Zlo2YU5rRm5wNGU2bWkzQzdjNTlVQT090/overview" TargetMode="External"/><Relationship Id="rId125" Type="http://schemas.openxmlformats.org/officeDocument/2006/relationships/hyperlink" Target="https://www.dell.com/support/home/en-my/product-support/servicetag/0-QUV1M1JsaURyRThERTFHYTdYbTdYQT090/overview" TargetMode="External"/><Relationship Id="rId167" Type="http://schemas.openxmlformats.org/officeDocument/2006/relationships/hyperlink" Target="https://www.dell.com/support/home/en-ph/product-support/servicetag/0-Qk5ONUtPbldKS1JWK1NmZG9OT1Yzdz090/overview" TargetMode="External"/><Relationship Id="rId332" Type="http://schemas.openxmlformats.org/officeDocument/2006/relationships/hyperlink" Target="https://www.dell.com/support/home/en-ph/product-support/servicetag/0-NGJzdnNxVmFVMDFWQWw4TzB5TXdwQT090/overview" TargetMode="External"/><Relationship Id="rId374" Type="http://schemas.openxmlformats.org/officeDocument/2006/relationships/hyperlink" Target="https://www.dell.com/support/home/en-ph/product-support/servicetag/0-RlBWWFU3WGpYYy9lRi9Qc1BmUG53UT090/overview" TargetMode="External"/><Relationship Id="rId581" Type="http://schemas.openxmlformats.org/officeDocument/2006/relationships/hyperlink" Target="https://www.dell.com/support/home/en-my/product-support/servicetag/0-TWUyUDBhenM0a3JKTjR2ZnUvb1dNZz090/overview" TargetMode="External"/><Relationship Id="rId71" Type="http://schemas.openxmlformats.org/officeDocument/2006/relationships/hyperlink" Target="https://www.dell.com/support/home/en-my/product-support/servicetag/0-YmhFMC80Q0diZUtFV1Y0cnM1d1JWQT090/overview" TargetMode="External"/><Relationship Id="rId234" Type="http://schemas.openxmlformats.org/officeDocument/2006/relationships/hyperlink" Target="https://www.dell.com/support/home/en-ph/product-support/servicetag/0-bXdGZE9vS0FEZFZTaUltTk1BVnNMUT090/overview" TargetMode="External"/><Relationship Id="rId2" Type="http://schemas.openxmlformats.org/officeDocument/2006/relationships/hyperlink" Target="http://www.google.com/search?hl=en&amp;q=Dell+Inc.%20OptiPlex+7040" TargetMode="External"/><Relationship Id="rId29" Type="http://schemas.openxmlformats.org/officeDocument/2006/relationships/hyperlink" Target="http://www.google.com/search?hl=en&amp;q=Dell%20Inc.%20OptiPlex%207040" TargetMode="External"/><Relationship Id="rId276" Type="http://schemas.openxmlformats.org/officeDocument/2006/relationships/hyperlink" Target="https://www.dell.com/support/home/en-ph/product-support/servicetag/0-RHBlUDdVVkN1UERPRkhqcVo1TzRBdz090/overview" TargetMode="External"/><Relationship Id="rId441" Type="http://schemas.openxmlformats.org/officeDocument/2006/relationships/hyperlink" Target="https://www.dell.com/support/home/en-ph/product-support/servicetag/0-M25tS1hSUE44Q2MyUnJkZUs2Zmd2dz090/overview" TargetMode="External"/><Relationship Id="rId483" Type="http://schemas.openxmlformats.org/officeDocument/2006/relationships/hyperlink" Target="https://www.dell.com/support/home/en-us/product-support/servicetag/0-Uk1DdFUrS05PMzk2dUFrK09rclJFdz090/overview" TargetMode="External"/><Relationship Id="rId539" Type="http://schemas.openxmlformats.org/officeDocument/2006/relationships/hyperlink" Target="https://www.dell.com/support/home/en-ph/product-support/servicetag/0-L0ZiQTRDejRiU3kvWWdSS1QwS2tIUT090/overview" TargetMode="External"/><Relationship Id="rId40" Type="http://schemas.openxmlformats.org/officeDocument/2006/relationships/hyperlink" Target="http://www.google.com/search?hl=en&amp;q=Dell%20Inc.%20OptiPlex%207040" TargetMode="External"/><Relationship Id="rId136" Type="http://schemas.openxmlformats.org/officeDocument/2006/relationships/hyperlink" Target="https://www.dell.com/support/home/en-ph/product-support/servicetag/0-NzkyVHRTTGNHYTlEQmgzUmpoSzBMUT090/overview" TargetMode="External"/><Relationship Id="rId178" Type="http://schemas.openxmlformats.org/officeDocument/2006/relationships/hyperlink" Target="https://www.dell.com/support/home/en-ph/product-support/servicetag/0-OXlPb0ZGK3lkMFZzSkdqMEpnMG1wZz090/overview" TargetMode="External"/><Relationship Id="rId301" Type="http://schemas.openxmlformats.org/officeDocument/2006/relationships/hyperlink" Target="https://www.dell.com/support/home/en-ph/product-support/servicetag/0-UmQyTlVpOUpFbW9lejk0ZHVHcVF2Zz090/overview" TargetMode="External"/><Relationship Id="rId343" Type="http://schemas.openxmlformats.org/officeDocument/2006/relationships/hyperlink" Target="https://www.dell.com/support/home/en-ph/product-support/servicetag/0-cVRTZzFUWndoNCtXalc3Q1RHbm1pUT090/overview" TargetMode="External"/><Relationship Id="rId550" Type="http://schemas.openxmlformats.org/officeDocument/2006/relationships/hyperlink" Target="https://www.dell.com/support/home/en-us/product-support/servicetag/0-UnlVSy9nYlJJRTlUYVdVSXZtUjdpdz090/overview" TargetMode="External"/><Relationship Id="rId82" Type="http://schemas.openxmlformats.org/officeDocument/2006/relationships/hyperlink" Target="https://www.dell.com/support/home/en-my/product-support/servicetag/0-MlhSK0ExZndaOEtUYk5iR3JuVDA4Zz090/overview" TargetMode="External"/><Relationship Id="rId203" Type="http://schemas.openxmlformats.org/officeDocument/2006/relationships/hyperlink" Target="https://www.dell.com/support/home/en-ph/product-support/servicetag/0-TmJNR0hVTUoxT2xmUmdMcm9PSHBZdz090/overview" TargetMode="External"/><Relationship Id="rId385" Type="http://schemas.openxmlformats.org/officeDocument/2006/relationships/hyperlink" Target="https://www.dell.com/support/home/en-ph/product-support/servicetag/0-UHNNcGVXUjVtODh4MUFPVWVaUngzdz090/overview" TargetMode="External"/><Relationship Id="rId592" Type="http://schemas.openxmlformats.org/officeDocument/2006/relationships/hyperlink" Target="https://www.dell.com/support/home/en-my/product-support/servicetag/0-RTYzbTlRbnZBMnhQMmRnVDJSRkxmZz090/overview" TargetMode="External"/><Relationship Id="rId606" Type="http://schemas.openxmlformats.org/officeDocument/2006/relationships/hyperlink" Target="https://www.dell.com/support/home/en-ph/product-support/servicetag/0-RUpVdnRtY1dUaDUyWXFTakhvVElpZz090/overview" TargetMode="External"/><Relationship Id="rId245" Type="http://schemas.openxmlformats.org/officeDocument/2006/relationships/hyperlink" Target="https://www.dell.com/support/home/en-ph/product-support/servicetag/0-V2N1Y1dHVzgvbDNmQ1ZRWHFmVHM3dz090/overview" TargetMode="External"/><Relationship Id="rId287" Type="http://schemas.openxmlformats.org/officeDocument/2006/relationships/hyperlink" Target="https://www.dell.com/support/home/en-ph/product-support/servicetag/0-VzBpY1dtZUkxK2g3TVJpcW5YV1c5QT090/overview" TargetMode="External"/><Relationship Id="rId410" Type="http://schemas.openxmlformats.org/officeDocument/2006/relationships/hyperlink" Target="http://www.google.com/search?hl=en&amp;q=Dell+Inc.%20OptiPlex+7460+AIO" TargetMode="External"/><Relationship Id="rId452" Type="http://schemas.openxmlformats.org/officeDocument/2006/relationships/hyperlink" Target="https://www.dell.com/support/home/en-ph/product-support/servicetag/0-VjVUQzhLYWRXbVpBbXJVSjVqMkF5QT090/overview" TargetMode="External"/><Relationship Id="rId494" Type="http://schemas.openxmlformats.org/officeDocument/2006/relationships/hyperlink" Target="https://www.dell.com/support/home/en-us/product-support/servicetag/0-QTQzNlRyRFRONWtHZTJHSlNqV3VIQT090/overview" TargetMode="External"/><Relationship Id="rId508" Type="http://schemas.openxmlformats.org/officeDocument/2006/relationships/hyperlink" Target="https://www.dell.com/support/home/en-us/product-support/servicetag/0-eWVtbmFiVW9hLzVBajFYZDdZZ0VaUT090/overview" TargetMode="External"/><Relationship Id="rId105" Type="http://schemas.openxmlformats.org/officeDocument/2006/relationships/hyperlink" Target="https://www.dell.com/support/home/en-my/product-support/servicetag/0-QUV1M1JsaURyRThERTFHYTdYbTdYQT090/overview" TargetMode="External"/><Relationship Id="rId147" Type="http://schemas.openxmlformats.org/officeDocument/2006/relationships/hyperlink" Target="https://www.dell.com/support/home/en-ph/product-support/servicetag/0-a0ZwS29QdmZrYTJybDlQTmJhRWJTQT090/overview" TargetMode="External"/><Relationship Id="rId312" Type="http://schemas.openxmlformats.org/officeDocument/2006/relationships/hyperlink" Target="https://www.dell.com/support/home/en-ph/product-support/servicetag/0-RXdibDhZOHdrWjU4aXhGQlNZNU5HZz090/overview" TargetMode="External"/><Relationship Id="rId354" Type="http://schemas.openxmlformats.org/officeDocument/2006/relationships/hyperlink" Target="https://www.dell.com/support/home/en-ph/product-support/servicetag/0-bWhQdlNZdUJWMVRRZWRTYWJRN3d2Zz090/overview" TargetMode="External"/><Relationship Id="rId51" Type="http://schemas.openxmlformats.org/officeDocument/2006/relationships/hyperlink" Target="http://www.google.com/search?hl=en&amp;q=Dell+Inc.%20OptiPlex+7460+AIO" TargetMode="External"/><Relationship Id="rId93" Type="http://schemas.openxmlformats.org/officeDocument/2006/relationships/hyperlink" Target="https://www.dell.com/support/home/en-my/product-support/servicetag/0-ZlU5Tk9Ka3hiTWJlZWFUZXoxTWxkdz090/overview" TargetMode="External"/><Relationship Id="rId189" Type="http://schemas.openxmlformats.org/officeDocument/2006/relationships/hyperlink" Target="https://www.dell.com/support/home/en-ph/product-support/servicetag/0-YXE2eHkvL3FiMWE2K2xodUw5Qi9LUT090/overview" TargetMode="External"/><Relationship Id="rId396" Type="http://schemas.openxmlformats.org/officeDocument/2006/relationships/hyperlink" Target="https://www.dell.com/support/home/en-ph/product-support/servicetag/0-cTBLcTVNd3dkL0piQlpmbENCbXBydz090/overview" TargetMode="External"/><Relationship Id="rId561" Type="http://schemas.openxmlformats.org/officeDocument/2006/relationships/hyperlink" Target="https://www.dell.com/support/home/en-ph/product-support/servicetag/0-RWFaZ3h6a1pHd0FORG44ZytmNGFFZz090/overview" TargetMode="External"/><Relationship Id="rId214" Type="http://schemas.openxmlformats.org/officeDocument/2006/relationships/hyperlink" Target="https://www.dell.com/support/home/en-ph/product-support/servicetag/0-cjI2NTdkYTFEb3AraUpJdVNvWlQwZz090/overview" TargetMode="External"/><Relationship Id="rId256" Type="http://schemas.openxmlformats.org/officeDocument/2006/relationships/hyperlink" Target="https://www.dell.com/support/home/en-ph/product-support/servicetag/0-N1RPTGYzT2haZkVyTThCUnYrcFdKZz090/overview" TargetMode="External"/><Relationship Id="rId298" Type="http://schemas.openxmlformats.org/officeDocument/2006/relationships/hyperlink" Target="https://www.dell.com/support/home/en-ph/product-support/servicetag/0-a2dxUGp0M0VVQlVzekNYell5MnhUQT090/overview" TargetMode="External"/><Relationship Id="rId421" Type="http://schemas.openxmlformats.org/officeDocument/2006/relationships/hyperlink" Target="https://www.dell.com/support/home/en-ph/product-support/servicetag/0-czQvSjdaY25xNlZ5eVpSVmpVcU9Idz090/overview" TargetMode="External"/><Relationship Id="rId463" Type="http://schemas.openxmlformats.org/officeDocument/2006/relationships/hyperlink" Target="https://www.dell.com/support/home/en-ph/product-support/servicetag/0-UlZPUW1aWk9kWTJYL0ZVZVRLd1p6dz090/overview" TargetMode="External"/><Relationship Id="rId519" Type="http://schemas.openxmlformats.org/officeDocument/2006/relationships/hyperlink" Target="https://www.dell.com/support/home/en-us/product-support/servicetag/0-Z09RQVhwRWpRVGIvY3R1YkorMkdNQT090/overview" TargetMode="External"/><Relationship Id="rId116" Type="http://schemas.openxmlformats.org/officeDocument/2006/relationships/hyperlink" Target="https://www.dell.com/support/home/en-my/product-support/servicetag/0-QUV1M1JsaURyRThERTFHYTdYbTdYQT090/overview" TargetMode="External"/><Relationship Id="rId158" Type="http://schemas.openxmlformats.org/officeDocument/2006/relationships/hyperlink" Target="https://www.dell.com/support/home/en-ph/product-support/servicetag/0-cXVRMmhSU013WFdNWVlNTzBkbTU1dz090/overview" TargetMode="External"/><Relationship Id="rId323" Type="http://schemas.openxmlformats.org/officeDocument/2006/relationships/hyperlink" Target="https://www.dell.com/support/home/en-ph/product-support/servicetag/0-ZUJOV1FNdWczdlE3dXVxbC9WOWNBZz090/overview" TargetMode="External"/><Relationship Id="rId530" Type="http://schemas.openxmlformats.org/officeDocument/2006/relationships/hyperlink" Target="https://www.dell.com/support/home/en-us/product-support/servicetag/0-amJpVWkzLzN4NXpaVDFPeTdQeVQxQT090/overview" TargetMode="External"/><Relationship Id="rId20" Type="http://schemas.openxmlformats.org/officeDocument/2006/relationships/hyperlink" Target="http://www.google.com/search?hl=en&amp;q=Dell%20Inc.%20OptiPlex%207040" TargetMode="External"/><Relationship Id="rId62" Type="http://schemas.openxmlformats.org/officeDocument/2006/relationships/hyperlink" Target="https://www.dell.com/support/home/en-ph/product-support/servicetag/0-bVhlSEsvK3E5T1FqNXVzc1RSdXpKdz090/overview" TargetMode="External"/><Relationship Id="rId365" Type="http://schemas.openxmlformats.org/officeDocument/2006/relationships/hyperlink" Target="https://www.dell.com/support/home/en-ph/product-support/servicetag/0-OWFOdVU5NGM3cFF0eVFxTU5xai85UT090/overview" TargetMode="External"/><Relationship Id="rId572" Type="http://schemas.openxmlformats.org/officeDocument/2006/relationships/hyperlink" Target="https://www.dell.com/support/home/en-my/product-support/servicetag/0-YmhFMC80Q0diZUtFV1Y0cnM1d1JWQT090/overview" TargetMode="External"/><Relationship Id="rId225" Type="http://schemas.openxmlformats.org/officeDocument/2006/relationships/hyperlink" Target="https://www.dell.com/support/home/en-ph/product-support/servicetag/0-U09hYlVFaHZDSXA2YklzbjVkZEZLUT090/overview" TargetMode="External"/><Relationship Id="rId267" Type="http://schemas.openxmlformats.org/officeDocument/2006/relationships/hyperlink" Target="https://www.dell.com/support/home/en-ph/product-support/servicetag/0-WHJXdndubmRsYzVBN2lzWVQwOW5ndz090/overview" TargetMode="External"/><Relationship Id="rId432" Type="http://schemas.openxmlformats.org/officeDocument/2006/relationships/hyperlink" Target="https://www.dell.com/support/home/en-ph/product-support/servicetag/0-Qkd1ZGFxb1NubFlZSXZzMXRnR0NuUT090/overview" TargetMode="External"/><Relationship Id="rId474" Type="http://schemas.openxmlformats.org/officeDocument/2006/relationships/hyperlink" Target="https://www.dell.com/support/home/en-ph/product-support/servicetag/0-akg5ZGh4NUtxNFo1d0x2a1ZKU1dEZz090/overview" TargetMode="External"/><Relationship Id="rId127" Type="http://schemas.openxmlformats.org/officeDocument/2006/relationships/hyperlink" Target="https://www.dell.com/support/home/en-my/product-support/servicetag/0-QUV1M1JsaURyRThERTFHYTdYbTdYQT090/overview" TargetMode="External"/><Relationship Id="rId31" Type="http://schemas.openxmlformats.org/officeDocument/2006/relationships/hyperlink" Target="http://www.google.com/search?hl=en&amp;q=Dell%20Inc.%20OptiPlex%207040" TargetMode="External"/><Relationship Id="rId73" Type="http://schemas.openxmlformats.org/officeDocument/2006/relationships/hyperlink" Target="https://www.dell.com/support/home/en-my/product-support/servicetag/0-U0ZpbUJWOXZDOHoxc1UyTUJ0dERLUT090/overview" TargetMode="External"/><Relationship Id="rId169" Type="http://schemas.openxmlformats.org/officeDocument/2006/relationships/hyperlink" Target="https://www.dell.com/support/home/en-ph/product-support/servicetag/0-SStTQk04ZWlOWHh6VDNRU0J1RzRlZz090/overview" TargetMode="External"/><Relationship Id="rId334" Type="http://schemas.openxmlformats.org/officeDocument/2006/relationships/hyperlink" Target="https://www.dell.com/support/home/en-ph/product-support/servicetag/0-c213TEZydm9vZm1uL2VWYXQxaC9PZz090/overview" TargetMode="External"/><Relationship Id="rId376" Type="http://schemas.openxmlformats.org/officeDocument/2006/relationships/hyperlink" Target="https://www.dell.com/support/home/en-ph/product-support/servicetag/0-S0ZPMGozcW55VHFRZWNLR3lUaFBqZz090/overview" TargetMode="External"/><Relationship Id="rId541" Type="http://schemas.openxmlformats.org/officeDocument/2006/relationships/hyperlink" Target="https://www.dell.com/support/home/en-ph/product-support/servicetag/0-T29pQS9hM1BUR05VMG5mclJ4WE85dz090/overview" TargetMode="External"/><Relationship Id="rId583" Type="http://schemas.openxmlformats.org/officeDocument/2006/relationships/hyperlink" Target="https://www.dell.com/support/home/en-my/product-support/servicetag/0-MlhSK0ExZndaOEtUYk5iR3JuVDA4Zz090/overview" TargetMode="External"/><Relationship Id="rId4" Type="http://schemas.openxmlformats.org/officeDocument/2006/relationships/hyperlink" Target="http://www.google.com/search?hl=en&amp;q=Dell%20Inc.%20OptiPlex%207040" TargetMode="External"/><Relationship Id="rId180" Type="http://schemas.openxmlformats.org/officeDocument/2006/relationships/hyperlink" Target="https://www.dell.com/support/home/en-ph/product-support/servicetag/0-cUtmYnBVM2tiaThJclRDQUNGbDQ2UT090/overview" TargetMode="External"/><Relationship Id="rId236" Type="http://schemas.openxmlformats.org/officeDocument/2006/relationships/hyperlink" Target="https://www.dell.com/support/home/en-ph/product-support/servicetag/0-WEMzeHNhMGhFS3kzVjdCU0xXMlp1QT090/overview" TargetMode="External"/><Relationship Id="rId278" Type="http://schemas.openxmlformats.org/officeDocument/2006/relationships/hyperlink" Target="https://www.dell.com/support/home/en-ph/product-support/servicetag/0-UVhyY1IwcWU0ZmsvbmcvTzU1NWNwQT090/overview" TargetMode="External"/><Relationship Id="rId401" Type="http://schemas.openxmlformats.org/officeDocument/2006/relationships/hyperlink" Target="https://www.dell.com/support/home/en-ph/product-support/servicetag/0-MExFMHpiT3pVVFcxSzg0NG82c3Jxdz090/overview" TargetMode="External"/><Relationship Id="rId443" Type="http://schemas.openxmlformats.org/officeDocument/2006/relationships/hyperlink" Target="https://www.dell.com/support/home/en-ph/product-support/servicetag/0-LzY5bVhMZThDZDRHZDJBMDJ5WHYrZz090/overview" TargetMode="External"/><Relationship Id="rId303" Type="http://schemas.openxmlformats.org/officeDocument/2006/relationships/hyperlink" Target="https://www.dell.com/support/home/en-ph/product-support/servicetag/0-b2gwODNVY013M05pd2RrT0ZTZHdUQT090/overview" TargetMode="External"/><Relationship Id="rId485" Type="http://schemas.openxmlformats.org/officeDocument/2006/relationships/hyperlink" Target="https://www.dell.com/support/home/en-us/product-support/servicetag/0-WG5WSXlIVzJQVURJWldKenh3Y3c3UT090/overview" TargetMode="External"/><Relationship Id="rId42" Type="http://schemas.openxmlformats.org/officeDocument/2006/relationships/hyperlink" Target="http://www.google.com/search?hl=en&amp;q=Dell%20Inc.%20OptiPlex%207040" TargetMode="External"/><Relationship Id="rId84" Type="http://schemas.openxmlformats.org/officeDocument/2006/relationships/hyperlink" Target="https://www.dell.com/support/home/en-my/product-support/servicetag/0-Q3dNQ3hKUDF3dkRvL2JRMjA5WlN3Zz090/overview" TargetMode="External"/><Relationship Id="rId138" Type="http://schemas.openxmlformats.org/officeDocument/2006/relationships/hyperlink" Target="https://www.dell.com/support/home/en-ph/product-support/servicetag/0-SGE4VjV0bE9DMUNQM1d1dDFDeFRNZz090/overview" TargetMode="External"/><Relationship Id="rId345" Type="http://schemas.openxmlformats.org/officeDocument/2006/relationships/hyperlink" Target="https://www.dell.com/support/home/en-ph/product-support/servicetag/0-R2tlL1lWMDNUam9XL1hiNHZnNmJBQT090/overview" TargetMode="External"/><Relationship Id="rId387" Type="http://schemas.openxmlformats.org/officeDocument/2006/relationships/hyperlink" Target="https://www.dell.com/support/home/en-ph/product-support/servicetag/0-dGRxelQzbDkwbE44K09uL0RRRHp5Zz090/overview" TargetMode="External"/><Relationship Id="rId510" Type="http://schemas.openxmlformats.org/officeDocument/2006/relationships/hyperlink" Target="https://www.dell.com/support/home/en-us/product-support/servicetag/0-ZWU2blNjMi9DWmFqVXZTcThybkhLQT090/overview" TargetMode="External"/><Relationship Id="rId552" Type="http://schemas.openxmlformats.org/officeDocument/2006/relationships/hyperlink" Target="https://www.dell.com/support/home/en-ph/product-support/servicetag/0-UWhZQ00rWEdYb1MwTDEzWkl1RWJQUT090/overview" TargetMode="External"/><Relationship Id="rId594" Type="http://schemas.openxmlformats.org/officeDocument/2006/relationships/hyperlink" Target="https://www.dell.com/support/home/en-my/product-support/servicetag/0-Z3ZMVzVnOUpsdkQveVVoRlA2VEtjdz090/overview" TargetMode="External"/><Relationship Id="rId608" Type="http://schemas.openxmlformats.org/officeDocument/2006/relationships/hyperlink" Target="https://www.dell.com/support/home/en-ph/product-support/servicetag/0-eEJ4S1M2dmQrU3RmTkRWNERuejYwUT090/overview" TargetMode="External"/><Relationship Id="rId191" Type="http://schemas.openxmlformats.org/officeDocument/2006/relationships/hyperlink" Target="https://www.dell.com/support/home/en-ph/product-support/servicetag/0-L01xUndqN05SM1RMTDZhRFNhbDdKdz090/overview" TargetMode="External"/><Relationship Id="rId205" Type="http://schemas.openxmlformats.org/officeDocument/2006/relationships/hyperlink" Target="https://www.dell.com/support/home/en-ph/product-support/servicetag/0-N09PbFhoSGpSK2c2NitXNlc5Y0txUT090/overview" TargetMode="External"/><Relationship Id="rId247" Type="http://schemas.openxmlformats.org/officeDocument/2006/relationships/hyperlink" Target="https://www.dell.com/support/home/en-ph/product-support/servicetag/0-bXdONTBWdENPclVJV3E5RmFxVzl3dz090/overview" TargetMode="External"/><Relationship Id="rId412" Type="http://schemas.openxmlformats.org/officeDocument/2006/relationships/hyperlink" Target="http://www.google.com/search?hl=en&amp;q=Dell+Inc.%20OptiPlex+7460+AIO" TargetMode="External"/><Relationship Id="rId107" Type="http://schemas.openxmlformats.org/officeDocument/2006/relationships/hyperlink" Target="https://www.dell.com/support/home/en-my/product-support/servicetag/0-QUV1M1JsaURyRThERTFHYTdYbTdYQT090/overview" TargetMode="External"/><Relationship Id="rId289" Type="http://schemas.openxmlformats.org/officeDocument/2006/relationships/hyperlink" Target="https://www.dell.com/support/home/en-ph/product-support/servicetag/0-cXNnUjFXUlhNcXo2enlMN1dreldDdz090/overview" TargetMode="External"/><Relationship Id="rId454" Type="http://schemas.openxmlformats.org/officeDocument/2006/relationships/hyperlink" Target="https://www.dell.com/support/home/en-ph/product-support/servicetag/0-cDArUGtsRVRtUm4vV2xqZG1GNFFPZz090/overview" TargetMode="External"/><Relationship Id="rId496" Type="http://schemas.openxmlformats.org/officeDocument/2006/relationships/hyperlink" Target="https://www.dell.com/support/home/en-us/product-support/servicetag/0-RDQxRHJyNUd3RjRmYWlyZ0k3NXVWdz090/overview" TargetMode="External"/><Relationship Id="rId11" Type="http://schemas.openxmlformats.org/officeDocument/2006/relationships/hyperlink" Target="http://www.google.com/search?hl=en&amp;q=Dell%20Inc.%20OptiPlex%207040" TargetMode="External"/><Relationship Id="rId53" Type="http://schemas.openxmlformats.org/officeDocument/2006/relationships/hyperlink" Target="http://www.google.com/search?hl=en&amp;q=Dell%20Inc.%20OptiPlex%207040" TargetMode="External"/><Relationship Id="rId149" Type="http://schemas.openxmlformats.org/officeDocument/2006/relationships/hyperlink" Target="https://www.dell.com/support/home/en-ph/product-support/servicetag/0-ajE0TndQOTF5dXVOd1M3U0hqdzlVdz090/overview" TargetMode="External"/><Relationship Id="rId314" Type="http://schemas.openxmlformats.org/officeDocument/2006/relationships/hyperlink" Target="https://www.dell.com/support/home/en-ph/product-support/servicetag/0-cktZSlE5SFczdHF3ZitIcjNRMmR2QT090/overview" TargetMode="External"/><Relationship Id="rId356" Type="http://schemas.openxmlformats.org/officeDocument/2006/relationships/hyperlink" Target="https://www.dell.com/support/home/en-ph/product-support/servicetag/0-M1VuaXVybDJic0cyV0ZYZnk5d3JpQT090/overview" TargetMode="External"/><Relationship Id="rId398" Type="http://schemas.openxmlformats.org/officeDocument/2006/relationships/hyperlink" Target="https://www.dell.com/support/home/en-ph/product-support/servicetag/0-Qy9VNC9ndE8rc1pwUGVINTBNVGxLUT090/overview" TargetMode="External"/><Relationship Id="rId521" Type="http://schemas.openxmlformats.org/officeDocument/2006/relationships/hyperlink" Target="https://www.dell.com/support/home/en-us/product-support/servicetag/0-dkczbnJOcmNTQmRRVU5NQVFDSFJjQT090/overview" TargetMode="External"/><Relationship Id="rId563" Type="http://schemas.openxmlformats.org/officeDocument/2006/relationships/hyperlink" Target="https://www.dell.com/support/home/en-ph/product-support/servicetag/0-bVhlSEsvK3E5T1FqNXVzc1RSdXpKdz090/overview" TargetMode="External"/><Relationship Id="rId95" Type="http://schemas.openxmlformats.org/officeDocument/2006/relationships/hyperlink" Target="https://www.dell.com/support/home/en-my/product-support/servicetag/0-QUV1M1JsaURyRThERTFHYTdYbTdYQT090/overview" TargetMode="External"/><Relationship Id="rId160" Type="http://schemas.openxmlformats.org/officeDocument/2006/relationships/hyperlink" Target="https://www.dell.com/support/home/en-ph/product-support/servicetag/0-dHVjalMvSjVOWFl6U2hGdlZjNnpRQT090/overview" TargetMode="External"/><Relationship Id="rId216" Type="http://schemas.openxmlformats.org/officeDocument/2006/relationships/hyperlink" Target="https://www.dell.com/support/home/en-ph/product-support/servicetag/0-NnYzU21VZkhGNDVqQXpUMHRlU3ltdz090/overview" TargetMode="External"/><Relationship Id="rId423" Type="http://schemas.openxmlformats.org/officeDocument/2006/relationships/hyperlink" Target="https://www.dell.com/support/home/en-ph/product-support/servicetag/0-LzY5bVhMZThDZDRHZDJBMDJ5WHYrZz090/overview" TargetMode="External"/><Relationship Id="rId258" Type="http://schemas.openxmlformats.org/officeDocument/2006/relationships/hyperlink" Target="https://www.dell.com/support/home/en-ph/product-support/servicetag/0-NVpVeThVRm5CUmthdmh1b0tVYjBLQT090/overview" TargetMode="External"/><Relationship Id="rId465" Type="http://schemas.openxmlformats.org/officeDocument/2006/relationships/hyperlink" Target="https://www.dell.com/support/home/en-ph/product-support/servicetag/0-OU9lN01jbGNNZkFoaWZzUzJrZ0NRZz090/overview" TargetMode="External"/><Relationship Id="rId22" Type="http://schemas.openxmlformats.org/officeDocument/2006/relationships/hyperlink" Target="http://www.google.com/search?hl=en&amp;q=Dell%20Inc.%20OptiPlex%207040" TargetMode="External"/><Relationship Id="rId64" Type="http://schemas.openxmlformats.org/officeDocument/2006/relationships/hyperlink" Target="https://www.dell.com/support/home/en-ph/product-support/servicetag/0-NXJUeEFGcURZYTBDZlVuTEhyZ01EZz090/overview" TargetMode="External"/><Relationship Id="rId118" Type="http://schemas.openxmlformats.org/officeDocument/2006/relationships/hyperlink" Target="https://www.dell.com/support/home/en-my/product-support/servicetag/0-QUV1M1JsaURyRThERTFHYTdYbTdYQT090/overview" TargetMode="External"/><Relationship Id="rId325" Type="http://schemas.openxmlformats.org/officeDocument/2006/relationships/hyperlink" Target="https://www.dell.com/support/home/en-ph/product-support/servicetag/0-WkhZMlR5UWc4NXRFYW5hcFVQa1NIZz090/overview" TargetMode="External"/><Relationship Id="rId367" Type="http://schemas.openxmlformats.org/officeDocument/2006/relationships/hyperlink" Target="https://www.dell.com/support/home/en-ph/product-support/servicetag/0-MGMvQmNOOElzY090VFE3MzlkRUZ1QT090/overview" TargetMode="External"/><Relationship Id="rId532" Type="http://schemas.openxmlformats.org/officeDocument/2006/relationships/hyperlink" Target="https://www.dell.com/support/home/en-us/product-support/servicetag/0-Zko3MENEWFJQTWwvem12cDk3Y1lyZz090/overview" TargetMode="External"/><Relationship Id="rId574" Type="http://schemas.openxmlformats.org/officeDocument/2006/relationships/hyperlink" Target="https://www.dell.com/support/home/en-my/product-support/servicetag/0-U0ZpbUJWOXZDOHoxc1UyTUJ0dERLUT090/overview" TargetMode="External"/><Relationship Id="rId171" Type="http://schemas.openxmlformats.org/officeDocument/2006/relationships/hyperlink" Target="https://www.dell.com/support/home/en-ph/product-support/servicetag/0-SXRLejJTdkxGd0dqMlRkR2R3SzJxZz090/overview" TargetMode="External"/><Relationship Id="rId227" Type="http://schemas.openxmlformats.org/officeDocument/2006/relationships/hyperlink" Target="https://www.dell.com/support/home/en-ph/product-support/servicetag/0-bnlJYkFpbHg5aHluRG1Dc0NDSW1nZz090/overview" TargetMode="External"/><Relationship Id="rId269" Type="http://schemas.openxmlformats.org/officeDocument/2006/relationships/hyperlink" Target="https://www.dell.com/support/home/en-ph/product-support/servicetag/0-dlN5TnUzdjlVS1dwcE5GaVQ3anZqdz090/overview" TargetMode="External"/><Relationship Id="rId434" Type="http://schemas.openxmlformats.org/officeDocument/2006/relationships/hyperlink" Target="https://www.dell.com/support/home/en-ph/product-support/servicetag/0-cHVMckhmZGJrQm1ObEp1RkpDWkZ0QT090/overview" TargetMode="External"/><Relationship Id="rId476" Type="http://schemas.openxmlformats.org/officeDocument/2006/relationships/hyperlink" Target="https://www.dell.com/support/home/en-ph/product-support/servicetag/0-OWVqZkxqZ2RDTVIrUnFpRFlFOWFZZz090/overview" TargetMode="External"/><Relationship Id="rId33" Type="http://schemas.openxmlformats.org/officeDocument/2006/relationships/hyperlink" Target="http://www.google.com/search?hl=en&amp;q=Dell%20Inc.%20OptiPlex%207040" TargetMode="External"/><Relationship Id="rId129" Type="http://schemas.openxmlformats.org/officeDocument/2006/relationships/hyperlink" Target="https://www.dell.com/support/home/en-ph/product-support/servicetag/0-cFcrb3g4T2FySXZiMnZlNmpvYVlidz090/overview" TargetMode="External"/><Relationship Id="rId280" Type="http://schemas.openxmlformats.org/officeDocument/2006/relationships/hyperlink" Target="https://www.dell.com/support/home/en-ph/product-support/servicetag/0-VUxiY1AwNzVhcVZVVXo4TWE5Tm94dz090/overview" TargetMode="External"/><Relationship Id="rId336" Type="http://schemas.openxmlformats.org/officeDocument/2006/relationships/hyperlink" Target="https://www.dell.com/support/home/en-ph/product-support/servicetag/0-Y2VRdm9QU2NGaXJYd1VSNG0xa2trZz090/overview" TargetMode="External"/><Relationship Id="rId501" Type="http://schemas.openxmlformats.org/officeDocument/2006/relationships/hyperlink" Target="https://www.dell.com/support/home/en-us/product-support/servicetag/0-ajA2QkRKbXNOTUhCdjdleHBkNHhRdz090/overview" TargetMode="External"/><Relationship Id="rId543" Type="http://schemas.openxmlformats.org/officeDocument/2006/relationships/hyperlink" Target="https://www.dell.com/support/home/en-ph/product-support/servicetag/0-OVpWWXk0SGhHTW5nTGxTYlVKMEgrdz090/overview" TargetMode="External"/><Relationship Id="rId75" Type="http://schemas.openxmlformats.org/officeDocument/2006/relationships/hyperlink" Target="https://www.dell.com/support/home/en-my/product-support/servicetag/0-dGQ5aHp0K3puWEp2WUJHeU5lZVFpZz090/overview" TargetMode="External"/><Relationship Id="rId140" Type="http://schemas.openxmlformats.org/officeDocument/2006/relationships/hyperlink" Target="https://www.dell.com/support/home/en-ph/product-support/servicetag/0-aG5XN1RjNkt1bStqWks0TDJFdUZndz090/overview" TargetMode="External"/><Relationship Id="rId182" Type="http://schemas.openxmlformats.org/officeDocument/2006/relationships/hyperlink" Target="https://www.dell.com/support/home/en-ph/product-support/servicetag/0-b0NqTEYrWW1tQkNxdnVhcU9LMUx1dz090/overview" TargetMode="External"/><Relationship Id="rId378" Type="http://schemas.openxmlformats.org/officeDocument/2006/relationships/hyperlink" Target="https://www.dell.com/support/home/en-ph/product-support/servicetag/0-RXFDZjJzM1JmZzBTZUdtdnZTaXMvUT090/overview" TargetMode="External"/><Relationship Id="rId403" Type="http://schemas.openxmlformats.org/officeDocument/2006/relationships/hyperlink" Target="https://www.dell.com/support/home/en-ph/product-support/servicetag/0-MExFMHpiT3pVVFcxSzg0NG82c3Jxdz090/overview" TargetMode="External"/><Relationship Id="rId585" Type="http://schemas.openxmlformats.org/officeDocument/2006/relationships/hyperlink" Target="https://www.dell.com/support/home/en-my/product-support/servicetag/0-Q3dNQ3hKUDF3dkRvL2JRMjA5WlN3Zz090/overview" TargetMode="External"/><Relationship Id="rId6" Type="http://schemas.openxmlformats.org/officeDocument/2006/relationships/hyperlink" Target="http://www.google.com/search?hl=en&amp;q=Dell%20Inc.%20OptiPlex%207040" TargetMode="External"/><Relationship Id="rId238" Type="http://schemas.openxmlformats.org/officeDocument/2006/relationships/hyperlink" Target="https://www.dell.com/support/home/en-ph/product-support/servicetag/0-aHlYaVNJYkx3dUpFVkhTejg4MzA2dz090/overview" TargetMode="External"/><Relationship Id="rId445" Type="http://schemas.openxmlformats.org/officeDocument/2006/relationships/hyperlink" Target="https://www.dell.com/support/home/en-ph/product-support/servicetag/0-Q1htckluRHY0QmtvMnZld3dxYzVXQT090/overview" TargetMode="External"/><Relationship Id="rId487" Type="http://schemas.openxmlformats.org/officeDocument/2006/relationships/hyperlink" Target="https://www.dell.com/support/home/en-us/product-support/servicetag/0-MDQ3R3MvM1ZIUTZQbnI1ejAzOXFOQT090/overview" TargetMode="External"/><Relationship Id="rId610" Type="http://schemas.openxmlformats.org/officeDocument/2006/relationships/hyperlink" Target="https://www.dell.com/support/home/en-ph/product-support/servicetag/0-SUlnSllXejFZcHhMdy9KUlJwME1nUT090/overview" TargetMode="External"/><Relationship Id="rId291" Type="http://schemas.openxmlformats.org/officeDocument/2006/relationships/hyperlink" Target="https://www.dell.com/support/home/en-ph/product-support/servicetag/0-ZVp2L245c1VsY2FLcm42UHVRKzl1QT090/overview" TargetMode="External"/><Relationship Id="rId305" Type="http://schemas.openxmlformats.org/officeDocument/2006/relationships/hyperlink" Target="https://www.dell.com/support/home/en-ph/product-support/servicetag/0-SFNHZzNITSsyU1B4YVNCNFZPNk1CUT090/overview" TargetMode="External"/><Relationship Id="rId347" Type="http://schemas.openxmlformats.org/officeDocument/2006/relationships/hyperlink" Target="https://www.dell.com/support/home/en-ph/product-support/servicetag/0-WTlJTURPWmFydXovaGVmSTBWbjBuUT090/overview" TargetMode="External"/><Relationship Id="rId512" Type="http://schemas.openxmlformats.org/officeDocument/2006/relationships/hyperlink" Target="https://www.dell.com/support/home/en-us/product-support/servicetag/0-VnFEUzQ0UWtDVmo0SnRtU2JBMXo5Zz090/overview" TargetMode="External"/><Relationship Id="rId44" Type="http://schemas.openxmlformats.org/officeDocument/2006/relationships/hyperlink" Target="http://www.google.com/search?hl=en&amp;q=Dell%20Inc.%20OptiPlex%207040" TargetMode="External"/><Relationship Id="rId86" Type="http://schemas.openxmlformats.org/officeDocument/2006/relationships/hyperlink" Target="https://www.dell.com/support/home/en-my/product-support/servicetag/0-WkVTQ25LK1UwcjFRVGl3eThDOXJ1dz090/overview" TargetMode="External"/><Relationship Id="rId151" Type="http://schemas.openxmlformats.org/officeDocument/2006/relationships/hyperlink" Target="https://www.dell.com/support/home/en-ph/product-support/servicetag/0-cjVsaGhFb0x0VUFGSmg5WDFibkp3UT090/overview" TargetMode="External"/><Relationship Id="rId389" Type="http://schemas.openxmlformats.org/officeDocument/2006/relationships/hyperlink" Target="https://www.dell.com/support/home/en-ph/product-support/servicetag/0-U3p3bWx6dkYzNG41ZndiQmJrWHVwdz090/overview" TargetMode="External"/><Relationship Id="rId554" Type="http://schemas.openxmlformats.org/officeDocument/2006/relationships/hyperlink" Target="https://www.dell.com/support/home/en-ph/product-support/servicetag/0-Vjh4aVA1V3BGYWY5UG1qZlRsdUZCUT090/overview" TargetMode="External"/><Relationship Id="rId596" Type="http://schemas.openxmlformats.org/officeDocument/2006/relationships/hyperlink" Target="https://www.dell.com/support/home/en-my/product-support/servicetag/0-NjNmNmFLVGxBTXdiYnlqMmtLVXhGZz090/overview" TargetMode="External"/><Relationship Id="rId193" Type="http://schemas.openxmlformats.org/officeDocument/2006/relationships/hyperlink" Target="https://www.dell.com/support/home/en-ph/product-support/servicetag/0-eWxUeDhZbnF4T2E0a0wxL25rK3JiQT090/overview" TargetMode="External"/><Relationship Id="rId207" Type="http://schemas.openxmlformats.org/officeDocument/2006/relationships/hyperlink" Target="https://www.dell.com/support/home/en-ph/product-support/servicetag/0-WWdtYldrSm5oSEpTdSswWTNOK25NQT090/overview" TargetMode="External"/><Relationship Id="rId249" Type="http://schemas.openxmlformats.org/officeDocument/2006/relationships/hyperlink" Target="https://www.dell.com/support/home/en-ph/product-support/servicetag/0-RzVYNUlocUxRekk4bVFhL3l0R254QT090/overview" TargetMode="External"/><Relationship Id="rId414" Type="http://schemas.openxmlformats.org/officeDocument/2006/relationships/hyperlink" Target="https://www.dell.com/support/home/en-ph/product-support/servicetag/0-U3p3bWx6dkYzNG41ZndiQmJrWHVwdz090/overview" TargetMode="External"/><Relationship Id="rId456" Type="http://schemas.openxmlformats.org/officeDocument/2006/relationships/hyperlink" Target="https://www.dell.com/support/home/en-ph/product-support/servicetag/0-a0twM2NCUTQ1d0RMY2ZncnpEMlpFUT090/overview" TargetMode="External"/><Relationship Id="rId498" Type="http://schemas.openxmlformats.org/officeDocument/2006/relationships/hyperlink" Target="https://www.dell.com/support/home/en-us/product-support/servicetag/0-UE9kRHJRY0V6WHFMZXNta2pIMitXQT090/overview" TargetMode="External"/><Relationship Id="rId13" Type="http://schemas.openxmlformats.org/officeDocument/2006/relationships/hyperlink" Target="http://www.google.com/search?hl=en&amp;q=Dell%20Inc.%20OptiPlex%207040" TargetMode="External"/><Relationship Id="rId109" Type="http://schemas.openxmlformats.org/officeDocument/2006/relationships/hyperlink" Target="https://www.dell.com/support/home/en-my/product-support/servicetag/0-QUV1M1JsaURyRThERTFHYTdYbTdYQT090/overview" TargetMode="External"/><Relationship Id="rId260" Type="http://schemas.openxmlformats.org/officeDocument/2006/relationships/hyperlink" Target="https://www.dell.com/support/home/en-ph/product-support/servicetag/0-dGZ6eFdPWU9sbXV5WHl0L2UzVmtqQT090/overview" TargetMode="External"/><Relationship Id="rId316" Type="http://schemas.openxmlformats.org/officeDocument/2006/relationships/hyperlink" Target="https://www.dell.com/support/home/en-ph/product-support/servicetag/0-aXoxaHNvN3E3UGQvWnpqSlQ3bEYwUT090/overview" TargetMode="External"/><Relationship Id="rId523" Type="http://schemas.openxmlformats.org/officeDocument/2006/relationships/hyperlink" Target="https://www.dell.com/support/home/en-us/product-support/servicetag/0-cFFBMzZaUUgzeEVjWUF2RzRIVnYwUT090/overview" TargetMode="External"/><Relationship Id="rId55" Type="http://schemas.openxmlformats.org/officeDocument/2006/relationships/hyperlink" Target="http://www.google.com/search?hl=en&amp;q=Dell%20Inc.%20OptiPlex%207040" TargetMode="External"/><Relationship Id="rId97" Type="http://schemas.openxmlformats.org/officeDocument/2006/relationships/hyperlink" Target="https://www.dell.com/support/home/en-my/product-support/servicetag/0-NDE4ZEYyQlRWMnNubG5VY2xzMTl2QT090/overview" TargetMode="External"/><Relationship Id="rId120" Type="http://schemas.openxmlformats.org/officeDocument/2006/relationships/hyperlink" Target="https://www.dell.com/support/home/en-my/product-support/servicetag/0-QUV1M1JsaURyRThERTFHYTdYbTdYQT090/overview" TargetMode="External"/><Relationship Id="rId358" Type="http://schemas.openxmlformats.org/officeDocument/2006/relationships/hyperlink" Target="https://www.dell.com/support/home/en-ph/product-support/servicetag/0-c3EvdXpXSXlDdkt1UzVlVWJ2VE9aZz090/overview" TargetMode="External"/><Relationship Id="rId565" Type="http://schemas.openxmlformats.org/officeDocument/2006/relationships/hyperlink" Target="https://www.dell.com/support/home/en-ph/product-support/servicetag/0-NXJUeEFGcURZYTBDZlVuTEhyZ01EZz090/overview" TargetMode="External"/><Relationship Id="rId162" Type="http://schemas.openxmlformats.org/officeDocument/2006/relationships/hyperlink" Target="https://www.dell.com/support/home/en-ph/product-support/servicetag/0-WmlFa1BnS29rdjZHZUZ5ano5Yk81UT090/overview" TargetMode="External"/><Relationship Id="rId218" Type="http://schemas.openxmlformats.org/officeDocument/2006/relationships/hyperlink" Target="https://www.dell.com/support/home/en-ph/product-support/servicetag/0-R21BbjlaYnFCRFd5UGYyKzBTcUU0UT090/overview" TargetMode="External"/><Relationship Id="rId425" Type="http://schemas.openxmlformats.org/officeDocument/2006/relationships/hyperlink" Target="https://www.dell.com/support/home/en-us/product-support/servicetag/0-TmpKWnNJRFJRaG5ndURaeG5tSldEQT090/overview" TargetMode="External"/><Relationship Id="rId467" Type="http://schemas.openxmlformats.org/officeDocument/2006/relationships/hyperlink" Target="https://www.dell.com/support/home/en-ph/product-support/servicetag/0-dGNzcnpoYjN1Zzd2bEl0NUhtTDVtQT090/overview" TargetMode="External"/><Relationship Id="rId271" Type="http://schemas.openxmlformats.org/officeDocument/2006/relationships/hyperlink" Target="https://www.dell.com/support/home/en-ph/product-support/servicetag/0-eVhoaHA4ZVZEWlFPd2pzQTk4RHdMUT090/overview" TargetMode="External"/><Relationship Id="rId24" Type="http://schemas.openxmlformats.org/officeDocument/2006/relationships/hyperlink" Target="http://www.google.com/search?hl=en&amp;q=Dell+Inc.%20OptiPlex+7460+AIO" TargetMode="External"/><Relationship Id="rId66" Type="http://schemas.openxmlformats.org/officeDocument/2006/relationships/hyperlink" Target="https://www.dell.com/support/home/en-ph/product-support/servicetag/0-Y2tnSEYyd01jMEM1S0kxRDQxY21VUT090/overview" TargetMode="External"/><Relationship Id="rId131" Type="http://schemas.openxmlformats.org/officeDocument/2006/relationships/hyperlink" Target="https://www.dell.com/support/home/en-ph/product-support/servicetag/0-TUQxT2JSMjdleFdpV0d3Y0xQYlQwQT090/overview" TargetMode="External"/><Relationship Id="rId327" Type="http://schemas.openxmlformats.org/officeDocument/2006/relationships/hyperlink" Target="https://www.dell.com/support/home/en-ph/product-support/servicetag/0-Qy9VNC9ndE8rc1pwUGVINTBNVGxLUT090/overview" TargetMode="External"/><Relationship Id="rId369" Type="http://schemas.openxmlformats.org/officeDocument/2006/relationships/hyperlink" Target="https://www.dell.com/support/home/en-ph/product-support/servicetag/0-dHErbWFUa201QnE1dHUwNzdaZXY1UT090/overview" TargetMode="External"/><Relationship Id="rId534" Type="http://schemas.openxmlformats.org/officeDocument/2006/relationships/hyperlink" Target="https://www.dell.com/support/home/en-us/product-support/servicetag/0-MTA3aHlsUzQxT090WVFUSE93VnBRZz090/overview" TargetMode="External"/><Relationship Id="rId576" Type="http://schemas.openxmlformats.org/officeDocument/2006/relationships/hyperlink" Target="https://www.dell.com/support/home/en-my/product-support/servicetag/0-dGQ5aHp0K3puWEp2WUJHeU5lZVFpZz090/overview" TargetMode="External"/><Relationship Id="rId173" Type="http://schemas.openxmlformats.org/officeDocument/2006/relationships/hyperlink" Target="https://www.dell.com/support/home/en-ph/product-support/servicetag/0-K2x0YmJzbWNxbFBzS3RDRjlZZ1plQT090/overview" TargetMode="External"/><Relationship Id="rId229" Type="http://schemas.openxmlformats.org/officeDocument/2006/relationships/hyperlink" Target="https://www.dell.com/support/home/en-ph/product-support/servicetag/0-dEpTOHVpVTYyZitxckp2QW5YNk9LUT090/overview" TargetMode="External"/><Relationship Id="rId380" Type="http://schemas.openxmlformats.org/officeDocument/2006/relationships/hyperlink" Target="https://www.dell.com/support/home/en-ph/product-support/servicetag/0-aUgzTEFTMjFDODVWU1lnR3ZrMmxNdz090/overview" TargetMode="External"/><Relationship Id="rId436" Type="http://schemas.openxmlformats.org/officeDocument/2006/relationships/hyperlink" Target="https://www.dell.com/support/home/en-ph/product-support/servicetag/0-bHFzYjROOWhFTkxma054NkgvWmQzdz090/overview" TargetMode="External"/><Relationship Id="rId601" Type="http://schemas.openxmlformats.org/officeDocument/2006/relationships/hyperlink" Target="https://www.dell.com/support/home/en-my/product-support/servicetag/0-Sk81NncxT3Y0R1ZEWTRyZkZQbS92QT090/overview" TargetMode="External"/><Relationship Id="rId240" Type="http://schemas.openxmlformats.org/officeDocument/2006/relationships/hyperlink" Target="https://www.dell.com/support/home/en-ph/product-support/servicetag/0-QjhrcmZubmtzd0R4dmxsYStMbmEzUT090/overview" TargetMode="External"/><Relationship Id="rId478" Type="http://schemas.openxmlformats.org/officeDocument/2006/relationships/hyperlink" Target="https://www.dell.com/support/home/en-ph/product-support/servicetag/0-L3Q3TXVJdWRNd1lTVFM1ejZraVZmdz090/overview" TargetMode="External"/><Relationship Id="rId35" Type="http://schemas.openxmlformats.org/officeDocument/2006/relationships/hyperlink" Target="http://www.google.com/search?hl=en&amp;q=Dell%20Inc.%20OptiPlex%207040" TargetMode="External"/><Relationship Id="rId77" Type="http://schemas.openxmlformats.org/officeDocument/2006/relationships/hyperlink" Target="https://www.dell.com/support/home/en-ph/product-support/servicetag/0-RVBhdXIyT0dxZ2NNQ0FMeHFoT3pzUT090/overview" TargetMode="External"/><Relationship Id="rId100" Type="http://schemas.openxmlformats.org/officeDocument/2006/relationships/hyperlink" Target="https://www.dell.com/support/home/en-my/product-support/servicetag/0-LzdiUi9KMlBaRXdFY2EwZEdFMzBFUT090/overview" TargetMode="External"/><Relationship Id="rId282" Type="http://schemas.openxmlformats.org/officeDocument/2006/relationships/hyperlink" Target="https://www.dell.com/support/home/en-ph/product-support/servicetag/0-bm1aQTFWZDJhNW5MeUhpQmJUSE5Pdz090/overview" TargetMode="External"/><Relationship Id="rId338" Type="http://schemas.openxmlformats.org/officeDocument/2006/relationships/hyperlink" Target="https://www.dell.com/support/home/en-ph/product-support/servicetag/0-ZmdmTlRvZTdKVWM1K1ZDRmtxeW9xUT090/overview" TargetMode="External"/><Relationship Id="rId503" Type="http://schemas.openxmlformats.org/officeDocument/2006/relationships/hyperlink" Target="https://www.dell.com/support/home/en-us/product-support/servicetag/0-WWsxc3ZQdlJyUDlRWWlYbzB4YUhQdz090/overview" TargetMode="External"/><Relationship Id="rId545" Type="http://schemas.openxmlformats.org/officeDocument/2006/relationships/hyperlink" Target="https://www.dell.com/support/home/en-ph/product-support/servicetag/0-bFpEOWlqYVpuQjJrTGQ4ZlZQbWUwZz090/overview" TargetMode="External"/><Relationship Id="rId587" Type="http://schemas.openxmlformats.org/officeDocument/2006/relationships/hyperlink" Target="https://www.dell.com/support/home/en-my/product-support/servicetag/0-UjNxNmVKWEpGaVkxT09XNlVzZ3J0UT090/overview" TargetMode="External"/><Relationship Id="rId8" Type="http://schemas.openxmlformats.org/officeDocument/2006/relationships/hyperlink" Target="http://www.google.com/search?hl=en&amp;q=Dell%20Inc.%20OptiPlex%207040" TargetMode="External"/><Relationship Id="rId142" Type="http://schemas.openxmlformats.org/officeDocument/2006/relationships/hyperlink" Target="https://www.dell.com/support/home/en-ph/product-support/servicetag/0-Nkc0ZllrSFMzNU1CT1h4blNPNEtSdz090/overview" TargetMode="External"/><Relationship Id="rId184" Type="http://schemas.openxmlformats.org/officeDocument/2006/relationships/hyperlink" Target="https://www.dell.com/support/home/en-ph/product-support/servicetag/0-MlN6VGxZQ3AzWkJtQlVOM0prakJoZz090/overview" TargetMode="External"/><Relationship Id="rId391" Type="http://schemas.openxmlformats.org/officeDocument/2006/relationships/hyperlink" Target="https://www.dell.com/support/home/en-ph/product-support/servicetag/0-MnZuM3cyMXlVQVY3R2FHeWNwaWZadz090/overview" TargetMode="External"/><Relationship Id="rId405" Type="http://schemas.openxmlformats.org/officeDocument/2006/relationships/hyperlink" Target="https://www.dell.com/support/home/en-ph/product-support/servicetag/0-eHgvcWx6emZKclZubE5xYXU1RDNjdz090/overview" TargetMode="External"/><Relationship Id="rId447" Type="http://schemas.openxmlformats.org/officeDocument/2006/relationships/hyperlink" Target="https://www.dell.com/support/home/en-ph/product-support/servicetag/0-L3BpNEFqQXU2b1RsN1UzNHloMGlzdz090/overview" TargetMode="External"/><Relationship Id="rId251" Type="http://schemas.openxmlformats.org/officeDocument/2006/relationships/hyperlink" Target="https://www.dell.com/support/home/en-ph/product-support/servicetag/0-RGdYeHlLMG9FRHNLSmVsdE1xNWlSUT090/overview" TargetMode="External"/><Relationship Id="rId489" Type="http://schemas.openxmlformats.org/officeDocument/2006/relationships/hyperlink" Target="https://www.dell.com/support/home/en-us/product-support/servicetag/0-RXVDcFJVUlJSL29NRVJ1SkxGdDF6dz090/overview" TargetMode="External"/><Relationship Id="rId46" Type="http://schemas.openxmlformats.org/officeDocument/2006/relationships/hyperlink" Target="https://www.dell.com/support/home/en-ph/product-support/servicetag/0-a0twM2NCUTQ1d0RMY2ZncnpEMlpFUT090/overview" TargetMode="External"/><Relationship Id="rId293" Type="http://schemas.openxmlformats.org/officeDocument/2006/relationships/hyperlink" Target="https://www.dell.com/support/home/en-ph/product-support/servicetag/0-TnBlQkttL2tjR1BVTVgvNjN3TWVOUT090/overview" TargetMode="External"/><Relationship Id="rId307" Type="http://schemas.openxmlformats.org/officeDocument/2006/relationships/hyperlink" Target="https://www.dell.com/support/home/en-ph/product-support/servicetag/0-cEk0T2t1TzJ6cWhFYlh1S1NvMlUyUT090/overview" TargetMode="External"/><Relationship Id="rId349" Type="http://schemas.openxmlformats.org/officeDocument/2006/relationships/hyperlink" Target="https://www.dell.com/support/home/en-ph/product-support/servicetag/0-d0RNTGJmL1RzaEUzcnR4djEvcyt0Zz090/overview" TargetMode="External"/><Relationship Id="rId514" Type="http://schemas.openxmlformats.org/officeDocument/2006/relationships/hyperlink" Target="https://www.dell.com/support/home/en-us/product-support/servicetag/0-b0FvMXVFOGE5cUtuZlA5THF2WHJxdz090/overview" TargetMode="External"/><Relationship Id="rId556" Type="http://schemas.openxmlformats.org/officeDocument/2006/relationships/hyperlink" Target="https://www.dell.com/support/home/en-ph/product-support/servicetag/0-ZGNPTHFuU3NiQnZKTklRbzZmUXRYQT090/overview" TargetMode="External"/><Relationship Id="rId88" Type="http://schemas.openxmlformats.org/officeDocument/2006/relationships/hyperlink" Target="https://www.dell.com/support/home/en-my/product-support/servicetag/0-R1F4Q29zRkxiSS9FY3F0RW4rMXVhUT090/overview" TargetMode="External"/><Relationship Id="rId111" Type="http://schemas.openxmlformats.org/officeDocument/2006/relationships/hyperlink" Target="https://www.dell.com/support/home/en-my/product-support/servicetag/0-QUV1M1JsaURyRThERTFHYTdYbTdYQT090/overview" TargetMode="External"/><Relationship Id="rId153" Type="http://schemas.openxmlformats.org/officeDocument/2006/relationships/hyperlink" Target="https://www.dell.com/support/home/en-ph/product-support/servicetag/0-L0QwazF5MlE3aHpQNm1GT0o3Rzlodz090/overview" TargetMode="External"/><Relationship Id="rId195" Type="http://schemas.openxmlformats.org/officeDocument/2006/relationships/hyperlink" Target="https://www.dell.com/support/home/en-ph/product-support/servicetag/0-NTlaZ01RY1hzTlN6aEhOenFWMUVqUT090/overview" TargetMode="External"/><Relationship Id="rId209" Type="http://schemas.openxmlformats.org/officeDocument/2006/relationships/hyperlink" Target="https://www.dell.com/support/home/en-ph/product-support/servicetag/0-ZFA5SFpUYVdQWk1zZm5lVCtoaURVZz090/overview" TargetMode="External"/><Relationship Id="rId360" Type="http://schemas.openxmlformats.org/officeDocument/2006/relationships/hyperlink" Target="https://www.dell.com/support/home/en-ph/product-support/servicetag/0-ckVjUDJ3bGtkYUdtYWxzeUxzbTNnQT090/overview" TargetMode="External"/><Relationship Id="rId416" Type="http://schemas.openxmlformats.org/officeDocument/2006/relationships/hyperlink" Target="http://www.google.com/search?hl=en&amp;q=Dell%20Inc.%20OptiPlex%207040" TargetMode="External"/><Relationship Id="rId598" Type="http://schemas.openxmlformats.org/officeDocument/2006/relationships/hyperlink" Target="https://www.dell.com/support/home/en-my/product-support/servicetag/0-enZSQ2cxeEhzU2YweVdKeWVMMlBXQT090/overview" TargetMode="External"/><Relationship Id="rId220" Type="http://schemas.openxmlformats.org/officeDocument/2006/relationships/hyperlink" Target="https://www.dell.com/support/home/en-ph/product-support/servicetag/0-SjFLc2xzQWRmb2tPeVJ5bHRzclUydz090/overview" TargetMode="External"/><Relationship Id="rId458" Type="http://schemas.openxmlformats.org/officeDocument/2006/relationships/hyperlink" Target="https://www.dell.com/support/home/en-ph/product-support/servicetag/0-TWVVMzJEdjJobHpiU251ZXg5ZVlQUT090/overview" TargetMode="External"/><Relationship Id="rId15" Type="http://schemas.openxmlformats.org/officeDocument/2006/relationships/hyperlink" Target="http://www.google.com/search?hl=en&amp;q=Dell%20Inc.%20OptiPlex%207040" TargetMode="External"/><Relationship Id="rId57" Type="http://schemas.openxmlformats.org/officeDocument/2006/relationships/hyperlink" Target="https://www.dell.com/support/home/en-ph/product-support/servicetag/0-ZTR3VW80TEtQdERta2R0SWN2QmdzQT090/overview" TargetMode="External"/><Relationship Id="rId262" Type="http://schemas.openxmlformats.org/officeDocument/2006/relationships/hyperlink" Target="https://www.dell.com/support/home/en-ph/product-support/servicetag/0-TkN5dGJ6NlBaYVM1U0Z1M2dYSitMZz090/overview" TargetMode="External"/><Relationship Id="rId318" Type="http://schemas.openxmlformats.org/officeDocument/2006/relationships/hyperlink" Target="https://www.dell.com/support/home/en-ph/product-support/servicetag/0-eHgvcWx6emZKclZubE5xYXU1RDNjdz090/overview" TargetMode="External"/><Relationship Id="rId525" Type="http://schemas.openxmlformats.org/officeDocument/2006/relationships/hyperlink" Target="https://www.dell.com/support/home/en-us/product-support/servicetag/0-dUhxcHdEY0xDYzlEeEVOZlJZRmsydz090/overview" TargetMode="External"/><Relationship Id="rId567" Type="http://schemas.openxmlformats.org/officeDocument/2006/relationships/hyperlink" Target="https://www.dell.com/support/home/en-ph/product-support/servicetag/0-Y2tnSEYyd01jMEM1S0kxRDQxY21VUT090/overview" TargetMode="External"/><Relationship Id="rId99" Type="http://schemas.openxmlformats.org/officeDocument/2006/relationships/hyperlink" Target="https://www.dell.com/support/home/en-my/product-support/servicetag/0-Sk81NncxT3Y0R1ZEWTRyZkZQbS92QT090/overview" TargetMode="External"/><Relationship Id="rId122" Type="http://schemas.openxmlformats.org/officeDocument/2006/relationships/hyperlink" Target="https://www.dell.com/support/home/en-my/product-support/servicetag/0-QUV1M1JsaURyRThERTFHYTdYbTdYQT090/overview" TargetMode="External"/><Relationship Id="rId164" Type="http://schemas.openxmlformats.org/officeDocument/2006/relationships/hyperlink" Target="https://www.dell.com/support/home/en-ph/product-support/servicetag/0-K3ZneTN5WFVRUktHMUNOQUdPMnF5UT090/overview" TargetMode="External"/><Relationship Id="rId371" Type="http://schemas.openxmlformats.org/officeDocument/2006/relationships/hyperlink" Target="https://www.dell.com/support/home/en-ph/product-support/servicetag/0-N0E3RlN0RHNHazltd1JBWElNU0J0UT090/overview" TargetMode="External"/><Relationship Id="rId427" Type="http://schemas.openxmlformats.org/officeDocument/2006/relationships/hyperlink" Target="https://www.dell.com/support/home/en-ph/product-support/servicetag/0-aDgzUG55S1lYVUx4dnVPUGljSFIydz090/overview" TargetMode="External"/><Relationship Id="rId469" Type="http://schemas.openxmlformats.org/officeDocument/2006/relationships/hyperlink" Target="https://www.dell.com/support/home/en-ph/product-support/servicetag/0-OXJ0d3NaMkh4NXFnNW0yNHdXZWFCUT090/overview" TargetMode="External"/><Relationship Id="rId26" Type="http://schemas.openxmlformats.org/officeDocument/2006/relationships/hyperlink" Target="http://www.google.com/search?hl=en&amp;q=Dell+Inc.%20OptiPlex+7460+AIO" TargetMode="External"/><Relationship Id="rId231" Type="http://schemas.openxmlformats.org/officeDocument/2006/relationships/hyperlink" Target="https://www.dell.com/support/home/en-ph/product-support/servicetag/0-SEt3eURuS2Q3ejJiYnFTc1dFczJldz090/overview" TargetMode="External"/><Relationship Id="rId273" Type="http://schemas.openxmlformats.org/officeDocument/2006/relationships/hyperlink" Target="https://www.dell.com/support/home/en-ph/product-support/servicetag/0-ZWxMdUlYcHRtZE1YVkxNWFFDZ2U3dz090/overview" TargetMode="External"/><Relationship Id="rId329" Type="http://schemas.openxmlformats.org/officeDocument/2006/relationships/hyperlink" Target="https://www.dell.com/support/home/en-ph/product-support/servicetag/0-a3diekhaSHd4TndCVHhTUmxxVTRGZz090/overview" TargetMode="External"/><Relationship Id="rId480" Type="http://schemas.openxmlformats.org/officeDocument/2006/relationships/hyperlink" Target="https://www.dell.com/support/home/en-us/product-support/servicetag/0-ZWYwSG5OeWFLSURNUDdXR203WXloUT090/overview" TargetMode="External"/><Relationship Id="rId536" Type="http://schemas.openxmlformats.org/officeDocument/2006/relationships/hyperlink" Target="https://www.dell.com/support/home/en-us/product-support/servicetag/0-a3BZdERCdnBqRis1RnN5RkNkTFFNQT090/overview" TargetMode="External"/><Relationship Id="rId68" Type="http://schemas.openxmlformats.org/officeDocument/2006/relationships/hyperlink" Target="https://www.dell.com/support/home/en-my/product-support/servicetag/0-MkMxTUpjNnpMRHlTU3VPSEFvYVg3dz090/overview" TargetMode="External"/><Relationship Id="rId133" Type="http://schemas.openxmlformats.org/officeDocument/2006/relationships/hyperlink" Target="https://www.dell.com/support/home/en-ph/product-support/servicetag/0-dW15R1lEc2xqMWRsUU91eDdzQXJiZz090/overview" TargetMode="External"/><Relationship Id="rId175" Type="http://schemas.openxmlformats.org/officeDocument/2006/relationships/hyperlink" Target="https://www.dell.com/support/home/en-ph/product-support/servicetag/0-cUV6SktMYlU5aTFnQmR5aTJmNXVRQT090/overview" TargetMode="External"/><Relationship Id="rId340" Type="http://schemas.openxmlformats.org/officeDocument/2006/relationships/hyperlink" Target="https://www.dell.com/support/home/en-ph/product-support/servicetag/0-c2xXOUlkRU9Qbmg3RENyNElDY0Z2dz090/overview" TargetMode="External"/><Relationship Id="rId578" Type="http://schemas.openxmlformats.org/officeDocument/2006/relationships/hyperlink" Target="https://www.dell.com/support/home/en-ph/product-support/servicetag/0-RVBhdXIyT0dxZ2NNQ0FMeHFoT3pzUT090/overview" TargetMode="External"/><Relationship Id="rId200" Type="http://schemas.openxmlformats.org/officeDocument/2006/relationships/hyperlink" Target="https://www.dell.com/support/home/en-ph/product-support/servicetag/0-VWhQazVmRk5penMzdHVSTFVhT0Z5dz090/overview" TargetMode="External"/><Relationship Id="rId382" Type="http://schemas.openxmlformats.org/officeDocument/2006/relationships/hyperlink" Target="https://www.dell.com/support/home/en-ph/product-support/servicetag/0-MlFqYklzMmtENkwxV1NaNmxQRlRpUT090/overview" TargetMode="External"/><Relationship Id="rId438" Type="http://schemas.openxmlformats.org/officeDocument/2006/relationships/hyperlink" Target="https://www.dell.com/support/home/en-ph/product-support/servicetag/0-aFZydlZoSmt4NU9mSSttdndwTXE3UT090/overview" TargetMode="External"/><Relationship Id="rId603" Type="http://schemas.openxmlformats.org/officeDocument/2006/relationships/hyperlink" Target="https://www.dell.com/support/home/en-ph/product-support/servicetag/0-NXFjYXFEdG9RR0k1cjdhbENWVzRBUT090/overview" TargetMode="External"/><Relationship Id="rId242" Type="http://schemas.openxmlformats.org/officeDocument/2006/relationships/hyperlink" Target="https://www.dell.com/support/home/en-ph/product-support/servicetag/0-bG9vemN4TzVCditlWDltSGNTditjUT090/overview" TargetMode="External"/><Relationship Id="rId284" Type="http://schemas.openxmlformats.org/officeDocument/2006/relationships/hyperlink" Target="https://www.dell.com/support/home/en-ph/product-support/servicetag/0-QzFnSTZTcHowS1RVenFBWE5naExuUT090/overview" TargetMode="External"/><Relationship Id="rId491" Type="http://schemas.openxmlformats.org/officeDocument/2006/relationships/hyperlink" Target="https://www.dell.com/support/home/en-us/product-support/servicetag/0-SHBaUkpiSTVvd2VZbEFLMVNTc2Nrdz090/overview" TargetMode="External"/><Relationship Id="rId505" Type="http://schemas.openxmlformats.org/officeDocument/2006/relationships/hyperlink" Target="https://www.dell.com/support/home/en-us/product-support/servicetag/0-djNkN1NGQy9iOHlGcENyTXlvaWZIZz090/overview" TargetMode="External"/><Relationship Id="rId37" Type="http://schemas.openxmlformats.org/officeDocument/2006/relationships/hyperlink" Target="http://www.google.com/search?hl=en&amp;q=Dell%20Inc.%20OptiPlex%207040" TargetMode="External"/><Relationship Id="rId79" Type="http://schemas.openxmlformats.org/officeDocument/2006/relationships/hyperlink" Target="https://www.dell.com/support/home/en-ph/product-support/servicetag/0-Zk1aazNMaWpSdzFmUnFQTitOR2xVUT090/overview" TargetMode="External"/><Relationship Id="rId102" Type="http://schemas.openxmlformats.org/officeDocument/2006/relationships/hyperlink" Target="http://www.google.com/search?hl=en&amp;q=Dell+Inc.%20OptiPlex+7460+AIO" TargetMode="External"/><Relationship Id="rId144" Type="http://schemas.openxmlformats.org/officeDocument/2006/relationships/hyperlink" Target="https://www.dell.com/support/home/en-ph/product-support/servicetag/0-aUtTSVcxeE1jaVpUa2FIOXJSbjBYQT090/overview" TargetMode="External"/><Relationship Id="rId547" Type="http://schemas.openxmlformats.org/officeDocument/2006/relationships/hyperlink" Target="https://www.dell.com/support/home/en-us/product-support/servicetag/0-Q3JoOXZGdXVlNTNNWTFCZFF3Y0ZIdz090/overview" TargetMode="External"/><Relationship Id="rId589" Type="http://schemas.openxmlformats.org/officeDocument/2006/relationships/hyperlink" Target="https://www.dell.com/support/home/en-my/product-support/servicetag/0-NHZHaVAvT29nRHVlRENWODR5SDM0UT090/overview" TargetMode="External"/><Relationship Id="rId90" Type="http://schemas.openxmlformats.org/officeDocument/2006/relationships/hyperlink" Target="https://www.dell.com/support/home/en-my/product-support/servicetag/0-RTYzbTlRbnZBMnhQMmRnVDJSRkxmZz090/overview" TargetMode="External"/><Relationship Id="rId186" Type="http://schemas.openxmlformats.org/officeDocument/2006/relationships/hyperlink" Target="https://www.dell.com/support/home/en-ph/product-support/servicetag/0-cEg4SGZQVHQ5N0lyTFZUaFNrWW13UT090/overview" TargetMode="External"/><Relationship Id="rId351" Type="http://schemas.openxmlformats.org/officeDocument/2006/relationships/hyperlink" Target="https://www.dell.com/support/home/en-ph/product-support/servicetag/0-a296eGVzUDAxalFXWStYUTFySDhPZz090/overview" TargetMode="External"/><Relationship Id="rId393" Type="http://schemas.openxmlformats.org/officeDocument/2006/relationships/hyperlink" Target="https://www.dell.com/support/home/en-ph/product-support/servicetag/0-N2VwSkZ3c2hsam02YlVXZjlwR25oQT090/overview" TargetMode="External"/><Relationship Id="rId407" Type="http://schemas.openxmlformats.org/officeDocument/2006/relationships/hyperlink" Target="https://www.dell.com/support/home/en-ph/product-support/servicetag/0-ZUJkTkhPMWdCNkl5V2VDVmdEcGFLUT090/overview" TargetMode="External"/><Relationship Id="rId449" Type="http://schemas.openxmlformats.org/officeDocument/2006/relationships/hyperlink" Target="https://www.dell.com/support/home/en-ph/product-support/servicetag/0-NXNwaFdvaHIycnNPWkdOQU8ybE9Mdz090/overview" TargetMode="External"/><Relationship Id="rId211" Type="http://schemas.openxmlformats.org/officeDocument/2006/relationships/hyperlink" Target="https://www.dell.com/support/home/en-ph/product-support/servicetag/0-ZzhHM3dMYWRjYzNDb0hJT0FOTEYvQT090/overview" TargetMode="External"/><Relationship Id="rId253" Type="http://schemas.openxmlformats.org/officeDocument/2006/relationships/hyperlink" Target="https://www.dell.com/support/home/en-ph/product-support/servicetag/0-bERTdkNnd3hrUkNoN3Rlb0FaMW1qdz090/overview" TargetMode="External"/><Relationship Id="rId295" Type="http://schemas.openxmlformats.org/officeDocument/2006/relationships/hyperlink" Target="https://www.dell.com/support/home/en-ph/product-support/servicetag/0-ZXBlcU9GY29pNFdLSE9zekNWWkVLQT090/overview" TargetMode="External"/><Relationship Id="rId309" Type="http://schemas.openxmlformats.org/officeDocument/2006/relationships/hyperlink" Target="https://www.dell.com/support/home/en-ph/product-support/servicetag/0-cFJPd0p3amUvcU51Tk9BS1JMd2JGQT090/overview" TargetMode="External"/><Relationship Id="rId460" Type="http://schemas.openxmlformats.org/officeDocument/2006/relationships/hyperlink" Target="https://www.dell.com/support/home/en-ph/product-support/servicetag/0-cXVPZW5hY1A5UDY0NjltUUdoNkZjdz090/overview" TargetMode="External"/><Relationship Id="rId516" Type="http://schemas.openxmlformats.org/officeDocument/2006/relationships/hyperlink" Target="https://www.dell.com/support/home/en-us/product-support/servicetag/0-dmVxcUxyQ3V4V01iTkwzeGk1ait6Zz090/overview" TargetMode="External"/><Relationship Id="rId48" Type="http://schemas.openxmlformats.org/officeDocument/2006/relationships/hyperlink" Target="http://www.google.com/search?hl=en&amp;q=Dell%20Inc.%20OptiPlex%207040" TargetMode="External"/><Relationship Id="rId113" Type="http://schemas.openxmlformats.org/officeDocument/2006/relationships/hyperlink" Target="https://www.dell.com/support/home/en-my/product-support/servicetag/0-QUV1M1JsaURyRThERTFHYTdYbTdYQT090/overview" TargetMode="External"/><Relationship Id="rId320" Type="http://schemas.openxmlformats.org/officeDocument/2006/relationships/hyperlink" Target="https://www.dell.com/support/home/en-ph/product-support/servicetag/0-eWlaNU5Dd3FPM3lLQzlpVmRIWnpQQT090/overview" TargetMode="External"/><Relationship Id="rId558" Type="http://schemas.openxmlformats.org/officeDocument/2006/relationships/hyperlink" Target="https://www.dell.com/support/home/en-ph/product-support/servicetag/0-ZTR3VW80TEtQdERta2R0SWN2QmdzQT090/overview" TargetMode="External"/><Relationship Id="rId155" Type="http://schemas.openxmlformats.org/officeDocument/2006/relationships/hyperlink" Target="https://www.dell.com/support/home/en-ph/product-support/servicetag/0-akNOcGV5SWJyMEFyQUFqc2JKa3lqQT090/overview" TargetMode="External"/><Relationship Id="rId197" Type="http://schemas.openxmlformats.org/officeDocument/2006/relationships/hyperlink" Target="https://www.dell.com/support/home/en-ph/product-support/servicetag/0-NS84d3duZFBSM3J0UTdvZVhTNVQ1QT090/overview" TargetMode="External"/><Relationship Id="rId362" Type="http://schemas.openxmlformats.org/officeDocument/2006/relationships/hyperlink" Target="https://www.dell.com/support/home/en-ph/product-support/servicetag/0-NS80Zi95N1ZlbTkyZCtoT0tQbEVEZz090/overview" TargetMode="External"/><Relationship Id="rId418" Type="http://schemas.openxmlformats.org/officeDocument/2006/relationships/hyperlink" Target="http://www.google.com/search?hl=en&amp;q=Dell%20Inc.%20OptiPlex%207040" TargetMode="External"/><Relationship Id="rId222" Type="http://schemas.openxmlformats.org/officeDocument/2006/relationships/hyperlink" Target="https://www.dell.com/support/home/en-ph/product-support/servicetag/0-UWdaQ2hCUmNjVWRrZHdvQ0Z5Uy9SZz090/overview" TargetMode="External"/><Relationship Id="rId264" Type="http://schemas.openxmlformats.org/officeDocument/2006/relationships/hyperlink" Target="https://www.dell.com/support/home/en-ph/product-support/servicetag/0-TVBBYlJMQjY0aW00ekt1QTNIdi83Zz090/overview" TargetMode="External"/><Relationship Id="rId471" Type="http://schemas.openxmlformats.org/officeDocument/2006/relationships/hyperlink" Target="https://www.dell.com/support/home/en-ph/product-support/servicetag/0-WUFBVnZhVjJPTithNGlXa0U5VjBJUT090/overview" TargetMode="External"/><Relationship Id="rId17" Type="http://schemas.openxmlformats.org/officeDocument/2006/relationships/hyperlink" Target="http://www.google.com/search?hl=en&amp;q=Dell%20Inc.%20OptiPlex%207040" TargetMode="External"/><Relationship Id="rId59" Type="http://schemas.openxmlformats.org/officeDocument/2006/relationships/hyperlink" Target="https://www.dell.com/support/home/en-ph/product-support/servicetag/0-NDNKR1MvOXFid2g4UTVpZWNTSEgxQT090/overview" TargetMode="External"/><Relationship Id="rId124" Type="http://schemas.openxmlformats.org/officeDocument/2006/relationships/hyperlink" Target="https://www.dell.com/support/home/en-my/product-support/servicetag/0-QUV1M1JsaURyRThERTFHYTdYbTdYQT090/overview" TargetMode="External"/><Relationship Id="rId527" Type="http://schemas.openxmlformats.org/officeDocument/2006/relationships/hyperlink" Target="https://www.dell.com/support/home/en-us/product-support/servicetag/0-K3JHK1hrbEVvZW1rb0lGcHlieHpjdz090/overview" TargetMode="External"/><Relationship Id="rId569" Type="http://schemas.openxmlformats.org/officeDocument/2006/relationships/hyperlink" Target="https://www.dell.com/support/home/en-my/product-support/servicetag/0-MkMxTUpjNnpMRHlTU3VPSEFvYVg3dz090/overview" TargetMode="External"/><Relationship Id="rId70" Type="http://schemas.openxmlformats.org/officeDocument/2006/relationships/hyperlink" Target="https://www.dell.com/support/home/en-my/product-support/servicetag/0-NHJLS0RiUTNNbG90djYvUzFsYlkwQT090/overview" TargetMode="External"/><Relationship Id="rId166" Type="http://schemas.openxmlformats.org/officeDocument/2006/relationships/hyperlink" Target="https://www.dell.com/support/home/en-ph/product-support/servicetag/0-RVVSbUQrS28rL25rMklYQitkTnFzZz090/overview" TargetMode="External"/><Relationship Id="rId331" Type="http://schemas.openxmlformats.org/officeDocument/2006/relationships/hyperlink" Target="https://www.dell.com/support/home/en-ph/product-support/servicetag/0-elE5K05IQkVIWGFaMTA5WERubjFDZz090/overview" TargetMode="External"/><Relationship Id="rId373" Type="http://schemas.openxmlformats.org/officeDocument/2006/relationships/hyperlink" Target="https://www.dell.com/support/home/en-ph/product-support/servicetag/0-a3lxSDVQVlM5KzI3b2dIRFV4YWR6UT090/overview" TargetMode="External"/><Relationship Id="rId429" Type="http://schemas.openxmlformats.org/officeDocument/2006/relationships/hyperlink" Target="https://www.dell.com/support/home/en-ph/product-support/servicetag/0-U3daYTdWRlBxTCtBQkJzSDhBTUJ2dz090/overview" TargetMode="External"/><Relationship Id="rId580" Type="http://schemas.openxmlformats.org/officeDocument/2006/relationships/hyperlink" Target="https://www.dell.com/support/home/en-ph/product-support/servicetag/0-Zk1aazNMaWpSdzFmUnFQTitOR2xVUT090/overview" TargetMode="External"/><Relationship Id="rId1" Type="http://schemas.openxmlformats.org/officeDocument/2006/relationships/hyperlink" Target="http://www.google.com/search?hl=en&amp;q=Dell+Inc.%20OptiPlex+7040" TargetMode="External"/><Relationship Id="rId233" Type="http://schemas.openxmlformats.org/officeDocument/2006/relationships/hyperlink" Target="https://www.dell.com/support/home/en-ph/product-support/servicetag/0-RW5Va0N5RXRWNjhETVp0d0NpSGJ3UT090/overview" TargetMode="External"/><Relationship Id="rId440" Type="http://schemas.openxmlformats.org/officeDocument/2006/relationships/hyperlink" Target="https://www.dell.com/support/home/en-ph/product-support/servicetag/0-OWJxRW8xdW1XRDJoOFVEb1J0dDJEdz090/overview" TargetMode="External"/><Relationship Id="rId28" Type="http://schemas.openxmlformats.org/officeDocument/2006/relationships/hyperlink" Target="http://www.google.com/search?hl=en&amp;q=Dell%20Inc.%20OptiPlex%207040" TargetMode="External"/><Relationship Id="rId275" Type="http://schemas.openxmlformats.org/officeDocument/2006/relationships/hyperlink" Target="https://www.dell.com/support/home/en-ph/product-support/servicetag/0-SWFldHcyMGdUMkNsZEo0L1U0cFQ3UT090/overview" TargetMode="External"/><Relationship Id="rId300" Type="http://schemas.openxmlformats.org/officeDocument/2006/relationships/hyperlink" Target="https://www.dell.com/support/home/en-ph/product-support/servicetag/0-dDZVTzBSNVk2NGxSZ2pRbHBPMDZBZz090/overview" TargetMode="External"/><Relationship Id="rId482" Type="http://schemas.openxmlformats.org/officeDocument/2006/relationships/hyperlink" Target="https://www.dell.com/support/home/en-us/product-support/servicetag/0-ODRORDBqSklXTkpSK1p6Q3lUNTNLdz090/overview" TargetMode="External"/><Relationship Id="rId538" Type="http://schemas.openxmlformats.org/officeDocument/2006/relationships/hyperlink" Target="https://www.dell.com/support/home/en-ph/product-support/servicetag/0-U3daYTdWRlBxTCtBQkJzSDhBTUJ2dz090/overview" TargetMode="External"/><Relationship Id="rId81" Type="http://schemas.openxmlformats.org/officeDocument/2006/relationships/hyperlink" Target="https://www.dell.com/support/home/en-my/product-support/servicetag/0-SjVtbDNyRkpmR3dscldrUnkza2Evdz090/overview" TargetMode="External"/><Relationship Id="rId135" Type="http://schemas.openxmlformats.org/officeDocument/2006/relationships/hyperlink" Target="https://www.dell.com/support/home/en-ph/product-support/servicetag/0-anVnL09iWEd5U3FMalpmVUIzZnUyUT090/overview" TargetMode="External"/><Relationship Id="rId177" Type="http://schemas.openxmlformats.org/officeDocument/2006/relationships/hyperlink" Target="https://www.dell.com/support/home/en-ph/product-support/servicetag/0-V0dNSWRyZnJTR2tTNklZZHJ5TURMUT090/overview" TargetMode="External"/><Relationship Id="rId342" Type="http://schemas.openxmlformats.org/officeDocument/2006/relationships/hyperlink" Target="https://www.dell.com/support/home/en-ph/product-support/servicetag/0-ZUJkTkhPMWdCNkl5V2VDVmdEcGFLUT090/overview" TargetMode="External"/><Relationship Id="rId384" Type="http://schemas.openxmlformats.org/officeDocument/2006/relationships/hyperlink" Target="https://www.dell.com/support/home/en-ph/product-support/servicetag/0-akN4UmxhNDJhbWx3RWFCNEdoUFVSZz090/overview" TargetMode="External"/><Relationship Id="rId591" Type="http://schemas.openxmlformats.org/officeDocument/2006/relationships/hyperlink" Target="https://www.dell.com/support/home/en-my/product-support/servicetag/0-RlZBTDNOR1RHRlMwSXUvUmVhVHFaUT090/overview" TargetMode="External"/><Relationship Id="rId605" Type="http://schemas.openxmlformats.org/officeDocument/2006/relationships/hyperlink" Target="https://www.dell.com/support/home/en-ph/product-support/servicetag/0-eUVzVkRJZGdXWlBrUzJSRWFST2R6Zz090/overview" TargetMode="External"/><Relationship Id="rId202" Type="http://schemas.openxmlformats.org/officeDocument/2006/relationships/hyperlink" Target="https://www.dell.com/support/home/en-ph/product-support/servicetag/0-bjVUc0htTUk0TUNuYnoxVDB5c1lrdz090/overview" TargetMode="External"/><Relationship Id="rId244" Type="http://schemas.openxmlformats.org/officeDocument/2006/relationships/hyperlink" Target="https://www.dell.com/support/home/en-ph/product-support/servicetag/0-Wk11OC9wOExQYkczaUE5dlo2ZWt5Zz090/overview" TargetMode="External"/><Relationship Id="rId39" Type="http://schemas.openxmlformats.org/officeDocument/2006/relationships/hyperlink" Target="http://www.google.com/search?hl=en&amp;q=Dell%20Inc.%20OptiPlex%207040" TargetMode="External"/><Relationship Id="rId286" Type="http://schemas.openxmlformats.org/officeDocument/2006/relationships/hyperlink" Target="https://www.dell.com/support/home/en-ph/product-support/servicetag/0-QjBYYmdsdExRUGwvN1RhSi9IV3NkQT090/overview" TargetMode="External"/><Relationship Id="rId451" Type="http://schemas.openxmlformats.org/officeDocument/2006/relationships/hyperlink" Target="https://www.dell.com/support/home/en-ph/product-support/servicetag/0-MlNKZEltemNueDBydkh1UGxMM05sdz090/overview" TargetMode="External"/><Relationship Id="rId493" Type="http://schemas.openxmlformats.org/officeDocument/2006/relationships/hyperlink" Target="https://www.dell.com/support/home/en-us/product-support/servicetag/0-RENwcHRxMC96WDJPVFFzbTBhRjhnZz090/overview" TargetMode="External"/><Relationship Id="rId507" Type="http://schemas.openxmlformats.org/officeDocument/2006/relationships/hyperlink" Target="https://www.dell.com/support/home/en-us/product-support/servicetag/0-VXFWQmFEZ1Y5NzdzOEhyRmk4bEVOUT090/overview" TargetMode="External"/><Relationship Id="rId549" Type="http://schemas.openxmlformats.org/officeDocument/2006/relationships/hyperlink" Target="https://www.dell.com/support/home/en-us/product-support/servicetag/0-V2xDalI4eVpJYTlnL2lFZnRsTTl1QT090/overview" TargetMode="External"/><Relationship Id="rId50" Type="http://schemas.openxmlformats.org/officeDocument/2006/relationships/hyperlink" Target="http://www.google.com/search?hl=en&amp;q=Dell+Inc.%20OptiPlex+7460+AIO" TargetMode="External"/><Relationship Id="rId104" Type="http://schemas.openxmlformats.org/officeDocument/2006/relationships/hyperlink" Target="http://www.google.com/search?hl=en&amp;q=Dell+Inc.%20OptiPlex+7460+AIO" TargetMode="External"/><Relationship Id="rId146" Type="http://schemas.openxmlformats.org/officeDocument/2006/relationships/hyperlink" Target="https://www.dell.com/support/home/en-ph/product-support/servicetag/0-dnN0Q1FJOVRkSWtxRkMwa01jVllKUT090/overview" TargetMode="External"/><Relationship Id="rId188" Type="http://schemas.openxmlformats.org/officeDocument/2006/relationships/hyperlink" Target="https://www.dell.com/support/home/en-ph/product-support/servicetag/0-RndzdGhpUUkwSXBQYUt5NmdjQlE5UT090/overview" TargetMode="External"/><Relationship Id="rId311" Type="http://schemas.openxmlformats.org/officeDocument/2006/relationships/hyperlink" Target="https://www.dell.com/support/home/en-ph/product-support/servicetag/0-ZlBWWEw1Mnd1dlZ4bTlUZmhNNm9jQT090/overview" TargetMode="External"/><Relationship Id="rId353" Type="http://schemas.openxmlformats.org/officeDocument/2006/relationships/hyperlink" Target="https://www.dell.com/support/home/en-ph/product-support/servicetag/0-M2FtVzBIWGczaS83ZHBpM3R4Mndqdz090/overview" TargetMode="External"/><Relationship Id="rId395" Type="http://schemas.openxmlformats.org/officeDocument/2006/relationships/hyperlink" Target="http://www.google.com/search?hl=en&amp;q=Dell+Inc.%20OptiPlex+7460+AIO" TargetMode="External"/><Relationship Id="rId409" Type="http://schemas.openxmlformats.org/officeDocument/2006/relationships/hyperlink" Target="https://www.dell.com/support/home/en-ph/product-support/servicetag/0-OVpWWXk0SGhHTW5nTGxTYlVKMEgrdz090/overview" TargetMode="External"/><Relationship Id="rId560" Type="http://schemas.openxmlformats.org/officeDocument/2006/relationships/hyperlink" Target="https://www.dell.com/support/home/en-ph/product-support/servicetag/0-NDNKR1MvOXFid2g4UTVpZWNTSEgxQT090/overview" TargetMode="External"/><Relationship Id="rId92" Type="http://schemas.openxmlformats.org/officeDocument/2006/relationships/hyperlink" Target="https://www.dell.com/support/home/en-my/product-support/servicetag/0-Z3ZMVzVnOUpsdkQveVVoRlA2VEtjdz090/overview" TargetMode="External"/><Relationship Id="rId213" Type="http://schemas.openxmlformats.org/officeDocument/2006/relationships/hyperlink" Target="https://www.dell.com/support/home/en-ph/product-support/servicetag/0-TDlvZVRpR0V6elp5VHZsVERUZUlmZz090/overview" TargetMode="External"/><Relationship Id="rId420" Type="http://schemas.openxmlformats.org/officeDocument/2006/relationships/hyperlink" Target="https://www.dell.com/support/home/en-ph/product-support/servicetag/0-OVMxZ0Rxazl4bHhFWGsrN2hncUdxUT090/overview" TargetMode="External"/><Relationship Id="rId255" Type="http://schemas.openxmlformats.org/officeDocument/2006/relationships/hyperlink" Target="https://www.dell.com/support/home/en-ph/product-support/servicetag/0-dUhwM2xBY2g4S1AvdWtmVXltdnc0UT090/overview" TargetMode="External"/><Relationship Id="rId297" Type="http://schemas.openxmlformats.org/officeDocument/2006/relationships/hyperlink" Target="https://www.dell.com/support/home/en-ph/product-support/servicetag/0-a2dxUGp0M0VVQlVzekNYell5MnhUQT090/overview" TargetMode="External"/><Relationship Id="rId462" Type="http://schemas.openxmlformats.org/officeDocument/2006/relationships/hyperlink" Target="https://www.dell.com/support/home/en-ph/product-support/servicetag/0-dVBYWm1udmZvTE0xZWdMY2FvNThRZz090/overview" TargetMode="External"/><Relationship Id="rId518" Type="http://schemas.openxmlformats.org/officeDocument/2006/relationships/hyperlink" Target="https://www.dell.com/support/home/en-us/product-support/servicetag/0-N3ZVL0ZpNDVoazZ6Tngvb0dYS1phUT090/overview" TargetMode="External"/><Relationship Id="rId115" Type="http://schemas.openxmlformats.org/officeDocument/2006/relationships/hyperlink" Target="https://www.dell.com/support/home/en-my/product-support/servicetag/0-QUV1M1JsaURyRThERTFHYTdYbTdYQT090/overview" TargetMode="External"/><Relationship Id="rId157" Type="http://schemas.openxmlformats.org/officeDocument/2006/relationships/hyperlink" Target="https://www.dell.com/support/home/en-ph/product-support/servicetag/0-NFlFMWIyOFNTaDhWRzVKRDhKVmdTZz090/overview" TargetMode="External"/><Relationship Id="rId322" Type="http://schemas.openxmlformats.org/officeDocument/2006/relationships/hyperlink" Target="https://www.dell.com/support/home/en-ph/product-support/servicetag/0-bmRNaXdCMEwvYjlBeU40UzI1Q3RyQT090/overview" TargetMode="External"/><Relationship Id="rId364" Type="http://schemas.openxmlformats.org/officeDocument/2006/relationships/hyperlink" Target="https://www.dell.com/support/home/en-ph/product-support/servicetag/0-L1h3QkNGN1B1YStWR25rYkIvcUUyZz090/overview" TargetMode="External"/><Relationship Id="rId61" Type="http://schemas.openxmlformats.org/officeDocument/2006/relationships/hyperlink" Target="https://www.dell.com/support/home/en-ph/product-support/servicetag/0-dlArQnhwZDczRGxwMWRXMUFndUkwdz090/overview" TargetMode="External"/><Relationship Id="rId199" Type="http://schemas.openxmlformats.org/officeDocument/2006/relationships/hyperlink" Target="https://www.dell.com/support/home/en-ph/product-support/servicetag/0-QXZYRGtIUHVtVU1DamU3S2RNaWRzUT090/overview" TargetMode="External"/><Relationship Id="rId571" Type="http://schemas.openxmlformats.org/officeDocument/2006/relationships/hyperlink" Target="https://www.dell.com/support/home/en-my/product-support/servicetag/0-NHJLS0RiUTNNbG90djYvUzFsYlkwQT090/overview" TargetMode="External"/><Relationship Id="rId19" Type="http://schemas.openxmlformats.org/officeDocument/2006/relationships/hyperlink" Target="http://www.google.com/search?hl=en&amp;q=Dell%20Inc.%20OptiPlex%207040" TargetMode="External"/><Relationship Id="rId224" Type="http://schemas.openxmlformats.org/officeDocument/2006/relationships/hyperlink" Target="https://www.dell.com/support/home/en-ph/product-support/servicetag/0-cVl0Vm1wQVdlb1F0THVmR1VVeGpadz090/overview" TargetMode="External"/><Relationship Id="rId266" Type="http://schemas.openxmlformats.org/officeDocument/2006/relationships/hyperlink" Target="https://www.dell.com/support/home/en-ph/product-support/servicetag/0-cS80M05FWk9TL2REY3ZwWGdGekRYdz090/overview" TargetMode="External"/><Relationship Id="rId431" Type="http://schemas.openxmlformats.org/officeDocument/2006/relationships/hyperlink" Target="https://www.dell.com/support/home/en-ph/product-support/servicetag/0-Y1ZMK2psTGpzUzhUenQrVkc0aUozZz090/overview" TargetMode="External"/><Relationship Id="rId473" Type="http://schemas.openxmlformats.org/officeDocument/2006/relationships/hyperlink" Target="https://www.dell.com/support/home/en-ph/product-support/servicetag/0-UytXS3B4dXBzZDUrdWtSaTMwNEg5QT090/overview" TargetMode="External"/><Relationship Id="rId529" Type="http://schemas.openxmlformats.org/officeDocument/2006/relationships/hyperlink" Target="https://www.dell.com/support/home/en-us/product-support/servicetag/0-VXV5NVlrMHM3UHM4YUZPUmlibTZidz090/overview" TargetMode="External"/><Relationship Id="rId30" Type="http://schemas.openxmlformats.org/officeDocument/2006/relationships/hyperlink" Target="http://www.google.com/search?hl=en&amp;q=Dell%20Inc.%20OptiPlex%207040" TargetMode="External"/><Relationship Id="rId126" Type="http://schemas.openxmlformats.org/officeDocument/2006/relationships/hyperlink" Target="https://www.dell.com/support/home/en-my/product-support/servicetag/0-QUV1M1JsaURyRThERTFHYTdYbTdYQT090/overview" TargetMode="External"/><Relationship Id="rId168" Type="http://schemas.openxmlformats.org/officeDocument/2006/relationships/hyperlink" Target="https://www.dell.com/support/home/en-ph/product-support/servicetag/0-QUlzUkhqMWswZVM2Z3NkdGVndzU5QT090/overview" TargetMode="External"/><Relationship Id="rId333" Type="http://schemas.openxmlformats.org/officeDocument/2006/relationships/hyperlink" Target="https://www.dell.com/support/home/en-ph/product-support/servicetag/0-S1dXV1dCMERXZHlZdWEvQWZoaHJKQT090/overview" TargetMode="External"/><Relationship Id="rId540" Type="http://schemas.openxmlformats.org/officeDocument/2006/relationships/hyperlink" Target="https://www.dell.com/support/home/en-ph/product-support/servicetag/0-aGlEVStBUllDbFNuMTNlNkJHbmhXQT090/overview" TargetMode="External"/><Relationship Id="rId72" Type="http://schemas.openxmlformats.org/officeDocument/2006/relationships/hyperlink" Target="https://www.dell.com/support/home/en-my/product-support/servicetag/0-a1JBOWpQRTViU3l2VUUvTmlnb3lZUT090/overview" TargetMode="External"/><Relationship Id="rId375" Type="http://schemas.openxmlformats.org/officeDocument/2006/relationships/hyperlink" Target="https://www.dell.com/support/home/en-ph/product-support/servicetag/0-bGpUanNmdFdydkJza29PbEFCYTJOdz090/overview" TargetMode="External"/><Relationship Id="rId582" Type="http://schemas.openxmlformats.org/officeDocument/2006/relationships/hyperlink" Target="https://www.dell.com/support/home/en-my/product-support/servicetag/0-SjVtbDNyRkpmR3dscldrUnkza2Evdz090/overview" TargetMode="External"/><Relationship Id="rId3" Type="http://schemas.openxmlformats.org/officeDocument/2006/relationships/hyperlink" Target="http://www.google.com/search?hl=en&amp;q=Dell%20Inc.%20OptiPlex%207040" TargetMode="External"/><Relationship Id="rId235" Type="http://schemas.openxmlformats.org/officeDocument/2006/relationships/hyperlink" Target="https://www.dell.com/support/home/en-ph/product-support/servicetag/0-Nm9VYUZPN0NzbWhVbk5BN2xnS256Zz090/overview" TargetMode="External"/><Relationship Id="rId277" Type="http://schemas.openxmlformats.org/officeDocument/2006/relationships/hyperlink" Target="https://www.dell.com/support/home/en-ph/product-support/servicetag/0-Z0pORTd4cHVqRnY5SUJZWnVGY0lEQT090/overview" TargetMode="External"/><Relationship Id="rId400" Type="http://schemas.openxmlformats.org/officeDocument/2006/relationships/hyperlink" Target="https://www.dell.com/support/home/en-ph/product-support/servicetag/0-RXdibDhZOHdrWjU4aXhGQlNZNU5HZz090/overview" TargetMode="External"/><Relationship Id="rId442" Type="http://schemas.openxmlformats.org/officeDocument/2006/relationships/hyperlink" Target="https://www.dell.com/support/home/en-ph/product-support/servicetag/0-dzdjTENCeHdSTkFFaUF0N3lQdVFDQT090/overview" TargetMode="External"/><Relationship Id="rId484" Type="http://schemas.openxmlformats.org/officeDocument/2006/relationships/hyperlink" Target="https://www.dell.com/support/home/en-us/product-support/servicetag/0-dWJ6YnY1dkhGTThzZU5TaGE5ZDduQT090/overview" TargetMode="External"/><Relationship Id="rId137" Type="http://schemas.openxmlformats.org/officeDocument/2006/relationships/hyperlink" Target="https://www.dell.com/support/home/en-ph/product-support/servicetag/0-UUZwR003b2RGemR0Y2plajVEUzlmQT090/overview" TargetMode="External"/><Relationship Id="rId302" Type="http://schemas.openxmlformats.org/officeDocument/2006/relationships/hyperlink" Target="https://www.dell.com/support/home/en-ph/product-support/servicetag/0-UmQyTlVpOUpFbW9lejk0ZHVHcVF2Zz090/overview" TargetMode="External"/><Relationship Id="rId344" Type="http://schemas.openxmlformats.org/officeDocument/2006/relationships/hyperlink" Target="https://www.dell.com/support/home/en-ph/product-support/servicetag/0-a3I0N3Q0M2cwb0Y2dDhCK3YzTVVpdz090/overview" TargetMode="External"/><Relationship Id="rId41" Type="http://schemas.openxmlformats.org/officeDocument/2006/relationships/hyperlink" Target="http://www.google.com/search?hl=en&amp;q=Dell+Inc.%20OptiPlex+7040" TargetMode="External"/><Relationship Id="rId83" Type="http://schemas.openxmlformats.org/officeDocument/2006/relationships/hyperlink" Target="https://www.dell.com/support/home/en-my/product-support/servicetag/0-WmR1T3BDZlg5RG5RdVBCVU9qRVF0Zz090/overview" TargetMode="External"/><Relationship Id="rId179" Type="http://schemas.openxmlformats.org/officeDocument/2006/relationships/hyperlink" Target="https://www.dell.com/support/home/en-ph/product-support/servicetag/0-TFYwVVVzYVRQOGpsMkFYTEVFVFZpUT090/overview" TargetMode="External"/><Relationship Id="rId386" Type="http://schemas.openxmlformats.org/officeDocument/2006/relationships/hyperlink" Target="https://www.dell.com/support/home/en-ph/product-support/servicetag/0-WUdIT2RPTzRoUTg1OEpINXhlb0EwUT090/overview" TargetMode="External"/><Relationship Id="rId551" Type="http://schemas.openxmlformats.org/officeDocument/2006/relationships/hyperlink" Target="https://www.dell.com/support/home/en-ph/product-support/servicetag/0-ZWxyRlYrcE85YzJMVmpZZzllS3M1Zz090/overview" TargetMode="External"/><Relationship Id="rId593" Type="http://schemas.openxmlformats.org/officeDocument/2006/relationships/hyperlink" Target="https://www.dell.com/support/home/en-my/product-support/servicetag/0-SlNOTjlJWmZPOGsra0Y5ODRMMnpTdz090/overview" TargetMode="External"/><Relationship Id="rId607" Type="http://schemas.openxmlformats.org/officeDocument/2006/relationships/hyperlink" Target="https://www.dell.com/support/home/en-ph/product-support/servicetag/0-WkJiZ0ovOU9UazIxLzYrOHVzMFZUZz090/overview" TargetMode="External"/><Relationship Id="rId190" Type="http://schemas.openxmlformats.org/officeDocument/2006/relationships/hyperlink" Target="https://www.dell.com/support/home/en-ph/product-support/servicetag/0-WjFOUmpIOFVabHVKRGdLK0FFcitGQT090/overview" TargetMode="External"/><Relationship Id="rId204" Type="http://schemas.openxmlformats.org/officeDocument/2006/relationships/hyperlink" Target="https://www.dell.com/support/home/en-ph/product-support/servicetag/0-a3NSSmgvMlBuQlpJbVJwMG1WTHpDdz090/overview" TargetMode="External"/><Relationship Id="rId246" Type="http://schemas.openxmlformats.org/officeDocument/2006/relationships/hyperlink" Target="https://www.dell.com/support/home/en-ph/product-support/servicetag/0-UkpaWFRXYll5dnV2RnJvL1lXZmVyUT090/overview" TargetMode="External"/><Relationship Id="rId288" Type="http://schemas.openxmlformats.org/officeDocument/2006/relationships/hyperlink" Target="https://www.dell.com/support/home/en-ph/product-support/servicetag/0-OXNpczVFQ3phbkcxYkxsZlF6U1pIdz090/overview" TargetMode="External"/><Relationship Id="rId411" Type="http://schemas.openxmlformats.org/officeDocument/2006/relationships/hyperlink" Target="http://www.google.com/search?hl=en&amp;q=Dell+Inc.%20OptiPlex+7460+AIO" TargetMode="External"/><Relationship Id="rId453" Type="http://schemas.openxmlformats.org/officeDocument/2006/relationships/hyperlink" Target="https://www.dell.com/support/home/en-ph/product-support/servicetag/0-NEFrZzFKWEsxbVpWd2VuU2ZXaFZWQT090/overview" TargetMode="External"/><Relationship Id="rId509" Type="http://schemas.openxmlformats.org/officeDocument/2006/relationships/hyperlink" Target="https://www.dell.com/support/home/en-us/product-support/servicetag/0-QkE0UVd0U3pkaXZvckxrL01FY25jUT090/overview" TargetMode="External"/><Relationship Id="rId106" Type="http://schemas.openxmlformats.org/officeDocument/2006/relationships/hyperlink" Target="https://www.dell.com/support/home/en-my/product-support/servicetag/0-QUV1M1JsaURyRThERTFHYTdYbTdYQT090/overview" TargetMode="External"/><Relationship Id="rId313" Type="http://schemas.openxmlformats.org/officeDocument/2006/relationships/hyperlink" Target="https://www.dell.com/support/home/en-ph/product-support/servicetag/0-MExFMHpiT3pVVFcxSzg0NG82c3Jxdz090/overview" TargetMode="External"/><Relationship Id="rId495" Type="http://schemas.openxmlformats.org/officeDocument/2006/relationships/hyperlink" Target="https://www.dell.com/support/home/en-us/product-support/servicetag/0-cG5NbnNaMUUyaGsrWGthS0h2TzlZZz090/overview" TargetMode="External"/><Relationship Id="rId10" Type="http://schemas.openxmlformats.org/officeDocument/2006/relationships/hyperlink" Target="http://www.google.com/search?hl=en&amp;q=Dell%20Inc.%20OptiPlex%207040" TargetMode="External"/><Relationship Id="rId52" Type="http://schemas.openxmlformats.org/officeDocument/2006/relationships/hyperlink" Target="https://www.dell.com/support/home/en-ph/product-support/servicetag/0-OVpWWXk0SGhHTW5nTGxTYlVKMEgrdz090/overview" TargetMode="External"/><Relationship Id="rId94" Type="http://schemas.openxmlformats.org/officeDocument/2006/relationships/hyperlink" Target="https://www.dell.com/support/home/en-my/product-support/servicetag/0-NjNmNmFLVGxBTXdiYnlqMmtLVXhGZz090/overview" TargetMode="External"/><Relationship Id="rId148" Type="http://schemas.openxmlformats.org/officeDocument/2006/relationships/hyperlink" Target="https://www.dell.com/support/home/en-ph/product-support/servicetag/0-UVU3eE8wdW8vR0JYL3hLcXdITXN6QT090/overview" TargetMode="External"/><Relationship Id="rId355" Type="http://schemas.openxmlformats.org/officeDocument/2006/relationships/hyperlink" Target="https://www.dell.com/support/home/en-ph/product-support/servicetag/0-YWhyNHpKTlFNTy9CQ2JMcU56Z2xaQT090/overview" TargetMode="External"/><Relationship Id="rId397" Type="http://schemas.openxmlformats.org/officeDocument/2006/relationships/hyperlink" Target="https://www.dell.com/support/home/en-ph/product-support/servicetag/0-eHgvcWx6emZKclZubE5xYXU1RDNjdz090/overview" TargetMode="External"/><Relationship Id="rId520" Type="http://schemas.openxmlformats.org/officeDocument/2006/relationships/hyperlink" Target="https://www.dell.com/support/home/en-us/product-support/servicetag/0-bmhxNnluR2gwdVhuMUNyWmtWYkNmQT090/overview" TargetMode="External"/><Relationship Id="rId562" Type="http://schemas.openxmlformats.org/officeDocument/2006/relationships/hyperlink" Target="https://www.dell.com/support/home/en-ph/product-support/servicetag/0-dlArQnhwZDczRGxwMWRXMUFndUkwdz090/overview" TargetMode="External"/><Relationship Id="rId215" Type="http://schemas.openxmlformats.org/officeDocument/2006/relationships/hyperlink" Target="https://www.dell.com/support/home/en-ph/product-support/servicetag/0-RHp0S3hsMmR6aG5sa1hCajY3RkVLUT090/overview" TargetMode="External"/><Relationship Id="rId257" Type="http://schemas.openxmlformats.org/officeDocument/2006/relationships/hyperlink" Target="https://www.dell.com/support/home/en-ph/product-support/servicetag/0-RmJKKzZ1Y2JNeUVjWEZRMGQwQmFEdz090/overview" TargetMode="External"/><Relationship Id="rId422" Type="http://schemas.openxmlformats.org/officeDocument/2006/relationships/hyperlink" Target="https://www.dell.com/support/home/en-ph/product-support/servicetag/0-ZW5wOW0vaHJKaExwaVdpQnZJMjVwUT090/overview" TargetMode="External"/><Relationship Id="rId464" Type="http://schemas.openxmlformats.org/officeDocument/2006/relationships/hyperlink" Target="https://www.dell.com/support/home/en-ph/product-support/servicetag/0-cnl2NElBYWgwSkd0RFFocHhBV1lqdz090/overview" TargetMode="External"/><Relationship Id="rId299" Type="http://schemas.openxmlformats.org/officeDocument/2006/relationships/hyperlink" Target="https://www.dell.com/support/home/en-ph/product-support/servicetag/0-QmRNSlFPdUNtNkdqdEJEWWVIdUFIUT090/overview" TargetMode="External"/><Relationship Id="rId63" Type="http://schemas.openxmlformats.org/officeDocument/2006/relationships/hyperlink" Target="https://www.dell.com/support/home/en-ph/product-support/servicetag/0-ZGFCR3ZyWWo4SHJsd0ZjVitoQWFKZz090/overview" TargetMode="External"/><Relationship Id="rId159" Type="http://schemas.openxmlformats.org/officeDocument/2006/relationships/hyperlink" Target="https://www.dell.com/support/home/en-ph/product-support/servicetag/0-b2FDdXVWelhFTHUzWnZwalZSVzViUT090/overview" TargetMode="External"/><Relationship Id="rId366" Type="http://schemas.openxmlformats.org/officeDocument/2006/relationships/hyperlink" Target="https://www.dell.com/support/home/en-ph/product-support/servicetag/0-dUtENGt6dEFzT0NMblByM1hOdkptdz090/overview" TargetMode="External"/><Relationship Id="rId573" Type="http://schemas.openxmlformats.org/officeDocument/2006/relationships/hyperlink" Target="https://www.dell.com/support/home/en-my/product-support/servicetag/0-a1JBOWpQRTViU3l2VUUvTmlnb3lZUT090/overview" TargetMode="External"/><Relationship Id="rId226" Type="http://schemas.openxmlformats.org/officeDocument/2006/relationships/hyperlink" Target="https://www.dell.com/support/home/en-ph/product-support/servicetag/0-WjlBUy9MMmo2dm9WM0ZwVHdCa1ZEQT090/overview" TargetMode="External"/><Relationship Id="rId433" Type="http://schemas.openxmlformats.org/officeDocument/2006/relationships/hyperlink" Target="https://www.dell.com/support/home/en-ph/product-support/servicetag/0-L0ZiQTRDejRiU3kvWWdSS1QwS2tIUT090/overview" TargetMode="External"/><Relationship Id="rId74" Type="http://schemas.openxmlformats.org/officeDocument/2006/relationships/hyperlink" Target="https://www.dell.com/support/home/en-my/product-support/servicetag/0-MTU2UVYwN3BWWGhFQXF1c1ZnTVQydz090/overview" TargetMode="External"/><Relationship Id="rId377" Type="http://schemas.openxmlformats.org/officeDocument/2006/relationships/hyperlink" Target="https://www.dell.com/support/home/en-ph/product-support/servicetag/0-ck5YaDBvOHcyTXE4d0dtem9xZnczQT090/overview" TargetMode="External"/><Relationship Id="rId500" Type="http://schemas.openxmlformats.org/officeDocument/2006/relationships/hyperlink" Target="https://www.dell.com/support/home/en-us/product-support/servicetag/0-M0FEYkkxMVpEV090dHlRRS9mV1k4QT090/overview" TargetMode="External"/><Relationship Id="rId584" Type="http://schemas.openxmlformats.org/officeDocument/2006/relationships/hyperlink" Target="https://www.dell.com/support/home/en-my/product-support/servicetag/0-WmR1T3BDZlg5RG5RdVBCVU9qRVF0Zz090/overview" TargetMode="External"/><Relationship Id="rId5" Type="http://schemas.openxmlformats.org/officeDocument/2006/relationships/hyperlink" Target="http://www.google.com/search?hl=en&amp;q=Dell%20Inc.%20OptiPlex%207040" TargetMode="External"/><Relationship Id="rId237" Type="http://schemas.openxmlformats.org/officeDocument/2006/relationships/hyperlink" Target="https://www.dell.com/support/home/en-ph/product-support/servicetag/0-VDlLNjUzSUFMT2ZaZ3QzVnRjNE45dz090/overview" TargetMode="External"/><Relationship Id="rId444" Type="http://schemas.openxmlformats.org/officeDocument/2006/relationships/hyperlink" Target="https://www.dell.com/support/home/en-ph/product-support/servicetag/0-Ympzem9hbkFoWWxrQmNZdzBCL2xDUT090/overview" TargetMode="External"/><Relationship Id="rId290" Type="http://schemas.openxmlformats.org/officeDocument/2006/relationships/hyperlink" Target="https://www.dell.com/support/home/en-ph/product-support/servicetag/0-RE56M1FaUjJpQS9zNGdlTUlyclVhUT090/overview" TargetMode="External"/><Relationship Id="rId304" Type="http://schemas.openxmlformats.org/officeDocument/2006/relationships/hyperlink" Target="https://www.dell.com/support/home/en-ph/product-support/servicetag/0-b2gwODNVY013M05pd2RrT0ZTZHdUQT090/overview" TargetMode="External"/><Relationship Id="rId388" Type="http://schemas.openxmlformats.org/officeDocument/2006/relationships/hyperlink" Target="https://www.dell.com/support/home/en-ph/product-support/servicetag/0-cmJ6aFVpTW9Hb2hyWWZyQURRYUZ4dz090/overview" TargetMode="External"/><Relationship Id="rId511" Type="http://schemas.openxmlformats.org/officeDocument/2006/relationships/hyperlink" Target="https://www.dell.com/support/home/en-us/product-support/servicetag/0-RXdFTXo5N2tKc2Y5NEdCQ3VKMlpBQT090/overview" TargetMode="External"/><Relationship Id="rId609" Type="http://schemas.openxmlformats.org/officeDocument/2006/relationships/hyperlink" Target="https://www.dell.com/support/home/en-ph/product-support/servicetag/0-dUlYNTZMS1NtZTV5Ym9Nb0dEbVJ3Zz090/overview" TargetMode="External"/><Relationship Id="rId85" Type="http://schemas.openxmlformats.org/officeDocument/2006/relationships/hyperlink" Target="https://www.dell.com/support/home/en-my/product-support/servicetag/0-UjNxNmVKWEpGaVkxT09XNlVzZ3J0UT090/overview" TargetMode="External"/><Relationship Id="rId150" Type="http://schemas.openxmlformats.org/officeDocument/2006/relationships/hyperlink" Target="https://www.dell.com/support/home/en-ph/product-support/servicetag/0-ckgrOUtEV2l4MG9lUmdNb1REUGxEZz090/overview" TargetMode="External"/><Relationship Id="rId595" Type="http://schemas.openxmlformats.org/officeDocument/2006/relationships/hyperlink" Target="https://www.dell.com/support/home/en-my/product-support/servicetag/0-ZlU5Tk9Ka3hiTWJlZWFUZXoxTWxkdz090/overview" TargetMode="External"/><Relationship Id="rId248" Type="http://schemas.openxmlformats.org/officeDocument/2006/relationships/hyperlink" Target="https://www.dell.com/support/home/en-ph/product-support/servicetag/0-SGJkaXgrdDVXN2wzRy8vQktKT3N1dz090/overview" TargetMode="External"/><Relationship Id="rId455" Type="http://schemas.openxmlformats.org/officeDocument/2006/relationships/hyperlink" Target="https://www.dell.com/support/home/en-ph/product-support/servicetag/0-RG5HNEtZMlNpVDJId1FNZlBNYjVZZz090/overview" TargetMode="External"/><Relationship Id="rId12" Type="http://schemas.openxmlformats.org/officeDocument/2006/relationships/hyperlink" Target="http://www.google.com/search?hl=en&amp;q=Dell%20Inc.%20OptiPlex%207040" TargetMode="External"/><Relationship Id="rId108" Type="http://schemas.openxmlformats.org/officeDocument/2006/relationships/hyperlink" Target="https://www.dell.com/support/home/en-my/product-support/servicetag/0-QUV1M1JsaURyRThERTFHYTdYbTdYQT090/overview" TargetMode="External"/><Relationship Id="rId315" Type="http://schemas.openxmlformats.org/officeDocument/2006/relationships/hyperlink" Target="https://www.dell.com/support/home/en-ph/product-support/servicetag/0-UWhwY2N4c3M0L1d6TURuUmwrdFpPQT090/overview" TargetMode="External"/><Relationship Id="rId522" Type="http://schemas.openxmlformats.org/officeDocument/2006/relationships/hyperlink" Target="https://www.dell.com/support/home/en-us/product-support/servicetag/0-NTd2LzZBNW1PRHJTSDZtVk5lTGZXQT090/overview" TargetMode="External"/><Relationship Id="rId96" Type="http://schemas.openxmlformats.org/officeDocument/2006/relationships/hyperlink" Target="https://www.dell.com/support/home/en-my/product-support/servicetag/0-enZSQ2cxeEhzU2YweVdKeWVMMlBXQT090/overview" TargetMode="External"/><Relationship Id="rId161" Type="http://schemas.openxmlformats.org/officeDocument/2006/relationships/hyperlink" Target="https://www.dell.com/support/home/en-ph/product-support/servicetag/0-bDNvemdBRjFxZHBYOEFaK2libEZOZz090/overview" TargetMode="External"/><Relationship Id="rId399" Type="http://schemas.openxmlformats.org/officeDocument/2006/relationships/hyperlink" Target="https://www.dell.com/support/home/en-ph/product-support/servicetag/0-V05BdDJQbUNQYVZiWkJacmNtR0VnZz090/overview" TargetMode="External"/><Relationship Id="rId259" Type="http://schemas.openxmlformats.org/officeDocument/2006/relationships/hyperlink" Target="https://www.dell.com/support/home/en-ph/product-support/servicetag/0-dHMvUmh1UkdLZEhYRE5LeS9HODVKQT090/overview" TargetMode="External"/><Relationship Id="rId466" Type="http://schemas.openxmlformats.org/officeDocument/2006/relationships/hyperlink" Target="https://www.dell.com/support/home/en-ph/product-support/servicetag/0-VmhPQnVqcy9Od3hScER2OEJiNjlpQT090/overview" TargetMode="External"/><Relationship Id="rId23" Type="http://schemas.openxmlformats.org/officeDocument/2006/relationships/hyperlink" Target="http://www.google.com/search?hl=en&amp;q=Dell%20Inc.%20OptiPlex%207040" TargetMode="External"/><Relationship Id="rId119" Type="http://schemas.openxmlformats.org/officeDocument/2006/relationships/hyperlink" Target="https://www.dell.com/support/home/en-my/product-support/servicetag/0-QUV1M1JsaURyRThERTFHYTdYbTdYQT090/overview" TargetMode="External"/><Relationship Id="rId326" Type="http://schemas.openxmlformats.org/officeDocument/2006/relationships/hyperlink" Target="https://www.dell.com/support/home/en-ph/product-support/servicetag/0-V05BdDJQbUNQYVZiWkJacmNtR0VnZz090/overview" TargetMode="External"/><Relationship Id="rId533" Type="http://schemas.openxmlformats.org/officeDocument/2006/relationships/hyperlink" Target="https://www.dell.com/support/home/en-us/product-support/servicetag/0-NUkrVWRCRCtmL0ZyTXBZblhNUmRYZz090/overview" TargetMode="External"/><Relationship Id="rId172" Type="http://schemas.openxmlformats.org/officeDocument/2006/relationships/hyperlink" Target="https://www.dell.com/support/home/en-ph/product-support/servicetag/0-U3R3YmF2YUxOaXo3dVdybnFpSDZ5dz090/overview" TargetMode="External"/><Relationship Id="rId477" Type="http://schemas.openxmlformats.org/officeDocument/2006/relationships/hyperlink" Target="https://www.dell.com/support/home/en-ph/product-support/servicetag/0-RjRNSXN1NlhWUXVRQ1dXSVNZbHQ1dz090/overview" TargetMode="External"/><Relationship Id="rId600" Type="http://schemas.openxmlformats.org/officeDocument/2006/relationships/hyperlink" Target="https://www.dell.com/support/home/en-my/product-support/servicetag/0-OUp4alg2Vml6cGtwTCt5SDh2MDluQT090/overview" TargetMode="External"/><Relationship Id="rId337" Type="http://schemas.openxmlformats.org/officeDocument/2006/relationships/hyperlink" Target="https://www.dell.com/support/home/en-ph/product-support/servicetag/0-Y2VRdm9QU2NGaXJYd1VSNG0xa2trZz090/overview" TargetMode="External"/><Relationship Id="rId34" Type="http://schemas.openxmlformats.org/officeDocument/2006/relationships/hyperlink" Target="http://www.google.com/search?hl=en&amp;q=Dell%20Inc.%20OptiPlex%207040" TargetMode="External"/><Relationship Id="rId544" Type="http://schemas.openxmlformats.org/officeDocument/2006/relationships/hyperlink" Target="https://www.dell.com/support/home/en-ph/product-support/servicetag/0-dzRQM2k2WUoxOXo1dEpWOVJCbFNtQT090/overview" TargetMode="External"/><Relationship Id="rId183" Type="http://schemas.openxmlformats.org/officeDocument/2006/relationships/hyperlink" Target="https://www.dell.com/support/home/en-ph/product-support/servicetag/0-SGVQMEJhL0dSUkV4TmdBTXZjU1Z0dz090/overview" TargetMode="External"/><Relationship Id="rId390" Type="http://schemas.openxmlformats.org/officeDocument/2006/relationships/hyperlink" Target="https://www.dell.com/support/home/en-ph/product-support/servicetag/0-MnZuM3cyMXlVQVY3R2FHeWNwaWZadz090/overview" TargetMode="External"/><Relationship Id="rId404" Type="http://schemas.openxmlformats.org/officeDocument/2006/relationships/hyperlink" Target="https://www.dell.com/support/home/en-ph/product-support/servicetag/0-eHgvcWx6emZKclZubE5xYXU1RDNjdz090/overview" TargetMode="External"/><Relationship Id="rId250" Type="http://schemas.openxmlformats.org/officeDocument/2006/relationships/hyperlink" Target="https://www.dell.com/support/home/en-ph/product-support/servicetag/0-MTJTUDRtZ1RoVVVFUlozYjFOUjVLUT090/overview" TargetMode="External"/><Relationship Id="rId488" Type="http://schemas.openxmlformats.org/officeDocument/2006/relationships/hyperlink" Target="https://www.dell.com/support/home/en-us/product-support/servicetag/0-MU9WNzhNVXpJbWN2ZXRJTlllNVhsQT090/overview" TargetMode="External"/><Relationship Id="rId45" Type="http://schemas.openxmlformats.org/officeDocument/2006/relationships/hyperlink" Target="https://www.dell.com/support/home/en-ph/product-support/servicetag/0-a0twM2NCUTQ1d0RMY2ZncnpEMlpFUT090/overview" TargetMode="External"/><Relationship Id="rId110" Type="http://schemas.openxmlformats.org/officeDocument/2006/relationships/hyperlink" Target="https://www.dell.com/support/home/en-my/product-support/servicetag/0-QUV1M1JsaURyRThERTFHYTdYbTdYQT090/overview" TargetMode="External"/><Relationship Id="rId348" Type="http://schemas.openxmlformats.org/officeDocument/2006/relationships/hyperlink" Target="https://www.dell.com/support/home/en-ph/product-support/servicetag/0-Z3dSRlZnOWZEbk02RWhQTE5hMk0rZz090/overview" TargetMode="External"/><Relationship Id="rId555" Type="http://schemas.openxmlformats.org/officeDocument/2006/relationships/hyperlink" Target="https://www.dell.com/support/home/en-ph/product-support/servicetag/0-dUlYNTZMS1NtZTV5Ym9Nb0dEbVJ3Zz090/overview" TargetMode="External"/><Relationship Id="rId194" Type="http://schemas.openxmlformats.org/officeDocument/2006/relationships/hyperlink" Target="https://www.dell.com/support/home/en-ph/product-support/servicetag/0-VjgwNnlCWldnQWpxSFU0YStXVEM0UT090/overview" TargetMode="External"/><Relationship Id="rId208" Type="http://schemas.openxmlformats.org/officeDocument/2006/relationships/hyperlink" Target="https://www.dell.com/support/home/en-ph/product-support/servicetag/0-VWNtWXJQSTlqeFg4eEZ0MnJvc0dLUT090/overview" TargetMode="External"/><Relationship Id="rId415" Type="http://schemas.openxmlformats.org/officeDocument/2006/relationships/hyperlink" Target="https://www.dell.com/support/home/en-ph/product-support/servicetag/0-aU1lOStleWJydkFBcjVKVFZsUzdQQT090/overview" TargetMode="External"/><Relationship Id="rId261" Type="http://schemas.openxmlformats.org/officeDocument/2006/relationships/hyperlink" Target="https://www.dell.com/support/home/en-ph/product-support/servicetag/0-MXk4d2ZjWWFUTDhNUmUyclRucEV0Zz090/overview" TargetMode="External"/><Relationship Id="rId499" Type="http://schemas.openxmlformats.org/officeDocument/2006/relationships/hyperlink" Target="https://www.dell.com/support/home/en-us/product-support/servicetag/0-WDlDd3owSDgvRThGOUo1OVVOSENBQT090/overview" TargetMode="External"/><Relationship Id="rId56" Type="http://schemas.openxmlformats.org/officeDocument/2006/relationships/hyperlink" Target="https://www.dell.com/support/home/en-ph/product-support/servicetag/0-ZGNPTHFuU3NiQnZKTklRbzZmUXRYQT090/overview" TargetMode="External"/><Relationship Id="rId359" Type="http://schemas.openxmlformats.org/officeDocument/2006/relationships/hyperlink" Target="https://www.dell.com/support/home/en-ph/product-support/servicetag/0-SGxvNjltNmpubmZWVElJQjYxeXZFZz090/overview" TargetMode="External"/><Relationship Id="rId566" Type="http://schemas.openxmlformats.org/officeDocument/2006/relationships/hyperlink" Target="https://www.dell.com/support/home/en-ph/product-support/servicetag/0-YkdGSnh6bmRWaERFWEQzSmxMWE40UT090/overview" TargetMode="External"/><Relationship Id="rId121" Type="http://schemas.openxmlformats.org/officeDocument/2006/relationships/hyperlink" Target="https://www.dell.com/support/home/en-my/product-support/servicetag/0-QUV1M1JsaURyRThERTFHYTdYbTdYQT090/overview" TargetMode="External"/><Relationship Id="rId219" Type="http://schemas.openxmlformats.org/officeDocument/2006/relationships/hyperlink" Target="https://www.dell.com/support/home/en-ph/product-support/servicetag/0-d2hnZ1Z1K1FmNHJJdW51bzVKMTRUZz090/overview" TargetMode="External"/><Relationship Id="rId426" Type="http://schemas.openxmlformats.org/officeDocument/2006/relationships/hyperlink" Target="https://www.dell.com/support/home/en-us/product-support/servicetag/0-TWFCOXgza3FuLzRuSWdsWXBURXV0QT090/overview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ll.com/support/home/product-support/servicetag/HT947N3" TargetMode="External"/><Relationship Id="rId18" Type="http://schemas.openxmlformats.org/officeDocument/2006/relationships/hyperlink" Target="https://www.dell.com/support/home/product-support/servicetag/9T947N3" TargetMode="External"/><Relationship Id="rId26" Type="http://schemas.openxmlformats.org/officeDocument/2006/relationships/hyperlink" Target="https://www.dell.com/support/home/product-support/servicetag/1V947N3" TargetMode="External"/><Relationship Id="rId39" Type="http://schemas.openxmlformats.org/officeDocument/2006/relationships/hyperlink" Target="https://www.dell.com/support/home/product-support/servicetag/6NVFKG3" TargetMode="External"/><Relationship Id="rId21" Type="http://schemas.openxmlformats.org/officeDocument/2006/relationships/hyperlink" Target="https://www.dell.com/support/home/product-support/servicetag/2T947N3" TargetMode="External"/><Relationship Id="rId34" Type="http://schemas.openxmlformats.org/officeDocument/2006/relationships/hyperlink" Target="https://www.dell.com/support/home/product-support/servicetag/CT947N3" TargetMode="External"/><Relationship Id="rId42" Type="http://schemas.openxmlformats.org/officeDocument/2006/relationships/hyperlink" Target="https://www.dell.com/support/home/product-support/servicetag/1QBQ5G3" TargetMode="External"/><Relationship Id="rId7" Type="http://schemas.openxmlformats.org/officeDocument/2006/relationships/hyperlink" Target="https://www.dell.com/support/home/product-support/servicetag/5T947N3" TargetMode="External"/><Relationship Id="rId2" Type="http://schemas.openxmlformats.org/officeDocument/2006/relationships/hyperlink" Target="https://www.dell.com/support/home/product-support/servicetag/3T947N3" TargetMode="External"/><Relationship Id="rId16" Type="http://schemas.openxmlformats.org/officeDocument/2006/relationships/hyperlink" Target="https://www.dell.com/support/home/product-support/servicetag/BT947N3" TargetMode="External"/><Relationship Id="rId20" Type="http://schemas.openxmlformats.org/officeDocument/2006/relationships/hyperlink" Target="https://www.dell.com/support/home/product-support/servicetag/2V947N3" TargetMode="External"/><Relationship Id="rId29" Type="http://schemas.openxmlformats.org/officeDocument/2006/relationships/hyperlink" Target="https://www.dell.com/support/home/product-support/servicetag/3V947N3" TargetMode="External"/><Relationship Id="rId41" Type="http://schemas.openxmlformats.org/officeDocument/2006/relationships/hyperlink" Target="https://www.dell.com/support/home/product-support/servicetag/1QBQ5G3" TargetMode="External"/><Relationship Id="rId1" Type="http://schemas.openxmlformats.org/officeDocument/2006/relationships/hyperlink" Target="https://www.dell.com/support/home/product-support/servicetag/3T947N3" TargetMode="External"/><Relationship Id="rId6" Type="http://schemas.openxmlformats.org/officeDocument/2006/relationships/hyperlink" Target="https://www.dell.com/support/home/product-support/servicetag/8V947N3" TargetMode="External"/><Relationship Id="rId11" Type="http://schemas.openxmlformats.org/officeDocument/2006/relationships/hyperlink" Target="https://www.dell.com/support/home/product-support/servicetag/4T947N3" TargetMode="External"/><Relationship Id="rId24" Type="http://schemas.openxmlformats.org/officeDocument/2006/relationships/hyperlink" Target="https://www.dell.com/support/home/product-support/servicetag/9V947N3" TargetMode="External"/><Relationship Id="rId32" Type="http://schemas.openxmlformats.org/officeDocument/2006/relationships/hyperlink" Target="https://www.dell.com/support/home/product-support/servicetag/5V947N3" TargetMode="External"/><Relationship Id="rId37" Type="http://schemas.openxmlformats.org/officeDocument/2006/relationships/hyperlink" Target="https://www.dell.com/support/home/product-support/servicetag/H5JQ5G3" TargetMode="External"/><Relationship Id="rId40" Type="http://schemas.openxmlformats.org/officeDocument/2006/relationships/hyperlink" Target="https://www.dell.com/support/home/product-support/servicetag/6NVFKG3" TargetMode="External"/><Relationship Id="rId5" Type="http://schemas.openxmlformats.org/officeDocument/2006/relationships/hyperlink" Target="https://www.dell.com/support/home/product-support/servicetag/8V947N3" TargetMode="External"/><Relationship Id="rId15" Type="http://schemas.openxmlformats.org/officeDocument/2006/relationships/hyperlink" Target="https://www.dell.com/support/home/product-support/servicetag/BT947N3" TargetMode="External"/><Relationship Id="rId23" Type="http://schemas.openxmlformats.org/officeDocument/2006/relationships/hyperlink" Target="https://www.dell.com/support/home/product-support/servicetag/9V947N3" TargetMode="External"/><Relationship Id="rId28" Type="http://schemas.openxmlformats.org/officeDocument/2006/relationships/hyperlink" Target="https://www.dell.com/support/home/product-support/servicetag/7T947N3" TargetMode="External"/><Relationship Id="rId36" Type="http://schemas.openxmlformats.org/officeDocument/2006/relationships/hyperlink" Target="https://www.dell.com/support/home/product-support/servicetag/H5JQ5G3" TargetMode="External"/><Relationship Id="rId10" Type="http://schemas.openxmlformats.org/officeDocument/2006/relationships/hyperlink" Target="https://www.dell.com/support/home/product-support/servicetag/6T947N3" TargetMode="External"/><Relationship Id="rId19" Type="http://schemas.openxmlformats.org/officeDocument/2006/relationships/hyperlink" Target="https://www.dell.com/support/home/product-support/servicetag/2V947N3" TargetMode="External"/><Relationship Id="rId31" Type="http://schemas.openxmlformats.org/officeDocument/2006/relationships/hyperlink" Target="https://www.dell.com/support/home/product-support/servicetag/5V947N3" TargetMode="External"/><Relationship Id="rId4" Type="http://schemas.openxmlformats.org/officeDocument/2006/relationships/hyperlink" Target="https://www.dell.com/support/home/product-support/servicetag/6V947N3" TargetMode="External"/><Relationship Id="rId9" Type="http://schemas.openxmlformats.org/officeDocument/2006/relationships/hyperlink" Target="https://www.dell.com/support/home/product-support/servicetag/6T947N3" TargetMode="External"/><Relationship Id="rId14" Type="http://schemas.openxmlformats.org/officeDocument/2006/relationships/hyperlink" Target="https://www.dell.com/support/home/product-support/servicetag/HT947N3" TargetMode="External"/><Relationship Id="rId22" Type="http://schemas.openxmlformats.org/officeDocument/2006/relationships/hyperlink" Target="https://www.dell.com/support/home/product-support/servicetag/2T947N3" TargetMode="External"/><Relationship Id="rId27" Type="http://schemas.openxmlformats.org/officeDocument/2006/relationships/hyperlink" Target="https://www.dell.com/support/home/product-support/servicetag/7T947N3" TargetMode="External"/><Relationship Id="rId30" Type="http://schemas.openxmlformats.org/officeDocument/2006/relationships/hyperlink" Target="https://www.dell.com/support/home/product-support/servicetag/3V947N3" TargetMode="External"/><Relationship Id="rId35" Type="http://schemas.openxmlformats.org/officeDocument/2006/relationships/hyperlink" Target="http://am-sa.staffdomain.com/hardware/34" TargetMode="External"/><Relationship Id="rId8" Type="http://schemas.openxmlformats.org/officeDocument/2006/relationships/hyperlink" Target="https://www.dell.com/support/home/product-support/servicetag/5T947N3" TargetMode="External"/><Relationship Id="rId3" Type="http://schemas.openxmlformats.org/officeDocument/2006/relationships/hyperlink" Target="https://www.dell.com/support/home/product-support/servicetag/6V947N3" TargetMode="External"/><Relationship Id="rId12" Type="http://schemas.openxmlformats.org/officeDocument/2006/relationships/hyperlink" Target="https://www.dell.com/support/home/product-support/servicetag/4T947N3" TargetMode="External"/><Relationship Id="rId17" Type="http://schemas.openxmlformats.org/officeDocument/2006/relationships/hyperlink" Target="https://www.dell.com/support/home/product-support/servicetag/9T947N3" TargetMode="External"/><Relationship Id="rId25" Type="http://schemas.openxmlformats.org/officeDocument/2006/relationships/hyperlink" Target="https://www.dell.com/support/home/product-support/servicetag/1V947N3" TargetMode="External"/><Relationship Id="rId33" Type="http://schemas.openxmlformats.org/officeDocument/2006/relationships/hyperlink" Target="https://www.dell.com/support/home/product-support/servicetag/CT947N3" TargetMode="External"/><Relationship Id="rId38" Type="http://schemas.openxmlformats.org/officeDocument/2006/relationships/hyperlink" Target="http://am-sa.staffdomain.com/hardware/3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ll.com/support/home/en-ph/product-support/servicetag/0-WkJiZ0ovOU9UazIxLzYrOHVzMFZUZz090/overview" TargetMode="External"/><Relationship Id="rId2" Type="http://schemas.openxmlformats.org/officeDocument/2006/relationships/hyperlink" Target="https://www.dell.com/support/home/en-us/product-support/servicetag/0-Y0F2VWh5ZWdFUldGcEFiNkFtVjYyQT090/overview" TargetMode="External"/><Relationship Id="rId1" Type="http://schemas.openxmlformats.org/officeDocument/2006/relationships/hyperlink" Target="https://www.dell.com/support/home/en-ph/product-support/servicetag/0-WkJiZ0ovOU9UazIxLzYrOHVzMFZUZz090/overview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ell.com/support/home/en-us/product-support/servicetag/0-MWc0dlZ3VFNOUlI5aDByWnloM2hxZz090/overview" TargetMode="External"/><Relationship Id="rId21" Type="http://schemas.openxmlformats.org/officeDocument/2006/relationships/hyperlink" Target="http://www.google.com/search?hl=en&amp;q=Dell%20Inc.%20OptiPlex%207040" TargetMode="External"/><Relationship Id="rId324" Type="http://schemas.openxmlformats.org/officeDocument/2006/relationships/hyperlink" Target="https://www.dell.com/support/home/en-ph/product-support/servicetag/0-ZnRoeS9kVXczUkNWMkxqaG5jTk10Zz090/overview" TargetMode="External"/><Relationship Id="rId531" Type="http://schemas.openxmlformats.org/officeDocument/2006/relationships/hyperlink" Target="https://www.dell.com/support/home/en-ph/product-support/servicetag/0-SWliZ0tXVld5Q0V2Wk5WbFZnODcwQT090/overview" TargetMode="External"/><Relationship Id="rId170" Type="http://schemas.openxmlformats.org/officeDocument/2006/relationships/hyperlink" Target="https://www.dell.com/support/home/en-ph/product-support/servicetag/0-OVpWWXk0SGhHTW5nTGxTYlVKMEgrdz090/overview" TargetMode="External"/><Relationship Id="rId268" Type="http://schemas.openxmlformats.org/officeDocument/2006/relationships/hyperlink" Target="https://www.dell.com/support/home/en-my/product-support/servicetag/0-NjNmNmFLVGxBTXdiYnlqMmtLVXhGZz090/overview" TargetMode="External"/><Relationship Id="rId475" Type="http://schemas.openxmlformats.org/officeDocument/2006/relationships/hyperlink" Target="https://www.dell.com/support/home/en-ph/product-support/servicetag/0-RE56M1FaUjJpQS9zNGdlTUlyclVhUT090/overview" TargetMode="External"/><Relationship Id="rId32" Type="http://schemas.openxmlformats.org/officeDocument/2006/relationships/hyperlink" Target="https://www.dell.com/support/home/en-ph/product-support/servicetag/0-dzdjTENCeHdSTkFFaUF0N3lQdVFDQT090/overview" TargetMode="External"/><Relationship Id="rId128" Type="http://schemas.openxmlformats.org/officeDocument/2006/relationships/hyperlink" Target="https://www.dell.com/support/home/en-us/product-support/servicetag/0-eWVtbmFiVW9hLzVBajFYZDdZZ0VaUT090/overview" TargetMode="External"/><Relationship Id="rId335" Type="http://schemas.openxmlformats.org/officeDocument/2006/relationships/hyperlink" Target="https://www.dell.com/support/home/en-ph/product-support/servicetag/0-ckgrOUtEV2l4MG9lUmdNb1REUGxEZz090/overview" TargetMode="External"/><Relationship Id="rId542" Type="http://schemas.openxmlformats.org/officeDocument/2006/relationships/hyperlink" Target="https://www.dell.com/support/home/en-ph/product-support/servicetag/0-cmliYmtsRFRxTkNlS0NOVndrSFRzZz090/overview" TargetMode="External"/><Relationship Id="rId181" Type="http://schemas.openxmlformats.org/officeDocument/2006/relationships/hyperlink" Target="https://www.dell.com/support/home/en-us/product-support/servicetag/0-UnlVSy9nYlJJRTlUYVdVSXZtUjdpdz090/overview" TargetMode="External"/><Relationship Id="rId402" Type="http://schemas.openxmlformats.org/officeDocument/2006/relationships/hyperlink" Target="https://www.dell.com/support/home/en-ph/product-support/servicetag/0-TDhuYUNaYlczb0FMM0FhOFlvZ04wdz090/overview" TargetMode="External"/><Relationship Id="rId279" Type="http://schemas.openxmlformats.org/officeDocument/2006/relationships/hyperlink" Target="https://www.dell.com/support/home/en-my/product-support/servicetag/0-LzdiUi9KMlBaRXdFY2EwZEdFMzBFUT090/overview" TargetMode="External"/><Relationship Id="rId486" Type="http://schemas.openxmlformats.org/officeDocument/2006/relationships/hyperlink" Target="https://www.dell.com/support/home/en-ph/product-support/servicetag/0-UmQyTlVpOUpFbW9lejk0ZHVHcVF2Zz090/overview" TargetMode="External"/><Relationship Id="rId43" Type="http://schemas.openxmlformats.org/officeDocument/2006/relationships/hyperlink" Target="http://www.google.com/search?hl=en&amp;q=Dell%20Inc.%20OptiPlex%207040" TargetMode="External"/><Relationship Id="rId139" Type="http://schemas.openxmlformats.org/officeDocument/2006/relationships/hyperlink" Target="https://www.dell.com/support/home/en-us/product-support/servicetag/0-Z09RQVhwRWpRVGIvY3R1YkorMkdNQT090/overview" TargetMode="External"/><Relationship Id="rId346" Type="http://schemas.openxmlformats.org/officeDocument/2006/relationships/hyperlink" Target="https://www.dell.com/support/home/en-ph/product-support/servicetag/0-bDNvemdBRjFxZHBYOEFaK2libEZOZz090/overview" TargetMode="External"/><Relationship Id="rId553" Type="http://schemas.openxmlformats.org/officeDocument/2006/relationships/hyperlink" Target="https://www.dell.com/support/home/en-ph/product-support/servicetag/0-bHRYd01kS21makVWMXVTN3ZFNXJMUT090/overview" TargetMode="External"/><Relationship Id="rId192" Type="http://schemas.openxmlformats.org/officeDocument/2006/relationships/hyperlink" Target="https://www.dell.com/support/home/en-ph/product-support/servicetag/0-ZTR3VW80TEtQdERta2R0SWN2QmdzQT090/overview" TargetMode="External"/><Relationship Id="rId206" Type="http://schemas.openxmlformats.org/officeDocument/2006/relationships/hyperlink" Target="https://www.dell.com/support/home/en-ph/product-support/servicetag/0-NXJUeEFGcURZYTBDZlVuTEhyZ01EZz090/overview" TargetMode="External"/><Relationship Id="rId413" Type="http://schemas.openxmlformats.org/officeDocument/2006/relationships/hyperlink" Target="https://www.dell.com/support/home/en-ph/product-support/servicetag/0-WFBjblVuUERlZ0NMelVXay9WUlA4QT090/overview" TargetMode="External"/><Relationship Id="rId497" Type="http://schemas.openxmlformats.org/officeDocument/2006/relationships/hyperlink" Target="https://www.dell.com/support/home/en-ph/product-support/servicetag/0-RXdibDhZOHdrWjU4aXhGQlNZNU5HZz090/overview" TargetMode="External"/><Relationship Id="rId357" Type="http://schemas.openxmlformats.org/officeDocument/2006/relationships/hyperlink" Target="https://www.dell.com/support/home/en-ph/product-support/servicetag/0-U3R3YmF2YUxOaXo3dVdybnFpSDZ5dz090/overview" TargetMode="External"/><Relationship Id="rId54" Type="http://schemas.openxmlformats.org/officeDocument/2006/relationships/hyperlink" Target="https://www.dell.com/support/home/en-ph/product-support/servicetag/0-NEFrZzFKWEsxbVpWd2VuU2ZXaFZWQT090/overview" TargetMode="External"/><Relationship Id="rId217" Type="http://schemas.openxmlformats.org/officeDocument/2006/relationships/hyperlink" Target="https://www.dell.com/support/home/en-my/product-support/servicetag/0-UlBNdWJXRG9FNXVYQzJXVitHT0QrQT090/overview" TargetMode="External"/><Relationship Id="rId564" Type="http://schemas.openxmlformats.org/officeDocument/2006/relationships/hyperlink" Target="https://www.dell.com/support/home/en-ph/product-support/servicetag/0-Sk1IcXNFNVY3ZUxtdklLQ29hdVFTdz090/overview" TargetMode="External"/><Relationship Id="rId424" Type="http://schemas.openxmlformats.org/officeDocument/2006/relationships/hyperlink" Target="https://www.dell.com/support/home/en-ph/product-support/servicetag/0-a3hwLzBMTWZGV1dnMzBMdFhqaTFWUT090/overview" TargetMode="External"/><Relationship Id="rId270" Type="http://schemas.openxmlformats.org/officeDocument/2006/relationships/hyperlink" Target="https://www.dell.com/support/home/en-my/product-support/servicetag/0-QUV1M1JsaURyRThERTFHYTdYbTdYQT090/overview" TargetMode="External"/><Relationship Id="rId65" Type="http://schemas.openxmlformats.org/officeDocument/2006/relationships/hyperlink" Target="http://www.google.com/search?hl=en&amp;q=Dell%20Inc.%20OptiPlex%207040" TargetMode="External"/><Relationship Id="rId130" Type="http://schemas.openxmlformats.org/officeDocument/2006/relationships/hyperlink" Target="https://www.dell.com/support/home/en-us/product-support/servicetag/0-ZWU2blNjMi9DWmFqVXZTcThybkhLQT090/overview" TargetMode="External"/><Relationship Id="rId368" Type="http://schemas.openxmlformats.org/officeDocument/2006/relationships/hyperlink" Target="https://www.dell.com/support/home/en-ph/product-support/servicetag/0-SGVQMEJhL0dSUkV4TmdBTXZjU1Z0dz090/overview" TargetMode="External"/><Relationship Id="rId575" Type="http://schemas.openxmlformats.org/officeDocument/2006/relationships/hyperlink" Target="https://www.dell.com/support/home/en-ph/product-support/servicetag/0-MnZuM3cyMXlVQVY3R2FHeWNwaWZadz090/overview" TargetMode="External"/><Relationship Id="rId228" Type="http://schemas.openxmlformats.org/officeDocument/2006/relationships/hyperlink" Target="https://www.dell.com/support/home/en-my/product-support/servicetag/0-dGQ5aHp0K3puWEp2WUJHeU5lZVFpZz090/overview" TargetMode="External"/><Relationship Id="rId435" Type="http://schemas.openxmlformats.org/officeDocument/2006/relationships/hyperlink" Target="https://www.dell.com/support/home/en-ph/product-support/servicetag/0-MTJTUDRtZ1RoVVVFUlozYjFOUjVLUT090/overview" TargetMode="External"/><Relationship Id="rId281" Type="http://schemas.openxmlformats.org/officeDocument/2006/relationships/hyperlink" Target="http://www.google.com/search?hl=en&amp;q=Dell+Inc.%20OptiPlex+7460+AIO" TargetMode="External"/><Relationship Id="rId502" Type="http://schemas.openxmlformats.org/officeDocument/2006/relationships/hyperlink" Target="https://www.dell.com/support/home/en-ph/product-support/servicetag/0-cTBLcTVNd3dkL0piQlpmbENCbXBydz090/overview" TargetMode="External"/><Relationship Id="rId76" Type="http://schemas.openxmlformats.org/officeDocument/2006/relationships/hyperlink" Target="https://www.dell.com/support/home/en-ph/product-support/servicetag/0-cnl2NElBYWgwSkd0RFFocHhBV1lqdz090/overview" TargetMode="External"/><Relationship Id="rId141" Type="http://schemas.openxmlformats.org/officeDocument/2006/relationships/hyperlink" Target="https://www.dell.com/support/home/en-us/product-support/servicetag/0-dkczbnJOcmNTQmRRVU5NQVFDSFJjQT090/overview" TargetMode="External"/><Relationship Id="rId379" Type="http://schemas.openxmlformats.org/officeDocument/2006/relationships/hyperlink" Target="https://www.dell.com/support/home/en-ph/product-support/servicetag/0-VjgwNnlCWldnQWpxSFU0YStXVEM0UT090/overview" TargetMode="External"/><Relationship Id="rId586" Type="http://schemas.openxmlformats.org/officeDocument/2006/relationships/hyperlink" Target="https://www.dell.com/support/home/en-ph/product-support/servicetag/0-MExFMHpiT3pVVFcxSzg0NG82c3Jxdz090/overview" TargetMode="External"/><Relationship Id="rId7" Type="http://schemas.openxmlformats.org/officeDocument/2006/relationships/hyperlink" Target="https://www.dell.com/support/home/en-ph/product-support/servicetag/0-U3daYTdWRlBxTCtBQkJzSDhBTUJ2dz090/overview" TargetMode="External"/><Relationship Id="rId239" Type="http://schemas.openxmlformats.org/officeDocument/2006/relationships/hyperlink" Target="https://www.dell.com/support/home/en-my/product-support/servicetag/0-TWUyUDBhenM0a3JKTjR2ZnUvb1dNZz090/overview" TargetMode="External"/><Relationship Id="rId446" Type="http://schemas.openxmlformats.org/officeDocument/2006/relationships/hyperlink" Target="https://www.dell.com/support/home/en-ph/product-support/servicetag/0-MXk4d2ZjWWFUTDhNUmUyclRucEV0Zz090/overview" TargetMode="External"/><Relationship Id="rId292" Type="http://schemas.openxmlformats.org/officeDocument/2006/relationships/hyperlink" Target="https://www.dell.com/support/home/en-my/product-support/servicetag/0-QUV1M1JsaURyRThERTFHYTdYbTdYQT090/overview" TargetMode="External"/><Relationship Id="rId306" Type="http://schemas.openxmlformats.org/officeDocument/2006/relationships/hyperlink" Target="https://www.dell.com/support/home/en-my/product-support/servicetag/0-QUV1M1JsaURyRThERTFHYTdYbTdYQT090/overview" TargetMode="External"/><Relationship Id="rId87" Type="http://schemas.openxmlformats.org/officeDocument/2006/relationships/hyperlink" Target="https://www.dell.com/support/home/en-ph/product-support/servicetag/0-UytXS3B4dXBzZDUrdWtSaTMwNEg5QT090/overview" TargetMode="External"/><Relationship Id="rId513" Type="http://schemas.openxmlformats.org/officeDocument/2006/relationships/hyperlink" Target="https://www.dell.com/support/home/en-ph/product-support/servicetag/0-SnYvL2ZwL1pLZlBZRGI2SnVkVVNKUT090/overview" TargetMode="External"/><Relationship Id="rId597" Type="http://schemas.openxmlformats.org/officeDocument/2006/relationships/hyperlink" Target="http://www.google.com/search?hl=en&amp;q=Dell+Inc.%20OptiPlex+7460+AIO" TargetMode="External"/><Relationship Id="rId152" Type="http://schemas.openxmlformats.org/officeDocument/2006/relationships/hyperlink" Target="https://www.dell.com/support/home/en-us/product-support/servicetag/0-Zko3MENEWFJQTWwvem12cDk3Y1lyZz090/overview" TargetMode="External"/><Relationship Id="rId457" Type="http://schemas.openxmlformats.org/officeDocument/2006/relationships/hyperlink" Target="https://www.dell.com/support/home/en-ph/product-support/servicetag/0-STZJT1Z5OGRoWGlIZnpoazVrQ0YvZz090/overview" TargetMode="External"/><Relationship Id="rId14" Type="http://schemas.openxmlformats.org/officeDocument/2006/relationships/hyperlink" Target="http://www.google.com/search?hl=en&amp;q=Dell%20Inc.%20OptiPlex%207040" TargetMode="External"/><Relationship Id="rId317" Type="http://schemas.openxmlformats.org/officeDocument/2006/relationships/hyperlink" Target="https://www.dell.com/support/home/en-ph/product-support/servicetag/0-RGhsQmJTSnZhNUdkYUFwdUZTZWpJZz090/overview" TargetMode="External"/><Relationship Id="rId524" Type="http://schemas.openxmlformats.org/officeDocument/2006/relationships/hyperlink" Target="https://www.dell.com/support/home/en-ph/product-support/servicetag/0-OUJkMTNvaHVabUxZeU1ONUxFU0E5UT090/overview" TargetMode="External"/><Relationship Id="rId98" Type="http://schemas.openxmlformats.org/officeDocument/2006/relationships/hyperlink" Target="https://www.dell.com/support/home/en-ph/product-support/servicetag/0-L3Q3TXVJdWRNd1lTVFM1ejZraVZmdz090/overview" TargetMode="External"/><Relationship Id="rId163" Type="http://schemas.openxmlformats.org/officeDocument/2006/relationships/hyperlink" Target="https://www.dell.com/support/home/en-ph/product-support/servicetag/0-a0twM2NCUTQ1d0RMY2ZncnpEMlpFUT090/overview" TargetMode="External"/><Relationship Id="rId370" Type="http://schemas.openxmlformats.org/officeDocument/2006/relationships/hyperlink" Target="https://www.dell.com/support/home/en-ph/product-support/servicetag/0-YVNqOU50Z3QyVGZrdDk1SFM2TnBydz090/overview" TargetMode="External"/><Relationship Id="rId230" Type="http://schemas.openxmlformats.org/officeDocument/2006/relationships/hyperlink" Target="https://www.dell.com/support/home/en-my/product-support/servicetag/0-NUZ0eDhwNzRQZnZDWUNpTHd6SWoyUT090/overview" TargetMode="External"/><Relationship Id="rId468" Type="http://schemas.openxmlformats.org/officeDocument/2006/relationships/hyperlink" Target="https://www.dell.com/support/home/en-ph/product-support/servicetag/0-dXJ2cDk4eWV5QTlZaWlKa2tYTjJ5Zz090/overview" TargetMode="External"/><Relationship Id="rId25" Type="http://schemas.openxmlformats.org/officeDocument/2006/relationships/hyperlink" Target="http://www.google.com/search?hl=en&amp;q=Dell%20Inc.%20OptiPlex%207040" TargetMode="External"/><Relationship Id="rId67" Type="http://schemas.openxmlformats.org/officeDocument/2006/relationships/hyperlink" Target="http://www.google.com/search?hl=en&amp;q=Dell%20Inc.%20OptiPlex%207040" TargetMode="External"/><Relationship Id="rId272" Type="http://schemas.openxmlformats.org/officeDocument/2006/relationships/hyperlink" Target="https://www.dell.com/support/home/en-my/product-support/servicetag/0-enZSQ2cxeEhzU2YweVdKeWVMMlBXQT090/overview" TargetMode="External"/><Relationship Id="rId328" Type="http://schemas.openxmlformats.org/officeDocument/2006/relationships/hyperlink" Target="https://www.dell.com/support/home/en-ph/product-support/servicetag/0-UDM5NGFvTVJDc1VraEUvQ1hsNGMxUT090/overview" TargetMode="External"/><Relationship Id="rId535" Type="http://schemas.openxmlformats.org/officeDocument/2006/relationships/hyperlink" Target="https://www.dell.com/support/home/en-ph/product-support/servicetag/0-Tzhtck5CdktvR3VkTDh2RW1YZWlKZz090/overview" TargetMode="External"/><Relationship Id="rId577" Type="http://schemas.openxmlformats.org/officeDocument/2006/relationships/hyperlink" Target="https://www.dell.com/support/home/en-my/product-support/servicetag/0-QUV1M1JsaURyRThERTFHYTdYbTdYQT090/overview" TargetMode="External"/><Relationship Id="rId132" Type="http://schemas.openxmlformats.org/officeDocument/2006/relationships/hyperlink" Target="https://www.dell.com/support/home/en-us/product-support/servicetag/0-VnFEUzQ0UWtDVmo0SnRtU2JBMXo5Zz090/overview" TargetMode="External"/><Relationship Id="rId174" Type="http://schemas.openxmlformats.org/officeDocument/2006/relationships/hyperlink" Target="https://www.dell.com/support/home/en-ph/product-support/servicetag/0-bFpEOWlqYVpuQjJrTGQ4ZlZQbWUwZz090/overview" TargetMode="External"/><Relationship Id="rId381" Type="http://schemas.openxmlformats.org/officeDocument/2006/relationships/hyperlink" Target="https://www.dell.com/support/home/en-ph/product-support/servicetag/0-NS84d3duZFBSM3J0UTdvZVhTNVQ1QT090/overview" TargetMode="External"/><Relationship Id="rId602" Type="http://schemas.openxmlformats.org/officeDocument/2006/relationships/hyperlink" Target="https://www.dell.com/support/home/en-ph/product-support/servicetag/0-aU1lOStleWJydkFBcjVKVFZsUzdQQT090/overview" TargetMode="External"/><Relationship Id="rId241" Type="http://schemas.openxmlformats.org/officeDocument/2006/relationships/hyperlink" Target="https://www.dell.com/support/home/en-my/product-support/servicetag/0-SjVtbDNyRkpmR3dscldrUnkza2Evdz090/overview" TargetMode="External"/><Relationship Id="rId437" Type="http://schemas.openxmlformats.org/officeDocument/2006/relationships/hyperlink" Target="https://www.dell.com/support/home/en-ph/product-support/servicetag/0-ZlRPcFFBdnVOM0dWd1dIakVzWm95Zz090/overview" TargetMode="External"/><Relationship Id="rId479" Type="http://schemas.openxmlformats.org/officeDocument/2006/relationships/hyperlink" Target="https://www.dell.com/support/home/en-ph/product-support/servicetag/0-YXd2TjllbWRWUkt5Y3NBb2JZdUx6Zz090/overview" TargetMode="External"/><Relationship Id="rId36" Type="http://schemas.openxmlformats.org/officeDocument/2006/relationships/hyperlink" Target="https://www.dell.com/support/home/en-ph/product-support/servicetag/0-Ympzem9hbkFoWWxrQmNZdzBCL2xDUT090/overview" TargetMode="External"/><Relationship Id="rId283" Type="http://schemas.openxmlformats.org/officeDocument/2006/relationships/hyperlink" Target="https://www.dell.com/support/home/en-ph/product-support/servicetag/0-NXFjYXFEdG9RR0k1cjdhbENWVzRBUT090/overview" TargetMode="External"/><Relationship Id="rId339" Type="http://schemas.openxmlformats.org/officeDocument/2006/relationships/hyperlink" Target="https://www.dell.com/support/home/en-ph/product-support/servicetag/0-TkxXQkVESFd3QmwvOHFiOXN2WVYzZz090/overview" TargetMode="External"/><Relationship Id="rId490" Type="http://schemas.openxmlformats.org/officeDocument/2006/relationships/hyperlink" Target="https://www.dell.com/support/home/en-ph/product-support/servicetag/0-SFNHZzNITSsyU1B4YVNCNFZPNk1CUT090/overview" TargetMode="External"/><Relationship Id="rId504" Type="http://schemas.openxmlformats.org/officeDocument/2006/relationships/hyperlink" Target="https://www.dell.com/support/home/en-ph/product-support/servicetag/0-S1llUWprMHN6M0hXYy9tdHR2bVRGdz090/overview" TargetMode="External"/><Relationship Id="rId546" Type="http://schemas.openxmlformats.org/officeDocument/2006/relationships/hyperlink" Target="https://www.dell.com/support/home/en-ph/product-support/servicetag/0-VFAxWnRFL250YUQ2UWVMc0czYWpmUT090/overview" TargetMode="External"/><Relationship Id="rId78" Type="http://schemas.openxmlformats.org/officeDocument/2006/relationships/hyperlink" Target="https://www.dell.com/support/home/en-ph/product-support/servicetag/0-VmhPQnVqcy9Od3hScER2OEJiNjlpQT090/overview" TargetMode="External"/><Relationship Id="rId101" Type="http://schemas.openxmlformats.org/officeDocument/2006/relationships/hyperlink" Target="https://www.dell.com/support/home/en-us/product-support/servicetag/0-YWlVTDNJTmNDNVUvck02Z25NWXorUT090/overview" TargetMode="External"/><Relationship Id="rId143" Type="http://schemas.openxmlformats.org/officeDocument/2006/relationships/hyperlink" Target="https://www.dell.com/support/home/en-us/product-support/servicetag/0-cFFBMzZaUUgzeEVjWUF2RzRIVnYwUT090/overview" TargetMode="External"/><Relationship Id="rId185" Type="http://schemas.openxmlformats.org/officeDocument/2006/relationships/hyperlink" Target="https://www.dell.com/support/home/en-ph/product-support/servicetag/0-Vjh4aVA1V3BGYWY5UG1qZlRsdUZCUT090/overview" TargetMode="External"/><Relationship Id="rId350" Type="http://schemas.openxmlformats.org/officeDocument/2006/relationships/hyperlink" Target="https://www.dell.com/support/home/en-ph/product-support/servicetag/0-UEdnOWRFcjlub3hTQU1CWTl2TWR2dz090/overview" TargetMode="External"/><Relationship Id="rId406" Type="http://schemas.openxmlformats.org/officeDocument/2006/relationships/hyperlink" Target="https://www.dell.com/support/home/en-ph/product-support/servicetag/0-V2N1Y1dHVzgvbDNmQ1ZRWHFmVHM3dz090/overview" TargetMode="External"/><Relationship Id="rId588" Type="http://schemas.openxmlformats.org/officeDocument/2006/relationships/hyperlink" Target="https://www.dell.com/support/home/en-ph/product-support/servicetag/0-MExFMHpiT3pVVFcxSzg0NG82c3Jxdz090/overview" TargetMode="External"/><Relationship Id="rId9" Type="http://schemas.openxmlformats.org/officeDocument/2006/relationships/hyperlink" Target="https://www.dell.com/support/home/en-ph/product-support/servicetag/0-ei9xOXZxK0pKRDd0cUphMzg2bURkQT090/overview" TargetMode="External"/><Relationship Id="rId210" Type="http://schemas.openxmlformats.org/officeDocument/2006/relationships/hyperlink" Target="https://www.dell.com/support/home/en-ph/product-support/servicetag/0-Y2tnSEYyd01jMEM1S0kxRDQxY21VUT090/overview" TargetMode="External"/><Relationship Id="rId392" Type="http://schemas.openxmlformats.org/officeDocument/2006/relationships/hyperlink" Target="https://www.dell.com/support/home/en-ph/product-support/servicetag/0-WWdtYldrSm5oSEpTdSswWTNOK25NQT090/overview" TargetMode="External"/><Relationship Id="rId448" Type="http://schemas.openxmlformats.org/officeDocument/2006/relationships/hyperlink" Target="https://www.dell.com/support/home/en-ph/product-support/servicetag/0-c3dWKytWcnZCRGRBS2VFN0hkenRlQT090/overview" TargetMode="External"/><Relationship Id="rId613" Type="http://schemas.openxmlformats.org/officeDocument/2006/relationships/comments" Target="../comments1.xml"/><Relationship Id="rId252" Type="http://schemas.openxmlformats.org/officeDocument/2006/relationships/hyperlink" Target="https://www.dell.com/support/home/en-my/product-support/servicetag/0-WkVTQ25LK1UwcjFRVGl3eThDOXJ1dz090/overview" TargetMode="External"/><Relationship Id="rId294" Type="http://schemas.openxmlformats.org/officeDocument/2006/relationships/hyperlink" Target="https://www.dell.com/support/home/en-my/product-support/servicetag/0-QUV1M1JsaURyRThERTFHYTdYbTdYQT090/overview" TargetMode="External"/><Relationship Id="rId308" Type="http://schemas.openxmlformats.org/officeDocument/2006/relationships/hyperlink" Target="https://www.dell.com/support/home/en-my/product-support/servicetag/0-QUV1M1JsaURyRThERTFHYTdYbTdYQT090/overview" TargetMode="External"/><Relationship Id="rId515" Type="http://schemas.openxmlformats.org/officeDocument/2006/relationships/hyperlink" Target="https://www.dell.com/support/home/en-ph/product-support/servicetag/0-U3FiaTZJRm0wM2MrNWxhVG80MjY1Zz090/overview" TargetMode="External"/><Relationship Id="rId47" Type="http://schemas.openxmlformats.org/officeDocument/2006/relationships/hyperlink" Target="http://www.google.com/search?hl=en&amp;q=Dell%20Inc.%20OptiPlex%207040" TargetMode="External"/><Relationship Id="rId89" Type="http://schemas.openxmlformats.org/officeDocument/2006/relationships/hyperlink" Target="http://www.google.com/search?hl=en&amp;q=Dell%20Inc.%20OptiPlex%207040" TargetMode="External"/><Relationship Id="rId112" Type="http://schemas.openxmlformats.org/officeDocument/2006/relationships/hyperlink" Target="https://www.dell.com/support/home/en-us/product-support/servicetag/0-RUNyQ2RQd0lGN1YrT2FEVmV5MUYzdz090/overview" TargetMode="External"/><Relationship Id="rId154" Type="http://schemas.openxmlformats.org/officeDocument/2006/relationships/hyperlink" Target="https://www.dell.com/support/home/en-us/product-support/servicetag/0-MTA3aHlsUzQxT090WVFUSE93VnBRZz090/overview" TargetMode="External"/><Relationship Id="rId361" Type="http://schemas.openxmlformats.org/officeDocument/2006/relationships/hyperlink" Target="https://www.dell.com/support/home/en-ph/product-support/servicetag/0-U0docEdrSzNUVTA2TG1EUGhKeUYwQT090/overview" TargetMode="External"/><Relationship Id="rId557" Type="http://schemas.openxmlformats.org/officeDocument/2006/relationships/hyperlink" Target="https://www.dell.com/support/home/en-ph/product-support/servicetag/0-WTloQ3h4TGtaUkxHcmRWcExUaUxnQT090/overview" TargetMode="External"/><Relationship Id="rId599" Type="http://schemas.openxmlformats.org/officeDocument/2006/relationships/hyperlink" Target="http://www.google.com/search?hl=en&amp;q=Dell+Inc.%20OptiPlex+7460+AIO" TargetMode="External"/><Relationship Id="rId196" Type="http://schemas.openxmlformats.org/officeDocument/2006/relationships/hyperlink" Target="https://www.dell.com/support/home/en-ph/product-support/servicetag/0-NDNKR1MvOXFid2g4UTVpZWNTSEgxQT090/overview" TargetMode="External"/><Relationship Id="rId417" Type="http://schemas.openxmlformats.org/officeDocument/2006/relationships/hyperlink" Target="https://www.dell.com/support/home/en-ph/product-support/servicetag/0-VlNRTHlsZVQrTjNLdDFsS05mVWt6QT090/overview" TargetMode="External"/><Relationship Id="rId459" Type="http://schemas.openxmlformats.org/officeDocument/2006/relationships/hyperlink" Target="https://www.dell.com/support/home/en-ph/product-support/servicetag/0-SStWQ3luWXB0a2ZCY2hIOFdQR2t1QT090/overview" TargetMode="External"/><Relationship Id="rId16" Type="http://schemas.openxmlformats.org/officeDocument/2006/relationships/hyperlink" Target="https://www.dell.com/support/home/en-ph/product-support/servicetag/0-cHVMckhmZGJrQm1ObEp1RkpDWkZ0QT090/overview" TargetMode="External"/><Relationship Id="rId221" Type="http://schemas.openxmlformats.org/officeDocument/2006/relationships/hyperlink" Target="https://www.dell.com/support/home/en-my/product-support/servicetag/0-YmhFMC80Q0diZUtFV1Y0cnM1d1JWQT090/overview" TargetMode="External"/><Relationship Id="rId263" Type="http://schemas.openxmlformats.org/officeDocument/2006/relationships/hyperlink" Target="https://www.dell.com/support/home/en-my/product-support/servicetag/0-Z3ZMVzVnOUpsdkQveVVoRlA2VEtjdz090/overview" TargetMode="External"/><Relationship Id="rId319" Type="http://schemas.openxmlformats.org/officeDocument/2006/relationships/hyperlink" Target="https://www.dell.com/support/home/en-ph/product-support/servicetag/0-K2JyMjArZ3c2emkrT1hYZWlhS3BHdz090/overview" TargetMode="External"/><Relationship Id="rId470" Type="http://schemas.openxmlformats.org/officeDocument/2006/relationships/hyperlink" Target="https://www.dell.com/support/home/en-ph/product-support/servicetag/0-Zk1nQ0pVZGQ4aXBMOExKRDJRb0JIdz090/overview" TargetMode="External"/><Relationship Id="rId526" Type="http://schemas.openxmlformats.org/officeDocument/2006/relationships/hyperlink" Target="https://www.dell.com/support/home/en-ph/product-support/servicetag/0-bFlZaVk2TllhOGRwKyt6U2tvT0lkQT090/overview" TargetMode="External"/><Relationship Id="rId58" Type="http://schemas.openxmlformats.org/officeDocument/2006/relationships/hyperlink" Target="https://www.dell.com/support/home/en-ph/product-support/servicetag/0-a0twM2NCUTQ1d0RMY2ZncnpEMlpFUT090/overview" TargetMode="External"/><Relationship Id="rId123" Type="http://schemas.openxmlformats.org/officeDocument/2006/relationships/hyperlink" Target="https://www.dell.com/support/home/en-us/product-support/servicetag/0-WWsxc3ZQdlJyUDlRWWlYbzB4YUhQdz090/overview" TargetMode="External"/><Relationship Id="rId330" Type="http://schemas.openxmlformats.org/officeDocument/2006/relationships/hyperlink" Target="https://www.dell.com/support/home/en-ph/product-support/servicetag/0-bkdoWmFFNmhoOWFnN2F1ZnpnSVdPUT090/overview" TargetMode="External"/><Relationship Id="rId568" Type="http://schemas.openxmlformats.org/officeDocument/2006/relationships/hyperlink" Target="https://www.dell.com/support/home/en-ph/product-support/servicetag/0-K1U5Nm82N2NzQVFONFBabDNUTGQ5Zz090/overview" TargetMode="External"/><Relationship Id="rId165" Type="http://schemas.openxmlformats.org/officeDocument/2006/relationships/hyperlink" Target="https://www.dell.com/support/home/en-ph/product-support/servicetag/0-aGlEVStBUllDbFNuMTNlNkJHbmhXQT090/overview" TargetMode="External"/><Relationship Id="rId372" Type="http://schemas.openxmlformats.org/officeDocument/2006/relationships/hyperlink" Target="https://www.dell.com/support/home/en-ph/product-support/servicetag/0-bm1aQTFWZDJhNW5MeUhpQmJUSE5Pdz090/overview" TargetMode="External"/><Relationship Id="rId428" Type="http://schemas.openxmlformats.org/officeDocument/2006/relationships/hyperlink" Target="https://www.dell.com/support/home/en-ph/product-support/servicetag/0-OENJekxLSGxRbmxLZFh6OUdjaXNLZz090/overview" TargetMode="External"/><Relationship Id="rId232" Type="http://schemas.openxmlformats.org/officeDocument/2006/relationships/hyperlink" Target="https://www.dell.com/support/home/en-ph/product-support/servicetag/0-RVBhdXIyT0dxZ2NNQ0FMeHFoT3pzUT090/overview" TargetMode="External"/><Relationship Id="rId274" Type="http://schemas.openxmlformats.org/officeDocument/2006/relationships/hyperlink" Target="https://www.dell.com/support/home/en-my/product-support/servicetag/0-NDE4ZEYyQlRWMnNubG5VY2xzMTl2QT090/overview" TargetMode="External"/><Relationship Id="rId481" Type="http://schemas.openxmlformats.org/officeDocument/2006/relationships/hyperlink" Target="https://www.dell.com/support/home/en-ph/product-support/servicetag/0-U2JoTzJVSmhWVVpTYTJRUmRIOVpudz090/overview" TargetMode="External"/><Relationship Id="rId27" Type="http://schemas.openxmlformats.org/officeDocument/2006/relationships/hyperlink" Target="http://www.google.com/search?hl=en&amp;q=Dell%20Inc.%20OptiPlex%207040" TargetMode="External"/><Relationship Id="rId69" Type="http://schemas.openxmlformats.org/officeDocument/2006/relationships/hyperlink" Target="http://www.google.com/search?hl=en&amp;q=Dell%20Inc.%20OptiPlex%207040" TargetMode="External"/><Relationship Id="rId134" Type="http://schemas.openxmlformats.org/officeDocument/2006/relationships/hyperlink" Target="https://www.dell.com/support/home/en-us/product-support/servicetag/0-b0FvMXVFOGE5cUtuZlA5THF2WHJxdz090/overview" TargetMode="External"/><Relationship Id="rId537" Type="http://schemas.openxmlformats.org/officeDocument/2006/relationships/hyperlink" Target="https://www.dell.com/support/home/en-ph/product-support/servicetag/0-VVhvaWVDS0Jlb3V2b2RYNVYzV0dFQT090/overview" TargetMode="External"/><Relationship Id="rId579" Type="http://schemas.openxmlformats.org/officeDocument/2006/relationships/hyperlink" Target="http://www.google.com/search?hl=en&amp;q=Dell+Inc.%20OptiPlex+7460+AIO" TargetMode="External"/><Relationship Id="rId80" Type="http://schemas.openxmlformats.org/officeDocument/2006/relationships/hyperlink" Target="https://www.dell.com/support/home/en-ph/product-support/servicetag/0-T09qbG1iSGVHV00vdUJZdmMyQ1RBdz090/overview" TargetMode="External"/><Relationship Id="rId176" Type="http://schemas.openxmlformats.org/officeDocument/2006/relationships/hyperlink" Target="https://www.dell.com/support/home/en-ph/product-support/servicetag/0-R0thcEVvMmliL0JOVzdjTHk4OW11QT090/overview" TargetMode="External"/><Relationship Id="rId341" Type="http://schemas.openxmlformats.org/officeDocument/2006/relationships/hyperlink" Target="https://www.dell.com/support/home/en-ph/product-support/servicetag/0-NWpyRityQzYxeXZNWVM3REt6NVJBQT090/overview" TargetMode="External"/><Relationship Id="rId383" Type="http://schemas.openxmlformats.org/officeDocument/2006/relationships/hyperlink" Target="https://www.dell.com/support/home/en-ph/product-support/servicetag/0-M0VlUnptdW9VaFQ3dUIvZUtHRkErZz090/overview" TargetMode="External"/><Relationship Id="rId439" Type="http://schemas.openxmlformats.org/officeDocument/2006/relationships/hyperlink" Target="https://www.dell.com/support/home/en-ph/product-support/servicetag/0-MERudm9CZ05aMXBGb3VBaCtETzVlUT090/overview" TargetMode="External"/><Relationship Id="rId590" Type="http://schemas.openxmlformats.org/officeDocument/2006/relationships/hyperlink" Target="https://www.dell.com/support/home/en-ph/product-support/servicetag/0-eHgvcWx6emZKclZubE5xYXU1RDNjdz090/overview" TargetMode="External"/><Relationship Id="rId604" Type="http://schemas.openxmlformats.org/officeDocument/2006/relationships/hyperlink" Target="https://www.dell.com/support/home/en-ph/product-support/servicetag/0-VkV5ZGZzektUcDFjbjBVTVd6Z25lZz090/overview" TargetMode="External"/><Relationship Id="rId201" Type="http://schemas.openxmlformats.org/officeDocument/2006/relationships/hyperlink" Target="https://www.dell.com/support/home/en-ph/product-support/servicetag/0-dlArQnhwZDczRGxwMWRXMUFndUkwdz090/overview" TargetMode="External"/><Relationship Id="rId243" Type="http://schemas.openxmlformats.org/officeDocument/2006/relationships/hyperlink" Target="https://www.dell.com/support/home/en-my/product-support/servicetag/0-MlhSK0ExZndaOEtUYk5iR3JuVDA4Zz090/overview" TargetMode="External"/><Relationship Id="rId285" Type="http://schemas.openxmlformats.org/officeDocument/2006/relationships/hyperlink" Target="https://www.dell.com/support/home/en-ph/product-support/servicetag/0-eUVzVkRJZGdXWlBrUzJSRWFST2R6Zz090/overview" TargetMode="External"/><Relationship Id="rId450" Type="http://schemas.openxmlformats.org/officeDocument/2006/relationships/hyperlink" Target="https://www.dell.com/support/home/en-ph/product-support/servicetag/0-YStGY0hORDNQRW9rNW1RWG5GclZWZz090/overview" TargetMode="External"/><Relationship Id="rId506" Type="http://schemas.openxmlformats.org/officeDocument/2006/relationships/hyperlink" Target="https://www.dell.com/support/home/en-ph/product-support/servicetag/0-MkY4ZmQ4TTAwMVg4bEF5NFpFNUxwdz090/overview" TargetMode="External"/><Relationship Id="rId38" Type="http://schemas.openxmlformats.org/officeDocument/2006/relationships/hyperlink" Target="https://www.dell.com/support/home/en-ph/product-support/servicetag/0-Q1htckluRHY0QmtvMnZld3dxYzVXQT090/overview" TargetMode="External"/><Relationship Id="rId103" Type="http://schemas.openxmlformats.org/officeDocument/2006/relationships/hyperlink" Target="https://www.dell.com/support/home/en-us/product-support/servicetag/0-Uk1DdFUrS05PMzk2dUFrK09rclJFdz090/overview" TargetMode="External"/><Relationship Id="rId310" Type="http://schemas.openxmlformats.org/officeDocument/2006/relationships/hyperlink" Target="https://www.dell.com/support/home/en-my/product-support/servicetag/0-QUV1M1JsaURyRThERTFHYTdYbTdYQT090/overview" TargetMode="External"/><Relationship Id="rId492" Type="http://schemas.openxmlformats.org/officeDocument/2006/relationships/hyperlink" Target="https://www.dell.com/support/home/en-ph/product-support/servicetag/0-cEk0T2t1TzJ6cWhFYlh1S1NvMlUyUT090/overview" TargetMode="External"/><Relationship Id="rId548" Type="http://schemas.openxmlformats.org/officeDocument/2006/relationships/hyperlink" Target="https://www.dell.com/support/home/en-ph/product-support/servicetag/0-V1hLZGRjTlVMVlFHTDl0QWlHOTJVdz090/overview" TargetMode="External"/><Relationship Id="rId91" Type="http://schemas.openxmlformats.org/officeDocument/2006/relationships/hyperlink" Target="https://www.dell.com/support/home/en-ph/product-support/servicetag/0-c3hraVd6b1JhTE5GMjg5YkI4akNSZz090/overview" TargetMode="External"/><Relationship Id="rId145" Type="http://schemas.openxmlformats.org/officeDocument/2006/relationships/hyperlink" Target="https://www.dell.com/support/home/en-us/product-support/servicetag/0-dUhxcHdEY0xDYzlEeEVOZlJZRmsydz090/overview" TargetMode="External"/><Relationship Id="rId187" Type="http://schemas.openxmlformats.org/officeDocument/2006/relationships/hyperlink" Target="https://www.dell.com/support/home/en-ph/product-support/servicetag/0-dUlYNTZMS1NtZTV5Ym9Nb0dEbVJ3Zz090/overview" TargetMode="External"/><Relationship Id="rId352" Type="http://schemas.openxmlformats.org/officeDocument/2006/relationships/hyperlink" Target="https://www.dell.com/support/home/en-ph/product-support/servicetag/0-Qk5ONUtPbldKS1JWK1NmZG9OT1Yzdz090/overview" TargetMode="External"/><Relationship Id="rId394" Type="http://schemas.openxmlformats.org/officeDocument/2006/relationships/hyperlink" Target="https://www.dell.com/support/home/en-ph/product-support/servicetag/0-ZFA5SFpUYVdQWk1zZm5lVCtoaURVZz090/overview" TargetMode="External"/><Relationship Id="rId408" Type="http://schemas.openxmlformats.org/officeDocument/2006/relationships/hyperlink" Target="https://www.dell.com/support/home/en-ph/product-support/servicetag/0-T2lkYmJKbDFWYld4YUg1d3NaM243UT090/overview" TargetMode="External"/><Relationship Id="rId212" Type="http://schemas.openxmlformats.org/officeDocument/2006/relationships/hyperlink" Target="https://www.dell.com/support/home/en-my/product-support/servicetag/0-OE1SU0lWUGlUYWl6dU5TR3BhSGRGZz090/overview" TargetMode="External"/><Relationship Id="rId254" Type="http://schemas.openxmlformats.org/officeDocument/2006/relationships/hyperlink" Target="https://www.dell.com/support/home/en-my/product-support/servicetag/0-NHZHaVAvT29nRHVlRENWODR5SDM0UT090/overview" TargetMode="External"/><Relationship Id="rId49" Type="http://schemas.openxmlformats.org/officeDocument/2006/relationships/hyperlink" Target="https://www.dell.com/support/home/en-ph/product-support/servicetag/0-emVOclZOaVNseWNnb2h3QWpvUEF0dz090/overview" TargetMode="External"/><Relationship Id="rId114" Type="http://schemas.openxmlformats.org/officeDocument/2006/relationships/hyperlink" Target="https://www.dell.com/support/home/en-us/product-support/servicetag/0-QTQzNlRyRFRONWtHZTJHSlNqV3VIQT090/overview" TargetMode="External"/><Relationship Id="rId296" Type="http://schemas.openxmlformats.org/officeDocument/2006/relationships/hyperlink" Target="https://www.dell.com/support/home/en-my/product-support/servicetag/0-QUV1M1JsaURyRThERTFHYTdYbTdYQT090/overview" TargetMode="External"/><Relationship Id="rId461" Type="http://schemas.openxmlformats.org/officeDocument/2006/relationships/hyperlink" Target="https://www.dell.com/support/home/en-ph/product-support/servicetag/0-RHBlUDdVVkN1UERPRkhqcVo1TzRBdz090/overview" TargetMode="External"/><Relationship Id="rId517" Type="http://schemas.openxmlformats.org/officeDocument/2006/relationships/hyperlink" Target="https://www.dell.com/support/home/en-ph/product-support/servicetag/0-NGJzdnNxVmFVMDFWQWw4TzB5TXdwQT090/overview" TargetMode="External"/><Relationship Id="rId559" Type="http://schemas.openxmlformats.org/officeDocument/2006/relationships/hyperlink" Target="https://www.dell.com/support/home/en-ph/product-support/servicetag/0-RlBWWFU3WGpYYy9lRi9Qc1BmUG53UT090/overview" TargetMode="External"/><Relationship Id="rId60" Type="http://schemas.openxmlformats.org/officeDocument/2006/relationships/hyperlink" Target="https://www.dell.com/support/home/en-ph/product-support/servicetag/0-Tk9tdTM4V3RMc0EyeStSYzV1QlFFQT090/overview" TargetMode="External"/><Relationship Id="rId156" Type="http://schemas.openxmlformats.org/officeDocument/2006/relationships/hyperlink" Target="https://www.dell.com/support/home/en-us/product-support/servicetag/0-a3BZdERCdnBqRis1RnN5RkNkTFFNQT090/overview" TargetMode="External"/><Relationship Id="rId198" Type="http://schemas.openxmlformats.org/officeDocument/2006/relationships/hyperlink" Target="https://www.dell.com/support/home/en-ph/product-support/servicetag/0-RWFaZ3h6a1pHd0FORG44ZytmNGFFZz090/overview" TargetMode="External"/><Relationship Id="rId321" Type="http://schemas.openxmlformats.org/officeDocument/2006/relationships/hyperlink" Target="https://www.dell.com/support/home/en-ph/product-support/servicetag/0-NzkyVHRTTGNHYTlEQmgzUmpoSzBMUT090/overview" TargetMode="External"/><Relationship Id="rId363" Type="http://schemas.openxmlformats.org/officeDocument/2006/relationships/hyperlink" Target="https://www.dell.com/support/home/en-ph/product-support/servicetag/0-OXlPb0ZGK3lkMFZzSkdqMEpnMG1wZz090/overview" TargetMode="External"/><Relationship Id="rId419" Type="http://schemas.openxmlformats.org/officeDocument/2006/relationships/hyperlink" Target="https://www.dell.com/support/home/en-ph/product-support/servicetag/0-bXdGZE9vS0FEZFZTaUltTk1BVnNMUT090/overview" TargetMode="External"/><Relationship Id="rId570" Type="http://schemas.openxmlformats.org/officeDocument/2006/relationships/hyperlink" Target="https://www.dell.com/support/home/en-ph/product-support/servicetag/0-UHNNcGVXUjVtODh4MUFPVWVaUngzdz090/overview" TargetMode="External"/><Relationship Id="rId223" Type="http://schemas.openxmlformats.org/officeDocument/2006/relationships/hyperlink" Target="https://www.dell.com/support/home/en-my/product-support/servicetag/0-a1JBOWpQRTViU3l2VUUvTmlnb3lZUT090/overview" TargetMode="External"/><Relationship Id="rId430" Type="http://schemas.openxmlformats.org/officeDocument/2006/relationships/hyperlink" Target="https://www.dell.com/support/home/en-ph/product-support/servicetag/0-V2N1Y1dHVzgvbDNmQ1ZRWHFmVHM3dz090/overview" TargetMode="External"/><Relationship Id="rId18" Type="http://schemas.openxmlformats.org/officeDocument/2006/relationships/hyperlink" Target="https://www.dell.com/support/home/en-ph/product-support/servicetag/0-Z09pZ09wWkFRQ08vQXZDYmFoNHdpQT090/overview" TargetMode="External"/><Relationship Id="rId265" Type="http://schemas.openxmlformats.org/officeDocument/2006/relationships/hyperlink" Target="https://www.dell.com/support/home/en-my/product-support/servicetag/0-ZlU5Tk9Ka3hiTWJlZWFUZXoxTWxkdz090/overview" TargetMode="External"/><Relationship Id="rId472" Type="http://schemas.openxmlformats.org/officeDocument/2006/relationships/hyperlink" Target="https://www.dell.com/support/home/en-ph/product-support/servicetag/0-VzBpY1dtZUkxK2g3TVJpcW5YV1c5QT090/overview" TargetMode="External"/><Relationship Id="rId528" Type="http://schemas.openxmlformats.org/officeDocument/2006/relationships/hyperlink" Target="https://www.dell.com/support/home/en-ph/product-support/servicetag/0-cVRTZzFUWndoNCtXalc3Q1RHbm1pUT090/overview" TargetMode="External"/><Relationship Id="rId125" Type="http://schemas.openxmlformats.org/officeDocument/2006/relationships/hyperlink" Target="https://www.dell.com/support/home/en-us/product-support/servicetag/0-djNkN1NGQy9iOHlGcENyTXlvaWZIZz090/overview" TargetMode="External"/><Relationship Id="rId167" Type="http://schemas.openxmlformats.org/officeDocument/2006/relationships/hyperlink" Target="https://www.dell.com/support/home/en-ph/product-support/servicetag/0-T29pQS9hM1BUR05VMG5mclJ4WE85dz090/overview" TargetMode="External"/><Relationship Id="rId332" Type="http://schemas.openxmlformats.org/officeDocument/2006/relationships/hyperlink" Target="https://www.dell.com/support/home/en-ph/product-support/servicetag/0-a0ZwS29QdmZrYTJybDlQTmJhRWJTQT090/overview" TargetMode="External"/><Relationship Id="rId374" Type="http://schemas.openxmlformats.org/officeDocument/2006/relationships/hyperlink" Target="https://www.dell.com/support/home/en-ph/product-support/servicetag/0-YXE2eHkvL3FiMWE2K2xodUw5Qi9LUT090/overview" TargetMode="External"/><Relationship Id="rId581" Type="http://schemas.openxmlformats.org/officeDocument/2006/relationships/hyperlink" Target="https://www.dell.com/support/home/en-ph/product-support/servicetag/0-cTBLcTVNd3dkL0piQlpmbENCbXBydz090/overview" TargetMode="External"/><Relationship Id="rId71" Type="http://schemas.openxmlformats.org/officeDocument/2006/relationships/hyperlink" Target="http://www.google.com/search?hl=en&amp;q=Dell%20Inc.%20OptiPlex%207040" TargetMode="External"/><Relationship Id="rId234" Type="http://schemas.openxmlformats.org/officeDocument/2006/relationships/hyperlink" Target="https://www.dell.com/support/home/en-ph/product-support/servicetag/0-b2oxM1hEaVVkcXppTHh3a1JSN2lWZz090/overview" TargetMode="External"/><Relationship Id="rId2" Type="http://schemas.openxmlformats.org/officeDocument/2006/relationships/hyperlink" Target="https://www.dell.com/support/home/en-us/product-support/servicetag/0-TWFCOXgza3FuLzRuSWdsWXBURXV0QT090/overview" TargetMode="External"/><Relationship Id="rId29" Type="http://schemas.openxmlformats.org/officeDocument/2006/relationships/hyperlink" Target="http://www.google.com/search?hl=en&amp;q=Dell%20Inc.%20OptiPlex%207040" TargetMode="External"/><Relationship Id="rId276" Type="http://schemas.openxmlformats.org/officeDocument/2006/relationships/hyperlink" Target="https://www.dell.com/support/home/en-my/product-support/servicetag/0-OUp4alg2Vml6cGtwTCt5SDh2MDluQT090/overview" TargetMode="External"/><Relationship Id="rId441" Type="http://schemas.openxmlformats.org/officeDocument/2006/relationships/hyperlink" Target="https://www.dell.com/support/home/en-ph/product-support/servicetag/0-N1RPTGYzT2haZkVyTThCUnYrcFdKZz090/overview" TargetMode="External"/><Relationship Id="rId483" Type="http://schemas.openxmlformats.org/officeDocument/2006/relationships/hyperlink" Target="https://www.dell.com/support/home/en-ph/product-support/servicetag/0-a2dxUGp0M0VVQlVzekNYell5MnhUQT090/overview" TargetMode="External"/><Relationship Id="rId539" Type="http://schemas.openxmlformats.org/officeDocument/2006/relationships/hyperlink" Target="https://www.dell.com/support/home/en-ph/product-support/servicetag/0-bWhQdlNZdUJWMVRRZWRTYWJRN3d2Zz090/overview" TargetMode="External"/><Relationship Id="rId40" Type="http://schemas.openxmlformats.org/officeDocument/2006/relationships/hyperlink" Target="http://www.google.com/search?hl=en&amp;q=Dell%20Inc.%20OptiPlex%207040" TargetMode="External"/><Relationship Id="rId136" Type="http://schemas.openxmlformats.org/officeDocument/2006/relationships/hyperlink" Target="https://www.dell.com/support/home/en-us/product-support/servicetag/0-dmVxcUxyQ3V4V01iTkwzeGk1ait6Zz090/overview" TargetMode="External"/><Relationship Id="rId178" Type="http://schemas.openxmlformats.org/officeDocument/2006/relationships/hyperlink" Target="http://www.google.com/search?hl=en&amp;q=Dell%20Inc.%20OptiPlex%207040" TargetMode="External"/><Relationship Id="rId301" Type="http://schemas.openxmlformats.org/officeDocument/2006/relationships/hyperlink" Target="https://www.dell.com/support/home/en-my/product-support/servicetag/0-QUV1M1JsaURyRThERTFHYTdYbTdYQT090/overview" TargetMode="External"/><Relationship Id="rId343" Type="http://schemas.openxmlformats.org/officeDocument/2006/relationships/hyperlink" Target="https://www.dell.com/support/home/en-ph/product-support/servicetag/0-cXVRMmhSU013WFdNWVlNTzBkbTU1dz090/overview" TargetMode="External"/><Relationship Id="rId550" Type="http://schemas.openxmlformats.org/officeDocument/2006/relationships/hyperlink" Target="https://www.dell.com/support/home/en-ph/product-support/servicetag/0-OWFOdVU5NGM3cFF0eVFxTU5xai85UT090/overview" TargetMode="External"/><Relationship Id="rId82" Type="http://schemas.openxmlformats.org/officeDocument/2006/relationships/hyperlink" Target="https://www.dell.com/support/home/en-ph/product-support/servicetag/0-NXpIaXkvVWNsUktuL3QvdnN2cEFnZz090/overview" TargetMode="External"/><Relationship Id="rId203" Type="http://schemas.openxmlformats.org/officeDocument/2006/relationships/hyperlink" Target="https://www.dell.com/support/home/en-ph/product-support/servicetag/0-bVhlSEsvK3E5T1FqNXVzc1RSdXpKdz090/overview" TargetMode="External"/><Relationship Id="rId385" Type="http://schemas.openxmlformats.org/officeDocument/2006/relationships/hyperlink" Target="https://www.dell.com/support/home/en-ph/product-support/servicetag/0-VWhQazVmRk5penMzdHVSTFVhT0Z5dz090/overview" TargetMode="External"/><Relationship Id="rId592" Type="http://schemas.openxmlformats.org/officeDocument/2006/relationships/hyperlink" Target="https://www.dell.com/support/home/en-ph/product-support/servicetag/0-ZUJkTkhPMWdCNkl5V2VDVmdEcGFLUT090/overview" TargetMode="External"/><Relationship Id="rId606" Type="http://schemas.openxmlformats.org/officeDocument/2006/relationships/hyperlink" Target="https://www.dell.com/support/home/en-ph/product-support/servicetag/0-L0o4a05FcmNKMGRnL1JBbVZPdGxDZz090/overview" TargetMode="External"/><Relationship Id="rId245" Type="http://schemas.openxmlformats.org/officeDocument/2006/relationships/hyperlink" Target="https://www.dell.com/support/home/en-my/product-support/servicetag/0-WmR1T3BDZlg5RG5RdVBCVU9qRVF0Zz090/overview" TargetMode="External"/><Relationship Id="rId287" Type="http://schemas.openxmlformats.org/officeDocument/2006/relationships/hyperlink" Target="https://www.dell.com/support/home/en-ph/product-support/servicetag/0-WkJiZ0ovOU9UazIxLzYrOHVzMFZUZz090/overview" TargetMode="External"/><Relationship Id="rId410" Type="http://schemas.openxmlformats.org/officeDocument/2006/relationships/hyperlink" Target="https://www.dell.com/support/home/en-ph/product-support/servicetag/0-U09hYlVFaHZDSXA2YklzbjVkZEZLUT090/overview" TargetMode="External"/><Relationship Id="rId452" Type="http://schemas.openxmlformats.org/officeDocument/2006/relationships/hyperlink" Target="https://www.dell.com/support/home/en-ph/product-support/servicetag/0-WHJXdndubmRsYzVBN2lzWVQwOW5ndz090/overview" TargetMode="External"/><Relationship Id="rId494" Type="http://schemas.openxmlformats.org/officeDocument/2006/relationships/hyperlink" Target="https://www.dell.com/support/home/en-ph/product-support/servicetag/0-cFJPd0p3amUvcU51Tk9BS1JMd2JGQT090/overview" TargetMode="External"/><Relationship Id="rId508" Type="http://schemas.openxmlformats.org/officeDocument/2006/relationships/hyperlink" Target="https://www.dell.com/support/home/en-ph/product-support/servicetag/0-ZUJOV1FNdWczdlE3dXVxbC9WOWNBZz090/overview" TargetMode="External"/><Relationship Id="rId105" Type="http://schemas.openxmlformats.org/officeDocument/2006/relationships/hyperlink" Target="https://www.dell.com/support/home/en-us/product-support/servicetag/0-WG5WSXlIVzJQVURJWldKenh3Y3c3UT090/overview" TargetMode="External"/><Relationship Id="rId147" Type="http://schemas.openxmlformats.org/officeDocument/2006/relationships/hyperlink" Target="https://www.dell.com/support/home/en-us/product-support/servicetag/0-K3JHK1hrbEVvZW1rb0lGcHlieHpjdz090/overview" TargetMode="External"/><Relationship Id="rId312" Type="http://schemas.openxmlformats.org/officeDocument/2006/relationships/hyperlink" Target="https://www.dell.com/support/home/en-my/product-support/servicetag/0-QUV1M1JsaURyRThERTFHYTdYbTdYQT090/overview" TargetMode="External"/><Relationship Id="rId354" Type="http://schemas.openxmlformats.org/officeDocument/2006/relationships/hyperlink" Target="https://www.dell.com/support/home/en-ph/product-support/servicetag/0-SStTQk04ZWlOWHh6VDNRU0J1RzRlZz090/overview" TargetMode="External"/><Relationship Id="rId51" Type="http://schemas.openxmlformats.org/officeDocument/2006/relationships/hyperlink" Target="https://www.dell.com/support/home/en-ph/product-support/servicetag/0-MlNKZEltemNueDBydkh1UGxMM05sdz090/overview" TargetMode="External"/><Relationship Id="rId93" Type="http://schemas.openxmlformats.org/officeDocument/2006/relationships/hyperlink" Target="https://www.dell.com/support/home/en-ph/product-support/servicetag/0-OWVqZkxqZ2RDTVIrUnFpRFlFOWFZZz090/overview" TargetMode="External"/><Relationship Id="rId189" Type="http://schemas.openxmlformats.org/officeDocument/2006/relationships/hyperlink" Target="https://www.dell.com/support/home/en-ph/product-support/servicetag/0-ZGNPTHFuU3NiQnZKTklRbzZmUXRYQT090/overview" TargetMode="External"/><Relationship Id="rId396" Type="http://schemas.openxmlformats.org/officeDocument/2006/relationships/hyperlink" Target="https://www.dell.com/support/home/en-ph/product-support/servicetag/0-ZzhHM3dMYWRjYzNDb0hJT0FOTEYvQT090/overview" TargetMode="External"/><Relationship Id="rId561" Type="http://schemas.openxmlformats.org/officeDocument/2006/relationships/hyperlink" Target="https://www.dell.com/support/home/en-ph/product-support/servicetag/0-S0ZPMGozcW55VHFRZWNLR3lUaFBqZz090/overview" TargetMode="External"/><Relationship Id="rId214" Type="http://schemas.openxmlformats.org/officeDocument/2006/relationships/hyperlink" Target="https://www.dell.com/support/home/en-my/product-support/servicetag/0-MkMxTUpjNnpMRHlTU3VPSEFvYVg3dz090/overview" TargetMode="External"/><Relationship Id="rId256" Type="http://schemas.openxmlformats.org/officeDocument/2006/relationships/hyperlink" Target="https://www.dell.com/support/home/en-my/product-support/servicetag/0-R1F4Q29zRkxiSS9FY3F0RW4rMXVhUT090/overview" TargetMode="External"/><Relationship Id="rId298" Type="http://schemas.openxmlformats.org/officeDocument/2006/relationships/hyperlink" Target="https://www.dell.com/support/home/en-my/product-support/servicetag/0-QUV1M1JsaURyRThERTFHYTdYbTdYQT090/overview" TargetMode="External"/><Relationship Id="rId421" Type="http://schemas.openxmlformats.org/officeDocument/2006/relationships/hyperlink" Target="https://www.dell.com/support/home/en-ph/product-support/servicetag/0-WEMzeHNhMGhFS3kzVjdCU0xXMlp1QT090/overview" TargetMode="External"/><Relationship Id="rId463" Type="http://schemas.openxmlformats.org/officeDocument/2006/relationships/hyperlink" Target="https://www.dell.com/support/home/en-ph/product-support/servicetag/0-UVhyY1IwcWU0ZmsvbmcvTzU1NWNwQT090/overview" TargetMode="External"/><Relationship Id="rId519" Type="http://schemas.openxmlformats.org/officeDocument/2006/relationships/hyperlink" Target="https://www.dell.com/support/home/en-ph/product-support/servicetag/0-c213TEZydm9vZm1uL2VWYXQxaC9PZz090/overview" TargetMode="External"/><Relationship Id="rId116" Type="http://schemas.openxmlformats.org/officeDocument/2006/relationships/hyperlink" Target="https://www.dell.com/support/home/en-us/product-support/servicetag/0-RDQxRHJyNUd3RjRmYWlyZ0k3NXVWdz090/overview" TargetMode="External"/><Relationship Id="rId158" Type="http://schemas.openxmlformats.org/officeDocument/2006/relationships/hyperlink" Target="https://www.dell.com/support/home/en-ph/product-support/servicetag/0-a0twM2NCUTQ1d0RMY2ZncnpEMlpFUT090/overview" TargetMode="External"/><Relationship Id="rId323" Type="http://schemas.openxmlformats.org/officeDocument/2006/relationships/hyperlink" Target="https://www.dell.com/support/home/en-ph/product-support/servicetag/0-SGE4VjV0bE9DMUNQM1d1dDFDeFRNZz090/overview" TargetMode="External"/><Relationship Id="rId530" Type="http://schemas.openxmlformats.org/officeDocument/2006/relationships/hyperlink" Target="https://www.dell.com/support/home/en-ph/product-support/servicetag/0-R2tlL1lWMDNUam9XL1hiNHZnNmJBQT090/overview" TargetMode="External"/><Relationship Id="rId20" Type="http://schemas.openxmlformats.org/officeDocument/2006/relationships/hyperlink" Target="https://www.dell.com/support/home/en-ph/product-support/servicetag/0-bHFzYjROOWhFTkxma054NkgvWmQzdz090/overview" TargetMode="External"/><Relationship Id="rId62" Type="http://schemas.openxmlformats.org/officeDocument/2006/relationships/hyperlink" Target="https://www.dell.com/support/home/en-ph/product-support/servicetag/0-L05sMUZKbjh2SXU3VW5ETzdSemJWUT090/overview" TargetMode="External"/><Relationship Id="rId365" Type="http://schemas.openxmlformats.org/officeDocument/2006/relationships/hyperlink" Target="https://www.dell.com/support/home/en-ph/product-support/servicetag/0-cUtmYnBVM2tiaThJclRDQUNGbDQ2UT090/overview" TargetMode="External"/><Relationship Id="rId572" Type="http://schemas.openxmlformats.org/officeDocument/2006/relationships/hyperlink" Target="https://www.dell.com/support/home/en-ph/product-support/servicetag/0-dGRxelQzbDkwbE44K09uL0RRRHp5Zz090/overview" TargetMode="External"/><Relationship Id="rId225" Type="http://schemas.openxmlformats.org/officeDocument/2006/relationships/hyperlink" Target="https://www.dell.com/support/home/en-my/product-support/servicetag/0-U0ZpbUJWOXZDOHoxc1UyTUJ0dERLUT090/overview" TargetMode="External"/><Relationship Id="rId267" Type="http://schemas.openxmlformats.org/officeDocument/2006/relationships/hyperlink" Target="https://www.dell.com/support/home/en-my/product-support/servicetag/0-NjNmNmFLVGxBTXdiYnlqMmtLVXhGZz090/overview" TargetMode="External"/><Relationship Id="rId432" Type="http://schemas.openxmlformats.org/officeDocument/2006/relationships/hyperlink" Target="https://www.dell.com/support/home/en-ph/product-support/servicetag/0-bXdONTBWdENPclVJV3E5RmFxVzl3dz090/overview" TargetMode="External"/><Relationship Id="rId474" Type="http://schemas.openxmlformats.org/officeDocument/2006/relationships/hyperlink" Target="https://www.dell.com/support/home/en-ph/product-support/servicetag/0-cXNnUjFXUlhNcXo2enlMN1dreldDdz090/overview" TargetMode="External"/><Relationship Id="rId127" Type="http://schemas.openxmlformats.org/officeDocument/2006/relationships/hyperlink" Target="https://www.dell.com/support/home/en-us/product-support/servicetag/0-VXFWQmFEZ1Y5NzdzOEhyRmk4bEVOUT090/overview" TargetMode="External"/><Relationship Id="rId31" Type="http://schemas.openxmlformats.org/officeDocument/2006/relationships/hyperlink" Target="http://www.google.com/search?hl=en&amp;q=Dell%20Inc.%20OptiPlex%207040" TargetMode="External"/><Relationship Id="rId73" Type="http://schemas.openxmlformats.org/officeDocument/2006/relationships/hyperlink" Target="http://www.google.com/search?hl=en&amp;q=Dell%20Inc.%20OptiPlex%207040" TargetMode="External"/><Relationship Id="rId169" Type="http://schemas.openxmlformats.org/officeDocument/2006/relationships/hyperlink" Target="http://www.google.com/search?hl=en&amp;q=Dell+Inc.%20OptiPlex+7460+AIO" TargetMode="External"/><Relationship Id="rId334" Type="http://schemas.openxmlformats.org/officeDocument/2006/relationships/hyperlink" Target="https://www.dell.com/support/home/en-ph/product-support/servicetag/0-ajE0TndQOTF5dXVOd1M3U0hqdzlVdz090/overview" TargetMode="External"/><Relationship Id="rId376" Type="http://schemas.openxmlformats.org/officeDocument/2006/relationships/hyperlink" Target="https://www.dell.com/support/home/en-ph/product-support/servicetag/0-L01xUndqN05SM1RMTDZhRFNhbDdKdz090/overview" TargetMode="External"/><Relationship Id="rId541" Type="http://schemas.openxmlformats.org/officeDocument/2006/relationships/hyperlink" Target="https://www.dell.com/support/home/en-ph/product-support/servicetag/0-M1VuaXVybDJic0cyV0ZYZnk5d3JpQT090/overview" TargetMode="External"/><Relationship Id="rId583" Type="http://schemas.openxmlformats.org/officeDocument/2006/relationships/hyperlink" Target="https://www.dell.com/support/home/en-ph/product-support/servicetag/0-Qy9VNC9ndE8rc1pwUGVINTBNVGxLUT090/overview" TargetMode="External"/><Relationship Id="rId4" Type="http://schemas.openxmlformats.org/officeDocument/2006/relationships/hyperlink" Target="https://www.dell.com/support/home/en-ph/product-support/servicetag/0-aDgzUG55S1lYVUx4dnVPUGljSFIydz090/overview" TargetMode="External"/><Relationship Id="rId180" Type="http://schemas.openxmlformats.org/officeDocument/2006/relationships/hyperlink" Target="https://www.dell.com/support/home/en-us/product-support/servicetag/0-V2xDalI4eVpJYTlnL2lFZnRsTTl1QT090/overview" TargetMode="External"/><Relationship Id="rId236" Type="http://schemas.openxmlformats.org/officeDocument/2006/relationships/hyperlink" Target="https://www.dell.com/support/home/en-ph/product-support/servicetag/0-Zk1aazNMaWpSdzFmUnFQTitOR2xVUT090/overview" TargetMode="External"/><Relationship Id="rId278" Type="http://schemas.openxmlformats.org/officeDocument/2006/relationships/hyperlink" Target="https://www.dell.com/support/home/en-my/product-support/servicetag/0-Sk81NncxT3Y0R1ZEWTRyZkZQbS92QT090/overview" TargetMode="External"/><Relationship Id="rId401" Type="http://schemas.openxmlformats.org/officeDocument/2006/relationships/hyperlink" Target="https://www.dell.com/support/home/en-ph/product-support/servicetag/0-NnYzU21VZkhGNDVqQXpUMHRlU3ltdz090/overview" TargetMode="External"/><Relationship Id="rId443" Type="http://schemas.openxmlformats.org/officeDocument/2006/relationships/hyperlink" Target="https://www.dell.com/support/home/en-ph/product-support/servicetag/0-NVpVeThVRm5CUmthdmh1b0tVYjBLQT090/overview" TargetMode="External"/><Relationship Id="rId303" Type="http://schemas.openxmlformats.org/officeDocument/2006/relationships/hyperlink" Target="https://www.dell.com/support/home/en-my/product-support/servicetag/0-QUV1M1JsaURyRThERTFHYTdYbTdYQT090/overview" TargetMode="External"/><Relationship Id="rId485" Type="http://schemas.openxmlformats.org/officeDocument/2006/relationships/hyperlink" Target="https://www.dell.com/support/home/en-ph/product-support/servicetag/0-dDZVTzBSNVk2NGxSZ2pRbHBPMDZBZz090/overview" TargetMode="External"/><Relationship Id="rId42" Type="http://schemas.openxmlformats.org/officeDocument/2006/relationships/hyperlink" Target="http://www.google.com/search?hl=en&amp;q=Dell%20Inc.%20OptiPlex%207040" TargetMode="External"/><Relationship Id="rId84" Type="http://schemas.openxmlformats.org/officeDocument/2006/relationships/hyperlink" Target="https://www.dell.com/support/home/en-ph/product-support/servicetag/0-WUFBVnZhVjJPTithNGlXa0U5VjBJUT090/overview" TargetMode="External"/><Relationship Id="rId138" Type="http://schemas.openxmlformats.org/officeDocument/2006/relationships/hyperlink" Target="https://www.dell.com/support/home/en-us/product-support/servicetag/0-N3ZVL0ZpNDVoazZ6Tngvb0dYS1phUT090/overview" TargetMode="External"/><Relationship Id="rId345" Type="http://schemas.openxmlformats.org/officeDocument/2006/relationships/hyperlink" Target="https://www.dell.com/support/home/en-ph/product-support/servicetag/0-dHVjalMvSjVOWFl6U2hGdlZjNnpRQT090/overview" TargetMode="External"/><Relationship Id="rId387" Type="http://schemas.openxmlformats.org/officeDocument/2006/relationships/hyperlink" Target="https://www.dell.com/support/home/en-ph/product-support/servicetag/0-bjVUc0htTUk0TUNuYnoxVDB5c1lrdz090/overview" TargetMode="External"/><Relationship Id="rId510" Type="http://schemas.openxmlformats.org/officeDocument/2006/relationships/hyperlink" Target="https://www.dell.com/support/home/en-ph/product-support/servicetag/0-WkhZMlR5UWc4NXRFYW5hcFVQa1NIZz090/overview" TargetMode="External"/><Relationship Id="rId552" Type="http://schemas.openxmlformats.org/officeDocument/2006/relationships/hyperlink" Target="https://www.dell.com/support/home/en-ph/product-support/servicetag/0-MGMvQmNOOElzY090VFE3MzlkRUZ1QT090/overview" TargetMode="External"/><Relationship Id="rId594" Type="http://schemas.openxmlformats.org/officeDocument/2006/relationships/hyperlink" Target="https://www.dell.com/support/home/en-ph/product-support/servicetag/0-LzY5bVhMZThDZDRHZDJBMDJ5WHYrZz090/overview" TargetMode="External"/><Relationship Id="rId608" Type="http://schemas.openxmlformats.org/officeDocument/2006/relationships/hyperlink" Target="https://www.dell.com/support/home/en-ph/product-support/servicetag/0-czQvSjdaY25xNlZ5eVpSVmpVcU9Idz090/overview" TargetMode="External"/><Relationship Id="rId191" Type="http://schemas.openxmlformats.org/officeDocument/2006/relationships/hyperlink" Target="https://www.dell.com/support/home/en-ph/product-support/servicetag/0-SUlnSllXejFZcHhMdy9KUlJwME1nUT090/overview" TargetMode="External"/><Relationship Id="rId205" Type="http://schemas.openxmlformats.org/officeDocument/2006/relationships/hyperlink" Target="https://www.dell.com/support/home/en-ph/product-support/servicetag/0-ZGFCR3ZyWWo4SHJsd0ZjVitoQWFKZz090/overview" TargetMode="External"/><Relationship Id="rId247" Type="http://schemas.openxmlformats.org/officeDocument/2006/relationships/hyperlink" Target="https://www.dell.com/support/home/en-my/product-support/servicetag/0-Q3dNQ3hKUDF3dkRvL2JRMjA5WlN3Zz090/overview" TargetMode="External"/><Relationship Id="rId412" Type="http://schemas.openxmlformats.org/officeDocument/2006/relationships/hyperlink" Target="https://www.dell.com/support/home/en-ph/product-support/servicetag/0-bnlJYkFpbHg5aHluRG1Dc0NDSW1nZz090/overview" TargetMode="External"/><Relationship Id="rId107" Type="http://schemas.openxmlformats.org/officeDocument/2006/relationships/hyperlink" Target="https://www.dell.com/support/home/en-us/product-support/servicetag/0-MDQ3R3MvM1ZIUTZQbnI1ejAzOXFOQT090/overview" TargetMode="External"/><Relationship Id="rId289" Type="http://schemas.openxmlformats.org/officeDocument/2006/relationships/hyperlink" Target="http://www.google.com/search?hl=en&amp;q=Dell+Inc.%20OptiPlex+7460+AIO" TargetMode="External"/><Relationship Id="rId454" Type="http://schemas.openxmlformats.org/officeDocument/2006/relationships/hyperlink" Target="https://www.dell.com/support/home/en-ph/product-support/servicetag/0-dlN5TnUzdjlVS1dwcE5GaVQ3anZqdz090/overview" TargetMode="External"/><Relationship Id="rId496" Type="http://schemas.openxmlformats.org/officeDocument/2006/relationships/hyperlink" Target="https://www.dell.com/support/home/en-ph/product-support/servicetag/0-ZlBWWEw1Mnd1dlZ4bTlUZmhNNm9jQT090/overview" TargetMode="External"/><Relationship Id="rId11" Type="http://schemas.openxmlformats.org/officeDocument/2006/relationships/hyperlink" Target="http://www.google.com/search?hl=en&amp;q=Dell%20Inc.%20OptiPlex%207040" TargetMode="External"/><Relationship Id="rId53" Type="http://schemas.openxmlformats.org/officeDocument/2006/relationships/hyperlink" Target="http://www.google.com/search?hl=en&amp;q=Dell+Inc.%20OptiPlex+7460+AIO" TargetMode="External"/><Relationship Id="rId149" Type="http://schemas.openxmlformats.org/officeDocument/2006/relationships/hyperlink" Target="https://www.dell.com/support/home/en-us/product-support/servicetag/0-VXV5NVlrMHM3UHM4YUZPUmlibTZidz090/overview" TargetMode="External"/><Relationship Id="rId314" Type="http://schemas.openxmlformats.org/officeDocument/2006/relationships/hyperlink" Target="https://www.dell.com/support/home/en-ph/product-support/servicetag/0-cFcrb3g4T2FySXZiMnZlNmpvYVlidz090/overview" TargetMode="External"/><Relationship Id="rId356" Type="http://schemas.openxmlformats.org/officeDocument/2006/relationships/hyperlink" Target="https://www.dell.com/support/home/en-ph/product-support/servicetag/0-SXRLejJTdkxGd0dqMlRkR2R3SzJxZz090/overview" TargetMode="External"/><Relationship Id="rId398" Type="http://schemas.openxmlformats.org/officeDocument/2006/relationships/hyperlink" Target="https://www.dell.com/support/home/en-ph/product-support/servicetag/0-TDlvZVRpR0V6elp5VHZsVERUZUlmZz090/overview" TargetMode="External"/><Relationship Id="rId521" Type="http://schemas.openxmlformats.org/officeDocument/2006/relationships/hyperlink" Target="https://www.dell.com/support/home/en-ph/product-support/servicetag/0-Y2VRdm9QU2NGaXJYd1VSNG0xa2trZz090/overview" TargetMode="External"/><Relationship Id="rId563" Type="http://schemas.openxmlformats.org/officeDocument/2006/relationships/hyperlink" Target="https://www.dell.com/support/home/en-ph/product-support/servicetag/0-RXFDZjJzM1JmZzBTZUdtdnZTaXMvUT090/overview" TargetMode="External"/><Relationship Id="rId95" Type="http://schemas.openxmlformats.org/officeDocument/2006/relationships/hyperlink" Target="http://www.google.com/search?hl=en&amp;q=Dell%20Inc.%20OptiPlex%207040" TargetMode="External"/><Relationship Id="rId160" Type="http://schemas.openxmlformats.org/officeDocument/2006/relationships/hyperlink" Target="http://www.google.com/search?hl=en&amp;q=Dell%20Inc.%20OptiPlex%207040" TargetMode="External"/><Relationship Id="rId216" Type="http://schemas.openxmlformats.org/officeDocument/2006/relationships/hyperlink" Target="https://www.dell.com/support/home/en-my/product-support/servicetag/0-UlBNdWJXRG9FNXVYQzJXVitHT0QrQT090/overview" TargetMode="External"/><Relationship Id="rId423" Type="http://schemas.openxmlformats.org/officeDocument/2006/relationships/hyperlink" Target="https://www.dell.com/support/home/en-ph/product-support/servicetag/0-aHlYaVNJYkx3dUpFVkhTejg4MzA2dz090/overview" TargetMode="External"/><Relationship Id="rId258" Type="http://schemas.openxmlformats.org/officeDocument/2006/relationships/hyperlink" Target="https://www.dell.com/support/home/en-my/product-support/servicetag/0-RlZBTDNOR1RHRlMwSXUvUmVhVHFaUT090/overview" TargetMode="External"/><Relationship Id="rId465" Type="http://schemas.openxmlformats.org/officeDocument/2006/relationships/hyperlink" Target="https://www.dell.com/support/home/en-ph/product-support/servicetag/0-VUxiY1AwNzVhcVZVVXo4TWE5Tm94dz090/overview" TargetMode="External"/><Relationship Id="rId22" Type="http://schemas.openxmlformats.org/officeDocument/2006/relationships/hyperlink" Target="https://www.dell.com/support/home/en-ph/product-support/servicetag/0-bHdvbU81aGJZbzdwUmhzVU9RWldRdz090/overview" TargetMode="External"/><Relationship Id="rId64" Type="http://schemas.openxmlformats.org/officeDocument/2006/relationships/hyperlink" Target="https://www.dell.com/support/home/en-ph/product-support/servicetag/0-ckREZUtKcDZ4cHRtMmQyL0FoQVZZQT090/overview" TargetMode="External"/><Relationship Id="rId118" Type="http://schemas.openxmlformats.org/officeDocument/2006/relationships/hyperlink" Target="https://www.dell.com/support/home/en-us/product-support/servicetag/0-UE9kRHJRY0V6WHFMZXNta2pIMitXQT090/overview" TargetMode="External"/><Relationship Id="rId325" Type="http://schemas.openxmlformats.org/officeDocument/2006/relationships/hyperlink" Target="https://www.dell.com/support/home/en-ph/product-support/servicetag/0-aG5XN1RjNkt1bStqWks0TDJFdUZndz090/overview" TargetMode="External"/><Relationship Id="rId367" Type="http://schemas.openxmlformats.org/officeDocument/2006/relationships/hyperlink" Target="https://www.dell.com/support/home/en-ph/product-support/servicetag/0-b0NqTEYrWW1tQkNxdnVhcU9LMUx1dz090/overview" TargetMode="External"/><Relationship Id="rId532" Type="http://schemas.openxmlformats.org/officeDocument/2006/relationships/hyperlink" Target="https://www.dell.com/support/home/en-ph/product-support/servicetag/0-WTlJTURPWmFydXovaGVmSTBWbjBuUT090/overview" TargetMode="External"/><Relationship Id="rId574" Type="http://schemas.openxmlformats.org/officeDocument/2006/relationships/hyperlink" Target="https://www.dell.com/support/home/en-ph/product-support/servicetag/0-U3p3bWx6dkYzNG41ZndiQmJrWHVwdz090/overview" TargetMode="External"/><Relationship Id="rId171" Type="http://schemas.openxmlformats.org/officeDocument/2006/relationships/hyperlink" Target="https://www.dell.com/support/home/en-ph/product-support/servicetag/0-OVpWWXk0SGhHTW5nTGxTYlVKMEgrdz090/overview" TargetMode="External"/><Relationship Id="rId227" Type="http://schemas.openxmlformats.org/officeDocument/2006/relationships/hyperlink" Target="https://www.dell.com/support/home/en-my/product-support/servicetag/0-MTU2UVYwN3BWWGhFQXF1c1ZnTVQydz090/overview" TargetMode="External"/><Relationship Id="rId269" Type="http://schemas.openxmlformats.org/officeDocument/2006/relationships/hyperlink" Target="https://www.dell.com/support/home/en-my/product-support/servicetag/0-QUV1M1JsaURyRThERTFHYTdYbTdYQT090/overview" TargetMode="External"/><Relationship Id="rId434" Type="http://schemas.openxmlformats.org/officeDocument/2006/relationships/hyperlink" Target="https://www.dell.com/support/home/en-ph/product-support/servicetag/0-RzVYNUlocUxRekk4bVFhL3l0R254QT090/overview" TargetMode="External"/><Relationship Id="rId476" Type="http://schemas.openxmlformats.org/officeDocument/2006/relationships/hyperlink" Target="https://www.dell.com/support/home/en-ph/product-support/servicetag/0-ZVp2L245c1VsY2FLcm42UHVRKzl1QT090/overview" TargetMode="External"/><Relationship Id="rId33" Type="http://schemas.openxmlformats.org/officeDocument/2006/relationships/hyperlink" Target="http://www.google.com/search?hl=en&amp;q=Dell%20Inc.%20OptiPlex%207040" TargetMode="External"/><Relationship Id="rId129" Type="http://schemas.openxmlformats.org/officeDocument/2006/relationships/hyperlink" Target="https://www.dell.com/support/home/en-us/product-support/servicetag/0-QkE0UVd0U3pkaXZvckxrL01FY25jUT090/overview" TargetMode="External"/><Relationship Id="rId280" Type="http://schemas.openxmlformats.org/officeDocument/2006/relationships/hyperlink" Target="https://www.dell.com/support/home/en-my/product-support/servicetag/0-LzdiUi9KMlBaRXdFY2EwZEdFMzBFUT090/overview" TargetMode="External"/><Relationship Id="rId336" Type="http://schemas.openxmlformats.org/officeDocument/2006/relationships/hyperlink" Target="https://www.dell.com/support/home/en-ph/product-support/servicetag/0-cjVsaGhFb0x0VUFGSmg5WDFibkp3UT090/overview" TargetMode="External"/><Relationship Id="rId501" Type="http://schemas.openxmlformats.org/officeDocument/2006/relationships/hyperlink" Target="https://www.dell.com/support/home/en-ph/product-support/servicetag/0-aXoxaHNvN3E3UGQvWnpqSlQ3bEYwUT090/overview" TargetMode="External"/><Relationship Id="rId543" Type="http://schemas.openxmlformats.org/officeDocument/2006/relationships/hyperlink" Target="https://www.dell.com/support/home/en-ph/product-support/servicetag/0-c3EvdXpXSXlDdkt1UzVlVWJ2VE9aZz090/overview" TargetMode="External"/><Relationship Id="rId75" Type="http://schemas.openxmlformats.org/officeDocument/2006/relationships/hyperlink" Target="http://www.google.com/search?hl=en&amp;q=Dell%20Inc.%20OptiPlex%207040" TargetMode="External"/><Relationship Id="rId140" Type="http://schemas.openxmlformats.org/officeDocument/2006/relationships/hyperlink" Target="https://www.dell.com/support/home/en-us/product-support/servicetag/0-bmhxNnluR2gwdVhuMUNyWmtWYkNmQT090/overview" TargetMode="External"/><Relationship Id="rId182" Type="http://schemas.openxmlformats.org/officeDocument/2006/relationships/hyperlink" Target="https://www.dell.com/support/home/en-ph/product-support/servicetag/0-ZWxyRlYrcE85YzJMVmpZZzllS3M1Zz090/overview" TargetMode="External"/><Relationship Id="rId378" Type="http://schemas.openxmlformats.org/officeDocument/2006/relationships/hyperlink" Target="https://www.dell.com/support/home/en-ph/product-support/servicetag/0-eWxUeDhZbnF4T2E0a0wxL25rK3JiQT090/overview" TargetMode="External"/><Relationship Id="rId403" Type="http://schemas.openxmlformats.org/officeDocument/2006/relationships/hyperlink" Target="https://www.dell.com/support/home/en-ph/product-support/servicetag/0-R21BbjlaYnFCRFd5UGYyKzBTcUU0UT090/overview" TargetMode="External"/><Relationship Id="rId585" Type="http://schemas.openxmlformats.org/officeDocument/2006/relationships/hyperlink" Target="https://www.dell.com/support/home/en-ph/product-support/servicetag/0-RXdibDhZOHdrWjU4aXhGQlNZNU5HZz090/overview" TargetMode="External"/><Relationship Id="rId6" Type="http://schemas.openxmlformats.org/officeDocument/2006/relationships/hyperlink" Target="https://www.dell.com/support/home/en-ph/product-support/servicetag/0-RXZEMW13QU5tQVl6cFhBNzdEcXY4UT090/overview" TargetMode="External"/><Relationship Id="rId238" Type="http://schemas.openxmlformats.org/officeDocument/2006/relationships/hyperlink" Target="https://www.dell.com/support/home/en-my/product-support/servicetag/0-TWUyUDBhenM0a3JKTjR2ZnUvb1dNZz090/overview" TargetMode="External"/><Relationship Id="rId445" Type="http://schemas.openxmlformats.org/officeDocument/2006/relationships/hyperlink" Target="https://www.dell.com/support/home/en-ph/product-support/servicetag/0-dGZ6eFdPWU9sbXV5WHl0L2UzVmtqQT090/overview" TargetMode="External"/><Relationship Id="rId487" Type="http://schemas.openxmlformats.org/officeDocument/2006/relationships/hyperlink" Target="https://www.dell.com/support/home/en-ph/product-support/servicetag/0-UmQyTlVpOUpFbW9lejk0ZHVHcVF2Zz090/overview" TargetMode="External"/><Relationship Id="rId610" Type="http://schemas.openxmlformats.org/officeDocument/2006/relationships/hyperlink" Target="http://am-ph.staffdomain.com/hardware/2502" TargetMode="External"/><Relationship Id="rId291" Type="http://schemas.openxmlformats.org/officeDocument/2006/relationships/hyperlink" Target="https://www.dell.com/support/home/en-my/product-support/servicetag/0-QUV1M1JsaURyRThERTFHYTdYbTdYQT090/overview" TargetMode="External"/><Relationship Id="rId305" Type="http://schemas.openxmlformats.org/officeDocument/2006/relationships/hyperlink" Target="https://www.dell.com/support/home/en-my/product-support/servicetag/0-QUV1M1JsaURyRThERTFHYTdYbTdYQT090/overview" TargetMode="External"/><Relationship Id="rId347" Type="http://schemas.openxmlformats.org/officeDocument/2006/relationships/hyperlink" Target="https://www.dell.com/support/home/en-ph/product-support/servicetag/0-WmlFa1BnS29rdjZHZUZ5ano5Yk81UT090/overview" TargetMode="External"/><Relationship Id="rId512" Type="http://schemas.openxmlformats.org/officeDocument/2006/relationships/hyperlink" Target="https://www.dell.com/support/home/en-ph/product-support/servicetag/0-Qy9VNC9ndE8rc1pwUGVINTBNVGxLUT090/overview" TargetMode="External"/><Relationship Id="rId44" Type="http://schemas.openxmlformats.org/officeDocument/2006/relationships/hyperlink" Target="https://www.dell.com/support/home/en-ph/product-support/servicetag/0-T1pLTCthcUNCMUNJQUpMY05jWmxRUT090/overview" TargetMode="External"/><Relationship Id="rId86" Type="http://schemas.openxmlformats.org/officeDocument/2006/relationships/hyperlink" Target="https://www.dell.com/support/home/en-ph/product-support/servicetag/0-SHcwQmhsVTl2SXBUd0xZVUdzTHZsZz090/overview" TargetMode="External"/><Relationship Id="rId151" Type="http://schemas.openxmlformats.org/officeDocument/2006/relationships/hyperlink" Target="https://www.dell.com/support/home/en-us/product-support/servicetag/0-REtBUXJlb3phejAxUVYwN2pFMDA0dz090/overview" TargetMode="External"/><Relationship Id="rId389" Type="http://schemas.openxmlformats.org/officeDocument/2006/relationships/hyperlink" Target="https://www.dell.com/support/home/en-ph/product-support/servicetag/0-a3NSSmgvMlBuQlpJbVJwMG1WTHpDdz090/overview" TargetMode="External"/><Relationship Id="rId554" Type="http://schemas.openxmlformats.org/officeDocument/2006/relationships/hyperlink" Target="https://www.dell.com/support/home/en-ph/product-support/servicetag/0-dHErbWFUa201QnE1dHUwNzdaZXY1UT090/overview" TargetMode="External"/><Relationship Id="rId596" Type="http://schemas.openxmlformats.org/officeDocument/2006/relationships/hyperlink" Target="https://www.dell.com/support/home/en-ph/product-support/servicetag/0-OVpWWXk0SGhHTW5nTGxTYlVKMEgrdz090/overview" TargetMode="External"/><Relationship Id="rId193" Type="http://schemas.openxmlformats.org/officeDocument/2006/relationships/hyperlink" Target="https://www.dell.com/support/home/en-ph/product-support/servicetag/0-ZTR3VW80TEtQdERta2R0SWN2QmdzQT090/overview" TargetMode="External"/><Relationship Id="rId207" Type="http://schemas.openxmlformats.org/officeDocument/2006/relationships/hyperlink" Target="https://www.dell.com/support/home/en-ph/product-support/servicetag/0-NXJUeEFGcURZYTBDZlVuTEhyZ01EZz090/overview" TargetMode="External"/><Relationship Id="rId249" Type="http://schemas.openxmlformats.org/officeDocument/2006/relationships/hyperlink" Target="https://www.dell.com/support/home/en-my/product-support/servicetag/0-UjNxNmVKWEpGaVkxT09XNlVzZ3J0UT090/overview" TargetMode="External"/><Relationship Id="rId414" Type="http://schemas.openxmlformats.org/officeDocument/2006/relationships/hyperlink" Target="https://www.dell.com/support/home/en-ph/product-support/servicetag/0-dEpTOHVpVTYyZitxckp2QW5YNk9LUT090/overview" TargetMode="External"/><Relationship Id="rId456" Type="http://schemas.openxmlformats.org/officeDocument/2006/relationships/hyperlink" Target="https://www.dell.com/support/home/en-ph/product-support/servicetag/0-eVhoaHA4ZVZEWlFPd2pzQTk4RHdMUT090/overview" TargetMode="External"/><Relationship Id="rId498" Type="http://schemas.openxmlformats.org/officeDocument/2006/relationships/hyperlink" Target="https://www.dell.com/support/home/en-ph/product-support/servicetag/0-MExFMHpiT3pVVFcxSzg0NG82c3Jxdz090/overview" TargetMode="External"/><Relationship Id="rId13" Type="http://schemas.openxmlformats.org/officeDocument/2006/relationships/hyperlink" Target="http://www.google.com/search?hl=en&amp;q=Dell%20Inc.%20OptiPlex%207040" TargetMode="External"/><Relationship Id="rId109" Type="http://schemas.openxmlformats.org/officeDocument/2006/relationships/hyperlink" Target="https://www.dell.com/support/home/en-us/product-support/servicetag/0-RXVDcFJVUlJSL29NRVJ1SkxGdDF6dz090/overview" TargetMode="External"/><Relationship Id="rId260" Type="http://schemas.openxmlformats.org/officeDocument/2006/relationships/hyperlink" Target="https://www.dell.com/support/home/en-my/product-support/servicetag/0-RTYzbTlRbnZBMnhQMmRnVDJSRkxmZz090/overview" TargetMode="External"/><Relationship Id="rId316" Type="http://schemas.openxmlformats.org/officeDocument/2006/relationships/hyperlink" Target="https://www.dell.com/support/home/en-ph/product-support/servicetag/0-TUQxT2JSMjdleFdpV0d3Y0xQYlQwQT090/overview" TargetMode="External"/><Relationship Id="rId523" Type="http://schemas.openxmlformats.org/officeDocument/2006/relationships/hyperlink" Target="https://www.dell.com/support/home/en-ph/product-support/servicetag/0-ZmdmTlRvZTdKVWM1K1ZDRmtxeW9xUT090/overview" TargetMode="External"/><Relationship Id="rId55" Type="http://schemas.openxmlformats.org/officeDocument/2006/relationships/hyperlink" Target="https://www.dell.com/support/home/en-ph/product-support/servicetag/0-cDArUGtsRVRtUm4vV2xqZG1GNFFPZz090/overview" TargetMode="External"/><Relationship Id="rId97" Type="http://schemas.openxmlformats.org/officeDocument/2006/relationships/hyperlink" Target="https://www.dell.com/support/home/en-ph/product-support/servicetag/0-RjRNSXN1NlhWUXVRQ1dXSVNZbHQ1dz090/overview" TargetMode="External"/><Relationship Id="rId120" Type="http://schemas.openxmlformats.org/officeDocument/2006/relationships/hyperlink" Target="https://www.dell.com/support/home/en-us/product-support/servicetag/0-M0FEYkkxMVpEV090dHlRRS9mV1k4QT090/overview" TargetMode="External"/><Relationship Id="rId358" Type="http://schemas.openxmlformats.org/officeDocument/2006/relationships/hyperlink" Target="https://www.dell.com/support/home/en-ph/product-support/servicetag/0-K2x0YmJzbWNxbFBzS3RDRjlZZ1plQT090/overview" TargetMode="External"/><Relationship Id="rId565" Type="http://schemas.openxmlformats.org/officeDocument/2006/relationships/hyperlink" Target="https://www.dell.com/support/home/en-ph/product-support/servicetag/0-aUgzTEFTMjFDODVWU1lnR3ZrMmxNdz090/overview" TargetMode="External"/><Relationship Id="rId162" Type="http://schemas.openxmlformats.org/officeDocument/2006/relationships/hyperlink" Target="https://www.dell.com/support/home/en-ph/product-support/servicetag/0-U3daYTdWRlBxTCtBQkJzSDhBTUJ2dz090/overview" TargetMode="External"/><Relationship Id="rId218" Type="http://schemas.openxmlformats.org/officeDocument/2006/relationships/hyperlink" Target="https://www.dell.com/support/home/en-my/product-support/servicetag/0-NHJLS0RiUTNNbG90djYvUzFsYlkwQT090/overview" TargetMode="External"/><Relationship Id="rId425" Type="http://schemas.openxmlformats.org/officeDocument/2006/relationships/hyperlink" Target="https://www.dell.com/support/home/en-ph/product-support/servicetag/0-QjhrcmZubmtzd0R4dmxsYStMbmEzUT090/overview" TargetMode="External"/><Relationship Id="rId467" Type="http://schemas.openxmlformats.org/officeDocument/2006/relationships/hyperlink" Target="https://www.dell.com/support/home/en-ph/product-support/servicetag/0-bm1aQTFWZDJhNW5MeUhpQmJUSE5Pdz090/overview" TargetMode="External"/><Relationship Id="rId271" Type="http://schemas.openxmlformats.org/officeDocument/2006/relationships/hyperlink" Target="https://www.dell.com/support/home/en-my/product-support/servicetag/0-enZSQ2cxeEhzU2YweVdKeWVMMlBXQT090/overview" TargetMode="External"/><Relationship Id="rId24" Type="http://schemas.openxmlformats.org/officeDocument/2006/relationships/hyperlink" Target="https://www.dell.com/support/home/en-ph/product-support/servicetag/0-aFZydlZoSmt4NU9mSSttdndwTXE3UT090/overview" TargetMode="External"/><Relationship Id="rId66" Type="http://schemas.openxmlformats.org/officeDocument/2006/relationships/hyperlink" Target="https://www.dell.com/support/home/en-ph/product-support/servicetag/0-dVBYWm1udmZvTE0xZWdMY2FvNThRZz090/overview" TargetMode="External"/><Relationship Id="rId131" Type="http://schemas.openxmlformats.org/officeDocument/2006/relationships/hyperlink" Target="https://www.dell.com/support/home/en-us/product-support/servicetag/0-RXdFTXo5N2tKc2Y5NEdCQ3VKMlpBQT090/overview" TargetMode="External"/><Relationship Id="rId327" Type="http://schemas.openxmlformats.org/officeDocument/2006/relationships/hyperlink" Target="https://www.dell.com/support/home/en-ph/product-support/servicetag/0-Nkc0ZllrSFMzNU1CT1h4blNPNEtSdz090/overview" TargetMode="External"/><Relationship Id="rId369" Type="http://schemas.openxmlformats.org/officeDocument/2006/relationships/hyperlink" Target="https://www.dell.com/support/home/en-ph/product-support/servicetag/0-MlN6VGxZQ3AzWkJtQlVOM0prakJoZz090/overview" TargetMode="External"/><Relationship Id="rId534" Type="http://schemas.openxmlformats.org/officeDocument/2006/relationships/hyperlink" Target="https://www.dell.com/support/home/en-ph/product-support/servicetag/0-d0RNTGJmL1RzaEUzcnR4djEvcyt0Zz090/overview" TargetMode="External"/><Relationship Id="rId576" Type="http://schemas.openxmlformats.org/officeDocument/2006/relationships/hyperlink" Target="https://www.dell.com/support/home/en-ph/product-support/servicetag/0-MnZuM3cyMXlVQVY3R2FHeWNwaWZadz090/overview" TargetMode="External"/><Relationship Id="rId173" Type="http://schemas.openxmlformats.org/officeDocument/2006/relationships/hyperlink" Target="http://www.google.com/search?hl=en&amp;q=Dell%20Inc.%20OptiPlex%207040" TargetMode="External"/><Relationship Id="rId229" Type="http://schemas.openxmlformats.org/officeDocument/2006/relationships/hyperlink" Target="https://www.dell.com/support/home/en-my/product-support/servicetag/0-dGQ5aHp0K3puWEp2WUJHeU5lZVFpZz090/overview" TargetMode="External"/><Relationship Id="rId380" Type="http://schemas.openxmlformats.org/officeDocument/2006/relationships/hyperlink" Target="https://www.dell.com/support/home/en-ph/product-support/servicetag/0-NTlaZ01RY1hzTlN6aEhOenFWMUVqUT090/overview" TargetMode="External"/><Relationship Id="rId436" Type="http://schemas.openxmlformats.org/officeDocument/2006/relationships/hyperlink" Target="https://www.dell.com/support/home/en-ph/product-support/servicetag/0-RGdYeHlLMG9FRHNLSmVsdE1xNWlSUT090/overview" TargetMode="External"/><Relationship Id="rId601" Type="http://schemas.openxmlformats.org/officeDocument/2006/relationships/hyperlink" Target="https://www.dell.com/support/home/en-ph/product-support/servicetag/0-U3p3bWx6dkYzNG41ZndiQmJrWHVwdz090/overview" TargetMode="External"/><Relationship Id="rId240" Type="http://schemas.openxmlformats.org/officeDocument/2006/relationships/hyperlink" Target="https://www.dell.com/support/home/en-my/product-support/servicetag/0-SjVtbDNyRkpmR3dscldrUnkza2Evdz090/overview" TargetMode="External"/><Relationship Id="rId478" Type="http://schemas.openxmlformats.org/officeDocument/2006/relationships/hyperlink" Target="https://www.dell.com/support/home/en-ph/product-support/servicetag/0-TnBlQkttL2tjR1BVTVgvNjN3TWVOUT090/overview" TargetMode="External"/><Relationship Id="rId35" Type="http://schemas.openxmlformats.org/officeDocument/2006/relationships/hyperlink" Target="http://www.google.com/search?hl=en&amp;q=Dell%20Inc.%20OptiPlex%207040" TargetMode="External"/><Relationship Id="rId77" Type="http://schemas.openxmlformats.org/officeDocument/2006/relationships/hyperlink" Target="https://www.dell.com/support/home/en-ph/product-support/servicetag/0-OU9lN01jbGNNZkFoaWZzUzJrZ0NRZz090/overview" TargetMode="External"/><Relationship Id="rId100" Type="http://schemas.openxmlformats.org/officeDocument/2006/relationships/hyperlink" Target="https://www.dell.com/support/home/en-us/product-support/servicetag/0-ZWYwSG5OeWFLSURNUDdXR203WXloUT090/overview" TargetMode="External"/><Relationship Id="rId282" Type="http://schemas.openxmlformats.org/officeDocument/2006/relationships/hyperlink" Target="http://www.google.com/search?hl=en&amp;q=Dell+Inc.%20OptiPlex+7460+AIO" TargetMode="External"/><Relationship Id="rId338" Type="http://schemas.openxmlformats.org/officeDocument/2006/relationships/hyperlink" Target="https://www.dell.com/support/home/en-ph/product-support/servicetag/0-L0QwazF5MlE3aHpQNm1GT0o3Rzlodz090/overview" TargetMode="External"/><Relationship Id="rId503" Type="http://schemas.openxmlformats.org/officeDocument/2006/relationships/hyperlink" Target="https://www.dell.com/support/home/en-ph/product-support/servicetag/0-eHgvcWx6emZKclZubE5xYXU1RDNjdz090/overview" TargetMode="External"/><Relationship Id="rId545" Type="http://schemas.openxmlformats.org/officeDocument/2006/relationships/hyperlink" Target="https://www.dell.com/support/home/en-ph/product-support/servicetag/0-ckVjUDJ3bGtkYUdtYWxzeUxzbTNnQT090/overview" TargetMode="External"/><Relationship Id="rId587" Type="http://schemas.openxmlformats.org/officeDocument/2006/relationships/hyperlink" Target="https://www.dell.com/support/home/en-ph/product-support/servicetag/0-dDZVTzBSNVk2NGxSZ2pRbHBPMDZBZz090/overview" TargetMode="External"/><Relationship Id="rId8" Type="http://schemas.openxmlformats.org/officeDocument/2006/relationships/hyperlink" Target="http://www.google.com/search?hl=en&amp;q=Dell%20Inc.%20OptiPlex%207040" TargetMode="External"/><Relationship Id="rId142" Type="http://schemas.openxmlformats.org/officeDocument/2006/relationships/hyperlink" Target="https://www.dell.com/support/home/en-us/product-support/servicetag/0-NTd2LzZBNW1PRHJTSDZtVk5lTGZXQT090/overview" TargetMode="External"/><Relationship Id="rId184" Type="http://schemas.openxmlformats.org/officeDocument/2006/relationships/hyperlink" Target="https://www.dell.com/support/home/en-ph/product-support/servicetag/0-c2ZZWFd4T3hDeDd0VFJhWm1Fc3ZyUT090/overview" TargetMode="External"/><Relationship Id="rId391" Type="http://schemas.openxmlformats.org/officeDocument/2006/relationships/hyperlink" Target="https://www.dell.com/support/home/en-ph/product-support/servicetag/0-TjZ5YjhweFBvakVZSndiM1g2MytFQT090/overview" TargetMode="External"/><Relationship Id="rId405" Type="http://schemas.openxmlformats.org/officeDocument/2006/relationships/hyperlink" Target="https://www.dell.com/support/home/en-ph/product-support/servicetag/0-SjFLc2xzQWRmb2tPeVJ5bHRzclUydz090/overview" TargetMode="External"/><Relationship Id="rId447" Type="http://schemas.openxmlformats.org/officeDocument/2006/relationships/hyperlink" Target="https://www.dell.com/support/home/en-ph/product-support/servicetag/0-TkN5dGJ6NlBaYVM1U0Z1M2dYSitMZz090/overview" TargetMode="External"/><Relationship Id="rId612" Type="http://schemas.openxmlformats.org/officeDocument/2006/relationships/vmlDrawing" Target="../drawings/vmlDrawing1.vml"/><Relationship Id="rId251" Type="http://schemas.openxmlformats.org/officeDocument/2006/relationships/hyperlink" Target="https://www.dell.com/support/home/en-my/product-support/servicetag/0-WkVTQ25LK1UwcjFRVGl3eThDOXJ1dz090/overview" TargetMode="External"/><Relationship Id="rId489" Type="http://schemas.openxmlformats.org/officeDocument/2006/relationships/hyperlink" Target="https://www.dell.com/support/home/en-ph/product-support/servicetag/0-b2gwODNVY013M05pd2RrT0ZTZHdUQT090/overview" TargetMode="External"/><Relationship Id="rId46" Type="http://schemas.openxmlformats.org/officeDocument/2006/relationships/hyperlink" Target="https://www.dell.com/support/home/en-ph/product-support/servicetag/0-NXNwaFdvaHIycnNPWkdOQU8ybE9Mdz090/overview" TargetMode="External"/><Relationship Id="rId293" Type="http://schemas.openxmlformats.org/officeDocument/2006/relationships/hyperlink" Target="https://www.dell.com/support/home/en-my/product-support/servicetag/0-QUV1M1JsaURyRThERTFHYTdYbTdYQT090/overview" TargetMode="External"/><Relationship Id="rId307" Type="http://schemas.openxmlformats.org/officeDocument/2006/relationships/hyperlink" Target="https://www.dell.com/support/home/en-my/product-support/servicetag/0-QUV1M1JsaURyRThERTFHYTdYbTdYQT090/overview" TargetMode="External"/><Relationship Id="rId349" Type="http://schemas.openxmlformats.org/officeDocument/2006/relationships/hyperlink" Target="https://www.dell.com/support/home/en-ph/product-support/servicetag/0-K3ZneTN5WFVRUktHMUNOQUdPMnF5UT090/overview" TargetMode="External"/><Relationship Id="rId514" Type="http://schemas.openxmlformats.org/officeDocument/2006/relationships/hyperlink" Target="https://www.dell.com/support/home/en-ph/product-support/servicetag/0-a3diekhaSHd4TndCVHhTUmxxVTRGZz090/overview" TargetMode="External"/><Relationship Id="rId556" Type="http://schemas.openxmlformats.org/officeDocument/2006/relationships/hyperlink" Target="https://www.dell.com/support/home/en-ph/product-support/servicetag/0-N0E3RlN0RHNHazltd1JBWElNU0J0UT090/overview" TargetMode="External"/><Relationship Id="rId88" Type="http://schemas.openxmlformats.org/officeDocument/2006/relationships/hyperlink" Target="http://www.google.com/search?hl=en&amp;q=Dell%20Inc.%20OptiPlex%207040" TargetMode="External"/><Relationship Id="rId111" Type="http://schemas.openxmlformats.org/officeDocument/2006/relationships/hyperlink" Target="https://www.dell.com/support/home/en-us/product-support/servicetag/0-SHBaUkpiSTVvd2VZbEFLMVNTc2Nrdz090/overview" TargetMode="External"/><Relationship Id="rId153" Type="http://schemas.openxmlformats.org/officeDocument/2006/relationships/hyperlink" Target="https://www.dell.com/support/home/en-us/product-support/servicetag/0-NUkrVWRCRCtmL0ZyTXBZblhNUmRYZz090/overview" TargetMode="External"/><Relationship Id="rId195" Type="http://schemas.openxmlformats.org/officeDocument/2006/relationships/hyperlink" Target="https://www.dell.com/support/home/en-ph/product-support/servicetag/0-MFFoL3cwL1R4OFR1VjNIWWZDRE1sQT090/overview" TargetMode="External"/><Relationship Id="rId209" Type="http://schemas.openxmlformats.org/officeDocument/2006/relationships/hyperlink" Target="https://www.dell.com/support/home/en-ph/product-support/servicetag/0-YkdGSnh6bmRWaERFWEQzSmxMWE40UT090/overview" TargetMode="External"/><Relationship Id="rId360" Type="http://schemas.openxmlformats.org/officeDocument/2006/relationships/hyperlink" Target="https://www.dell.com/support/home/en-ph/product-support/servicetag/0-cUV6SktMYlU5aTFnQmR5aTJmNXVRQT090/overview" TargetMode="External"/><Relationship Id="rId416" Type="http://schemas.openxmlformats.org/officeDocument/2006/relationships/hyperlink" Target="https://www.dell.com/support/home/en-ph/product-support/servicetag/0-SEt3eURuS2Q3ejJiYnFTc1dFczJldz090/overview" TargetMode="External"/><Relationship Id="rId598" Type="http://schemas.openxmlformats.org/officeDocument/2006/relationships/hyperlink" Target="http://www.google.com/search?hl=en&amp;q=Dell+Inc.%20OptiPlex+7460+AIO" TargetMode="External"/><Relationship Id="rId220" Type="http://schemas.openxmlformats.org/officeDocument/2006/relationships/hyperlink" Target="https://www.dell.com/support/home/en-my/product-support/servicetag/0-YmhFMC80Q0diZUtFV1Y0cnM1d1JWQT090/overview" TargetMode="External"/><Relationship Id="rId458" Type="http://schemas.openxmlformats.org/officeDocument/2006/relationships/hyperlink" Target="https://www.dell.com/support/home/en-ph/product-support/servicetag/0-ZWxMdUlYcHRtZE1YVkxNWFFDZ2U3dz090/overview" TargetMode="External"/><Relationship Id="rId15" Type="http://schemas.openxmlformats.org/officeDocument/2006/relationships/hyperlink" Target="https://www.dell.com/support/home/en-ph/product-support/servicetag/0-L0ZiQTRDejRiU3kvWWdSS1QwS2tIUT090/overview" TargetMode="External"/><Relationship Id="rId57" Type="http://schemas.openxmlformats.org/officeDocument/2006/relationships/hyperlink" Target="https://www.dell.com/support/home/en-ph/product-support/servicetag/0-RG5HNEtZMlNpVDJId1FNZlBNYjVZZz090/overview" TargetMode="External"/><Relationship Id="rId262" Type="http://schemas.openxmlformats.org/officeDocument/2006/relationships/hyperlink" Target="https://www.dell.com/support/home/en-my/product-support/servicetag/0-SlNOTjlJWmZPOGsra0Y5ODRMMnpTdz090/overview" TargetMode="External"/><Relationship Id="rId318" Type="http://schemas.openxmlformats.org/officeDocument/2006/relationships/hyperlink" Target="https://www.dell.com/support/home/en-ph/product-support/servicetag/0-dW15R1lEc2xqMWRsUU91eDdzQXJiZz090/overview" TargetMode="External"/><Relationship Id="rId525" Type="http://schemas.openxmlformats.org/officeDocument/2006/relationships/hyperlink" Target="https://www.dell.com/support/home/en-ph/product-support/servicetag/0-c2xXOUlkRU9Qbmg3RENyNElDY0Z2dz090/overview" TargetMode="External"/><Relationship Id="rId567" Type="http://schemas.openxmlformats.org/officeDocument/2006/relationships/hyperlink" Target="https://www.dell.com/support/home/en-ph/product-support/servicetag/0-MlFqYklzMmtENkwxV1NaNmxQRlRpUT090/overview" TargetMode="External"/><Relationship Id="rId99" Type="http://schemas.openxmlformats.org/officeDocument/2006/relationships/hyperlink" Target="https://www.dell.com/support/home/en-ph/product-support/servicetag/0-WERqNHdOYjEwb2c0NUdsSkpJbS82UT090/overview" TargetMode="External"/><Relationship Id="rId122" Type="http://schemas.openxmlformats.org/officeDocument/2006/relationships/hyperlink" Target="https://www.dell.com/support/home/en-us/product-support/servicetag/0-VzBuNm5oRGtJQ3VSenVEUmVLVW5QUT090/overview" TargetMode="External"/><Relationship Id="rId164" Type="http://schemas.openxmlformats.org/officeDocument/2006/relationships/hyperlink" Target="https://www.dell.com/support/home/en-ph/product-support/servicetag/0-L0ZiQTRDejRiU3kvWWdSS1QwS2tIUT090/overview" TargetMode="External"/><Relationship Id="rId371" Type="http://schemas.openxmlformats.org/officeDocument/2006/relationships/hyperlink" Target="https://www.dell.com/support/home/en-ph/product-support/servicetag/0-cEg4SGZQVHQ5N0lyTFZUaFNrWW13UT090/overview" TargetMode="External"/><Relationship Id="rId427" Type="http://schemas.openxmlformats.org/officeDocument/2006/relationships/hyperlink" Target="https://www.dell.com/support/home/en-ph/product-support/servicetag/0-bG9vemN4TzVCditlWDltSGNTditjUT090/overview" TargetMode="External"/><Relationship Id="rId469" Type="http://schemas.openxmlformats.org/officeDocument/2006/relationships/hyperlink" Target="https://www.dell.com/support/home/en-ph/product-support/servicetag/0-QzFnSTZTcHowS1RVenFBWE5naExuUT090/overview" TargetMode="External"/><Relationship Id="rId26" Type="http://schemas.openxmlformats.org/officeDocument/2006/relationships/hyperlink" Target="https://www.dell.com/support/home/en-ph/product-support/servicetag/0-VTFMOE9YY2N5dGRPRTl2STNwUnNxUT090/overview" TargetMode="External"/><Relationship Id="rId231" Type="http://schemas.openxmlformats.org/officeDocument/2006/relationships/hyperlink" Target="https://www.dell.com/support/home/en-my/product-support/servicetag/0-NUZ0eDhwNzRQZnZDWUNpTHd6SWoyUT090/overview" TargetMode="External"/><Relationship Id="rId273" Type="http://schemas.openxmlformats.org/officeDocument/2006/relationships/hyperlink" Target="https://www.dell.com/support/home/en-my/product-support/servicetag/0-NDE4ZEYyQlRWMnNubG5VY2xzMTl2QT090/overview" TargetMode="External"/><Relationship Id="rId329" Type="http://schemas.openxmlformats.org/officeDocument/2006/relationships/hyperlink" Target="https://www.dell.com/support/home/en-ph/product-support/servicetag/0-aUtTSVcxeE1jaVpUa2FIOXJSbjBYQT090/overview" TargetMode="External"/><Relationship Id="rId480" Type="http://schemas.openxmlformats.org/officeDocument/2006/relationships/hyperlink" Target="https://www.dell.com/support/home/en-ph/product-support/servicetag/0-ZXBlcU9GY29pNFdLSE9zekNWWkVLQT090/overview" TargetMode="External"/><Relationship Id="rId536" Type="http://schemas.openxmlformats.org/officeDocument/2006/relationships/hyperlink" Target="https://www.dell.com/support/home/en-ph/product-support/servicetag/0-a296eGVzUDAxalFXWStYUTFySDhPZz090/overview" TargetMode="External"/><Relationship Id="rId68" Type="http://schemas.openxmlformats.org/officeDocument/2006/relationships/hyperlink" Target="https://www.dell.com/support/home/en-ph/product-support/servicetag/0-UlZPUW1aWk9kWTJYL0ZVZVRLd1p6dz090/overview" TargetMode="External"/><Relationship Id="rId133" Type="http://schemas.openxmlformats.org/officeDocument/2006/relationships/hyperlink" Target="https://www.dell.com/support/home/en-us/product-support/servicetag/0-ZlQ0QWZCRGFhS0VISU5WY2Z1UVZ2dz090/overview" TargetMode="External"/><Relationship Id="rId175" Type="http://schemas.openxmlformats.org/officeDocument/2006/relationships/hyperlink" Target="http://www.google.com/search?hl=en&amp;q=Dell%20Inc.%20OptiPlex%207040" TargetMode="External"/><Relationship Id="rId340" Type="http://schemas.openxmlformats.org/officeDocument/2006/relationships/hyperlink" Target="https://www.dell.com/support/home/en-ph/product-support/servicetag/0-akNOcGV5SWJyMEFyQUFqc2JKa3lqQT090/overview" TargetMode="External"/><Relationship Id="rId578" Type="http://schemas.openxmlformats.org/officeDocument/2006/relationships/hyperlink" Target="https://www.dell.com/support/home/en-ph/product-support/servicetag/0-N2VwSkZ3c2hsam02YlVXZjlwR25oQT090/overview" TargetMode="External"/><Relationship Id="rId200" Type="http://schemas.openxmlformats.org/officeDocument/2006/relationships/hyperlink" Target="https://www.dell.com/support/home/en-ph/product-support/servicetag/0-dlArQnhwZDczRGxwMWRXMUFndUkwdz090/overview" TargetMode="External"/><Relationship Id="rId382" Type="http://schemas.openxmlformats.org/officeDocument/2006/relationships/hyperlink" Target="https://www.dell.com/support/home/en-ph/product-support/servicetag/0-NS84d3duZFBSM3J0UTdvZVhTNVQ1QT090/overview" TargetMode="External"/><Relationship Id="rId438" Type="http://schemas.openxmlformats.org/officeDocument/2006/relationships/hyperlink" Target="https://www.dell.com/support/home/en-ph/product-support/servicetag/0-bERTdkNnd3hrUkNoN3Rlb0FaMW1qdz090/overview" TargetMode="External"/><Relationship Id="rId603" Type="http://schemas.openxmlformats.org/officeDocument/2006/relationships/hyperlink" Target="http://www.google.com/search?hl=en&amp;q=Dell%20Inc.%20OptiPlex%207040" TargetMode="External"/><Relationship Id="rId242" Type="http://schemas.openxmlformats.org/officeDocument/2006/relationships/hyperlink" Target="https://www.dell.com/support/home/en-my/product-support/servicetag/0-MlhSK0ExZndaOEtUYk5iR3JuVDA4Zz090/overview" TargetMode="External"/><Relationship Id="rId284" Type="http://schemas.openxmlformats.org/officeDocument/2006/relationships/hyperlink" Target="https://www.dell.com/support/home/en-ph/product-support/servicetag/0-VGhteDFzL095bFFpUTdZa0pBRUx3Zz090/overview" TargetMode="External"/><Relationship Id="rId491" Type="http://schemas.openxmlformats.org/officeDocument/2006/relationships/hyperlink" Target="https://www.dell.com/support/home/en-ph/product-support/servicetag/0-UXptTjhrWTVrSmhoQXdZMjgwUE90UT090/overview" TargetMode="External"/><Relationship Id="rId505" Type="http://schemas.openxmlformats.org/officeDocument/2006/relationships/hyperlink" Target="https://www.dell.com/support/home/en-ph/product-support/servicetag/0-eWlaNU5Dd3FPM3lLQzlpVmRIWnpQQT090/overview" TargetMode="External"/><Relationship Id="rId37" Type="http://schemas.openxmlformats.org/officeDocument/2006/relationships/hyperlink" Target="http://www.google.com/search?hl=en&amp;q=Dell%20Inc.%20OptiPlex%207040" TargetMode="External"/><Relationship Id="rId79" Type="http://schemas.openxmlformats.org/officeDocument/2006/relationships/hyperlink" Target="https://www.dell.com/support/home/en-ph/product-support/servicetag/0-dGNzcnpoYjN1Zzd2bEl0NUhtTDVtQT090/overview" TargetMode="External"/><Relationship Id="rId102" Type="http://schemas.openxmlformats.org/officeDocument/2006/relationships/hyperlink" Target="https://www.dell.com/support/home/en-us/product-support/servicetag/0-ODRORDBqSklXTkpSK1p6Q3lUNTNLdz090/overview" TargetMode="External"/><Relationship Id="rId144" Type="http://schemas.openxmlformats.org/officeDocument/2006/relationships/hyperlink" Target="https://www.dell.com/support/home/en-us/product-support/servicetag/0-VmJmK21SQk5qQWdKTHlzOE5OZTBRUT090/overview" TargetMode="External"/><Relationship Id="rId547" Type="http://schemas.openxmlformats.org/officeDocument/2006/relationships/hyperlink" Target="https://www.dell.com/support/home/en-ph/product-support/servicetag/0-NS80Zi95N1ZlbTkyZCtoT0tQbEVEZz090/overview" TargetMode="External"/><Relationship Id="rId589" Type="http://schemas.openxmlformats.org/officeDocument/2006/relationships/hyperlink" Target="https://www.dell.com/support/home/en-ph/product-support/servicetag/0-eHgvcWx6emZKclZubE5xYXU1RDNjdz090/overview" TargetMode="External"/><Relationship Id="rId90" Type="http://schemas.openxmlformats.org/officeDocument/2006/relationships/hyperlink" Target="https://www.dell.com/support/home/en-ph/product-support/servicetag/0-akg5ZGh4NUtxNFo1d0x2a1ZKU1dEZz090/overview" TargetMode="External"/><Relationship Id="rId186" Type="http://schemas.openxmlformats.org/officeDocument/2006/relationships/hyperlink" Target="https://www.dell.com/support/home/en-ph/product-support/servicetag/0-dUlYNTZMS1NtZTV5Ym9Nb0dEbVJ3Zz090/overview" TargetMode="External"/><Relationship Id="rId351" Type="http://schemas.openxmlformats.org/officeDocument/2006/relationships/hyperlink" Target="https://www.dell.com/support/home/en-ph/product-support/servicetag/0-RVVSbUQrS28rL25rMklYQitkTnFzZz090/overview" TargetMode="External"/><Relationship Id="rId393" Type="http://schemas.openxmlformats.org/officeDocument/2006/relationships/hyperlink" Target="https://www.dell.com/support/home/en-ph/product-support/servicetag/0-VWNtWXJQSTlqeFg4eEZ0MnJvc0dLUT090/overview" TargetMode="External"/><Relationship Id="rId407" Type="http://schemas.openxmlformats.org/officeDocument/2006/relationships/hyperlink" Target="https://www.dell.com/support/home/en-ph/product-support/servicetag/0-UWdaQ2hCUmNjVWRrZHdvQ0Z5Uy9SZz090/overview" TargetMode="External"/><Relationship Id="rId449" Type="http://schemas.openxmlformats.org/officeDocument/2006/relationships/hyperlink" Target="https://www.dell.com/support/home/en-ph/product-support/servicetag/0-TVBBYlJMQjY0aW00ekt1QTNIdi83Zz090/overview" TargetMode="External"/><Relationship Id="rId614" Type="http://schemas.microsoft.com/office/2017/10/relationships/threadedComment" Target="../threadedComments/threadedComment1.xml"/><Relationship Id="rId211" Type="http://schemas.openxmlformats.org/officeDocument/2006/relationships/hyperlink" Target="https://www.dell.com/support/home/en-ph/product-support/servicetag/0-Y2tnSEYyd01jMEM1S0kxRDQxY21VUT090/overview" TargetMode="External"/><Relationship Id="rId253" Type="http://schemas.openxmlformats.org/officeDocument/2006/relationships/hyperlink" Target="https://www.dell.com/support/home/en-my/product-support/servicetag/0-NHZHaVAvT29nRHVlRENWODR5SDM0UT090/overview" TargetMode="External"/><Relationship Id="rId295" Type="http://schemas.openxmlformats.org/officeDocument/2006/relationships/hyperlink" Target="https://www.dell.com/support/home/en-my/product-support/servicetag/0-QUV1M1JsaURyRThERTFHYTdYbTdYQT090/overview" TargetMode="External"/><Relationship Id="rId309" Type="http://schemas.openxmlformats.org/officeDocument/2006/relationships/hyperlink" Target="https://www.dell.com/support/home/en-my/product-support/servicetag/0-QUV1M1JsaURyRThERTFHYTdYbTdYQT090/overview" TargetMode="External"/><Relationship Id="rId460" Type="http://schemas.openxmlformats.org/officeDocument/2006/relationships/hyperlink" Target="https://www.dell.com/support/home/en-ph/product-support/servicetag/0-SWFldHcyMGdUMkNsZEo0L1U0cFQ3UT090/overview" TargetMode="External"/><Relationship Id="rId516" Type="http://schemas.openxmlformats.org/officeDocument/2006/relationships/hyperlink" Target="https://www.dell.com/support/home/en-ph/product-support/servicetag/0-elE5K05IQkVIWGFaMTA5WERubjFDZz090/overview" TargetMode="External"/><Relationship Id="rId48" Type="http://schemas.openxmlformats.org/officeDocument/2006/relationships/hyperlink" Target="http://www.google.com/search?hl=en&amp;q=Dell%20Inc.%20OptiPlex%207040" TargetMode="External"/><Relationship Id="rId113" Type="http://schemas.openxmlformats.org/officeDocument/2006/relationships/hyperlink" Target="https://www.dell.com/support/home/en-us/product-support/servicetag/0-RENwcHRxMC96WDJPVFFzbTBhRjhnZz090/overview" TargetMode="External"/><Relationship Id="rId320" Type="http://schemas.openxmlformats.org/officeDocument/2006/relationships/hyperlink" Target="https://www.dell.com/support/home/en-ph/product-support/servicetag/0-anVnL09iWEd5U3FMalpmVUIzZnUyUT090/overview" TargetMode="External"/><Relationship Id="rId558" Type="http://schemas.openxmlformats.org/officeDocument/2006/relationships/hyperlink" Target="https://www.dell.com/support/home/en-ph/product-support/servicetag/0-a3lxSDVQVlM5KzI3b2dIRFV4YWR6UT090/overview" TargetMode="External"/><Relationship Id="rId155" Type="http://schemas.openxmlformats.org/officeDocument/2006/relationships/hyperlink" Target="https://www.dell.com/support/home/en-us/product-support/servicetag/0-ZmNicFJUUmhCUmlLRjQyMlJQMThMdz090/overview" TargetMode="External"/><Relationship Id="rId197" Type="http://schemas.openxmlformats.org/officeDocument/2006/relationships/hyperlink" Target="https://www.dell.com/support/home/en-ph/product-support/servicetag/0-NDNKR1MvOXFid2g4UTVpZWNTSEgxQT090/overview" TargetMode="External"/><Relationship Id="rId362" Type="http://schemas.openxmlformats.org/officeDocument/2006/relationships/hyperlink" Target="https://www.dell.com/support/home/en-ph/product-support/servicetag/0-V0dNSWRyZnJTR2tTNklZZHJ5TURMUT090/overview" TargetMode="External"/><Relationship Id="rId418" Type="http://schemas.openxmlformats.org/officeDocument/2006/relationships/hyperlink" Target="https://www.dell.com/support/home/en-ph/product-support/servicetag/0-RW5Va0N5RXRWNjhETVp0d0NpSGJ3UT090/overview" TargetMode="External"/><Relationship Id="rId222" Type="http://schemas.openxmlformats.org/officeDocument/2006/relationships/hyperlink" Target="https://www.dell.com/support/home/en-my/product-support/servicetag/0-a1JBOWpQRTViU3l2VUUvTmlnb3lZUT090/overview" TargetMode="External"/><Relationship Id="rId264" Type="http://schemas.openxmlformats.org/officeDocument/2006/relationships/hyperlink" Target="https://www.dell.com/support/home/en-my/product-support/servicetag/0-Z3ZMVzVnOUpsdkQveVVoRlA2VEtjdz090/overview" TargetMode="External"/><Relationship Id="rId471" Type="http://schemas.openxmlformats.org/officeDocument/2006/relationships/hyperlink" Target="https://www.dell.com/support/home/en-ph/product-support/servicetag/0-QjBYYmdsdExRUGwvN1RhSi9IV3NkQT090/overview" TargetMode="External"/><Relationship Id="rId17" Type="http://schemas.openxmlformats.org/officeDocument/2006/relationships/hyperlink" Target="http://www.google.com/search?hl=en&amp;q=Dell%20Inc.%20OptiPlex%207040" TargetMode="External"/><Relationship Id="rId59" Type="http://schemas.openxmlformats.org/officeDocument/2006/relationships/hyperlink" Target="http://www.google.com/search?hl=en&amp;q=Dell+Inc.%20OptiPlex+7460+AIO" TargetMode="External"/><Relationship Id="rId124" Type="http://schemas.openxmlformats.org/officeDocument/2006/relationships/hyperlink" Target="https://www.dell.com/support/home/en-us/product-support/servicetag/0-UUxDMVVCMkppV0s1ZEkzT3FFZGNTZz090/overview" TargetMode="External"/><Relationship Id="rId527" Type="http://schemas.openxmlformats.org/officeDocument/2006/relationships/hyperlink" Target="https://www.dell.com/support/home/en-ph/product-support/servicetag/0-ZUJkTkhPMWdCNkl5V2VDVmdEcGFLUT090/overview" TargetMode="External"/><Relationship Id="rId569" Type="http://schemas.openxmlformats.org/officeDocument/2006/relationships/hyperlink" Target="https://www.dell.com/support/home/en-ph/product-support/servicetag/0-akN4UmxhNDJhbWx3RWFCNEdoUFVSZz090/overview" TargetMode="External"/><Relationship Id="rId70" Type="http://schemas.openxmlformats.org/officeDocument/2006/relationships/hyperlink" Target="http://www.google.com/search?hl=en&amp;q=Dell%20Inc.%20OptiPlex%207040" TargetMode="External"/><Relationship Id="rId166" Type="http://schemas.openxmlformats.org/officeDocument/2006/relationships/hyperlink" Target="http://www.google.com/search?hl=en&amp;q=Dell+Inc.%20OptiPlex+7460+AIO" TargetMode="External"/><Relationship Id="rId331" Type="http://schemas.openxmlformats.org/officeDocument/2006/relationships/hyperlink" Target="https://www.dell.com/support/home/en-ph/product-support/servicetag/0-dnN0Q1FJOVRkSWtxRkMwa01jVllKUT090/overview" TargetMode="External"/><Relationship Id="rId373" Type="http://schemas.openxmlformats.org/officeDocument/2006/relationships/hyperlink" Target="https://www.dell.com/support/home/en-ph/product-support/servicetag/0-RndzdGhpUUkwSXBQYUt5NmdjQlE5UT090/overview" TargetMode="External"/><Relationship Id="rId429" Type="http://schemas.openxmlformats.org/officeDocument/2006/relationships/hyperlink" Target="https://www.dell.com/support/home/en-ph/product-support/servicetag/0-Wk11OC9wOExQYkczaUE5dlo2ZWt5Zz090/overview" TargetMode="External"/><Relationship Id="rId580" Type="http://schemas.openxmlformats.org/officeDocument/2006/relationships/hyperlink" Target="http://www.google.com/search?hl=en&amp;q=Dell+Inc.%20OptiPlex+7460+AIO" TargetMode="External"/><Relationship Id="rId1" Type="http://schemas.openxmlformats.org/officeDocument/2006/relationships/hyperlink" Target="https://www.dell.com/support/home/en-us/product-support/servicetag/0-TmpKWnNJRFJRaG5ndURaeG5tSldEQT090/overview" TargetMode="External"/><Relationship Id="rId233" Type="http://schemas.openxmlformats.org/officeDocument/2006/relationships/hyperlink" Target="https://www.dell.com/support/home/en-ph/product-support/servicetag/0-RVBhdXIyT0dxZ2NNQ0FMeHFoT3pzUT090/overview" TargetMode="External"/><Relationship Id="rId440" Type="http://schemas.openxmlformats.org/officeDocument/2006/relationships/hyperlink" Target="https://www.dell.com/support/home/en-ph/product-support/servicetag/0-dUhwM2xBY2g4S1AvdWtmVXltdnc0UT090/overview" TargetMode="External"/><Relationship Id="rId28" Type="http://schemas.openxmlformats.org/officeDocument/2006/relationships/hyperlink" Target="https://www.dell.com/support/home/en-ph/product-support/servicetag/0-OWJxRW8xdW1XRDJoOFVEb1J0dDJEdz090/overview" TargetMode="External"/><Relationship Id="rId275" Type="http://schemas.openxmlformats.org/officeDocument/2006/relationships/hyperlink" Target="https://www.dell.com/support/home/en-my/product-support/servicetag/0-OUp4alg2Vml6cGtwTCt5SDh2MDluQT090/overview" TargetMode="External"/><Relationship Id="rId300" Type="http://schemas.openxmlformats.org/officeDocument/2006/relationships/hyperlink" Target="https://www.dell.com/support/home/en-my/product-support/servicetag/0-QUV1M1JsaURyRThERTFHYTdYbTdYQT090/overview" TargetMode="External"/><Relationship Id="rId482" Type="http://schemas.openxmlformats.org/officeDocument/2006/relationships/hyperlink" Target="https://www.dell.com/support/home/en-ph/product-support/servicetag/0-a2dxUGp0M0VVQlVzekNYell5MnhUQT090/overview" TargetMode="External"/><Relationship Id="rId538" Type="http://schemas.openxmlformats.org/officeDocument/2006/relationships/hyperlink" Target="https://www.dell.com/support/home/en-ph/product-support/servicetag/0-M2FtVzBIWGczaS83ZHBpM3R4Mndqdz090/overview" TargetMode="External"/><Relationship Id="rId81" Type="http://schemas.openxmlformats.org/officeDocument/2006/relationships/hyperlink" Target="https://www.dell.com/support/home/en-ph/product-support/servicetag/0-OXJ0d3NaMkh4NXFnNW0yNHdXZWFCUT090/overview" TargetMode="External"/><Relationship Id="rId135" Type="http://schemas.openxmlformats.org/officeDocument/2006/relationships/hyperlink" Target="https://www.dell.com/support/home/en-us/product-support/servicetag/0-bTdqL2ZwWTljRjJVbnNHTXVNS2M5Zz090/overview" TargetMode="External"/><Relationship Id="rId177" Type="http://schemas.openxmlformats.org/officeDocument/2006/relationships/hyperlink" Target="https://www.dell.com/support/home/en-us/product-support/servicetag/0-Q3JoOXZGdXVlNTNNWTFCZFF3Y0ZIdz090/overview" TargetMode="External"/><Relationship Id="rId342" Type="http://schemas.openxmlformats.org/officeDocument/2006/relationships/hyperlink" Target="https://www.dell.com/support/home/en-ph/product-support/servicetag/0-NFlFMWIyOFNTaDhWRzVKRDhKVmdTZz090/overview" TargetMode="External"/><Relationship Id="rId384" Type="http://schemas.openxmlformats.org/officeDocument/2006/relationships/hyperlink" Target="https://www.dell.com/support/home/en-ph/product-support/servicetag/0-QXZYRGtIUHVtVU1DamU3S2RNaWRzUT090/overview" TargetMode="External"/><Relationship Id="rId591" Type="http://schemas.openxmlformats.org/officeDocument/2006/relationships/hyperlink" Target="https://www.dell.com/support/home/en-ph/product-support/servicetag/0-Qy9VNC9ndE8rc1pwUGVINTBNVGxLUT090/overview" TargetMode="External"/><Relationship Id="rId605" Type="http://schemas.openxmlformats.org/officeDocument/2006/relationships/hyperlink" Target="http://www.google.com/search?hl=en&amp;q=Dell%20Inc.%20OptiPlex%207040" TargetMode="External"/><Relationship Id="rId202" Type="http://schemas.openxmlformats.org/officeDocument/2006/relationships/hyperlink" Target="https://www.dell.com/support/home/en-ph/product-support/servicetag/0-bVhlSEsvK3E5T1FqNXVzc1RSdXpKdz090/overview" TargetMode="External"/><Relationship Id="rId244" Type="http://schemas.openxmlformats.org/officeDocument/2006/relationships/hyperlink" Target="https://www.dell.com/support/home/en-my/product-support/servicetag/0-WmR1T3BDZlg5RG5RdVBCVU9qRVF0Zz090/overview" TargetMode="External"/><Relationship Id="rId39" Type="http://schemas.openxmlformats.org/officeDocument/2006/relationships/hyperlink" Target="http://www.dell.com/support/my-support/uk/en/ukbsdt1/product-support/servicetag/34DF8F2" TargetMode="External"/><Relationship Id="rId286" Type="http://schemas.openxmlformats.org/officeDocument/2006/relationships/hyperlink" Target="https://www.dell.com/support/home/en-ph/product-support/servicetag/0-RUpVdnRtY1dUaDUyWXFTakhvVElpZz090/overview" TargetMode="External"/><Relationship Id="rId451" Type="http://schemas.openxmlformats.org/officeDocument/2006/relationships/hyperlink" Target="https://www.dell.com/support/home/en-ph/product-support/servicetag/0-cS80M05FWk9TL2REY3ZwWGdGekRYdz090/overview" TargetMode="External"/><Relationship Id="rId493" Type="http://schemas.openxmlformats.org/officeDocument/2006/relationships/hyperlink" Target="https://www.dell.com/support/home/en-ph/product-support/servicetag/0-cDIwdGwyR2ZJZ2xHN25CRlBlNklYdz090/overview" TargetMode="External"/><Relationship Id="rId507" Type="http://schemas.openxmlformats.org/officeDocument/2006/relationships/hyperlink" Target="https://www.dell.com/support/home/en-ph/product-support/servicetag/0-bmRNaXdCMEwvYjlBeU40UzI1Q3RyQT090/overview" TargetMode="External"/><Relationship Id="rId549" Type="http://schemas.openxmlformats.org/officeDocument/2006/relationships/hyperlink" Target="https://www.dell.com/support/home/en-ph/product-support/servicetag/0-L1h3QkNGN1B1YStWR25rYkIvcUUyZz090/overview" TargetMode="External"/><Relationship Id="rId50" Type="http://schemas.openxmlformats.org/officeDocument/2006/relationships/hyperlink" Target="http://www.google.com/search?hl=en&amp;q=Dell+Inc.%20OptiPlex+7460+AIO" TargetMode="External"/><Relationship Id="rId104" Type="http://schemas.openxmlformats.org/officeDocument/2006/relationships/hyperlink" Target="https://www.dell.com/support/home/en-us/product-support/servicetag/0-dWJ6YnY1dkhGTThzZU5TaGE5ZDduQT090/overview" TargetMode="External"/><Relationship Id="rId146" Type="http://schemas.openxmlformats.org/officeDocument/2006/relationships/hyperlink" Target="https://www.dell.com/support/home/en-us/product-support/servicetag/0-cEFwOVBwelh4eENvTk41RWhYUXNRUT090/overview" TargetMode="External"/><Relationship Id="rId188" Type="http://schemas.openxmlformats.org/officeDocument/2006/relationships/hyperlink" Target="https://www.dell.com/support/home/en-ph/product-support/servicetag/0-ZGNPTHFuU3NiQnZKTklRbzZmUXRYQT090/overview" TargetMode="External"/><Relationship Id="rId311" Type="http://schemas.openxmlformats.org/officeDocument/2006/relationships/hyperlink" Target="https://www.dell.com/support/home/en-my/product-support/servicetag/0-QUV1M1JsaURyRThERTFHYTdYbTdYQT090/overview" TargetMode="External"/><Relationship Id="rId353" Type="http://schemas.openxmlformats.org/officeDocument/2006/relationships/hyperlink" Target="https://www.dell.com/support/home/en-ph/product-support/servicetag/0-QUlzUkhqMWswZVM2Z3NkdGVndzU5QT090/overview" TargetMode="External"/><Relationship Id="rId395" Type="http://schemas.openxmlformats.org/officeDocument/2006/relationships/hyperlink" Target="https://www.dell.com/support/home/en-ph/product-support/servicetag/0-cENHbXV1a2c4MFlCeTY0WkNZb1RKUT090/overview" TargetMode="External"/><Relationship Id="rId409" Type="http://schemas.openxmlformats.org/officeDocument/2006/relationships/hyperlink" Target="https://www.dell.com/support/home/en-ph/product-support/servicetag/0-cVl0Vm1wQVdlb1F0THVmR1VVeGpadz090/overview" TargetMode="External"/><Relationship Id="rId560" Type="http://schemas.openxmlformats.org/officeDocument/2006/relationships/hyperlink" Target="https://www.dell.com/support/home/en-ph/product-support/servicetag/0-bGpUanNmdFdydkJza29PbEFCYTJOdz090/overview" TargetMode="External"/><Relationship Id="rId92" Type="http://schemas.openxmlformats.org/officeDocument/2006/relationships/hyperlink" Target="http://www.google.com/search?hl=en&amp;q=Dell+Inc.%20OptiPlex+7040" TargetMode="External"/><Relationship Id="rId213" Type="http://schemas.openxmlformats.org/officeDocument/2006/relationships/hyperlink" Target="https://www.dell.com/support/home/en-my/product-support/servicetag/0-OE1SU0lWUGlUYWl6dU5TR3BhSGRGZz090/overview" TargetMode="External"/><Relationship Id="rId420" Type="http://schemas.openxmlformats.org/officeDocument/2006/relationships/hyperlink" Target="https://www.dell.com/support/home/en-ph/product-support/servicetag/0-Nm9VYUZPN0NzbWhVbk5BN2xnS256Zz090/overview" TargetMode="External"/><Relationship Id="rId255" Type="http://schemas.openxmlformats.org/officeDocument/2006/relationships/hyperlink" Target="https://www.dell.com/support/home/en-my/product-support/servicetag/0-R1F4Q29zRkxiSS9FY3F0RW4rMXVhUT090/overview" TargetMode="External"/><Relationship Id="rId297" Type="http://schemas.openxmlformats.org/officeDocument/2006/relationships/hyperlink" Target="https://www.dell.com/support/home/en-my/product-support/servicetag/0-QUV1M1JsaURyRThERTFHYTdYbTdYQT090/overview" TargetMode="External"/><Relationship Id="rId462" Type="http://schemas.openxmlformats.org/officeDocument/2006/relationships/hyperlink" Target="https://www.dell.com/support/home/en-ph/product-support/servicetag/0-Z0pORTd4cHVqRnY5SUJZWnVGY0lEQT090/overview" TargetMode="External"/><Relationship Id="rId518" Type="http://schemas.openxmlformats.org/officeDocument/2006/relationships/hyperlink" Target="https://www.dell.com/support/home/en-ph/product-support/servicetag/0-S1dXV1dCMERXZHlZdWEvQWZoaHJKQT090/overview" TargetMode="External"/><Relationship Id="rId115" Type="http://schemas.openxmlformats.org/officeDocument/2006/relationships/hyperlink" Target="https://www.dell.com/support/home/en-us/product-support/servicetag/0-cG5NbnNaMUUyaGsrWGthS0h2TzlZZz090/overview" TargetMode="External"/><Relationship Id="rId157" Type="http://schemas.openxmlformats.org/officeDocument/2006/relationships/hyperlink" Target="https://www.dell.com/support/home/en-us/product-support/servicetag/0-QW8zSEZCcnEvZW9OL1BaeFFVajJXUT090/overview" TargetMode="External"/><Relationship Id="rId322" Type="http://schemas.openxmlformats.org/officeDocument/2006/relationships/hyperlink" Target="https://www.dell.com/support/home/en-ph/product-support/servicetag/0-UUZwR003b2RGemR0Y2plajVEUzlmQT090/overview" TargetMode="External"/><Relationship Id="rId364" Type="http://schemas.openxmlformats.org/officeDocument/2006/relationships/hyperlink" Target="https://www.dell.com/support/home/en-ph/product-support/servicetag/0-TFYwVVVzYVRQOGpsMkFYTEVFVFZpUT090/overview" TargetMode="External"/><Relationship Id="rId61" Type="http://schemas.openxmlformats.org/officeDocument/2006/relationships/hyperlink" Target="https://www.dell.com/support/home/en-ph/product-support/servicetag/0-TWVVMzJEdjJobHpiU251ZXg5ZVlQUT090/overview" TargetMode="External"/><Relationship Id="rId199" Type="http://schemas.openxmlformats.org/officeDocument/2006/relationships/hyperlink" Target="https://www.dell.com/support/home/en-ph/product-support/servicetag/0-RWFaZ3h6a1pHd0FORG44ZytmNGFFZz090/overview" TargetMode="External"/><Relationship Id="rId571" Type="http://schemas.openxmlformats.org/officeDocument/2006/relationships/hyperlink" Target="https://www.dell.com/support/home/en-ph/product-support/servicetag/0-WUdIT2RPTzRoUTg1OEpINXhlb0EwUT090/overview" TargetMode="External"/><Relationship Id="rId19" Type="http://schemas.openxmlformats.org/officeDocument/2006/relationships/hyperlink" Target="http://www.google.com/search?hl=en&amp;q=Dell%20Inc.%20OptiPlex%207040" TargetMode="External"/><Relationship Id="rId224" Type="http://schemas.openxmlformats.org/officeDocument/2006/relationships/hyperlink" Target="https://www.dell.com/support/home/en-my/product-support/servicetag/0-U0ZpbUJWOXZDOHoxc1UyTUJ0dERLUT090/overview" TargetMode="External"/><Relationship Id="rId266" Type="http://schemas.openxmlformats.org/officeDocument/2006/relationships/hyperlink" Target="https://www.dell.com/support/home/en-my/product-support/servicetag/0-ZlU5Tk9Ka3hiTWJlZWFUZXoxTWxkdz090/overview" TargetMode="External"/><Relationship Id="rId431" Type="http://schemas.openxmlformats.org/officeDocument/2006/relationships/hyperlink" Target="https://www.dell.com/support/home/en-ph/product-support/servicetag/0-UkpaWFRXYll5dnV2RnJvL1lXZmVyUT090/overview" TargetMode="External"/><Relationship Id="rId473" Type="http://schemas.openxmlformats.org/officeDocument/2006/relationships/hyperlink" Target="https://www.dell.com/support/home/en-ph/product-support/servicetag/0-OXNpczVFQ3phbkcxYkxsZlF6U1pIdz090/overview" TargetMode="External"/><Relationship Id="rId529" Type="http://schemas.openxmlformats.org/officeDocument/2006/relationships/hyperlink" Target="https://www.dell.com/support/home/en-ph/product-support/servicetag/0-a3I0N3Q0M2cwb0Y2dDhCK3YzTVVpdz090/overview" TargetMode="External"/><Relationship Id="rId30" Type="http://schemas.openxmlformats.org/officeDocument/2006/relationships/hyperlink" Target="https://www.dell.com/support/home/en-ph/product-support/servicetag/0-M25tS1hSUE44Q2MyUnJkZUs2Zmd2dz090/overview" TargetMode="External"/><Relationship Id="rId126" Type="http://schemas.openxmlformats.org/officeDocument/2006/relationships/hyperlink" Target="https://www.dell.com/support/home/en-us/product-support/servicetag/0-WCtMWkRvS0gzckcrTzJoYzNTTVZYdz090/overview" TargetMode="External"/><Relationship Id="rId168" Type="http://schemas.openxmlformats.org/officeDocument/2006/relationships/hyperlink" Target="https://www.dell.com/support/home/en-ph/product-support/servicetag/0-K2RpZFYrdDl4YmE2VUluQjkrdHNtZz090/overview" TargetMode="External"/><Relationship Id="rId333" Type="http://schemas.openxmlformats.org/officeDocument/2006/relationships/hyperlink" Target="https://www.dell.com/support/home/en-ph/product-support/servicetag/0-UVU3eE8wdW8vR0JYL3hLcXdITXN6QT090/overview" TargetMode="External"/><Relationship Id="rId540" Type="http://schemas.openxmlformats.org/officeDocument/2006/relationships/hyperlink" Target="https://www.dell.com/support/home/en-ph/product-support/servicetag/0-YWhyNHpKTlFNTy9CQ2JMcU56Z2xaQT090/overview" TargetMode="External"/><Relationship Id="rId72" Type="http://schemas.openxmlformats.org/officeDocument/2006/relationships/hyperlink" Target="http://www.google.com/search?hl=en&amp;q=Dell%20Inc.%20OptiPlex%207040" TargetMode="External"/><Relationship Id="rId375" Type="http://schemas.openxmlformats.org/officeDocument/2006/relationships/hyperlink" Target="https://www.dell.com/support/home/en-ph/product-support/servicetag/0-WjFOUmpIOFVabHVKRGdLK0FFcitGQT090/overview" TargetMode="External"/><Relationship Id="rId582" Type="http://schemas.openxmlformats.org/officeDocument/2006/relationships/hyperlink" Target="https://www.dell.com/support/home/en-ph/product-support/servicetag/0-eHgvcWx6emZKclZubE5xYXU1RDNjdz090/overview" TargetMode="External"/><Relationship Id="rId3" Type="http://schemas.openxmlformats.org/officeDocument/2006/relationships/hyperlink" Target="http://www.google.com/search?hl=en&amp;q=Dell+Inc.%20OptiPlex+7040" TargetMode="External"/><Relationship Id="rId235" Type="http://schemas.openxmlformats.org/officeDocument/2006/relationships/hyperlink" Target="https://www.dell.com/support/home/en-ph/product-support/servicetag/0-b2oxM1hEaVVkcXppTHh3a1JSN2lWZz090/overview" TargetMode="External"/><Relationship Id="rId277" Type="http://schemas.openxmlformats.org/officeDocument/2006/relationships/hyperlink" Target="https://www.dell.com/support/home/en-my/product-support/servicetag/0-Sk81NncxT3Y0R1ZEWTRyZkZQbS92QT090/overview" TargetMode="External"/><Relationship Id="rId400" Type="http://schemas.openxmlformats.org/officeDocument/2006/relationships/hyperlink" Target="https://www.dell.com/support/home/en-ph/product-support/servicetag/0-RHp0S3hsMmR6aG5sa1hCajY3RkVLUT090/overview" TargetMode="External"/><Relationship Id="rId442" Type="http://schemas.openxmlformats.org/officeDocument/2006/relationships/hyperlink" Target="https://www.dell.com/support/home/en-ph/product-support/servicetag/0-RmJKKzZ1Y2JNeUVjWEZRMGQwQmFEdz090/overview" TargetMode="External"/><Relationship Id="rId484" Type="http://schemas.openxmlformats.org/officeDocument/2006/relationships/hyperlink" Target="https://www.dell.com/support/home/en-ph/product-support/servicetag/0-QmRNSlFPdUNtNkdqdEJEWWVIdUFIUT090/overview" TargetMode="External"/><Relationship Id="rId137" Type="http://schemas.openxmlformats.org/officeDocument/2006/relationships/hyperlink" Target="https://www.dell.com/support/home/en-us/product-support/servicetag/0-TEEwTFZiekRPOWFtSHRxUENMYjNuZz090/overview" TargetMode="External"/><Relationship Id="rId302" Type="http://schemas.openxmlformats.org/officeDocument/2006/relationships/hyperlink" Target="https://www.dell.com/support/home/en-my/product-support/servicetag/0-QUV1M1JsaURyRThERTFHYTdYbTdYQT090/overview" TargetMode="External"/><Relationship Id="rId344" Type="http://schemas.openxmlformats.org/officeDocument/2006/relationships/hyperlink" Target="https://www.dell.com/support/home/en-ph/product-support/servicetag/0-b2FDdXVWelhFTHUzWnZwalZSVzViUT090/overview" TargetMode="External"/><Relationship Id="rId41" Type="http://schemas.openxmlformats.org/officeDocument/2006/relationships/hyperlink" Target="https://www.dell.com/support/home/en-ph/product-support/servicetag/0-L3BpNEFqQXU2b1RsN1UzNHloMGlzdz090/overview" TargetMode="External"/><Relationship Id="rId83" Type="http://schemas.openxmlformats.org/officeDocument/2006/relationships/hyperlink" Target="http://www.google.com/search?hl=en&amp;q=Dell%20Inc.%20OptiPlex%207040" TargetMode="External"/><Relationship Id="rId179" Type="http://schemas.openxmlformats.org/officeDocument/2006/relationships/hyperlink" Target="https://www.dell.com/support/home/en-us/product-support/servicetag/0-Y3dFbnJEb08yZ0Q4anpaUXJhUUtlUT090/overview" TargetMode="External"/><Relationship Id="rId386" Type="http://schemas.openxmlformats.org/officeDocument/2006/relationships/hyperlink" Target="https://www.dell.com/support/home/en-ph/product-support/servicetag/0-NCtBUW5YT2w3cEh6S1NMRGxsT2Ezdz090/overview" TargetMode="External"/><Relationship Id="rId551" Type="http://schemas.openxmlformats.org/officeDocument/2006/relationships/hyperlink" Target="https://www.dell.com/support/home/en-ph/product-support/servicetag/0-dUtENGt6dEFzT0NMblByM1hOdkptdz090/overview" TargetMode="External"/><Relationship Id="rId593" Type="http://schemas.openxmlformats.org/officeDocument/2006/relationships/hyperlink" Target="http://www.google.com/search?hl=en&amp;q=Dell+Inc.%20OptiPlex+7460+AIO" TargetMode="External"/><Relationship Id="rId607" Type="http://schemas.openxmlformats.org/officeDocument/2006/relationships/hyperlink" Target="https://www.dell.com/support/home/en-ph/product-support/servicetag/0-OVMxZ0Rxazl4bHhFWGsrN2hncUdxUT090/overview" TargetMode="External"/><Relationship Id="rId190" Type="http://schemas.openxmlformats.org/officeDocument/2006/relationships/hyperlink" Target="https://www.dell.com/support/home/en-ph/product-support/servicetag/0-SUlnSllXejFZcHhMdy9KUlJwME1nUT090/overview" TargetMode="External"/><Relationship Id="rId204" Type="http://schemas.openxmlformats.org/officeDocument/2006/relationships/hyperlink" Target="https://www.dell.com/support/home/en-ph/product-support/servicetag/0-ZGFCR3ZyWWo4SHJsd0ZjVitoQWFKZz090/overview" TargetMode="External"/><Relationship Id="rId246" Type="http://schemas.openxmlformats.org/officeDocument/2006/relationships/hyperlink" Target="https://www.dell.com/support/home/en-my/product-support/servicetag/0-Q3dNQ3hKUDF3dkRvL2JRMjA5WlN3Zz090/overview" TargetMode="External"/><Relationship Id="rId288" Type="http://schemas.openxmlformats.org/officeDocument/2006/relationships/hyperlink" Target="http://www.google.com/search?hl=en&amp;q=Dell+Inc.%20OptiPlex+7460+AIO" TargetMode="External"/><Relationship Id="rId411" Type="http://schemas.openxmlformats.org/officeDocument/2006/relationships/hyperlink" Target="https://www.dell.com/support/home/en-ph/product-support/servicetag/0-WjlBUy9MMmo2dm9WM0ZwVHdCa1ZEQT090/overview" TargetMode="External"/><Relationship Id="rId453" Type="http://schemas.openxmlformats.org/officeDocument/2006/relationships/hyperlink" Target="https://www.dell.com/support/home/en-ph/product-support/servicetag/0-ZVR0RGNTeVF6anBSQ0swbFQwN1Z6UT090/overview" TargetMode="External"/><Relationship Id="rId509" Type="http://schemas.openxmlformats.org/officeDocument/2006/relationships/hyperlink" Target="https://www.dell.com/support/home/en-ph/product-support/servicetag/0-bDE1dVJGdGNUU3lISUpiK21QYWZNdz090/overview" TargetMode="External"/><Relationship Id="rId106" Type="http://schemas.openxmlformats.org/officeDocument/2006/relationships/hyperlink" Target="https://www.dell.com/support/home/en-us/product-support/servicetag/0-S3pGUjlocDkyc1FyZEg2S25adDlWQT090/overview" TargetMode="External"/><Relationship Id="rId313" Type="http://schemas.openxmlformats.org/officeDocument/2006/relationships/hyperlink" Target="https://www.dell.com/support/home/en-ph/product-support/servicetag/0-T0ZMcytPQVpsclRCWk5xcmVkclZ4dz090/overview" TargetMode="External"/><Relationship Id="rId495" Type="http://schemas.openxmlformats.org/officeDocument/2006/relationships/hyperlink" Target="https://www.dell.com/support/home/en-ph/product-support/servicetag/0-d3FJelp4UWdlWEJpRTRvczhOTGw0dz090/overview" TargetMode="External"/><Relationship Id="rId10" Type="http://schemas.openxmlformats.org/officeDocument/2006/relationships/hyperlink" Target="https://www.dell.com/support/home/en-ph/product-support/servicetag/0-Y1ZMK2psTGpzUzhUenQrVkc0aUozZz090/overview" TargetMode="External"/><Relationship Id="rId52" Type="http://schemas.openxmlformats.org/officeDocument/2006/relationships/hyperlink" Target="https://www.dell.com/support/home/en-ph/product-support/servicetag/0-VjVUQzhLYWRXbVpBbXJVSjVqMkF5QT090/overview" TargetMode="External"/><Relationship Id="rId94" Type="http://schemas.openxmlformats.org/officeDocument/2006/relationships/hyperlink" Target="http://www.google.com/search?hl=en&amp;q=Dell%20Inc.%20OptiPlex%207040" TargetMode="External"/><Relationship Id="rId148" Type="http://schemas.openxmlformats.org/officeDocument/2006/relationships/hyperlink" Target="https://www.dell.com/support/home/en-us/product-support/servicetag/0-Zlo2YU5rRm5wNGU2bWkzQzdjNTlVQT090/overview" TargetMode="External"/><Relationship Id="rId355" Type="http://schemas.openxmlformats.org/officeDocument/2006/relationships/hyperlink" Target="https://www.dell.com/support/home/en-ph/product-support/servicetag/0-UlBGdDlRSHdMSE1lelZxNFpEbXFkQT090/overview" TargetMode="External"/><Relationship Id="rId397" Type="http://schemas.openxmlformats.org/officeDocument/2006/relationships/hyperlink" Target="https://www.dell.com/support/home/en-ph/product-support/servicetag/0-eDRTcVhvU1p4M0lpdi9STEJFM1dKUT090/overview" TargetMode="External"/><Relationship Id="rId520" Type="http://schemas.openxmlformats.org/officeDocument/2006/relationships/hyperlink" Target="https://www.dell.com/support/home/en-ph/product-support/servicetag/0-dUlRdkpVS2hzejdLODNHRExqVkZlZz090/overview" TargetMode="External"/><Relationship Id="rId562" Type="http://schemas.openxmlformats.org/officeDocument/2006/relationships/hyperlink" Target="https://www.dell.com/support/home/en-ph/product-support/servicetag/0-ck5YaDBvOHcyTXE4d0dtem9xZnczQT090/overview" TargetMode="External"/><Relationship Id="rId215" Type="http://schemas.openxmlformats.org/officeDocument/2006/relationships/hyperlink" Target="https://www.dell.com/support/home/en-my/product-support/servicetag/0-MkMxTUpjNnpMRHlTU3VPSEFvYVg3dz090/overview" TargetMode="External"/><Relationship Id="rId257" Type="http://schemas.openxmlformats.org/officeDocument/2006/relationships/hyperlink" Target="https://www.dell.com/support/home/en-my/product-support/servicetag/0-RlZBTDNOR1RHRlMwSXUvUmVhVHFaUT090/overview" TargetMode="External"/><Relationship Id="rId422" Type="http://schemas.openxmlformats.org/officeDocument/2006/relationships/hyperlink" Target="https://www.dell.com/support/home/en-ph/product-support/servicetag/0-VDlLNjUzSUFMT2ZaZ3QzVnRjNE45dz090/overview" TargetMode="External"/><Relationship Id="rId464" Type="http://schemas.openxmlformats.org/officeDocument/2006/relationships/hyperlink" Target="https://www.dell.com/support/home/en-ph/product-support/servicetag/0-eUxVL2hoVFlqYzNwYnJFRHNkcy9ldz090/overview" TargetMode="External"/><Relationship Id="rId299" Type="http://schemas.openxmlformats.org/officeDocument/2006/relationships/hyperlink" Target="https://www.dell.com/support/home/en-my/product-support/servicetag/0-QUV1M1JsaURyRThERTFHYTdYbTdYQT090/overview" TargetMode="External"/><Relationship Id="rId63" Type="http://schemas.openxmlformats.org/officeDocument/2006/relationships/hyperlink" Target="https://www.dell.com/support/home/en-ph/product-support/servicetag/0-cXVPZW5hY1A5UDY0NjltUUdoNkZjdz090/overview" TargetMode="External"/><Relationship Id="rId159" Type="http://schemas.openxmlformats.org/officeDocument/2006/relationships/hyperlink" Target="https://www.dell.com/support/home/en-ph/product-support/servicetag/0-a0twM2NCUTQ1d0RMY2ZncnpEMlpFUT090/overview" TargetMode="External"/><Relationship Id="rId366" Type="http://schemas.openxmlformats.org/officeDocument/2006/relationships/hyperlink" Target="https://www.dell.com/support/home/en-ph/product-support/servicetag/0-d3hpSlFXcVpvNWhTSSs3dXNmOUtRZz090/overview" TargetMode="External"/><Relationship Id="rId573" Type="http://schemas.openxmlformats.org/officeDocument/2006/relationships/hyperlink" Target="https://www.dell.com/support/home/en-ph/product-support/servicetag/0-cmJ6aFVpTW9Hb2hyWWZyQURRYUZ4dz090/overview" TargetMode="External"/><Relationship Id="rId226" Type="http://schemas.openxmlformats.org/officeDocument/2006/relationships/hyperlink" Target="https://www.dell.com/support/home/en-my/product-support/servicetag/0-MTU2UVYwN3BWWGhFQXF1c1ZnTVQydz090/overview" TargetMode="External"/><Relationship Id="rId433" Type="http://schemas.openxmlformats.org/officeDocument/2006/relationships/hyperlink" Target="https://www.dell.com/support/home/en-ph/product-support/servicetag/0-SGJkaXgrdDVXN2wzRy8vQktKT3N1dz090/overview" TargetMode="External"/><Relationship Id="rId74" Type="http://schemas.openxmlformats.org/officeDocument/2006/relationships/hyperlink" Target="http://www.google.com/search?hl=en&amp;q=Dell%20Inc.%20OptiPlex%207040" TargetMode="External"/><Relationship Id="rId377" Type="http://schemas.openxmlformats.org/officeDocument/2006/relationships/hyperlink" Target="https://www.dell.com/support/home/en-ph/product-support/servicetag/0-UnZIU2NZcGNmNldsTGJhc3p5bWpEQT090/overview" TargetMode="External"/><Relationship Id="rId500" Type="http://schemas.openxmlformats.org/officeDocument/2006/relationships/hyperlink" Target="https://www.dell.com/support/home/en-ph/product-support/servicetag/0-UWhwY2N4c3M0L1d6TURuUmwrdFpPQT090/overview" TargetMode="External"/><Relationship Id="rId584" Type="http://schemas.openxmlformats.org/officeDocument/2006/relationships/hyperlink" Target="https://www.dell.com/support/home/en-ph/product-support/servicetag/0-V05BdDJQbUNQYVZiWkJacmNtR0VnZz090/overview" TargetMode="External"/><Relationship Id="rId5" Type="http://schemas.openxmlformats.org/officeDocument/2006/relationships/hyperlink" Target="http://www.google.com/search?hl=en&amp;q=Dell+Inc.%20OptiPlex+7040" TargetMode="External"/><Relationship Id="rId237" Type="http://schemas.openxmlformats.org/officeDocument/2006/relationships/hyperlink" Target="https://www.dell.com/support/home/en-ph/product-support/servicetag/0-Zk1aazNMaWpSdzFmUnFQTitOR2xVUT090/overview" TargetMode="External"/><Relationship Id="rId444" Type="http://schemas.openxmlformats.org/officeDocument/2006/relationships/hyperlink" Target="https://www.dell.com/support/home/en-ph/product-support/servicetag/0-dHMvUmh1UkdLZEhYRE5LeS9HODVKQT090/overview" TargetMode="External"/><Relationship Id="rId290" Type="http://schemas.openxmlformats.org/officeDocument/2006/relationships/hyperlink" Target="https://www.dell.com/support/home/en-my/product-support/servicetag/0-QUV1M1JsaURyRThERTFHYTdYbTdYQT090/overview" TargetMode="External"/><Relationship Id="rId304" Type="http://schemas.openxmlformats.org/officeDocument/2006/relationships/hyperlink" Target="https://www.dell.com/support/home/en-my/product-support/servicetag/0-QUV1M1JsaURyRThERTFHYTdYbTdYQT090/overview" TargetMode="External"/><Relationship Id="rId388" Type="http://schemas.openxmlformats.org/officeDocument/2006/relationships/hyperlink" Target="https://www.dell.com/support/home/en-ph/product-support/servicetag/0-TmJNR0hVTUoxT2xmUmdMcm9PSHBZdz090/overview" TargetMode="External"/><Relationship Id="rId511" Type="http://schemas.openxmlformats.org/officeDocument/2006/relationships/hyperlink" Target="https://www.dell.com/support/home/en-ph/product-support/servicetag/0-V05BdDJQbUNQYVZiWkJacmNtR0VnZz090/overview" TargetMode="External"/><Relationship Id="rId609" Type="http://schemas.openxmlformats.org/officeDocument/2006/relationships/hyperlink" Target="https://www.dell.com/support/home/en-ph/product-support/servicetag/0-ZW5wOW0vaHJKaExwaVdpQnZJMjVwUT090/overview" TargetMode="External"/><Relationship Id="rId85" Type="http://schemas.openxmlformats.org/officeDocument/2006/relationships/hyperlink" Target="http://www.google.com/search?hl=en&amp;q=Dell%20Inc.%20OptiPlex%207040" TargetMode="External"/><Relationship Id="rId150" Type="http://schemas.openxmlformats.org/officeDocument/2006/relationships/hyperlink" Target="https://www.dell.com/support/home/en-us/product-support/servicetag/0-amJpVWkzLzN4NXpaVDFPeTdQeVQxQT090/overview" TargetMode="External"/><Relationship Id="rId595" Type="http://schemas.openxmlformats.org/officeDocument/2006/relationships/hyperlink" Target="https://www.dell.com/support/home/en-ph/product-support/servicetag/0-eEJ4S1M2dmQrU3RmTkRWNERuejYwUT090/overview" TargetMode="External"/><Relationship Id="rId248" Type="http://schemas.openxmlformats.org/officeDocument/2006/relationships/hyperlink" Target="https://www.dell.com/support/home/en-my/product-support/servicetag/0-U0p6SisrbjRSL1dUL0o0aTg5cmUvQT090/overview" TargetMode="External"/><Relationship Id="rId455" Type="http://schemas.openxmlformats.org/officeDocument/2006/relationships/hyperlink" Target="https://www.dell.com/support/home/en-ph/product-support/servicetag/0-Tno5S2doZUI5M0E2cE9FRkxid2R1dz090/overview" TargetMode="External"/><Relationship Id="rId12" Type="http://schemas.openxmlformats.org/officeDocument/2006/relationships/hyperlink" Target="https://www.dell.com/support/home/en-ph/product-support/servicetag/0-Qkd1ZGFxb1NubFlZSXZzMXRnR0NuUT090/overview" TargetMode="External"/><Relationship Id="rId108" Type="http://schemas.openxmlformats.org/officeDocument/2006/relationships/hyperlink" Target="https://www.dell.com/support/home/en-us/product-support/servicetag/0-MU9WNzhNVXpJbWN2ZXRJTlllNVhsQT090/overview" TargetMode="External"/><Relationship Id="rId315" Type="http://schemas.openxmlformats.org/officeDocument/2006/relationships/hyperlink" Target="https://www.dell.com/support/home/en-ph/product-support/servicetag/0-S2RkVGVBVzBTZy9kNG9NenFRd1BEQT090/overview" TargetMode="External"/><Relationship Id="rId522" Type="http://schemas.openxmlformats.org/officeDocument/2006/relationships/hyperlink" Target="https://www.dell.com/support/home/en-ph/product-support/servicetag/0-Y2VRdm9QU2NGaXJYd1VSNG0xa2trZz090/overview" TargetMode="External"/><Relationship Id="rId96" Type="http://schemas.openxmlformats.org/officeDocument/2006/relationships/hyperlink" Target="http://www.google.com/search?hl=en&amp;q=Dell%20Inc.%20OptiPlex%207040" TargetMode="External"/><Relationship Id="rId161" Type="http://schemas.openxmlformats.org/officeDocument/2006/relationships/hyperlink" Target="http://www.google.com/search?hl=en&amp;q=Dell%20Inc.%20OptiPlex%207040" TargetMode="External"/><Relationship Id="rId399" Type="http://schemas.openxmlformats.org/officeDocument/2006/relationships/hyperlink" Target="https://www.dell.com/support/home/en-ph/product-support/servicetag/0-cjI2NTdkYTFEb3AraUpJdVNvWlQwZz090/overview" TargetMode="External"/><Relationship Id="rId259" Type="http://schemas.openxmlformats.org/officeDocument/2006/relationships/hyperlink" Target="https://www.dell.com/support/home/en-my/product-support/servicetag/0-RTYzbTlRbnZBMnhQMmRnVDJSRkxmZz090/overview" TargetMode="External"/><Relationship Id="rId466" Type="http://schemas.openxmlformats.org/officeDocument/2006/relationships/hyperlink" Target="https://www.dell.com/support/home/en-ph/product-support/servicetag/0-YmpFQlZwVzgyWTBTWVo0cmNZOUdJQT090/overview" TargetMode="External"/><Relationship Id="rId23" Type="http://schemas.openxmlformats.org/officeDocument/2006/relationships/hyperlink" Target="http://www.google.com/search?hl=en&amp;q=Dell%20Inc.%20OptiPlex%207040" TargetMode="External"/><Relationship Id="rId119" Type="http://schemas.openxmlformats.org/officeDocument/2006/relationships/hyperlink" Target="https://www.dell.com/support/home/en-us/product-support/servicetag/0-WDlDd3owSDgvRThGOUo1OVVOSENBQT090/overview" TargetMode="External"/><Relationship Id="rId326" Type="http://schemas.openxmlformats.org/officeDocument/2006/relationships/hyperlink" Target="https://www.dell.com/support/home/en-ph/product-support/servicetag/0-RUNEQlFTWE5iRlhnY2ZOTllNVi81Zz090/overview" TargetMode="External"/><Relationship Id="rId533" Type="http://schemas.openxmlformats.org/officeDocument/2006/relationships/hyperlink" Target="https://www.dell.com/support/home/en-ph/product-support/servicetag/0-Z3dSRlZnOWZEbk02RWhQTE5hMk0rZz090/overview" TargetMode="External"/><Relationship Id="rId172" Type="http://schemas.openxmlformats.org/officeDocument/2006/relationships/hyperlink" Target="https://www.dell.com/support/home/en-ph/product-support/servicetag/0-dzRQM2k2WUoxOXo1dEpWOVJCbFNtQT090/overview" TargetMode="External"/><Relationship Id="rId477" Type="http://schemas.openxmlformats.org/officeDocument/2006/relationships/hyperlink" Target="https://www.dell.com/support/home/en-ph/product-support/servicetag/0-WVIxTVZwT0VCK2lEdVFudjVzTEJQdz090/overview" TargetMode="External"/><Relationship Id="rId600" Type="http://schemas.openxmlformats.org/officeDocument/2006/relationships/hyperlink" Target="https://www.dell.com/support/home/en-my/product-support/servicetag/0-U0p6SisrbjRSL1dUL0o0aTg5cmUvQT090/overview" TargetMode="External"/><Relationship Id="rId337" Type="http://schemas.openxmlformats.org/officeDocument/2006/relationships/hyperlink" Target="https://www.dell.com/support/home/en-ph/product-support/servicetag/0-ZUNENWRqdldMaG5HZG1zUUNTUXZCQT090/overview" TargetMode="External"/><Relationship Id="rId34" Type="http://schemas.openxmlformats.org/officeDocument/2006/relationships/hyperlink" Target="https://www.dell.com/support/home/en-ph/product-support/servicetag/0-LzY5bVhMZThDZDRHZDJBMDJ5WHYrZz090/overview" TargetMode="External"/><Relationship Id="rId544" Type="http://schemas.openxmlformats.org/officeDocument/2006/relationships/hyperlink" Target="https://www.dell.com/support/home/en-ph/product-support/servicetag/0-SGxvNjltNmpubmZWVElJQjYxeXZFZz090/overview" TargetMode="External"/><Relationship Id="rId183" Type="http://schemas.openxmlformats.org/officeDocument/2006/relationships/hyperlink" Target="https://www.dell.com/support/home/en-ph/product-support/servicetag/0-UWhZQ00rWEdYb1MwTDEzWkl1RWJQUT090/overview" TargetMode="External"/><Relationship Id="rId390" Type="http://schemas.openxmlformats.org/officeDocument/2006/relationships/hyperlink" Target="https://www.dell.com/support/home/en-ph/product-support/servicetag/0-N09PbFhoSGpSK2c2NitXNlc5Y0txUT090/overview" TargetMode="External"/><Relationship Id="rId404" Type="http://schemas.openxmlformats.org/officeDocument/2006/relationships/hyperlink" Target="https://www.dell.com/support/home/en-ph/product-support/servicetag/0-d2hnZ1Z1K1FmNHJJdW51bzVKMTRUZz090/overview" TargetMode="External"/><Relationship Id="rId611" Type="http://schemas.openxmlformats.org/officeDocument/2006/relationships/printerSettings" Target="../printerSettings/printerSettings2.bin"/><Relationship Id="rId250" Type="http://schemas.openxmlformats.org/officeDocument/2006/relationships/hyperlink" Target="https://www.dell.com/support/home/en-my/product-support/servicetag/0-UjNxNmVKWEpGaVkxT09XNlVzZ3J0UT090/overview" TargetMode="External"/><Relationship Id="rId488" Type="http://schemas.openxmlformats.org/officeDocument/2006/relationships/hyperlink" Target="https://www.dell.com/support/home/en-ph/product-support/servicetag/0-b2gwODNVY013M05pd2RrT0ZTZHdUQT090/overview" TargetMode="External"/><Relationship Id="rId45" Type="http://schemas.openxmlformats.org/officeDocument/2006/relationships/hyperlink" Target="http://www.google.com/search?hl=en&amp;q=Dell%20Inc.%20OptiPlex%207040" TargetMode="External"/><Relationship Id="rId110" Type="http://schemas.openxmlformats.org/officeDocument/2006/relationships/hyperlink" Target="https://www.dell.com/support/home/en-us/product-support/servicetag/0-RnpGUzlNZ1c4MmlyNVc2U01LWDhuUT090/overview" TargetMode="External"/><Relationship Id="rId348" Type="http://schemas.openxmlformats.org/officeDocument/2006/relationships/hyperlink" Target="https://www.dell.com/support/home/en-ph/product-support/servicetag/0-Yi9tZUFzRzhaRXUxSUE2N3ZnNlBmUT090/overview" TargetMode="External"/><Relationship Id="rId555" Type="http://schemas.openxmlformats.org/officeDocument/2006/relationships/hyperlink" Target="https://www.dell.com/support/home/en-ph/product-support/servicetag/0-TFRqTGlQT1p0TlRDV0hWK3MvQXdNUT090/overview" TargetMode="External"/><Relationship Id="rId194" Type="http://schemas.openxmlformats.org/officeDocument/2006/relationships/hyperlink" Target="https://www.dell.com/support/home/en-ph/product-support/servicetag/0-MFFoL3cwL1R4OFR1VjNIWWZDRE1sQT090/overview" TargetMode="External"/><Relationship Id="rId208" Type="http://schemas.openxmlformats.org/officeDocument/2006/relationships/hyperlink" Target="https://www.dell.com/support/home/en-ph/product-support/servicetag/0-YkdGSnh6bmRWaERFWEQzSmxMWE40UT090/overview" TargetMode="External"/><Relationship Id="rId415" Type="http://schemas.openxmlformats.org/officeDocument/2006/relationships/hyperlink" Target="https://www.dell.com/support/home/en-ph/product-support/servicetag/0-ckUrRCt0REd6UFFkYjFYRFk4a2pEdz090/overview" TargetMode="External"/><Relationship Id="rId261" Type="http://schemas.openxmlformats.org/officeDocument/2006/relationships/hyperlink" Target="https://www.dell.com/support/home/en-my/product-support/servicetag/0-SlNOTjlJWmZPOGsra0Y5ODRMMnpTdz090/overview" TargetMode="External"/><Relationship Id="rId499" Type="http://schemas.openxmlformats.org/officeDocument/2006/relationships/hyperlink" Target="https://www.dell.com/support/home/en-ph/product-support/servicetag/0-cktZSlE5SFczdHF3ZitIcjNRMmR2QT090/overview" TargetMode="External"/><Relationship Id="rId56" Type="http://schemas.openxmlformats.org/officeDocument/2006/relationships/hyperlink" Target="http://www.google.com/search?hl=en&amp;q=Dell+Inc.%20OptiPlex+7460+AIO" TargetMode="External"/><Relationship Id="rId359" Type="http://schemas.openxmlformats.org/officeDocument/2006/relationships/hyperlink" Target="https://www.dell.com/support/home/en-ph/product-support/servicetag/0-bFBocmo1NytrcU43YmpMTUpVYnNLZz090/overview" TargetMode="External"/><Relationship Id="rId566" Type="http://schemas.openxmlformats.org/officeDocument/2006/relationships/hyperlink" Target="https://www.dell.com/support/home/en-ph/product-support/servicetag/0-VkFXZTVDTlJrQmI3bU5CY3N0K3JmQT090/overview" TargetMode="External"/><Relationship Id="rId121" Type="http://schemas.openxmlformats.org/officeDocument/2006/relationships/hyperlink" Target="https://www.dell.com/support/home/en-us/product-support/servicetag/0-ajA2QkRKbXNOTUhCdjdleHBkNHhRdz090/overview" TargetMode="External"/><Relationship Id="rId219" Type="http://schemas.openxmlformats.org/officeDocument/2006/relationships/hyperlink" Target="https://www.dell.com/support/home/en-my/product-support/servicetag/0-NHJLS0RiUTNNbG90djYvUzFsYlkwQT090/overview" TargetMode="External"/><Relationship Id="rId426" Type="http://schemas.openxmlformats.org/officeDocument/2006/relationships/hyperlink" Target="https://www.dell.com/support/home/en-ph/product-support/servicetag/0-TGgrM1J6TytaVkhKUVFNVG8xMkdVQT090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80AF-3636-43C3-8130-E25221C972AE}">
  <dimension ref="A1:N188932"/>
  <sheetViews>
    <sheetView workbookViewId="0">
      <pane xSplit="4" ySplit="2" topLeftCell="E131" activePane="bottomRight" state="frozen"/>
      <selection pane="bottomRight" activeCell="K160" sqref="K160"/>
      <selection pane="bottomLeft"/>
      <selection pane="topRight"/>
    </sheetView>
  </sheetViews>
  <sheetFormatPr defaultRowHeight="15"/>
  <cols>
    <col min="1" max="1" width="15.85546875" style="420" bestFit="1" customWidth="1"/>
    <col min="2" max="2" width="31.5703125" style="39" bestFit="1" customWidth="1"/>
    <col min="3" max="3" width="34.28515625" style="39" customWidth="1"/>
    <col min="4" max="4" width="29.42578125" style="478" customWidth="1"/>
    <col min="5" max="5" width="32.28515625" style="39" customWidth="1"/>
    <col min="6" max="6" width="45.7109375" style="177" customWidth="1"/>
    <col min="7" max="7" width="32" style="177" customWidth="1"/>
    <col min="8" max="9" width="32.7109375" style="177" customWidth="1"/>
    <col min="10" max="10" width="43.7109375" style="39" bestFit="1" customWidth="1"/>
    <col min="11" max="12" width="41.7109375" style="39" customWidth="1"/>
    <col min="13" max="13" width="18.42578125" style="69" bestFit="1" customWidth="1"/>
    <col min="14" max="16384" width="9.140625" style="436"/>
  </cols>
  <sheetData>
    <row r="1" spans="1:13" s="411" customFormat="1">
      <c r="A1" s="477" t="s">
        <v>0</v>
      </c>
      <c r="B1" s="407" t="s">
        <v>1</v>
      </c>
      <c r="C1" s="407">
        <f>COUNTIF(I3:I9999, "Working")</f>
        <v>118</v>
      </c>
      <c r="D1" s="407" t="s">
        <v>2</v>
      </c>
      <c r="E1" s="407">
        <f>COUNTIF(I3:I9999, "Defective")</f>
        <v>8</v>
      </c>
      <c r="F1" s="408" t="s">
        <v>3</v>
      </c>
      <c r="G1" s="407">
        <f>COUNTIF(I3:I9999, "Spare")</f>
        <v>26</v>
      </c>
      <c r="H1" s="409" t="s">
        <v>4</v>
      </c>
      <c r="I1" s="407">
        <f>COUNTIF(I3:I999999, "Lost Dongle")</f>
        <v>4</v>
      </c>
      <c r="J1" s="409"/>
      <c r="K1" s="407"/>
      <c r="L1" s="410"/>
      <c r="M1" s="410"/>
    </row>
    <row r="2" spans="1:13">
      <c r="A2" s="463" t="s">
        <v>5</v>
      </c>
      <c r="B2" s="463" t="s">
        <v>6</v>
      </c>
      <c r="C2" s="463" t="s">
        <v>7</v>
      </c>
      <c r="D2" s="463" t="s">
        <v>8</v>
      </c>
      <c r="E2" s="463" t="s">
        <v>9</v>
      </c>
      <c r="F2" s="464" t="s">
        <v>10</v>
      </c>
      <c r="G2" s="464" t="s">
        <v>11</v>
      </c>
      <c r="H2" s="464" t="s">
        <v>12</v>
      </c>
      <c r="I2" s="464" t="s">
        <v>13</v>
      </c>
      <c r="J2" s="463" t="s">
        <v>14</v>
      </c>
      <c r="K2" s="465" t="s">
        <v>15</v>
      </c>
      <c r="L2" s="466" t="s">
        <v>16</v>
      </c>
      <c r="M2" s="466" t="s">
        <v>17</v>
      </c>
    </row>
    <row r="3" spans="1:13">
      <c r="A3" s="39"/>
      <c r="B3" s="177" t="s">
        <v>18</v>
      </c>
      <c r="C3" s="39" t="s">
        <v>19</v>
      </c>
      <c r="D3" s="39" t="s">
        <v>20</v>
      </c>
      <c r="E3" s="39" t="s">
        <v>21</v>
      </c>
      <c r="F3" s="265" t="s">
        <v>22</v>
      </c>
      <c r="G3" s="177" t="s">
        <v>18</v>
      </c>
      <c r="H3" s="177" t="s">
        <v>18</v>
      </c>
      <c r="I3" s="177" t="s">
        <v>23</v>
      </c>
      <c r="J3" s="177" t="s">
        <v>18</v>
      </c>
      <c r="K3" s="39" t="s">
        <v>24</v>
      </c>
      <c r="L3" s="39" t="s">
        <v>25</v>
      </c>
      <c r="M3" s="69" t="s">
        <v>26</v>
      </c>
    </row>
    <row r="4" spans="1:13">
      <c r="A4" s="39"/>
      <c r="B4" s="421" t="s">
        <v>18</v>
      </c>
      <c r="C4" s="39" t="s">
        <v>19</v>
      </c>
      <c r="D4" s="39" t="s">
        <v>27</v>
      </c>
      <c r="E4" s="438" t="s">
        <v>28</v>
      </c>
      <c r="F4" s="39" t="s">
        <v>29</v>
      </c>
      <c r="G4" s="421" t="s">
        <v>18</v>
      </c>
      <c r="H4" s="177" t="s">
        <v>18</v>
      </c>
      <c r="I4" s="177" t="s">
        <v>23</v>
      </c>
      <c r="J4" s="177" t="s">
        <v>18</v>
      </c>
      <c r="K4" s="39" t="s">
        <v>24</v>
      </c>
      <c r="L4" s="39" t="s">
        <v>25</v>
      </c>
      <c r="M4" s="69" t="s">
        <v>26</v>
      </c>
    </row>
    <row r="5" spans="1:13">
      <c r="A5" s="39"/>
      <c r="B5" s="177" t="s">
        <v>18</v>
      </c>
      <c r="C5" s="39" t="s">
        <v>30</v>
      </c>
      <c r="D5" s="39" t="s">
        <v>27</v>
      </c>
      <c r="E5" s="177" t="s">
        <v>18</v>
      </c>
      <c r="F5" s="265" t="s">
        <v>31</v>
      </c>
      <c r="G5" s="177" t="s">
        <v>18</v>
      </c>
      <c r="H5" s="265" t="s">
        <v>18</v>
      </c>
      <c r="I5" s="177" t="s">
        <v>32</v>
      </c>
      <c r="J5" s="39" t="s">
        <v>33</v>
      </c>
      <c r="K5" s="39" t="s">
        <v>24</v>
      </c>
      <c r="L5" s="39" t="s">
        <v>34</v>
      </c>
      <c r="M5" s="69" t="s">
        <v>26</v>
      </c>
    </row>
    <row r="6" spans="1:13">
      <c r="A6" s="252"/>
      <c r="B6" s="177" t="s">
        <v>18</v>
      </c>
      <c r="C6" s="39" t="s">
        <v>35</v>
      </c>
      <c r="D6" s="39" t="s">
        <v>27</v>
      </c>
      <c r="E6" s="177" t="s">
        <v>36</v>
      </c>
      <c r="F6" s="39" t="s">
        <v>37</v>
      </c>
      <c r="G6" s="177" t="s">
        <v>18</v>
      </c>
      <c r="H6" s="177" t="s">
        <v>18</v>
      </c>
      <c r="I6" s="177" t="s">
        <v>32</v>
      </c>
      <c r="J6" s="39" t="s">
        <v>18</v>
      </c>
      <c r="K6" s="39" t="s">
        <v>24</v>
      </c>
      <c r="L6" s="39" t="s">
        <v>34</v>
      </c>
      <c r="M6" s="69" t="s">
        <v>26</v>
      </c>
    </row>
    <row r="7" spans="1:13">
      <c r="A7" s="39"/>
      <c r="B7" s="421" t="s">
        <v>18</v>
      </c>
      <c r="C7" s="39" t="s">
        <v>35</v>
      </c>
      <c r="D7" s="39" t="s">
        <v>27</v>
      </c>
      <c r="E7" s="177" t="s">
        <v>36</v>
      </c>
      <c r="F7" s="39" t="s">
        <v>38</v>
      </c>
      <c r="G7" s="421" t="s">
        <v>18</v>
      </c>
      <c r="H7" s="177" t="s">
        <v>18</v>
      </c>
      <c r="I7" s="39" t="s">
        <v>39</v>
      </c>
      <c r="J7" s="39" t="s">
        <v>18</v>
      </c>
      <c r="K7" s="39" t="s">
        <v>24</v>
      </c>
      <c r="L7" s="39" t="s">
        <v>40</v>
      </c>
      <c r="M7" s="69" t="s">
        <v>26</v>
      </c>
    </row>
    <row r="8" spans="1:13">
      <c r="A8" s="39"/>
      <c r="B8" s="421" t="s">
        <v>18</v>
      </c>
      <c r="C8" s="39" t="s">
        <v>35</v>
      </c>
      <c r="D8" s="39" t="s">
        <v>27</v>
      </c>
      <c r="E8" s="177" t="s">
        <v>36</v>
      </c>
      <c r="F8" s="39" t="s">
        <v>41</v>
      </c>
      <c r="G8" s="421" t="s">
        <v>18</v>
      </c>
      <c r="H8" s="177" t="s">
        <v>18</v>
      </c>
      <c r="I8" s="39" t="s">
        <v>39</v>
      </c>
      <c r="J8" s="39" t="s">
        <v>18</v>
      </c>
      <c r="K8" s="39" t="s">
        <v>24</v>
      </c>
      <c r="L8" s="39" t="s">
        <v>40</v>
      </c>
      <c r="M8" s="69" t="s">
        <v>26</v>
      </c>
    </row>
    <row r="9" spans="1:13">
      <c r="A9" s="39"/>
      <c r="B9" s="177" t="s">
        <v>18</v>
      </c>
      <c r="C9" s="39" t="s">
        <v>35</v>
      </c>
      <c r="D9" s="39" t="s">
        <v>20</v>
      </c>
      <c r="E9" s="177" t="s">
        <v>18</v>
      </c>
      <c r="F9" s="265" t="s">
        <v>42</v>
      </c>
      <c r="G9" s="177" t="s">
        <v>18</v>
      </c>
      <c r="H9" s="177" t="s">
        <v>18</v>
      </c>
      <c r="I9" s="177" t="s">
        <v>32</v>
      </c>
      <c r="J9" s="39" t="s">
        <v>43</v>
      </c>
      <c r="K9" s="39" t="s">
        <v>24</v>
      </c>
      <c r="L9" s="39" t="s">
        <v>34</v>
      </c>
      <c r="M9" s="69" t="s">
        <v>26</v>
      </c>
    </row>
    <row r="10" spans="1:13">
      <c r="A10" s="39"/>
      <c r="B10" s="177" t="s">
        <v>18</v>
      </c>
      <c r="C10" s="39" t="s">
        <v>35</v>
      </c>
      <c r="D10" s="39" t="s">
        <v>27</v>
      </c>
      <c r="E10" s="177" t="s">
        <v>18</v>
      </c>
      <c r="F10" s="39" t="s">
        <v>44</v>
      </c>
      <c r="G10" s="177" t="s">
        <v>18</v>
      </c>
      <c r="H10" s="177" t="s">
        <v>18</v>
      </c>
      <c r="I10" s="39" t="s">
        <v>32</v>
      </c>
      <c r="J10" s="39" t="s">
        <v>45</v>
      </c>
      <c r="K10" s="39" t="s">
        <v>24</v>
      </c>
      <c r="L10" s="39" t="s">
        <v>34</v>
      </c>
      <c r="M10" s="69" t="s">
        <v>26</v>
      </c>
    </row>
    <row r="11" spans="1:13">
      <c r="A11" s="39"/>
      <c r="B11" s="177" t="s">
        <v>18</v>
      </c>
      <c r="C11" s="39" t="s">
        <v>35</v>
      </c>
      <c r="D11" s="39" t="s">
        <v>46</v>
      </c>
      <c r="E11" s="177" t="s">
        <v>18</v>
      </c>
      <c r="F11" s="39" t="s">
        <v>47</v>
      </c>
      <c r="G11" s="177" t="s">
        <v>18</v>
      </c>
      <c r="H11" s="177" t="s">
        <v>18</v>
      </c>
      <c r="I11" s="177" t="s">
        <v>32</v>
      </c>
      <c r="J11" s="39" t="s">
        <v>48</v>
      </c>
      <c r="K11" s="39" t="s">
        <v>24</v>
      </c>
      <c r="L11" s="39" t="s">
        <v>34</v>
      </c>
      <c r="M11" s="69" t="s">
        <v>26</v>
      </c>
    </row>
    <row r="12" spans="1:13">
      <c r="A12" s="39"/>
      <c r="B12" s="421" t="s">
        <v>18</v>
      </c>
      <c r="C12" s="39" t="s">
        <v>35</v>
      </c>
      <c r="D12" s="39" t="s">
        <v>27</v>
      </c>
      <c r="E12" s="177" t="s">
        <v>18</v>
      </c>
      <c r="F12" s="39" t="s">
        <v>49</v>
      </c>
      <c r="G12" s="421" t="s">
        <v>18</v>
      </c>
      <c r="H12" s="177" t="s">
        <v>18</v>
      </c>
      <c r="I12" s="39" t="s">
        <v>32</v>
      </c>
      <c r="J12" s="39" t="s">
        <v>18</v>
      </c>
      <c r="K12" s="39" t="s">
        <v>24</v>
      </c>
      <c r="M12" s="69" t="s">
        <v>26</v>
      </c>
    </row>
    <row r="13" spans="1:13">
      <c r="A13" s="39"/>
      <c r="B13" s="421" t="s">
        <v>18</v>
      </c>
      <c r="C13" s="39" t="s">
        <v>35</v>
      </c>
      <c r="D13" s="39" t="s">
        <v>27</v>
      </c>
      <c r="E13" s="177" t="s">
        <v>50</v>
      </c>
      <c r="F13" s="39" t="s">
        <v>51</v>
      </c>
      <c r="G13" s="421" t="s">
        <v>18</v>
      </c>
      <c r="H13" s="177" t="s">
        <v>18</v>
      </c>
      <c r="I13" s="177" t="s">
        <v>39</v>
      </c>
      <c r="J13" s="39" t="s">
        <v>18</v>
      </c>
      <c r="K13" s="39" t="s">
        <v>24</v>
      </c>
      <c r="L13" s="39" t="s">
        <v>40</v>
      </c>
      <c r="M13" s="69" t="s">
        <v>26</v>
      </c>
    </row>
    <row r="14" spans="1:13">
      <c r="A14" s="39"/>
      <c r="B14" s="177" t="s">
        <v>18</v>
      </c>
      <c r="C14" s="39" t="s">
        <v>35</v>
      </c>
      <c r="D14" s="39" t="s">
        <v>20</v>
      </c>
      <c r="E14" s="177" t="s">
        <v>52</v>
      </c>
      <c r="F14" s="39" t="s">
        <v>53</v>
      </c>
      <c r="G14" s="177" t="s">
        <v>18</v>
      </c>
      <c r="H14" s="177" t="s">
        <v>18</v>
      </c>
      <c r="I14" s="177" t="s">
        <v>54</v>
      </c>
      <c r="J14" s="177" t="s">
        <v>54</v>
      </c>
      <c r="K14" s="39" t="s">
        <v>24</v>
      </c>
      <c r="L14" s="39" t="s">
        <v>55</v>
      </c>
      <c r="M14" s="69" t="s">
        <v>26</v>
      </c>
    </row>
    <row r="15" spans="1:13">
      <c r="A15" s="39"/>
      <c r="B15" s="421" t="s">
        <v>18</v>
      </c>
      <c r="C15" s="39" t="s">
        <v>35</v>
      </c>
      <c r="D15" s="39" t="s">
        <v>27</v>
      </c>
      <c r="E15" s="177" t="s">
        <v>18</v>
      </c>
      <c r="F15" s="39" t="s">
        <v>56</v>
      </c>
      <c r="G15" s="421" t="s">
        <v>18</v>
      </c>
      <c r="H15" s="177" t="s">
        <v>18</v>
      </c>
      <c r="I15" s="177" t="s">
        <v>32</v>
      </c>
      <c r="J15" s="39" t="s">
        <v>43</v>
      </c>
      <c r="K15" s="39" t="s">
        <v>24</v>
      </c>
      <c r="L15" s="39" t="s">
        <v>34</v>
      </c>
      <c r="M15" s="69" t="s">
        <v>26</v>
      </c>
    </row>
    <row r="16" spans="1:13">
      <c r="A16" s="39"/>
      <c r="B16" s="177" t="s">
        <v>18</v>
      </c>
      <c r="C16" s="39" t="s">
        <v>35</v>
      </c>
      <c r="D16" s="39" t="s">
        <v>20</v>
      </c>
      <c r="E16" s="177" t="s">
        <v>52</v>
      </c>
      <c r="F16" s="39" t="s">
        <v>57</v>
      </c>
      <c r="G16" s="177" t="s">
        <v>18</v>
      </c>
      <c r="H16" s="177" t="s">
        <v>18</v>
      </c>
      <c r="I16" s="177" t="s">
        <v>54</v>
      </c>
      <c r="J16" s="177" t="s">
        <v>54</v>
      </c>
      <c r="K16" s="39" t="s">
        <v>24</v>
      </c>
      <c r="L16" s="39" t="s">
        <v>58</v>
      </c>
      <c r="M16" s="69" t="s">
        <v>26</v>
      </c>
    </row>
    <row r="17" spans="1:13">
      <c r="A17" s="39"/>
      <c r="B17" s="421" t="s">
        <v>18</v>
      </c>
      <c r="C17" s="39" t="s">
        <v>35</v>
      </c>
      <c r="D17" s="39" t="s">
        <v>27</v>
      </c>
      <c r="E17" s="177" t="s">
        <v>50</v>
      </c>
      <c r="F17" s="39" t="s">
        <v>59</v>
      </c>
      <c r="G17" s="421" t="s">
        <v>18</v>
      </c>
      <c r="H17" s="177" t="s">
        <v>18</v>
      </c>
      <c r="I17" s="177" t="s">
        <v>23</v>
      </c>
      <c r="J17" s="39" t="s">
        <v>18</v>
      </c>
      <c r="K17" s="39" t="s">
        <v>24</v>
      </c>
      <c r="L17" s="39" t="s">
        <v>25</v>
      </c>
      <c r="M17" s="69" t="s">
        <v>26</v>
      </c>
    </row>
    <row r="18" spans="1:13">
      <c r="A18" s="39"/>
      <c r="B18" s="177" t="s">
        <v>18</v>
      </c>
      <c r="C18" s="39" t="s">
        <v>35</v>
      </c>
      <c r="D18" s="39" t="s">
        <v>27</v>
      </c>
      <c r="E18" s="177" t="s">
        <v>18</v>
      </c>
      <c r="F18" s="39" t="s">
        <v>60</v>
      </c>
      <c r="G18" s="177" t="s">
        <v>18</v>
      </c>
      <c r="H18" s="177" t="s">
        <v>18</v>
      </c>
      <c r="I18" s="177" t="s">
        <v>32</v>
      </c>
      <c r="J18" s="39" t="s">
        <v>61</v>
      </c>
      <c r="K18" s="39" t="s">
        <v>24</v>
      </c>
      <c r="L18" s="39" t="s">
        <v>34</v>
      </c>
      <c r="M18" s="69" t="s">
        <v>26</v>
      </c>
    </row>
    <row r="19" spans="1:13">
      <c r="A19" s="39"/>
      <c r="B19" s="177" t="s">
        <v>18</v>
      </c>
      <c r="C19" s="39" t="s">
        <v>35</v>
      </c>
      <c r="D19" s="39" t="s">
        <v>20</v>
      </c>
      <c r="E19" s="177" t="s">
        <v>18</v>
      </c>
      <c r="F19" s="265" t="s">
        <v>62</v>
      </c>
      <c r="G19" s="177" t="s">
        <v>18</v>
      </c>
      <c r="H19" s="177" t="s">
        <v>18</v>
      </c>
      <c r="I19" s="39" t="s">
        <v>32</v>
      </c>
      <c r="J19" s="39" t="s">
        <v>63</v>
      </c>
      <c r="K19" s="39" t="s">
        <v>24</v>
      </c>
      <c r="L19" s="39" t="s">
        <v>34</v>
      </c>
      <c r="M19" s="69" t="s">
        <v>26</v>
      </c>
    </row>
    <row r="20" spans="1:13">
      <c r="A20" s="39"/>
      <c r="B20" s="177" t="s">
        <v>18</v>
      </c>
      <c r="C20" s="39" t="s">
        <v>35</v>
      </c>
      <c r="D20" s="39" t="s">
        <v>27</v>
      </c>
      <c r="E20" s="177" t="s">
        <v>18</v>
      </c>
      <c r="F20" s="265" t="s">
        <v>64</v>
      </c>
      <c r="G20" s="177" t="s">
        <v>18</v>
      </c>
      <c r="H20" s="177" t="s">
        <v>18</v>
      </c>
      <c r="I20" s="177" t="s">
        <v>32</v>
      </c>
      <c r="J20" s="39" t="s">
        <v>63</v>
      </c>
      <c r="K20" s="39" t="s">
        <v>24</v>
      </c>
      <c r="L20" s="39" t="s">
        <v>34</v>
      </c>
      <c r="M20" s="69" t="s">
        <v>26</v>
      </c>
    </row>
    <row r="21" spans="1:13">
      <c r="A21" s="252"/>
      <c r="B21" s="177" t="s">
        <v>18</v>
      </c>
      <c r="C21" s="39" t="s">
        <v>35</v>
      </c>
      <c r="D21" s="39" t="s">
        <v>20</v>
      </c>
      <c r="E21" s="177" t="s">
        <v>18</v>
      </c>
      <c r="F21" s="265" t="s">
        <v>65</v>
      </c>
      <c r="G21" s="177" t="s">
        <v>18</v>
      </c>
      <c r="H21" s="177" t="s">
        <v>18</v>
      </c>
      <c r="I21" s="177" t="s">
        <v>32</v>
      </c>
      <c r="J21" s="39" t="s">
        <v>18</v>
      </c>
      <c r="K21" s="39" t="s">
        <v>24</v>
      </c>
      <c r="L21" s="39" t="s">
        <v>34</v>
      </c>
      <c r="M21" s="69" t="s">
        <v>26</v>
      </c>
    </row>
    <row r="22" spans="1:13">
      <c r="A22" s="39"/>
      <c r="B22" s="177" t="s">
        <v>18</v>
      </c>
      <c r="C22" s="39" t="s">
        <v>35</v>
      </c>
      <c r="D22" s="39" t="s">
        <v>27</v>
      </c>
      <c r="E22" s="177" t="s">
        <v>18</v>
      </c>
      <c r="F22" s="39" t="s">
        <v>66</v>
      </c>
      <c r="G22" s="177" t="s">
        <v>18</v>
      </c>
      <c r="H22" s="177" t="s">
        <v>18</v>
      </c>
      <c r="I22" s="177" t="s">
        <v>32</v>
      </c>
      <c r="J22" s="39" t="s">
        <v>18</v>
      </c>
      <c r="K22" s="39" t="s">
        <v>24</v>
      </c>
      <c r="L22" s="39" t="s">
        <v>34</v>
      </c>
      <c r="M22" s="69" t="s">
        <v>26</v>
      </c>
    </row>
    <row r="23" spans="1:13">
      <c r="A23" s="39"/>
      <c r="B23" s="421" t="s">
        <v>18</v>
      </c>
      <c r="C23" s="39" t="s">
        <v>35</v>
      </c>
      <c r="D23" s="39" t="s">
        <v>27</v>
      </c>
      <c r="E23" s="177" t="s">
        <v>50</v>
      </c>
      <c r="F23" s="39" t="s">
        <v>67</v>
      </c>
      <c r="G23" s="421" t="s">
        <v>18</v>
      </c>
      <c r="H23" s="177" t="s">
        <v>18</v>
      </c>
      <c r="I23" s="39" t="s">
        <v>39</v>
      </c>
      <c r="J23" s="39" t="s">
        <v>18</v>
      </c>
      <c r="K23" s="39" t="s">
        <v>24</v>
      </c>
      <c r="L23" s="39" t="s">
        <v>40</v>
      </c>
      <c r="M23" s="69" t="s">
        <v>26</v>
      </c>
    </row>
    <row r="24" spans="1:13">
      <c r="A24" s="39"/>
      <c r="B24" s="421" t="s">
        <v>18</v>
      </c>
      <c r="C24" s="39" t="s">
        <v>35</v>
      </c>
      <c r="D24" s="39" t="s">
        <v>27</v>
      </c>
      <c r="E24" s="177" t="s">
        <v>18</v>
      </c>
      <c r="F24" s="39" t="s">
        <v>68</v>
      </c>
      <c r="G24" s="421" t="s">
        <v>18</v>
      </c>
      <c r="H24" s="177" t="s">
        <v>18</v>
      </c>
      <c r="I24" s="177" t="s">
        <v>54</v>
      </c>
      <c r="J24" s="177" t="s">
        <v>54</v>
      </c>
      <c r="K24" s="39" t="s">
        <v>24</v>
      </c>
      <c r="L24" s="39" t="s">
        <v>58</v>
      </c>
      <c r="M24" s="69" t="s">
        <v>26</v>
      </c>
    </row>
    <row r="25" spans="1:13">
      <c r="A25" s="39"/>
      <c r="B25" s="421" t="s">
        <v>18</v>
      </c>
      <c r="C25" s="39" t="s">
        <v>69</v>
      </c>
      <c r="D25" s="39" t="s">
        <v>20</v>
      </c>
      <c r="E25" s="39" t="s">
        <v>70</v>
      </c>
      <c r="F25" s="265" t="s">
        <v>71</v>
      </c>
      <c r="G25" s="177" t="s">
        <v>18</v>
      </c>
      <c r="H25" s="177" t="s">
        <v>18</v>
      </c>
      <c r="I25" s="177" t="s">
        <v>32</v>
      </c>
      <c r="J25" s="39" t="s">
        <v>33</v>
      </c>
      <c r="K25" s="39" t="s">
        <v>24</v>
      </c>
      <c r="L25" s="39" t="s">
        <v>34</v>
      </c>
      <c r="M25" s="69" t="s">
        <v>26</v>
      </c>
    </row>
    <row r="26" spans="1:13">
      <c r="A26" s="252"/>
      <c r="B26" s="265" t="s">
        <v>72</v>
      </c>
      <c r="C26" s="252" t="s">
        <v>73</v>
      </c>
      <c r="D26" s="252" t="s">
        <v>74</v>
      </c>
      <c r="E26" s="39" t="s">
        <v>75</v>
      </c>
      <c r="F26" s="412" t="s">
        <v>76</v>
      </c>
      <c r="G26" s="435" t="s">
        <v>18</v>
      </c>
      <c r="H26" s="435" t="s">
        <v>18</v>
      </c>
      <c r="I26" s="177" t="s">
        <v>32</v>
      </c>
      <c r="J26" s="39" t="s">
        <v>77</v>
      </c>
      <c r="K26" s="39" t="s">
        <v>78</v>
      </c>
      <c r="M26" s="69" t="s">
        <v>26</v>
      </c>
    </row>
    <row r="27" spans="1:13">
      <c r="A27" s="39"/>
      <c r="B27" s="252" t="s">
        <v>79</v>
      </c>
      <c r="C27" s="252" t="s">
        <v>35</v>
      </c>
      <c r="D27" s="252" t="s">
        <v>80</v>
      </c>
      <c r="E27" s="418" t="s">
        <v>18</v>
      </c>
      <c r="F27" s="412" t="s">
        <v>81</v>
      </c>
      <c r="G27" s="412" t="s">
        <v>18</v>
      </c>
      <c r="H27" s="435" t="s">
        <v>18</v>
      </c>
      <c r="I27" s="412" t="s">
        <v>32</v>
      </c>
      <c r="J27" s="39" t="s">
        <v>77</v>
      </c>
      <c r="K27" s="39" t="s">
        <v>78</v>
      </c>
      <c r="L27" s="252"/>
      <c r="M27" s="69" t="s">
        <v>26</v>
      </c>
    </row>
    <row r="28" spans="1:13">
      <c r="A28" s="39"/>
      <c r="B28" s="39" t="s">
        <v>82</v>
      </c>
      <c r="C28" s="39" t="s">
        <v>35</v>
      </c>
      <c r="D28" s="39" t="s">
        <v>83</v>
      </c>
      <c r="E28" s="439" t="s">
        <v>83</v>
      </c>
      <c r="F28" s="177" t="s">
        <v>84</v>
      </c>
      <c r="G28" s="422" t="s">
        <v>85</v>
      </c>
      <c r="H28" s="177">
        <v>4451213522</v>
      </c>
      <c r="I28" s="39" t="s">
        <v>32</v>
      </c>
      <c r="J28" s="39" t="s">
        <v>18</v>
      </c>
      <c r="K28" s="39" t="s">
        <v>24</v>
      </c>
      <c r="M28" s="69" t="s">
        <v>26</v>
      </c>
    </row>
    <row r="29" spans="1:13">
      <c r="A29" s="39"/>
      <c r="B29" s="39" t="s">
        <v>86</v>
      </c>
      <c r="C29" s="39" t="s">
        <v>35</v>
      </c>
      <c r="D29" s="39" t="s">
        <v>83</v>
      </c>
      <c r="E29" s="439" t="s">
        <v>83</v>
      </c>
      <c r="F29" s="177" t="s">
        <v>18</v>
      </c>
      <c r="G29" s="422" t="s">
        <v>87</v>
      </c>
      <c r="H29" s="177">
        <v>6779920862</v>
      </c>
      <c r="I29" s="177" t="s">
        <v>32</v>
      </c>
      <c r="J29" s="39" t="s">
        <v>88</v>
      </c>
      <c r="K29" s="39" t="s">
        <v>78</v>
      </c>
      <c r="M29" s="69" t="s">
        <v>26</v>
      </c>
    </row>
    <row r="30" spans="1:13">
      <c r="A30" s="39"/>
      <c r="B30" s="39" t="s">
        <v>89</v>
      </c>
      <c r="C30" s="39" t="s">
        <v>35</v>
      </c>
      <c r="D30" s="39" t="s">
        <v>83</v>
      </c>
      <c r="E30" s="438" t="s">
        <v>83</v>
      </c>
      <c r="F30" s="177" t="s">
        <v>18</v>
      </c>
      <c r="G30" s="421" t="s">
        <v>90</v>
      </c>
      <c r="H30" s="177">
        <v>4452939794</v>
      </c>
      <c r="I30" s="177" t="s">
        <v>32</v>
      </c>
      <c r="J30" s="39" t="s">
        <v>45</v>
      </c>
      <c r="K30" s="39" t="s">
        <v>24</v>
      </c>
      <c r="M30" s="69" t="s">
        <v>26</v>
      </c>
    </row>
    <row r="31" spans="1:13">
      <c r="A31" s="39"/>
      <c r="B31" s="39" t="s">
        <v>91</v>
      </c>
      <c r="C31" s="39" t="s">
        <v>35</v>
      </c>
      <c r="D31" s="39" t="s">
        <v>83</v>
      </c>
      <c r="E31" s="438" t="s">
        <v>83</v>
      </c>
      <c r="F31" s="177" t="s">
        <v>18</v>
      </c>
      <c r="G31" s="421" t="s">
        <v>92</v>
      </c>
      <c r="H31" s="177">
        <v>6794757470</v>
      </c>
      <c r="I31" s="177" t="s">
        <v>32</v>
      </c>
      <c r="J31" s="39" t="s">
        <v>18</v>
      </c>
      <c r="K31" s="39" t="s">
        <v>24</v>
      </c>
      <c r="M31" s="69" t="s">
        <v>26</v>
      </c>
    </row>
    <row r="32" spans="1:13">
      <c r="A32" s="39"/>
      <c r="B32" s="254" t="s">
        <v>93</v>
      </c>
      <c r="C32" s="39" t="s">
        <v>35</v>
      </c>
      <c r="D32" s="39" t="s">
        <v>83</v>
      </c>
      <c r="E32" s="439" t="s">
        <v>83</v>
      </c>
      <c r="F32" s="177" t="s">
        <v>18</v>
      </c>
      <c r="G32" s="422" t="s">
        <v>94</v>
      </c>
      <c r="H32" s="177">
        <v>35125971878</v>
      </c>
      <c r="I32" s="177" t="s">
        <v>54</v>
      </c>
      <c r="J32" s="177" t="s">
        <v>54</v>
      </c>
      <c r="K32" s="39" t="s">
        <v>24</v>
      </c>
      <c r="M32" s="69" t="s">
        <v>26</v>
      </c>
    </row>
    <row r="33" spans="1:13">
      <c r="A33" s="39"/>
      <c r="B33" s="39" t="s">
        <v>95</v>
      </c>
      <c r="C33" s="39" t="s">
        <v>35</v>
      </c>
      <c r="D33" s="39" t="s">
        <v>83</v>
      </c>
      <c r="E33" s="439" t="s">
        <v>83</v>
      </c>
      <c r="F33" s="177" t="s">
        <v>18</v>
      </c>
      <c r="G33" s="422" t="s">
        <v>96</v>
      </c>
      <c r="H33" s="177">
        <v>35085847718</v>
      </c>
      <c r="I33" s="177" t="s">
        <v>32</v>
      </c>
      <c r="J33" s="39" t="s">
        <v>61</v>
      </c>
      <c r="K33" s="39" t="s">
        <v>24</v>
      </c>
      <c r="L33" s="418"/>
      <c r="M33" s="69" t="s">
        <v>26</v>
      </c>
    </row>
    <row r="34" spans="1:13">
      <c r="A34" s="39"/>
      <c r="B34" s="39" t="s">
        <v>97</v>
      </c>
      <c r="C34" s="39" t="s">
        <v>35</v>
      </c>
      <c r="D34" s="39" t="s">
        <v>83</v>
      </c>
      <c r="E34" s="438" t="s">
        <v>83</v>
      </c>
      <c r="F34" s="177" t="s">
        <v>18</v>
      </c>
      <c r="G34" s="421" t="s">
        <v>98</v>
      </c>
      <c r="H34" s="177">
        <v>6791491550</v>
      </c>
      <c r="I34" s="177" t="s">
        <v>32</v>
      </c>
      <c r="J34" s="39" t="s">
        <v>99</v>
      </c>
      <c r="K34" s="39" t="s">
        <v>100</v>
      </c>
      <c r="L34" s="406"/>
      <c r="M34" s="69" t="s">
        <v>26</v>
      </c>
    </row>
    <row r="35" spans="1:13">
      <c r="A35" s="39"/>
      <c r="B35" s="39" t="s">
        <v>101</v>
      </c>
      <c r="C35" s="39" t="s">
        <v>35</v>
      </c>
      <c r="D35" s="39" t="s">
        <v>83</v>
      </c>
      <c r="E35" s="438" t="s">
        <v>83</v>
      </c>
      <c r="F35" s="177" t="s">
        <v>18</v>
      </c>
      <c r="G35" s="421" t="s">
        <v>102</v>
      </c>
      <c r="H35" s="177">
        <v>35124572198</v>
      </c>
      <c r="I35" s="177" t="s">
        <v>32</v>
      </c>
      <c r="J35" s="39" t="s">
        <v>18</v>
      </c>
      <c r="K35" s="39" t="s">
        <v>24</v>
      </c>
      <c r="M35" s="69" t="s">
        <v>26</v>
      </c>
    </row>
    <row r="36" spans="1:13">
      <c r="A36" s="39"/>
      <c r="B36" s="39" t="s">
        <v>103</v>
      </c>
      <c r="C36" s="39" t="s">
        <v>35</v>
      </c>
      <c r="D36" s="39" t="s">
        <v>83</v>
      </c>
      <c r="E36" s="438" t="s">
        <v>83</v>
      </c>
      <c r="F36" s="177" t="s">
        <v>18</v>
      </c>
      <c r="G36" s="421" t="s">
        <v>104</v>
      </c>
      <c r="H36" s="177">
        <v>6784773086</v>
      </c>
      <c r="I36" s="177" t="s">
        <v>32</v>
      </c>
      <c r="J36" s="39" t="s">
        <v>105</v>
      </c>
      <c r="K36" s="39" t="s">
        <v>24</v>
      </c>
      <c r="M36" s="69" t="s">
        <v>26</v>
      </c>
    </row>
    <row r="37" spans="1:13">
      <c r="A37" s="39"/>
      <c r="B37" s="39" t="s">
        <v>106</v>
      </c>
      <c r="C37" s="39" t="s">
        <v>35</v>
      </c>
      <c r="D37" s="39" t="s">
        <v>107</v>
      </c>
      <c r="E37" s="39" t="s">
        <v>107</v>
      </c>
      <c r="F37" s="177" t="s">
        <v>108</v>
      </c>
      <c r="G37" s="177" t="s">
        <v>109</v>
      </c>
      <c r="H37" s="177" t="s">
        <v>110</v>
      </c>
      <c r="I37" s="39" t="s">
        <v>54</v>
      </c>
      <c r="J37" s="177" t="s">
        <v>54</v>
      </c>
      <c r="K37" s="39" t="s">
        <v>24</v>
      </c>
      <c r="L37" s="39" t="s">
        <v>111</v>
      </c>
      <c r="M37" s="69" t="s">
        <v>26</v>
      </c>
    </row>
    <row r="38" spans="1:13">
      <c r="A38" s="39"/>
      <c r="B38" s="39" t="s">
        <v>112</v>
      </c>
      <c r="C38" s="39" t="s">
        <v>35</v>
      </c>
      <c r="D38" s="39" t="s">
        <v>107</v>
      </c>
      <c r="E38" s="39" t="s">
        <v>107</v>
      </c>
      <c r="F38" s="177" t="s">
        <v>113</v>
      </c>
      <c r="G38" s="177" t="s">
        <v>114</v>
      </c>
      <c r="H38" s="177" t="s">
        <v>115</v>
      </c>
      <c r="I38" s="177" t="s">
        <v>32</v>
      </c>
      <c r="J38" s="39" t="s">
        <v>116</v>
      </c>
      <c r="K38" s="39" t="s">
        <v>78</v>
      </c>
      <c r="M38" s="69" t="s">
        <v>26</v>
      </c>
    </row>
    <row r="39" spans="1:13">
      <c r="A39" s="39"/>
      <c r="B39" s="39" t="s">
        <v>117</v>
      </c>
      <c r="C39" s="39" t="s">
        <v>35</v>
      </c>
      <c r="D39" s="39" t="s">
        <v>107</v>
      </c>
      <c r="E39" s="39" t="s">
        <v>107</v>
      </c>
      <c r="F39" s="177" t="s">
        <v>18</v>
      </c>
      <c r="G39" s="177" t="s">
        <v>18</v>
      </c>
      <c r="H39" s="177" t="s">
        <v>18</v>
      </c>
      <c r="I39" s="177" t="s">
        <v>32</v>
      </c>
      <c r="J39" s="39" t="s">
        <v>118</v>
      </c>
      <c r="K39" s="39" t="s">
        <v>100</v>
      </c>
      <c r="M39" s="69" t="s">
        <v>26</v>
      </c>
    </row>
    <row r="40" spans="1:13">
      <c r="A40" s="39"/>
      <c r="B40" s="39" t="s">
        <v>119</v>
      </c>
      <c r="C40" s="39" t="s">
        <v>35</v>
      </c>
      <c r="D40" s="39" t="s">
        <v>107</v>
      </c>
      <c r="E40" s="39" t="s">
        <v>107</v>
      </c>
      <c r="F40" s="177" t="s">
        <v>120</v>
      </c>
      <c r="G40" s="177" t="s">
        <v>121</v>
      </c>
      <c r="H40" s="177">
        <v>41948815574</v>
      </c>
      <c r="I40" s="39" t="s">
        <v>54</v>
      </c>
      <c r="J40" s="177" t="s">
        <v>54</v>
      </c>
      <c r="K40" s="39" t="s">
        <v>24</v>
      </c>
      <c r="L40" s="39" t="s">
        <v>122</v>
      </c>
      <c r="M40" s="69" t="s">
        <v>26</v>
      </c>
    </row>
    <row r="41" spans="1:13">
      <c r="A41" s="39"/>
      <c r="B41" s="39" t="s">
        <v>123</v>
      </c>
      <c r="C41" s="39" t="s">
        <v>35</v>
      </c>
      <c r="D41" s="39" t="s">
        <v>107</v>
      </c>
      <c r="E41" s="39" t="s">
        <v>107</v>
      </c>
      <c r="F41" s="177" t="s">
        <v>18</v>
      </c>
      <c r="G41" s="177" t="s">
        <v>18</v>
      </c>
      <c r="H41" s="177" t="s">
        <v>18</v>
      </c>
      <c r="I41" s="177" t="s">
        <v>32</v>
      </c>
      <c r="J41" s="39" t="s">
        <v>124</v>
      </c>
      <c r="K41" s="39" t="s">
        <v>78</v>
      </c>
      <c r="M41" s="69" t="s">
        <v>26</v>
      </c>
    </row>
    <row r="42" spans="1:13">
      <c r="A42" s="39"/>
      <c r="B42" s="39" t="s">
        <v>125</v>
      </c>
      <c r="C42" s="39" t="s">
        <v>35</v>
      </c>
      <c r="D42" s="39" t="s">
        <v>107</v>
      </c>
      <c r="E42" s="39" t="s">
        <v>107</v>
      </c>
      <c r="F42" s="177" t="s">
        <v>126</v>
      </c>
      <c r="G42" s="177" t="s">
        <v>18</v>
      </c>
      <c r="H42" s="177" t="s">
        <v>18</v>
      </c>
      <c r="I42" s="177" t="s">
        <v>32</v>
      </c>
      <c r="J42" s="39" t="s">
        <v>88</v>
      </c>
      <c r="K42" s="39" t="s">
        <v>78</v>
      </c>
      <c r="M42" s="69" t="s">
        <v>26</v>
      </c>
    </row>
    <row r="43" spans="1:13">
      <c r="A43" s="39"/>
      <c r="B43" s="39" t="s">
        <v>127</v>
      </c>
      <c r="C43" s="39" t="s">
        <v>35</v>
      </c>
      <c r="D43" s="39" t="s">
        <v>107</v>
      </c>
      <c r="E43" s="39" t="s">
        <v>107</v>
      </c>
      <c r="F43" s="177" t="s">
        <v>128</v>
      </c>
      <c r="G43" s="177" t="s">
        <v>129</v>
      </c>
      <c r="H43" s="177">
        <v>4070719478</v>
      </c>
      <c r="I43" s="39" t="s">
        <v>32</v>
      </c>
      <c r="J43" s="39" t="s">
        <v>130</v>
      </c>
      <c r="K43" s="39" t="s">
        <v>24</v>
      </c>
      <c r="M43" s="428" t="s">
        <v>26</v>
      </c>
    </row>
    <row r="44" spans="1:13">
      <c r="A44" s="39"/>
      <c r="B44" s="39" t="s">
        <v>131</v>
      </c>
      <c r="C44" s="39" t="s">
        <v>35</v>
      </c>
      <c r="D44" s="39" t="s">
        <v>107</v>
      </c>
      <c r="E44" s="442" t="s">
        <v>132</v>
      </c>
      <c r="F44" s="177" t="s">
        <v>133</v>
      </c>
      <c r="G44" s="443" t="s">
        <v>18</v>
      </c>
      <c r="H44" s="177" t="s">
        <v>18</v>
      </c>
      <c r="I44" s="39" t="s">
        <v>54</v>
      </c>
      <c r="J44" s="177" t="s">
        <v>54</v>
      </c>
      <c r="K44" s="39" t="s">
        <v>24</v>
      </c>
      <c r="L44" s="39" t="s">
        <v>134</v>
      </c>
      <c r="M44" s="428" t="s">
        <v>26</v>
      </c>
    </row>
    <row r="45" spans="1:13">
      <c r="A45" s="39"/>
      <c r="B45" s="39" t="s">
        <v>135</v>
      </c>
      <c r="C45" s="252" t="s">
        <v>35</v>
      </c>
      <c r="D45" s="39" t="s">
        <v>136</v>
      </c>
      <c r="E45" s="39" t="s">
        <v>136</v>
      </c>
      <c r="F45" s="412" t="s">
        <v>18</v>
      </c>
      <c r="G45" s="413" t="s">
        <v>137</v>
      </c>
      <c r="H45" s="412" t="s">
        <v>18</v>
      </c>
      <c r="I45" s="39" t="s">
        <v>32</v>
      </c>
      <c r="J45" s="39" t="s">
        <v>43</v>
      </c>
      <c r="K45" s="39" t="s">
        <v>24</v>
      </c>
      <c r="M45" s="69" t="s">
        <v>26</v>
      </c>
    </row>
    <row r="46" spans="1:13" s="420" customFormat="1">
      <c r="A46" s="39"/>
      <c r="B46" s="39" t="s">
        <v>138</v>
      </c>
      <c r="C46" s="39" t="s">
        <v>35</v>
      </c>
      <c r="D46" s="39" t="s">
        <v>136</v>
      </c>
      <c r="E46" s="39" t="s">
        <v>136</v>
      </c>
      <c r="F46" s="177" t="s">
        <v>139</v>
      </c>
      <c r="G46" s="177" t="s">
        <v>140</v>
      </c>
      <c r="H46" s="177">
        <v>4730420414</v>
      </c>
      <c r="I46" s="177" t="s">
        <v>32</v>
      </c>
      <c r="J46" s="39" t="s">
        <v>88</v>
      </c>
      <c r="K46" s="39" t="s">
        <v>78</v>
      </c>
      <c r="L46" s="39"/>
      <c r="M46" s="69" t="s">
        <v>26</v>
      </c>
    </row>
    <row r="47" spans="1:13">
      <c r="A47" s="39"/>
      <c r="B47" s="39" t="s">
        <v>141</v>
      </c>
      <c r="C47" s="39" t="s">
        <v>35</v>
      </c>
      <c r="D47" s="39" t="s">
        <v>136</v>
      </c>
      <c r="E47" s="39" t="s">
        <v>136</v>
      </c>
      <c r="F47" s="177" t="s">
        <v>142</v>
      </c>
      <c r="G47" s="177" t="s">
        <v>143</v>
      </c>
      <c r="H47" s="177">
        <v>34227649982</v>
      </c>
      <c r="I47" s="39" t="s">
        <v>32</v>
      </c>
      <c r="J47" s="39" t="s">
        <v>33</v>
      </c>
      <c r="K47" s="39" t="s">
        <v>24</v>
      </c>
      <c r="M47" s="69" t="s">
        <v>26</v>
      </c>
    </row>
    <row r="48" spans="1:13">
      <c r="A48" s="39"/>
      <c r="B48" s="39" t="s">
        <v>144</v>
      </c>
      <c r="C48" s="39" t="s">
        <v>35</v>
      </c>
      <c r="D48" s="39" t="s">
        <v>136</v>
      </c>
      <c r="E48" s="39" t="s">
        <v>136</v>
      </c>
      <c r="F48" s="177" t="s">
        <v>145</v>
      </c>
      <c r="G48" s="177" t="s">
        <v>146</v>
      </c>
      <c r="H48" s="177">
        <v>15321135386</v>
      </c>
      <c r="I48" s="177" t="s">
        <v>32</v>
      </c>
      <c r="J48" s="39" t="s">
        <v>18</v>
      </c>
      <c r="K48" s="39" t="s">
        <v>24</v>
      </c>
      <c r="M48" s="69" t="s">
        <v>26</v>
      </c>
    </row>
    <row r="49" spans="1:13">
      <c r="A49" s="39"/>
      <c r="B49" s="502" t="s">
        <v>147</v>
      </c>
      <c r="C49" s="39" t="s">
        <v>35</v>
      </c>
      <c r="D49" s="39" t="s">
        <v>136</v>
      </c>
      <c r="E49" s="39" t="s">
        <v>136</v>
      </c>
      <c r="F49" s="177" t="s">
        <v>148</v>
      </c>
      <c r="G49" s="177" t="s">
        <v>149</v>
      </c>
      <c r="H49" s="177">
        <v>5637413054</v>
      </c>
      <c r="I49" s="177" t="s">
        <v>32</v>
      </c>
      <c r="J49" s="39" t="s">
        <v>18</v>
      </c>
      <c r="K49" s="39" t="s">
        <v>24</v>
      </c>
      <c r="M49" s="69" t="s">
        <v>26</v>
      </c>
    </row>
    <row r="50" spans="1:13">
      <c r="A50" s="39"/>
      <c r="B50" s="265" t="s">
        <v>150</v>
      </c>
      <c r="C50" s="39" t="s">
        <v>35</v>
      </c>
      <c r="D50" s="39" t="s">
        <v>136</v>
      </c>
      <c r="E50" s="39" t="s">
        <v>136</v>
      </c>
      <c r="F50" s="177" t="s">
        <v>151</v>
      </c>
      <c r="G50" s="421" t="s">
        <v>152</v>
      </c>
      <c r="H50" s="177">
        <v>26205047066</v>
      </c>
      <c r="I50" s="177" t="s">
        <v>32</v>
      </c>
      <c r="J50" s="39" t="s">
        <v>153</v>
      </c>
      <c r="K50" s="39" t="s">
        <v>78</v>
      </c>
      <c r="M50" s="69" t="s">
        <v>26</v>
      </c>
    </row>
    <row r="51" spans="1:13">
      <c r="A51" s="39"/>
      <c r="B51" s="39" t="s">
        <v>154</v>
      </c>
      <c r="C51" s="39" t="s">
        <v>35</v>
      </c>
      <c r="D51" s="39" t="s">
        <v>136</v>
      </c>
      <c r="E51" s="39" t="s">
        <v>136</v>
      </c>
      <c r="F51" s="177" t="s">
        <v>155</v>
      </c>
      <c r="G51" s="421" t="s">
        <v>156</v>
      </c>
      <c r="H51" s="177">
        <v>6674472218</v>
      </c>
      <c r="I51" s="177" t="s">
        <v>23</v>
      </c>
      <c r="J51" s="39" t="s">
        <v>18</v>
      </c>
      <c r="K51" s="39" t="s">
        <v>24</v>
      </c>
      <c r="M51" s="69" t="s">
        <v>26</v>
      </c>
    </row>
    <row r="52" spans="1:13">
      <c r="A52" s="39"/>
      <c r="B52" s="39" t="s">
        <v>157</v>
      </c>
      <c r="C52" s="39" t="s">
        <v>35</v>
      </c>
      <c r="D52" s="39" t="s">
        <v>136</v>
      </c>
      <c r="E52" s="39" t="s">
        <v>136</v>
      </c>
      <c r="F52" s="177" t="s">
        <v>158</v>
      </c>
      <c r="G52" s="421" t="s">
        <v>159</v>
      </c>
      <c r="H52" s="177">
        <v>14697075134</v>
      </c>
      <c r="I52" s="177" t="s">
        <v>32</v>
      </c>
      <c r="J52" s="39" t="s">
        <v>160</v>
      </c>
      <c r="K52" s="39" t="s">
        <v>24</v>
      </c>
      <c r="M52" s="69" t="s">
        <v>26</v>
      </c>
    </row>
    <row r="53" spans="1:13">
      <c r="A53" s="39"/>
      <c r="B53" s="39" t="s">
        <v>161</v>
      </c>
      <c r="C53" s="39" t="s">
        <v>35</v>
      </c>
      <c r="D53" s="39" t="s">
        <v>136</v>
      </c>
      <c r="E53" s="39" t="s">
        <v>136</v>
      </c>
      <c r="F53" s="177" t="s">
        <v>162</v>
      </c>
      <c r="G53" s="177" t="s">
        <v>163</v>
      </c>
      <c r="H53" s="177">
        <v>42934779326</v>
      </c>
      <c r="I53" s="177" t="s">
        <v>23</v>
      </c>
      <c r="J53" s="39" t="s">
        <v>18</v>
      </c>
      <c r="K53" s="39" t="s">
        <v>24</v>
      </c>
      <c r="L53" s="39" t="s">
        <v>164</v>
      </c>
      <c r="M53" s="69" t="s">
        <v>26</v>
      </c>
    </row>
    <row r="54" spans="1:13">
      <c r="A54" s="39"/>
      <c r="B54" s="39" t="s">
        <v>165</v>
      </c>
      <c r="C54" s="39" t="s">
        <v>35</v>
      </c>
      <c r="D54" s="39" t="s">
        <v>166</v>
      </c>
      <c r="E54" s="438" t="s">
        <v>166</v>
      </c>
      <c r="F54" s="177" t="s">
        <v>167</v>
      </c>
      <c r="G54" s="421" t="s">
        <v>168</v>
      </c>
      <c r="H54" s="177">
        <v>19811599202</v>
      </c>
      <c r="I54" s="177" t="s">
        <v>32</v>
      </c>
      <c r="J54" s="39" t="s">
        <v>48</v>
      </c>
      <c r="K54" s="39" t="s">
        <v>24</v>
      </c>
      <c r="M54" s="69" t="s">
        <v>26</v>
      </c>
    </row>
    <row r="55" spans="1:13">
      <c r="A55" s="39"/>
      <c r="B55" s="252" t="s">
        <v>169</v>
      </c>
      <c r="C55" s="39" t="s">
        <v>35</v>
      </c>
      <c r="D55" s="39" t="s">
        <v>166</v>
      </c>
      <c r="E55" s="438" t="s">
        <v>166</v>
      </c>
      <c r="F55" s="177" t="s">
        <v>170</v>
      </c>
      <c r="G55" s="421" t="s">
        <v>171</v>
      </c>
      <c r="H55" s="177">
        <v>19808006690</v>
      </c>
      <c r="I55" s="177" t="s">
        <v>32</v>
      </c>
      <c r="J55" s="39" t="s">
        <v>43</v>
      </c>
      <c r="K55" s="39" t="s">
        <v>24</v>
      </c>
      <c r="L55" s="418"/>
      <c r="M55" s="69" t="s">
        <v>26</v>
      </c>
    </row>
    <row r="56" spans="1:13">
      <c r="A56" s="39"/>
      <c r="B56" s="39" t="s">
        <v>172</v>
      </c>
      <c r="C56" s="39" t="s">
        <v>35</v>
      </c>
      <c r="D56" s="39" t="s">
        <v>166</v>
      </c>
      <c r="E56" s="438" t="s">
        <v>166</v>
      </c>
      <c r="F56" s="177" t="s">
        <v>173</v>
      </c>
      <c r="G56" s="421" t="s">
        <v>174</v>
      </c>
      <c r="H56" s="177">
        <v>19845284834</v>
      </c>
      <c r="I56" s="177" t="s">
        <v>32</v>
      </c>
      <c r="J56" s="39" t="s">
        <v>175</v>
      </c>
      <c r="K56" s="39" t="s">
        <v>78</v>
      </c>
      <c r="M56" s="69" t="s">
        <v>26</v>
      </c>
    </row>
    <row r="57" spans="1:13" s="420" customFormat="1">
      <c r="A57" s="39"/>
      <c r="B57" s="39" t="s">
        <v>176</v>
      </c>
      <c r="C57" s="39" t="s">
        <v>35</v>
      </c>
      <c r="D57" s="39" t="s">
        <v>136</v>
      </c>
      <c r="E57" s="39" t="s">
        <v>136</v>
      </c>
      <c r="F57" s="177" t="s">
        <v>177</v>
      </c>
      <c r="G57" s="177" t="s">
        <v>178</v>
      </c>
      <c r="H57" s="177">
        <v>43011872679</v>
      </c>
      <c r="I57" s="39" t="s">
        <v>23</v>
      </c>
      <c r="J57" s="39" t="s">
        <v>18</v>
      </c>
      <c r="K57" s="39" t="s">
        <v>24</v>
      </c>
      <c r="L57" s="39"/>
      <c r="M57" s="69" t="s">
        <v>26</v>
      </c>
    </row>
    <row r="58" spans="1:13">
      <c r="A58" s="39"/>
      <c r="B58" s="39" t="s">
        <v>179</v>
      </c>
      <c r="C58" s="39" t="s">
        <v>35</v>
      </c>
      <c r="D58" s="39" t="s">
        <v>136</v>
      </c>
      <c r="E58" s="39" t="s">
        <v>136</v>
      </c>
      <c r="F58" s="177" t="s">
        <v>180</v>
      </c>
      <c r="G58" s="177" t="s">
        <v>181</v>
      </c>
      <c r="H58" s="177">
        <v>34968191655</v>
      </c>
      <c r="I58" s="177" t="s">
        <v>32</v>
      </c>
      <c r="J58" s="39" t="s">
        <v>160</v>
      </c>
      <c r="K58" s="39" t="s">
        <v>100</v>
      </c>
      <c r="M58" s="69" t="s">
        <v>26</v>
      </c>
    </row>
    <row r="59" spans="1:13">
      <c r="A59" s="252"/>
      <c r="B59" s="265" t="s">
        <v>182</v>
      </c>
      <c r="C59" s="39" t="s">
        <v>35</v>
      </c>
      <c r="D59" s="39" t="s">
        <v>183</v>
      </c>
      <c r="E59" s="438" t="s">
        <v>183</v>
      </c>
      <c r="F59" s="177" t="s">
        <v>184</v>
      </c>
      <c r="G59" s="177" t="s">
        <v>185</v>
      </c>
      <c r="H59" s="177" t="s">
        <v>186</v>
      </c>
      <c r="I59" s="39" t="s">
        <v>32</v>
      </c>
      <c r="J59" s="39" t="s">
        <v>116</v>
      </c>
      <c r="K59" s="39" t="s">
        <v>78</v>
      </c>
      <c r="M59" s="69" t="s">
        <v>26</v>
      </c>
    </row>
    <row r="60" spans="1:13">
      <c r="A60" s="39"/>
      <c r="B60" s="265" t="s">
        <v>187</v>
      </c>
      <c r="C60" s="39" t="s">
        <v>35</v>
      </c>
      <c r="D60" s="39" t="s">
        <v>183</v>
      </c>
      <c r="E60" s="438" t="s">
        <v>183</v>
      </c>
      <c r="F60" s="177" t="s">
        <v>18</v>
      </c>
      <c r="G60" s="177" t="s">
        <v>188</v>
      </c>
      <c r="H60" s="177" t="s">
        <v>189</v>
      </c>
      <c r="I60" s="177" t="s">
        <v>32</v>
      </c>
      <c r="J60" s="39" t="s">
        <v>153</v>
      </c>
      <c r="K60" s="39" t="s">
        <v>78</v>
      </c>
      <c r="M60" s="69" t="s">
        <v>26</v>
      </c>
    </row>
    <row r="61" spans="1:13">
      <c r="A61" s="39"/>
      <c r="B61" s="39" t="s">
        <v>190</v>
      </c>
      <c r="C61" s="39" t="s">
        <v>35</v>
      </c>
      <c r="D61" s="39" t="s">
        <v>191</v>
      </c>
      <c r="E61" s="439" t="s">
        <v>191</v>
      </c>
      <c r="F61" s="177" t="s">
        <v>192</v>
      </c>
      <c r="G61" s="177" t="s">
        <v>193</v>
      </c>
      <c r="H61" s="177" t="s">
        <v>194</v>
      </c>
      <c r="I61" s="177" t="s">
        <v>32</v>
      </c>
      <c r="J61" s="39" t="s">
        <v>195</v>
      </c>
      <c r="K61" s="39" t="s">
        <v>24</v>
      </c>
      <c r="M61" s="69" t="s">
        <v>26</v>
      </c>
    </row>
    <row r="62" spans="1:13">
      <c r="A62" s="39"/>
      <c r="B62" s="39" t="s">
        <v>196</v>
      </c>
      <c r="C62" s="39" t="s">
        <v>35</v>
      </c>
      <c r="D62" s="39" t="s">
        <v>191</v>
      </c>
      <c r="E62" s="439" t="s">
        <v>191</v>
      </c>
      <c r="F62" s="177" t="s">
        <v>197</v>
      </c>
      <c r="G62" s="177" t="s">
        <v>198</v>
      </c>
      <c r="H62" s="177" t="s">
        <v>199</v>
      </c>
      <c r="I62" s="177" t="s">
        <v>32</v>
      </c>
      <c r="J62" s="39" t="s">
        <v>63</v>
      </c>
      <c r="K62" s="39" t="s">
        <v>24</v>
      </c>
      <c r="M62" s="69" t="s">
        <v>26</v>
      </c>
    </row>
    <row r="63" spans="1:13" s="420" customFormat="1">
      <c r="A63" s="39"/>
      <c r="B63" s="39" t="s">
        <v>200</v>
      </c>
      <c r="C63" s="39" t="s">
        <v>35</v>
      </c>
      <c r="D63" s="39" t="s">
        <v>191</v>
      </c>
      <c r="E63" s="439" t="s">
        <v>191</v>
      </c>
      <c r="F63" s="177" t="s">
        <v>201</v>
      </c>
      <c r="G63" s="177" t="s">
        <v>202</v>
      </c>
      <c r="H63" s="177" t="s">
        <v>203</v>
      </c>
      <c r="I63" s="177" t="s">
        <v>32</v>
      </c>
      <c r="J63" s="39" t="s">
        <v>18</v>
      </c>
      <c r="K63" s="39" t="s">
        <v>24</v>
      </c>
      <c r="L63" s="39"/>
      <c r="M63" s="69" t="s">
        <v>26</v>
      </c>
    </row>
    <row r="64" spans="1:13" s="420" customFormat="1">
      <c r="A64" s="39"/>
      <c r="B64" s="39" t="s">
        <v>204</v>
      </c>
      <c r="C64" s="39" t="s">
        <v>35</v>
      </c>
      <c r="D64" s="39" t="s">
        <v>205</v>
      </c>
      <c r="E64" s="438" t="s">
        <v>205</v>
      </c>
      <c r="F64" s="177" t="s">
        <v>206</v>
      </c>
      <c r="G64" s="177" t="s">
        <v>207</v>
      </c>
      <c r="H64" s="177" t="s">
        <v>208</v>
      </c>
      <c r="I64" s="177" t="s">
        <v>23</v>
      </c>
      <c r="J64" s="39" t="s">
        <v>18</v>
      </c>
      <c r="K64" s="39" t="s">
        <v>24</v>
      </c>
      <c r="L64" s="39"/>
      <c r="M64" s="69" t="s">
        <v>26</v>
      </c>
    </row>
    <row r="65" spans="1:13">
      <c r="A65" s="39"/>
      <c r="B65" s="265" t="s">
        <v>209</v>
      </c>
      <c r="C65" s="39" t="s">
        <v>35</v>
      </c>
      <c r="D65" s="39" t="s">
        <v>191</v>
      </c>
      <c r="E65" s="439" t="s">
        <v>191</v>
      </c>
      <c r="F65" s="177" t="s">
        <v>210</v>
      </c>
      <c r="G65" s="177" t="s">
        <v>211</v>
      </c>
      <c r="H65" s="177" t="s">
        <v>212</v>
      </c>
      <c r="I65" s="39" t="s">
        <v>32</v>
      </c>
      <c r="J65" s="39" t="s">
        <v>213</v>
      </c>
      <c r="K65" s="39" t="s">
        <v>78</v>
      </c>
      <c r="M65" s="69" t="s">
        <v>26</v>
      </c>
    </row>
    <row r="66" spans="1:13">
      <c r="A66" s="39"/>
      <c r="B66" s="39" t="s">
        <v>214</v>
      </c>
      <c r="C66" s="39" t="s">
        <v>35</v>
      </c>
      <c r="D66" s="39" t="s">
        <v>191</v>
      </c>
      <c r="E66" s="438" t="s">
        <v>191</v>
      </c>
      <c r="F66" s="177" t="s">
        <v>215</v>
      </c>
      <c r="G66" s="177" t="s">
        <v>216</v>
      </c>
      <c r="H66" s="177" t="s">
        <v>217</v>
      </c>
      <c r="I66" s="39" t="s">
        <v>54</v>
      </c>
      <c r="J66" s="39" t="s">
        <v>54</v>
      </c>
      <c r="K66" s="39" t="s">
        <v>24</v>
      </c>
      <c r="L66" s="39" t="s">
        <v>218</v>
      </c>
      <c r="M66" s="69" t="s">
        <v>26</v>
      </c>
    </row>
    <row r="67" spans="1:13">
      <c r="A67" s="39"/>
      <c r="B67" s="265" t="s">
        <v>219</v>
      </c>
      <c r="C67" s="39" t="s">
        <v>35</v>
      </c>
      <c r="D67" s="39" t="s">
        <v>191</v>
      </c>
      <c r="E67" s="438" t="s">
        <v>191</v>
      </c>
      <c r="F67" s="177" t="s">
        <v>220</v>
      </c>
      <c r="G67" s="177" t="s">
        <v>221</v>
      </c>
      <c r="H67" s="177" t="s">
        <v>222</v>
      </c>
      <c r="I67" s="177" t="s">
        <v>32</v>
      </c>
      <c r="J67" s="39" t="s">
        <v>124</v>
      </c>
      <c r="K67" s="39" t="s">
        <v>78</v>
      </c>
      <c r="M67" s="69" t="s">
        <v>26</v>
      </c>
    </row>
    <row r="68" spans="1:13">
      <c r="A68" s="39"/>
      <c r="B68" s="39" t="s">
        <v>223</v>
      </c>
      <c r="C68" s="39" t="s">
        <v>35</v>
      </c>
      <c r="D68" s="39" t="s">
        <v>191</v>
      </c>
      <c r="E68" s="438" t="s">
        <v>191</v>
      </c>
      <c r="F68" s="177" t="s">
        <v>224</v>
      </c>
      <c r="G68" s="177" t="s">
        <v>225</v>
      </c>
      <c r="H68" s="177" t="s">
        <v>226</v>
      </c>
      <c r="I68" s="177" t="s">
        <v>23</v>
      </c>
      <c r="J68" s="39" t="s">
        <v>18</v>
      </c>
      <c r="K68" s="39" t="s">
        <v>24</v>
      </c>
      <c r="M68" s="69" t="s">
        <v>26</v>
      </c>
    </row>
    <row r="69" spans="1:13">
      <c r="A69" s="39"/>
      <c r="B69" s="39" t="s">
        <v>227</v>
      </c>
      <c r="C69" s="39" t="s">
        <v>35</v>
      </c>
      <c r="D69" s="39" t="s">
        <v>228</v>
      </c>
      <c r="E69" s="438" t="s">
        <v>228</v>
      </c>
      <c r="F69" s="177" t="s">
        <v>229</v>
      </c>
      <c r="G69" s="177" t="s">
        <v>230</v>
      </c>
      <c r="H69" s="177" t="s">
        <v>231</v>
      </c>
      <c r="I69" s="177" t="s">
        <v>32</v>
      </c>
      <c r="J69" s="39" t="s">
        <v>130</v>
      </c>
      <c r="K69" s="39" t="s">
        <v>24</v>
      </c>
      <c r="M69" s="69" t="s">
        <v>26</v>
      </c>
    </row>
    <row r="70" spans="1:13">
      <c r="A70" s="39"/>
      <c r="B70" s="39" t="s">
        <v>232</v>
      </c>
      <c r="C70" s="39" t="s">
        <v>35</v>
      </c>
      <c r="D70" s="39" t="s">
        <v>191</v>
      </c>
      <c r="E70" s="438" t="s">
        <v>191</v>
      </c>
      <c r="F70" s="177" t="s">
        <v>233</v>
      </c>
      <c r="G70" s="177" t="s">
        <v>234</v>
      </c>
      <c r="H70" s="177" t="s">
        <v>235</v>
      </c>
      <c r="I70" s="177" t="s">
        <v>32</v>
      </c>
      <c r="J70" s="39" t="s">
        <v>18</v>
      </c>
      <c r="K70" s="39" t="s">
        <v>24</v>
      </c>
      <c r="M70" s="69" t="s">
        <v>26</v>
      </c>
    </row>
    <row r="71" spans="1:13">
      <c r="A71" s="39"/>
      <c r="B71" s="39" t="s">
        <v>236</v>
      </c>
      <c r="C71" s="39" t="s">
        <v>35</v>
      </c>
      <c r="D71" s="39" t="s">
        <v>183</v>
      </c>
      <c r="E71" s="438" t="s">
        <v>183</v>
      </c>
      <c r="F71" s="177" t="s">
        <v>237</v>
      </c>
      <c r="G71" s="177" t="s">
        <v>238</v>
      </c>
      <c r="H71" s="177" t="s">
        <v>239</v>
      </c>
      <c r="I71" s="177" t="s">
        <v>32</v>
      </c>
      <c r="J71" s="39" t="s">
        <v>33</v>
      </c>
      <c r="K71" s="39" t="s">
        <v>24</v>
      </c>
      <c r="M71" s="69" t="s">
        <v>26</v>
      </c>
    </row>
    <row r="72" spans="1:13">
      <c r="A72" s="39"/>
      <c r="B72" s="39" t="s">
        <v>240</v>
      </c>
      <c r="C72" s="39" t="s">
        <v>35</v>
      </c>
      <c r="D72" s="39" t="s">
        <v>241</v>
      </c>
      <c r="E72" s="438" t="s">
        <v>241</v>
      </c>
      <c r="F72" s="177" t="s">
        <v>242</v>
      </c>
      <c r="G72" s="177" t="s">
        <v>243</v>
      </c>
      <c r="H72" s="177" t="s">
        <v>244</v>
      </c>
      <c r="I72" s="39" t="s">
        <v>32</v>
      </c>
      <c r="J72" s="39" t="s">
        <v>245</v>
      </c>
      <c r="K72" s="39" t="s">
        <v>24</v>
      </c>
      <c r="L72" s="39" t="s">
        <v>246</v>
      </c>
      <c r="M72" s="69" t="s">
        <v>26</v>
      </c>
    </row>
    <row r="73" spans="1:13" s="420" customFormat="1">
      <c r="A73" s="39"/>
      <c r="B73" s="252" t="s">
        <v>247</v>
      </c>
      <c r="C73" s="39" t="s">
        <v>35</v>
      </c>
      <c r="D73" s="39" t="s">
        <v>241</v>
      </c>
      <c r="E73" s="439" t="s">
        <v>241</v>
      </c>
      <c r="F73" s="177" t="s">
        <v>248</v>
      </c>
      <c r="G73" s="177" t="s">
        <v>249</v>
      </c>
      <c r="H73" s="177" t="s">
        <v>250</v>
      </c>
      <c r="I73" s="39" t="s">
        <v>32</v>
      </c>
      <c r="J73" s="39" t="s">
        <v>63</v>
      </c>
      <c r="K73" s="39" t="s">
        <v>24</v>
      </c>
      <c r="L73" s="252"/>
      <c r="M73" s="69" t="s">
        <v>26</v>
      </c>
    </row>
    <row r="74" spans="1:13" s="420" customFormat="1">
      <c r="A74" s="39"/>
      <c r="B74" s="39" t="s">
        <v>251</v>
      </c>
      <c r="C74" s="39" t="s">
        <v>35</v>
      </c>
      <c r="D74" s="39" t="s">
        <v>241</v>
      </c>
      <c r="E74" s="438" t="s">
        <v>241</v>
      </c>
      <c r="F74" s="177" t="s">
        <v>252</v>
      </c>
      <c r="G74" s="177" t="s">
        <v>253</v>
      </c>
      <c r="H74" s="177" t="s">
        <v>254</v>
      </c>
      <c r="I74" s="177" t="s">
        <v>23</v>
      </c>
      <c r="J74" s="39" t="s">
        <v>18</v>
      </c>
      <c r="K74" s="39" t="s">
        <v>24</v>
      </c>
      <c r="L74" s="39" t="s">
        <v>255</v>
      </c>
      <c r="M74" s="69" t="s">
        <v>26</v>
      </c>
    </row>
    <row r="75" spans="1:13">
      <c r="A75" s="39"/>
      <c r="B75" s="39" t="s">
        <v>256</v>
      </c>
      <c r="C75" s="39" t="s">
        <v>35</v>
      </c>
      <c r="D75" s="39" t="s">
        <v>241</v>
      </c>
      <c r="E75" s="438" t="s">
        <v>241</v>
      </c>
      <c r="F75" s="177" t="s">
        <v>257</v>
      </c>
      <c r="G75" s="177" t="s">
        <v>258</v>
      </c>
      <c r="H75" s="177" t="s">
        <v>259</v>
      </c>
      <c r="I75" s="39" t="s">
        <v>32</v>
      </c>
      <c r="J75" s="39" t="s">
        <v>45</v>
      </c>
      <c r="K75" s="39" t="s">
        <v>24</v>
      </c>
      <c r="M75" s="69" t="s">
        <v>26</v>
      </c>
    </row>
    <row r="76" spans="1:13">
      <c r="A76" s="39"/>
      <c r="B76" s="39" t="s">
        <v>260</v>
      </c>
      <c r="C76" s="39" t="s">
        <v>35</v>
      </c>
      <c r="D76" s="39" t="s">
        <v>241</v>
      </c>
      <c r="E76" s="438" t="s">
        <v>241</v>
      </c>
      <c r="F76" s="177" t="s">
        <v>261</v>
      </c>
      <c r="G76" s="177" t="s">
        <v>262</v>
      </c>
      <c r="H76" s="177" t="s">
        <v>263</v>
      </c>
      <c r="I76" s="177" t="s">
        <v>32</v>
      </c>
      <c r="J76" s="39" t="s">
        <v>18</v>
      </c>
      <c r="K76" s="39" t="s">
        <v>24</v>
      </c>
      <c r="M76" s="69" t="s">
        <v>26</v>
      </c>
    </row>
    <row r="77" spans="1:13">
      <c r="A77" s="39"/>
      <c r="B77" s="39" t="s">
        <v>264</v>
      </c>
      <c r="C77" s="39" t="s">
        <v>35</v>
      </c>
      <c r="D77" s="39" t="s">
        <v>241</v>
      </c>
      <c r="E77" s="438" t="s">
        <v>241</v>
      </c>
      <c r="F77" s="177" t="s">
        <v>265</v>
      </c>
      <c r="G77" s="177" t="s">
        <v>266</v>
      </c>
      <c r="H77" s="177" t="s">
        <v>267</v>
      </c>
      <c r="I77" s="177" t="s">
        <v>32</v>
      </c>
      <c r="J77" s="39" t="s">
        <v>268</v>
      </c>
      <c r="K77" s="39" t="s">
        <v>24</v>
      </c>
      <c r="M77" s="69" t="s">
        <v>26</v>
      </c>
    </row>
    <row r="78" spans="1:13">
      <c r="A78" s="39"/>
      <c r="B78" s="265" t="s">
        <v>269</v>
      </c>
      <c r="C78" s="39" t="s">
        <v>35</v>
      </c>
      <c r="D78" s="39" t="s">
        <v>241</v>
      </c>
      <c r="E78" s="39" t="s">
        <v>241</v>
      </c>
      <c r="F78" s="177" t="s">
        <v>270</v>
      </c>
      <c r="G78" s="177" t="s">
        <v>271</v>
      </c>
      <c r="H78" s="177">
        <v>36387389630</v>
      </c>
      <c r="I78" s="177" t="s">
        <v>32</v>
      </c>
      <c r="J78" s="39" t="s">
        <v>213</v>
      </c>
      <c r="K78" s="39" t="s">
        <v>78</v>
      </c>
      <c r="M78" s="69" t="s">
        <v>26</v>
      </c>
    </row>
    <row r="79" spans="1:13">
      <c r="A79" s="252"/>
      <c r="B79" s="39" t="s">
        <v>272</v>
      </c>
      <c r="C79" s="39" t="s">
        <v>35</v>
      </c>
      <c r="D79" s="39" t="s">
        <v>241</v>
      </c>
      <c r="E79" s="439" t="s">
        <v>241</v>
      </c>
      <c r="F79" s="177" t="s">
        <v>273</v>
      </c>
      <c r="G79" s="177" t="s">
        <v>274</v>
      </c>
      <c r="H79" s="177" t="s">
        <v>275</v>
      </c>
      <c r="I79" s="39" t="s">
        <v>32</v>
      </c>
      <c r="J79" s="39" t="s">
        <v>45</v>
      </c>
      <c r="K79" s="39" t="s">
        <v>24</v>
      </c>
      <c r="M79" s="69" t="s">
        <v>26</v>
      </c>
    </row>
    <row r="80" spans="1:13">
      <c r="A80" s="39"/>
      <c r="B80" s="39" t="s">
        <v>276</v>
      </c>
      <c r="C80" s="39" t="s">
        <v>35</v>
      </c>
      <c r="D80" s="39" t="s">
        <v>241</v>
      </c>
      <c r="E80" s="438" t="s">
        <v>241</v>
      </c>
      <c r="F80" s="177" t="s">
        <v>277</v>
      </c>
      <c r="G80" s="177" t="s">
        <v>278</v>
      </c>
      <c r="H80" s="177" t="s">
        <v>279</v>
      </c>
      <c r="I80" s="177" t="s">
        <v>32</v>
      </c>
      <c r="J80" s="39" t="s">
        <v>268</v>
      </c>
      <c r="K80" s="39" t="s">
        <v>24</v>
      </c>
      <c r="M80" s="69" t="s">
        <v>26</v>
      </c>
    </row>
    <row r="81" spans="1:13">
      <c r="A81" s="39"/>
      <c r="B81" s="39" t="s">
        <v>280</v>
      </c>
      <c r="C81" s="39" t="s">
        <v>35</v>
      </c>
      <c r="D81" s="39" t="s">
        <v>241</v>
      </c>
      <c r="E81" s="39" t="s">
        <v>241</v>
      </c>
      <c r="F81" s="177" t="s">
        <v>281</v>
      </c>
      <c r="G81" s="177" t="s">
        <v>282</v>
      </c>
      <c r="H81" s="177" t="s">
        <v>18</v>
      </c>
      <c r="I81" s="177" t="s">
        <v>32</v>
      </c>
      <c r="J81" s="39" t="s">
        <v>283</v>
      </c>
      <c r="K81" s="39" t="s">
        <v>78</v>
      </c>
      <c r="M81" s="69" t="s">
        <v>26</v>
      </c>
    </row>
    <row r="82" spans="1:13">
      <c r="A82" s="39"/>
      <c r="B82" s="39" t="s">
        <v>284</v>
      </c>
      <c r="C82" s="39" t="s">
        <v>35</v>
      </c>
      <c r="D82" s="39" t="s">
        <v>241</v>
      </c>
      <c r="E82" s="438" t="s">
        <v>241</v>
      </c>
      <c r="F82" s="177" t="s">
        <v>285</v>
      </c>
      <c r="G82" s="177" t="s">
        <v>286</v>
      </c>
      <c r="H82" s="177" t="s">
        <v>287</v>
      </c>
      <c r="I82" s="177" t="s">
        <v>32</v>
      </c>
      <c r="J82" s="39" t="s">
        <v>48</v>
      </c>
      <c r="K82" s="39" t="s">
        <v>24</v>
      </c>
      <c r="M82" s="69" t="s">
        <v>26</v>
      </c>
    </row>
    <row r="83" spans="1:13">
      <c r="A83" s="39"/>
      <c r="B83" s="39" t="s">
        <v>288</v>
      </c>
      <c r="C83" s="39" t="s">
        <v>289</v>
      </c>
      <c r="D83" s="39" t="s">
        <v>290</v>
      </c>
      <c r="E83" s="39" t="s">
        <v>291</v>
      </c>
      <c r="F83" s="177" t="s">
        <v>292</v>
      </c>
      <c r="G83" s="177" t="s">
        <v>292</v>
      </c>
      <c r="H83" s="177" t="s">
        <v>292</v>
      </c>
      <c r="I83" s="39" t="s">
        <v>32</v>
      </c>
      <c r="J83" s="39" t="s">
        <v>48</v>
      </c>
      <c r="K83" s="252" t="s">
        <v>24</v>
      </c>
      <c r="M83" s="69" t="s">
        <v>26</v>
      </c>
    </row>
    <row r="84" spans="1:13">
      <c r="A84" s="252"/>
      <c r="B84" s="39" t="s">
        <v>293</v>
      </c>
      <c r="C84" s="39" t="s">
        <v>289</v>
      </c>
      <c r="D84" s="39" t="s">
        <v>290</v>
      </c>
      <c r="E84" s="39" t="s">
        <v>291</v>
      </c>
      <c r="F84" s="177" t="s">
        <v>294</v>
      </c>
      <c r="G84" s="177" t="s">
        <v>294</v>
      </c>
      <c r="H84" s="177" t="s">
        <v>294</v>
      </c>
      <c r="I84" s="39" t="s">
        <v>32</v>
      </c>
      <c r="J84" s="39" t="s">
        <v>195</v>
      </c>
      <c r="K84" s="252" t="s">
        <v>24</v>
      </c>
      <c r="M84" s="428" t="s">
        <v>26</v>
      </c>
    </row>
    <row r="85" spans="1:13">
      <c r="A85" s="39"/>
      <c r="B85" s="39" t="s">
        <v>295</v>
      </c>
      <c r="C85" s="39" t="s">
        <v>289</v>
      </c>
      <c r="D85" s="39" t="s">
        <v>290</v>
      </c>
      <c r="E85" s="39" t="s">
        <v>291</v>
      </c>
      <c r="F85" s="177" t="s">
        <v>296</v>
      </c>
      <c r="G85" s="177" t="s">
        <v>296</v>
      </c>
      <c r="H85" s="177" t="s">
        <v>296</v>
      </c>
      <c r="I85" s="39" t="s">
        <v>32</v>
      </c>
      <c r="J85" s="39" t="s">
        <v>213</v>
      </c>
      <c r="K85" s="39" t="s">
        <v>78</v>
      </c>
      <c r="M85" s="69" t="s">
        <v>26</v>
      </c>
    </row>
    <row r="86" spans="1:13">
      <c r="A86" s="39"/>
      <c r="B86" s="39" t="s">
        <v>297</v>
      </c>
      <c r="C86" s="39" t="s">
        <v>289</v>
      </c>
      <c r="D86" s="39" t="s">
        <v>290</v>
      </c>
      <c r="E86" s="39" t="s">
        <v>291</v>
      </c>
      <c r="F86" s="177" t="s">
        <v>298</v>
      </c>
      <c r="G86" s="177" t="s">
        <v>298</v>
      </c>
      <c r="H86" s="177" t="s">
        <v>298</v>
      </c>
      <c r="I86" s="177" t="s">
        <v>32</v>
      </c>
      <c r="J86" s="39" t="s">
        <v>45</v>
      </c>
      <c r="K86" s="39" t="s">
        <v>24</v>
      </c>
      <c r="M86" s="69" t="s">
        <v>26</v>
      </c>
    </row>
    <row r="87" spans="1:13">
      <c r="A87" s="39"/>
      <c r="B87" s="39" t="s">
        <v>299</v>
      </c>
      <c r="C87" s="39" t="s">
        <v>289</v>
      </c>
      <c r="D87" s="39" t="s">
        <v>290</v>
      </c>
      <c r="E87" s="39" t="s">
        <v>291</v>
      </c>
      <c r="F87" s="177" t="s">
        <v>300</v>
      </c>
      <c r="G87" s="177" t="s">
        <v>300</v>
      </c>
      <c r="H87" s="177" t="s">
        <v>300</v>
      </c>
      <c r="I87" s="177" t="s">
        <v>23</v>
      </c>
      <c r="J87" s="39" t="s">
        <v>18</v>
      </c>
      <c r="K87" s="39" t="s">
        <v>24</v>
      </c>
      <c r="M87" s="69" t="s">
        <v>26</v>
      </c>
    </row>
    <row r="88" spans="1:13">
      <c r="A88" s="39"/>
      <c r="B88" s="39" t="s">
        <v>301</v>
      </c>
      <c r="C88" s="39" t="s">
        <v>289</v>
      </c>
      <c r="D88" s="39" t="s">
        <v>290</v>
      </c>
      <c r="E88" s="39" t="s">
        <v>291</v>
      </c>
      <c r="F88" s="177" t="s">
        <v>302</v>
      </c>
      <c r="G88" s="177" t="s">
        <v>302</v>
      </c>
      <c r="H88" s="177" t="s">
        <v>302</v>
      </c>
      <c r="I88" s="39" t="s">
        <v>23</v>
      </c>
      <c r="J88" s="39" t="s">
        <v>18</v>
      </c>
      <c r="K88" s="39" t="s">
        <v>24</v>
      </c>
      <c r="M88" s="69" t="s">
        <v>26</v>
      </c>
    </row>
    <row r="89" spans="1:13">
      <c r="A89" s="39"/>
      <c r="B89" s="39" t="s">
        <v>303</v>
      </c>
      <c r="C89" s="39" t="s">
        <v>289</v>
      </c>
      <c r="D89" s="39" t="s">
        <v>290</v>
      </c>
      <c r="E89" s="39" t="s">
        <v>291</v>
      </c>
      <c r="F89" s="177" t="s">
        <v>304</v>
      </c>
      <c r="G89" s="177" t="s">
        <v>304</v>
      </c>
      <c r="H89" s="177" t="s">
        <v>304</v>
      </c>
      <c r="I89" s="39" t="s">
        <v>32</v>
      </c>
      <c r="J89" s="39" t="s">
        <v>33</v>
      </c>
      <c r="K89" s="39" t="s">
        <v>24</v>
      </c>
      <c r="M89" s="69" t="s">
        <v>26</v>
      </c>
    </row>
    <row r="90" spans="1:13">
      <c r="A90" s="252"/>
      <c r="B90" s="415" t="s">
        <v>305</v>
      </c>
      <c r="C90" s="39" t="s">
        <v>289</v>
      </c>
      <c r="D90" s="39" t="s">
        <v>290</v>
      </c>
      <c r="E90" s="39" t="s">
        <v>291</v>
      </c>
      <c r="F90" s="177" t="s">
        <v>306</v>
      </c>
      <c r="G90" s="177" t="s">
        <v>306</v>
      </c>
      <c r="H90" s="177" t="s">
        <v>306</v>
      </c>
      <c r="I90" s="412" t="s">
        <v>32</v>
      </c>
      <c r="J90" s="39" t="s">
        <v>175</v>
      </c>
      <c r="K90" s="39" t="s">
        <v>78</v>
      </c>
      <c r="L90" s="252"/>
      <c r="M90" s="428" t="s">
        <v>26</v>
      </c>
    </row>
    <row r="91" spans="1:13">
      <c r="A91" s="39"/>
      <c r="B91" s="265" t="s">
        <v>307</v>
      </c>
      <c r="C91" s="39" t="s">
        <v>289</v>
      </c>
      <c r="D91" s="39" t="s">
        <v>290</v>
      </c>
      <c r="E91" s="39" t="s">
        <v>291</v>
      </c>
      <c r="F91" s="177" t="s">
        <v>308</v>
      </c>
      <c r="G91" s="177" t="s">
        <v>308</v>
      </c>
      <c r="H91" s="177" t="s">
        <v>308</v>
      </c>
      <c r="I91" s="177" t="s">
        <v>32</v>
      </c>
      <c r="J91" s="39" t="s">
        <v>124</v>
      </c>
      <c r="K91" s="39" t="s">
        <v>78</v>
      </c>
      <c r="M91" s="69" t="s">
        <v>26</v>
      </c>
    </row>
    <row r="92" spans="1:13">
      <c r="A92" s="39"/>
      <c r="B92" s="39" t="s">
        <v>309</v>
      </c>
      <c r="C92" s="39" t="s">
        <v>289</v>
      </c>
      <c r="D92" s="39" t="s">
        <v>290</v>
      </c>
      <c r="E92" s="39" t="s">
        <v>291</v>
      </c>
      <c r="F92" s="177" t="s">
        <v>310</v>
      </c>
      <c r="G92" s="177" t="s">
        <v>310</v>
      </c>
      <c r="H92" s="177" t="s">
        <v>310</v>
      </c>
      <c r="I92" s="177" t="s">
        <v>32</v>
      </c>
      <c r="J92" s="39" t="s">
        <v>153</v>
      </c>
      <c r="K92" s="39" t="s">
        <v>78</v>
      </c>
      <c r="M92" s="69" t="s">
        <v>26</v>
      </c>
    </row>
    <row r="93" spans="1:13">
      <c r="A93" s="39"/>
      <c r="B93" s="39" t="s">
        <v>311</v>
      </c>
      <c r="C93" s="39" t="s">
        <v>289</v>
      </c>
      <c r="D93" s="39" t="s">
        <v>290</v>
      </c>
      <c r="E93" s="39" t="s">
        <v>291</v>
      </c>
      <c r="F93" s="177" t="s">
        <v>312</v>
      </c>
      <c r="G93" s="177" t="s">
        <v>312</v>
      </c>
      <c r="H93" s="177" t="s">
        <v>312</v>
      </c>
      <c r="I93" s="39" t="s">
        <v>32</v>
      </c>
      <c r="J93" s="39" t="s">
        <v>63</v>
      </c>
      <c r="K93" s="252" t="s">
        <v>24</v>
      </c>
      <c r="M93" s="69" t="s">
        <v>26</v>
      </c>
    </row>
    <row r="94" spans="1:13">
      <c r="A94" s="39"/>
      <c r="B94" s="39" t="s">
        <v>313</v>
      </c>
      <c r="C94" s="39" t="s">
        <v>289</v>
      </c>
      <c r="D94" s="39" t="s">
        <v>290</v>
      </c>
      <c r="E94" s="39" t="s">
        <v>291</v>
      </c>
      <c r="F94" s="177" t="s">
        <v>314</v>
      </c>
      <c r="G94" s="177" t="s">
        <v>314</v>
      </c>
      <c r="H94" s="177" t="s">
        <v>314</v>
      </c>
      <c r="I94" s="39" t="s">
        <v>23</v>
      </c>
      <c r="J94" s="39" t="s">
        <v>18</v>
      </c>
      <c r="K94" s="39" t="s">
        <v>24</v>
      </c>
      <c r="M94" s="69" t="s">
        <v>26</v>
      </c>
    </row>
    <row r="95" spans="1:13">
      <c r="A95" s="39"/>
      <c r="B95" s="39" t="s">
        <v>315</v>
      </c>
      <c r="C95" s="39" t="s">
        <v>289</v>
      </c>
      <c r="D95" s="39" t="s">
        <v>290</v>
      </c>
      <c r="E95" s="39" t="s">
        <v>291</v>
      </c>
      <c r="F95" s="177" t="s">
        <v>316</v>
      </c>
      <c r="G95" s="177" t="s">
        <v>316</v>
      </c>
      <c r="H95" s="177" t="s">
        <v>316</v>
      </c>
      <c r="I95" s="177" t="s">
        <v>32</v>
      </c>
      <c r="J95" s="39" t="s">
        <v>268</v>
      </c>
      <c r="K95" s="39" t="s">
        <v>24</v>
      </c>
      <c r="M95" s="69" t="s">
        <v>26</v>
      </c>
    </row>
    <row r="96" spans="1:13">
      <c r="A96" s="39"/>
      <c r="B96" s="39" t="s">
        <v>317</v>
      </c>
      <c r="C96" s="39" t="s">
        <v>289</v>
      </c>
      <c r="D96" s="39" t="s">
        <v>290</v>
      </c>
      <c r="E96" s="39" t="s">
        <v>291</v>
      </c>
      <c r="F96" s="177" t="s">
        <v>318</v>
      </c>
      <c r="G96" s="177" t="s">
        <v>318</v>
      </c>
      <c r="H96" s="177" t="s">
        <v>318</v>
      </c>
      <c r="I96" s="177" t="s">
        <v>23</v>
      </c>
      <c r="J96" s="39" t="s">
        <v>18</v>
      </c>
      <c r="K96" s="39" t="s">
        <v>24</v>
      </c>
      <c r="M96" s="69" t="s">
        <v>26</v>
      </c>
    </row>
    <row r="97" spans="1:13">
      <c r="A97" s="39"/>
      <c r="B97" s="265" t="s">
        <v>319</v>
      </c>
      <c r="C97" s="39" t="s">
        <v>289</v>
      </c>
      <c r="D97" s="39" t="s">
        <v>290</v>
      </c>
      <c r="E97" s="39" t="s">
        <v>291</v>
      </c>
      <c r="F97" s="177" t="s">
        <v>320</v>
      </c>
      <c r="G97" s="177" t="s">
        <v>320</v>
      </c>
      <c r="H97" s="177" t="s">
        <v>320</v>
      </c>
      <c r="I97" s="177" t="s">
        <v>32</v>
      </c>
      <c r="J97" s="252" t="s">
        <v>321</v>
      </c>
      <c r="K97" s="39" t="s">
        <v>78</v>
      </c>
      <c r="M97" s="69" t="s">
        <v>26</v>
      </c>
    </row>
    <row r="98" spans="1:13" s="420" customFormat="1">
      <c r="A98" s="39"/>
      <c r="B98" s="265" t="s">
        <v>322</v>
      </c>
      <c r="C98" s="39" t="s">
        <v>289</v>
      </c>
      <c r="D98" s="39" t="s">
        <v>290</v>
      </c>
      <c r="E98" s="39" t="s">
        <v>323</v>
      </c>
      <c r="F98" s="177" t="s">
        <v>324</v>
      </c>
      <c r="G98" s="177" t="s">
        <v>324</v>
      </c>
      <c r="H98" s="177" t="s">
        <v>324</v>
      </c>
      <c r="I98" s="177" t="s">
        <v>32</v>
      </c>
      <c r="J98" s="39" t="s">
        <v>283</v>
      </c>
      <c r="K98" s="39" t="s">
        <v>78</v>
      </c>
      <c r="L98" s="39"/>
      <c r="M98" s="69" t="s">
        <v>26</v>
      </c>
    </row>
    <row r="99" spans="1:13">
      <c r="A99" s="39"/>
      <c r="B99" s="265" t="s">
        <v>325</v>
      </c>
      <c r="C99" s="39" t="s">
        <v>35</v>
      </c>
      <c r="D99" s="39" t="s">
        <v>326</v>
      </c>
      <c r="E99" s="39" t="s">
        <v>327</v>
      </c>
      <c r="F99" s="177" t="s">
        <v>328</v>
      </c>
      <c r="G99" s="177" t="s">
        <v>328</v>
      </c>
      <c r="H99" s="177" t="s">
        <v>329</v>
      </c>
      <c r="I99" s="177" t="s">
        <v>32</v>
      </c>
      <c r="J99" s="39" t="s">
        <v>283</v>
      </c>
      <c r="K99" s="39" t="s">
        <v>78</v>
      </c>
      <c r="M99" s="69" t="s">
        <v>26</v>
      </c>
    </row>
    <row r="100" spans="1:13">
      <c r="A100" s="39"/>
      <c r="B100" s="265" t="s">
        <v>330</v>
      </c>
      <c r="C100" s="265" t="s">
        <v>331</v>
      </c>
      <c r="D100" s="39" t="s">
        <v>332</v>
      </c>
      <c r="E100" s="39" t="s">
        <v>333</v>
      </c>
      <c r="F100" s="177" t="s">
        <v>334</v>
      </c>
      <c r="G100" s="177" t="s">
        <v>335</v>
      </c>
      <c r="H100" s="177" t="s">
        <v>335</v>
      </c>
      <c r="I100" s="177" t="s">
        <v>32</v>
      </c>
      <c r="J100" s="39" t="s">
        <v>124</v>
      </c>
      <c r="K100" s="39" t="s">
        <v>78</v>
      </c>
      <c r="M100" s="69" t="s">
        <v>26</v>
      </c>
    </row>
    <row r="101" spans="1:13" s="420" customFormat="1">
      <c r="A101" s="39"/>
      <c r="B101" s="39" t="s">
        <v>336</v>
      </c>
      <c r="C101" s="39" t="s">
        <v>289</v>
      </c>
      <c r="D101" s="39" t="s">
        <v>290</v>
      </c>
      <c r="E101" s="39" t="s">
        <v>291</v>
      </c>
      <c r="F101" s="177" t="s">
        <v>337</v>
      </c>
      <c r="G101" s="177" t="s">
        <v>337</v>
      </c>
      <c r="H101" s="177" t="s">
        <v>337</v>
      </c>
      <c r="I101" s="177" t="s">
        <v>23</v>
      </c>
      <c r="J101" s="39" t="s">
        <v>18</v>
      </c>
      <c r="K101" s="39" t="s">
        <v>24</v>
      </c>
      <c r="L101" s="39"/>
      <c r="M101" s="69" t="s">
        <v>26</v>
      </c>
    </row>
    <row r="102" spans="1:13">
      <c r="A102" s="39"/>
      <c r="B102" s="415" t="s">
        <v>338</v>
      </c>
      <c r="C102" s="39" t="s">
        <v>35</v>
      </c>
      <c r="D102" s="39" t="s">
        <v>339</v>
      </c>
      <c r="E102" s="39" t="s">
        <v>327</v>
      </c>
      <c r="F102" s="177" t="s">
        <v>340</v>
      </c>
      <c r="G102" s="177" t="s">
        <v>340</v>
      </c>
      <c r="H102" s="177" t="s">
        <v>341</v>
      </c>
      <c r="I102" s="412" t="s">
        <v>32</v>
      </c>
      <c r="J102" s="252" t="s">
        <v>321</v>
      </c>
      <c r="K102" s="39" t="s">
        <v>78</v>
      </c>
      <c r="L102" s="252"/>
      <c r="M102" s="428" t="s">
        <v>26</v>
      </c>
    </row>
    <row r="103" spans="1:13">
      <c r="A103" s="39"/>
      <c r="B103" s="265" t="s">
        <v>342</v>
      </c>
      <c r="C103" s="39" t="s">
        <v>35</v>
      </c>
      <c r="D103" s="39" t="s">
        <v>205</v>
      </c>
      <c r="E103" s="39" t="s">
        <v>205</v>
      </c>
      <c r="F103" s="177" t="s">
        <v>343</v>
      </c>
      <c r="G103" s="177" t="s">
        <v>344</v>
      </c>
      <c r="H103" s="39">
        <v>12814899266</v>
      </c>
      <c r="I103" s="39" t="s">
        <v>32</v>
      </c>
      <c r="J103" s="39" t="s">
        <v>118</v>
      </c>
      <c r="K103" s="39" t="s">
        <v>100</v>
      </c>
      <c r="L103" s="39" t="s">
        <v>345</v>
      </c>
      <c r="M103" s="69" t="s">
        <v>26</v>
      </c>
    </row>
    <row r="104" spans="1:13">
      <c r="A104" s="39"/>
      <c r="B104" s="39" t="s">
        <v>346</v>
      </c>
      <c r="C104" s="39" t="s">
        <v>35</v>
      </c>
      <c r="D104" s="39" t="s">
        <v>205</v>
      </c>
      <c r="E104" s="39" t="s">
        <v>205</v>
      </c>
      <c r="F104" s="177" t="s">
        <v>347</v>
      </c>
      <c r="G104" s="177" t="s">
        <v>348</v>
      </c>
      <c r="H104" s="177" t="s">
        <v>349</v>
      </c>
      <c r="I104" s="177" t="s">
        <v>23</v>
      </c>
      <c r="J104" s="39" t="s">
        <v>18</v>
      </c>
      <c r="K104" s="39" t="s">
        <v>24</v>
      </c>
      <c r="M104" s="69" t="s">
        <v>26</v>
      </c>
    </row>
    <row r="105" spans="1:13">
      <c r="A105" s="39"/>
      <c r="B105" s="39" t="s">
        <v>350</v>
      </c>
      <c r="C105" s="39" t="s">
        <v>35</v>
      </c>
      <c r="D105" s="39" t="s">
        <v>205</v>
      </c>
      <c r="E105" s="39" t="s">
        <v>205</v>
      </c>
      <c r="F105" s="177" t="s">
        <v>351</v>
      </c>
      <c r="G105" s="177" t="s">
        <v>352</v>
      </c>
      <c r="H105" s="189">
        <v>9251533046</v>
      </c>
      <c r="I105" s="177" t="s">
        <v>32</v>
      </c>
      <c r="J105" s="39" t="s">
        <v>118</v>
      </c>
      <c r="K105" s="39" t="s">
        <v>100</v>
      </c>
      <c r="M105" s="69" t="s">
        <v>26</v>
      </c>
    </row>
    <row r="106" spans="1:13">
      <c r="A106" s="39"/>
      <c r="B106" s="39" t="s">
        <v>353</v>
      </c>
      <c r="C106" s="39" t="s">
        <v>35</v>
      </c>
      <c r="D106" s="39" t="s">
        <v>241</v>
      </c>
      <c r="E106" s="39" t="s">
        <v>241</v>
      </c>
      <c r="F106" s="177" t="s">
        <v>354</v>
      </c>
      <c r="G106" s="177" t="s">
        <v>355</v>
      </c>
      <c r="H106" s="426">
        <v>24424772006</v>
      </c>
      <c r="I106" s="177" t="s">
        <v>23</v>
      </c>
      <c r="J106" s="39" t="s">
        <v>18</v>
      </c>
      <c r="K106" s="39" t="s">
        <v>24</v>
      </c>
      <c r="L106" s="39" t="s">
        <v>164</v>
      </c>
      <c r="M106" s="69" t="s">
        <v>26</v>
      </c>
    </row>
    <row r="107" spans="1:13">
      <c r="A107" s="39"/>
      <c r="B107" s="39" t="s">
        <v>356</v>
      </c>
      <c r="C107" s="39" t="s">
        <v>35</v>
      </c>
      <c r="D107" s="39" t="s">
        <v>241</v>
      </c>
      <c r="E107" s="39" t="s">
        <v>241</v>
      </c>
      <c r="F107" s="177" t="s">
        <v>357</v>
      </c>
      <c r="G107" s="177" t="s">
        <v>358</v>
      </c>
      <c r="H107" s="203">
        <v>13008664226</v>
      </c>
      <c r="I107" s="39" t="s">
        <v>23</v>
      </c>
      <c r="J107" s="39" t="s">
        <v>18</v>
      </c>
      <c r="K107" s="39" t="s">
        <v>24</v>
      </c>
      <c r="M107" s="69" t="s">
        <v>26</v>
      </c>
    </row>
    <row r="108" spans="1:13">
      <c r="A108" s="252"/>
      <c r="B108" s="265" t="s">
        <v>359</v>
      </c>
      <c r="C108" s="39" t="s">
        <v>35</v>
      </c>
      <c r="D108" s="39" t="s">
        <v>241</v>
      </c>
      <c r="E108" s="39" t="s">
        <v>241</v>
      </c>
      <c r="F108" s="177" t="s">
        <v>360</v>
      </c>
      <c r="G108" s="177" t="s">
        <v>361</v>
      </c>
      <c r="H108" s="203">
        <v>10894027682</v>
      </c>
      <c r="I108" s="177" t="s">
        <v>32</v>
      </c>
      <c r="J108" s="252" t="s">
        <v>321</v>
      </c>
      <c r="K108" s="39" t="s">
        <v>78</v>
      </c>
      <c r="M108" s="69" t="s">
        <v>26</v>
      </c>
    </row>
    <row r="109" spans="1:13">
      <c r="A109" s="252"/>
      <c r="B109" s="252" t="s">
        <v>362</v>
      </c>
      <c r="C109" s="39" t="s">
        <v>35</v>
      </c>
      <c r="D109" s="39" t="s">
        <v>241</v>
      </c>
      <c r="E109" s="39" t="s">
        <v>241</v>
      </c>
      <c r="F109" s="177" t="s">
        <v>363</v>
      </c>
      <c r="G109" s="177" t="s">
        <v>364</v>
      </c>
      <c r="H109" s="177" t="s">
        <v>365</v>
      </c>
      <c r="I109" s="412" t="s">
        <v>32</v>
      </c>
      <c r="J109" s="39" t="s">
        <v>175</v>
      </c>
      <c r="K109" s="39" t="s">
        <v>78</v>
      </c>
      <c r="L109" s="252"/>
      <c r="M109" s="428" t="s">
        <v>26</v>
      </c>
    </row>
    <row r="110" spans="1:13">
      <c r="A110" s="39"/>
      <c r="B110" s="39" t="s">
        <v>366</v>
      </c>
      <c r="C110" s="39" t="s">
        <v>35</v>
      </c>
      <c r="D110" s="39" t="s">
        <v>241</v>
      </c>
      <c r="E110" s="39" t="s">
        <v>241</v>
      </c>
      <c r="F110" s="177" t="s">
        <v>367</v>
      </c>
      <c r="G110" s="177" t="s">
        <v>368</v>
      </c>
      <c r="H110" s="189">
        <v>12571721894</v>
      </c>
      <c r="I110" s="177" t="s">
        <v>32</v>
      </c>
      <c r="J110" s="39" t="s">
        <v>61</v>
      </c>
      <c r="K110" s="39" t="s">
        <v>24</v>
      </c>
      <c r="M110" s="69" t="s">
        <v>26</v>
      </c>
    </row>
    <row r="111" spans="1:13">
      <c r="A111" s="39"/>
      <c r="B111" s="39" t="s">
        <v>369</v>
      </c>
      <c r="C111" s="39" t="s">
        <v>35</v>
      </c>
      <c r="D111" s="39" t="s">
        <v>241</v>
      </c>
      <c r="E111" s="39" t="s">
        <v>241</v>
      </c>
      <c r="F111" s="177" t="s">
        <v>370</v>
      </c>
      <c r="G111" s="177" t="s">
        <v>371</v>
      </c>
      <c r="H111" s="189">
        <v>15717642662</v>
      </c>
      <c r="I111" s="177" t="s">
        <v>23</v>
      </c>
      <c r="J111" s="39" t="s">
        <v>18</v>
      </c>
      <c r="K111" s="39" t="s">
        <v>24</v>
      </c>
      <c r="L111" s="39" t="s">
        <v>255</v>
      </c>
      <c r="M111" s="69" t="s">
        <v>26</v>
      </c>
    </row>
    <row r="112" spans="1:13">
      <c r="A112" s="39"/>
      <c r="B112" s="39" t="s">
        <v>372</v>
      </c>
      <c r="C112" s="39" t="s">
        <v>35</v>
      </c>
      <c r="D112" s="39" t="s">
        <v>241</v>
      </c>
      <c r="E112" s="39" t="s">
        <v>241</v>
      </c>
      <c r="F112" s="177" t="s">
        <v>373</v>
      </c>
      <c r="G112" s="177" t="s">
        <v>374</v>
      </c>
      <c r="H112" s="189">
        <v>26666415074</v>
      </c>
      <c r="I112" s="39" t="s">
        <v>32</v>
      </c>
      <c r="J112" s="39" t="s">
        <v>61</v>
      </c>
      <c r="K112" s="39" t="s">
        <v>24</v>
      </c>
      <c r="M112" s="69" t="s">
        <v>26</v>
      </c>
    </row>
    <row r="113" spans="1:13">
      <c r="A113" s="39"/>
      <c r="B113" s="39" t="s">
        <v>375</v>
      </c>
      <c r="C113" s="39" t="s">
        <v>35</v>
      </c>
      <c r="D113" s="39" t="s">
        <v>241</v>
      </c>
      <c r="E113" s="39" t="s">
        <v>241</v>
      </c>
      <c r="F113" s="177" t="s">
        <v>376</v>
      </c>
      <c r="G113" s="177" t="s">
        <v>377</v>
      </c>
      <c r="H113" s="189">
        <v>7929505442</v>
      </c>
      <c r="I113" s="177" t="s">
        <v>32</v>
      </c>
      <c r="J113" s="39" t="s">
        <v>18</v>
      </c>
      <c r="K113" s="39" t="s">
        <v>24</v>
      </c>
      <c r="M113" s="69" t="s">
        <v>26</v>
      </c>
    </row>
    <row r="114" spans="1:13" s="420" customFormat="1">
      <c r="A114" s="39"/>
      <c r="B114" s="39" t="s">
        <v>378</v>
      </c>
      <c r="C114" s="39" t="s">
        <v>35</v>
      </c>
      <c r="D114" s="39" t="s">
        <v>241</v>
      </c>
      <c r="E114" s="39" t="s">
        <v>241</v>
      </c>
      <c r="F114" s="177" t="s">
        <v>379</v>
      </c>
      <c r="G114" s="177" t="s">
        <v>380</v>
      </c>
      <c r="H114" s="189">
        <v>11201256146</v>
      </c>
      <c r="I114" s="177" t="s">
        <v>32</v>
      </c>
      <c r="J114" s="39" t="s">
        <v>18</v>
      </c>
      <c r="K114" s="39" t="s">
        <v>24</v>
      </c>
      <c r="L114" s="39"/>
      <c r="M114" s="69" t="s">
        <v>26</v>
      </c>
    </row>
    <row r="115" spans="1:13" s="420" customFormat="1">
      <c r="A115" s="39"/>
      <c r="B115" s="39" t="s">
        <v>381</v>
      </c>
      <c r="C115" s="39" t="s">
        <v>35</v>
      </c>
      <c r="D115" s="39" t="s">
        <v>241</v>
      </c>
      <c r="E115" s="39" t="s">
        <v>241</v>
      </c>
      <c r="F115" s="177" t="s">
        <v>382</v>
      </c>
      <c r="G115" s="177" t="s">
        <v>383</v>
      </c>
      <c r="H115" s="426">
        <v>21352996514</v>
      </c>
      <c r="I115" s="177" t="s">
        <v>23</v>
      </c>
      <c r="J115" s="39" t="s">
        <v>18</v>
      </c>
      <c r="K115" s="39" t="s">
        <v>24</v>
      </c>
      <c r="L115" s="39" t="s">
        <v>164</v>
      </c>
      <c r="M115" s="69" t="s">
        <v>26</v>
      </c>
    </row>
    <row r="116" spans="1:13" s="420" customFormat="1">
      <c r="A116" s="39"/>
      <c r="B116" s="252" t="s">
        <v>384</v>
      </c>
      <c r="C116" s="39" t="s">
        <v>289</v>
      </c>
      <c r="D116" s="39" t="s">
        <v>290</v>
      </c>
      <c r="E116" s="39" t="s">
        <v>291</v>
      </c>
      <c r="F116" s="177" t="s">
        <v>385</v>
      </c>
      <c r="G116" s="177" t="s">
        <v>18</v>
      </c>
      <c r="H116" s="177" t="s">
        <v>18</v>
      </c>
      <c r="I116" s="412" t="s">
        <v>32</v>
      </c>
      <c r="J116" s="39" t="s">
        <v>118</v>
      </c>
      <c r="K116" s="252" t="s">
        <v>100</v>
      </c>
      <c r="L116" s="252"/>
      <c r="M116" s="428" t="s">
        <v>26</v>
      </c>
    </row>
    <row r="117" spans="1:13">
      <c r="A117" s="39"/>
      <c r="B117" s="265" t="s">
        <v>386</v>
      </c>
      <c r="C117" s="39" t="s">
        <v>35</v>
      </c>
      <c r="D117" s="39" t="s">
        <v>387</v>
      </c>
      <c r="E117" s="39" t="s">
        <v>388</v>
      </c>
      <c r="F117" s="177" t="s">
        <v>389</v>
      </c>
      <c r="G117" s="177" t="s">
        <v>18</v>
      </c>
      <c r="H117" s="177" t="s">
        <v>18</v>
      </c>
      <c r="I117" s="177" t="s">
        <v>23</v>
      </c>
      <c r="J117" s="39" t="s">
        <v>18</v>
      </c>
      <c r="K117" s="39" t="s">
        <v>24</v>
      </c>
      <c r="M117" s="69" t="s">
        <v>26</v>
      </c>
    </row>
    <row r="118" spans="1:13" s="420" customFormat="1">
      <c r="A118" s="39"/>
      <c r="B118" s="39" t="s">
        <v>390</v>
      </c>
      <c r="C118" s="39" t="s">
        <v>35</v>
      </c>
      <c r="D118" s="39" t="s">
        <v>387</v>
      </c>
      <c r="E118" s="39" t="s">
        <v>388</v>
      </c>
      <c r="F118" s="177" t="s">
        <v>391</v>
      </c>
      <c r="G118" s="177" t="s">
        <v>18</v>
      </c>
      <c r="H118" s="177" t="s">
        <v>18</v>
      </c>
      <c r="I118" s="39" t="s">
        <v>32</v>
      </c>
      <c r="J118" s="252" t="s">
        <v>321</v>
      </c>
      <c r="K118" s="39" t="s">
        <v>78</v>
      </c>
      <c r="L118" s="39"/>
      <c r="M118" s="428" t="s">
        <v>26</v>
      </c>
    </row>
    <row r="119" spans="1:13">
      <c r="A119" s="39"/>
      <c r="B119" s="252" t="s">
        <v>392</v>
      </c>
      <c r="C119" s="39" t="s">
        <v>35</v>
      </c>
      <c r="D119" s="39" t="s">
        <v>393</v>
      </c>
      <c r="E119" s="39" t="s">
        <v>394</v>
      </c>
      <c r="F119" s="177" t="s">
        <v>395</v>
      </c>
      <c r="G119" s="177" t="s">
        <v>18</v>
      </c>
      <c r="H119" s="177" t="s">
        <v>18</v>
      </c>
      <c r="I119" s="412" t="s">
        <v>32</v>
      </c>
      <c r="J119" s="412" t="s">
        <v>88</v>
      </c>
      <c r="K119" s="39" t="s">
        <v>78</v>
      </c>
      <c r="L119" s="252"/>
      <c r="M119" s="428" t="s">
        <v>26</v>
      </c>
    </row>
    <row r="120" spans="1:13">
      <c r="A120" s="39"/>
      <c r="B120" s="265" t="s">
        <v>396</v>
      </c>
      <c r="C120" s="39" t="s">
        <v>35</v>
      </c>
      <c r="D120" s="39" t="s">
        <v>397</v>
      </c>
      <c r="E120" s="39" t="s">
        <v>397</v>
      </c>
      <c r="F120" s="177" t="s">
        <v>398</v>
      </c>
      <c r="G120" s="177" t="s">
        <v>18</v>
      </c>
      <c r="H120" s="177" t="s">
        <v>18</v>
      </c>
      <c r="I120" s="177" t="s">
        <v>32</v>
      </c>
      <c r="J120" s="39" t="s">
        <v>77</v>
      </c>
      <c r="K120" s="39" t="s">
        <v>78</v>
      </c>
      <c r="M120" s="69" t="s">
        <v>26</v>
      </c>
    </row>
    <row r="121" spans="1:13">
      <c r="A121" s="39"/>
      <c r="B121" s="39" t="s">
        <v>399</v>
      </c>
      <c r="C121" s="39" t="s">
        <v>289</v>
      </c>
      <c r="D121" s="39" t="s">
        <v>290</v>
      </c>
      <c r="E121" s="39" t="s">
        <v>291</v>
      </c>
      <c r="F121" s="177" t="s">
        <v>400</v>
      </c>
      <c r="G121" s="177" t="s">
        <v>18</v>
      </c>
      <c r="H121" s="177" t="s">
        <v>18</v>
      </c>
      <c r="I121" s="39" t="s">
        <v>32</v>
      </c>
      <c r="J121" s="39" t="s">
        <v>88</v>
      </c>
      <c r="K121" s="39" t="s">
        <v>78</v>
      </c>
      <c r="M121" s="69" t="s">
        <v>26</v>
      </c>
    </row>
    <row r="122" spans="1:13">
      <c r="A122" s="39"/>
      <c r="B122" s="39" t="s">
        <v>401</v>
      </c>
      <c r="C122" s="39" t="s">
        <v>289</v>
      </c>
      <c r="D122" s="39" t="s">
        <v>290</v>
      </c>
      <c r="E122" s="39" t="s">
        <v>291</v>
      </c>
      <c r="F122" s="177" t="s">
        <v>402</v>
      </c>
      <c r="G122" s="421" t="s">
        <v>18</v>
      </c>
      <c r="H122" s="177" t="s">
        <v>18</v>
      </c>
      <c r="I122" s="177" t="s">
        <v>32</v>
      </c>
      <c r="J122" s="39" t="s">
        <v>18</v>
      </c>
      <c r="K122" s="39" t="s">
        <v>24</v>
      </c>
      <c r="M122" s="69" t="s">
        <v>26</v>
      </c>
    </row>
    <row r="123" spans="1:13">
      <c r="A123" s="39"/>
      <c r="B123" s="39" t="s">
        <v>403</v>
      </c>
      <c r="C123" s="39" t="s">
        <v>289</v>
      </c>
      <c r="D123" s="39" t="s">
        <v>290</v>
      </c>
      <c r="E123" s="39" t="s">
        <v>291</v>
      </c>
      <c r="F123" s="177" t="s">
        <v>404</v>
      </c>
      <c r="G123" s="421" t="s">
        <v>18</v>
      </c>
      <c r="H123" s="177" t="s">
        <v>18</v>
      </c>
      <c r="I123" s="39" t="s">
        <v>32</v>
      </c>
      <c r="J123" s="39" t="s">
        <v>61</v>
      </c>
      <c r="K123" s="39" t="s">
        <v>24</v>
      </c>
      <c r="M123" s="69" t="s">
        <v>26</v>
      </c>
    </row>
    <row r="124" spans="1:13" s="420" customFormat="1">
      <c r="A124" s="39"/>
      <c r="B124" s="415" t="s">
        <v>405</v>
      </c>
      <c r="C124" s="39" t="s">
        <v>406</v>
      </c>
      <c r="D124" s="39" t="s">
        <v>407</v>
      </c>
      <c r="E124" s="39" t="s">
        <v>408</v>
      </c>
      <c r="F124" s="412" t="s">
        <v>18</v>
      </c>
      <c r="G124" s="412" t="s">
        <v>18</v>
      </c>
      <c r="H124" s="412" t="s">
        <v>18</v>
      </c>
      <c r="I124" s="177" t="s">
        <v>32</v>
      </c>
      <c r="J124" s="252" t="s">
        <v>88</v>
      </c>
      <c r="K124" s="39" t="s">
        <v>78</v>
      </c>
      <c r="L124" s="252"/>
      <c r="M124" s="428" t="s">
        <v>26</v>
      </c>
    </row>
    <row r="125" spans="1:13">
      <c r="A125" s="39"/>
      <c r="B125" s="252" t="s">
        <v>409</v>
      </c>
      <c r="C125" s="39" t="s">
        <v>35</v>
      </c>
      <c r="D125" s="39" t="s">
        <v>387</v>
      </c>
      <c r="E125" s="39" t="s">
        <v>410</v>
      </c>
      <c r="F125" s="177" t="s">
        <v>411</v>
      </c>
      <c r="G125" s="177" t="s">
        <v>18</v>
      </c>
      <c r="H125" s="177" t="s">
        <v>18</v>
      </c>
      <c r="I125" s="412" t="s">
        <v>32</v>
      </c>
      <c r="J125" s="252" t="s">
        <v>18</v>
      </c>
      <c r="K125" s="39" t="s">
        <v>24</v>
      </c>
      <c r="L125" s="252"/>
      <c r="M125" s="69" t="s">
        <v>26</v>
      </c>
    </row>
    <row r="126" spans="1:13">
      <c r="A126" s="39"/>
      <c r="B126" s="39" t="s">
        <v>412</v>
      </c>
      <c r="C126" s="39" t="s">
        <v>35</v>
      </c>
      <c r="D126" s="39" t="s">
        <v>387</v>
      </c>
      <c r="E126" s="39" t="s">
        <v>410</v>
      </c>
      <c r="F126" s="177" t="s">
        <v>413</v>
      </c>
      <c r="G126" s="177" t="s">
        <v>18</v>
      </c>
      <c r="H126" s="177" t="s">
        <v>18</v>
      </c>
      <c r="I126" s="39" t="s">
        <v>32</v>
      </c>
      <c r="J126" s="39" t="s">
        <v>268</v>
      </c>
      <c r="K126" s="39" t="s">
        <v>24</v>
      </c>
      <c r="M126" s="69" t="s">
        <v>26</v>
      </c>
    </row>
    <row r="127" spans="1:13" s="420" customFormat="1">
      <c r="A127" s="39"/>
      <c r="B127" s="265" t="s">
        <v>414</v>
      </c>
      <c r="C127" s="39" t="s">
        <v>35</v>
      </c>
      <c r="D127" s="39" t="s">
        <v>387</v>
      </c>
      <c r="E127" s="39" t="s">
        <v>410</v>
      </c>
      <c r="F127" s="177" t="s">
        <v>415</v>
      </c>
      <c r="G127" s="177" t="s">
        <v>18</v>
      </c>
      <c r="H127" s="177" t="s">
        <v>18</v>
      </c>
      <c r="I127" s="177" t="s">
        <v>32</v>
      </c>
      <c r="J127" s="39" t="s">
        <v>116</v>
      </c>
      <c r="K127" s="39" t="s">
        <v>78</v>
      </c>
      <c r="L127" s="39"/>
      <c r="M127" s="69" t="s">
        <v>26</v>
      </c>
    </row>
    <row r="128" spans="1:13">
      <c r="A128" s="252"/>
      <c r="B128" s="265" t="s">
        <v>416</v>
      </c>
      <c r="C128" s="39" t="s">
        <v>35</v>
      </c>
      <c r="D128" s="39" t="s">
        <v>393</v>
      </c>
      <c r="E128" s="39" t="s">
        <v>417</v>
      </c>
      <c r="F128" s="177" t="s">
        <v>418</v>
      </c>
      <c r="G128" s="177" t="s">
        <v>18</v>
      </c>
      <c r="H128" s="177" t="s">
        <v>18</v>
      </c>
      <c r="I128" s="177" t="s">
        <v>23</v>
      </c>
      <c r="J128" s="39" t="s">
        <v>18</v>
      </c>
      <c r="K128" s="39" t="s">
        <v>24</v>
      </c>
      <c r="M128" s="69" t="s">
        <v>26</v>
      </c>
    </row>
    <row r="129" spans="1:13">
      <c r="A129" s="39"/>
      <c r="B129" s="39" t="s">
        <v>419</v>
      </c>
      <c r="C129" s="39" t="s">
        <v>35</v>
      </c>
      <c r="D129" s="39" t="s">
        <v>387</v>
      </c>
      <c r="E129" s="39" t="s">
        <v>417</v>
      </c>
      <c r="F129" s="177" t="s">
        <v>420</v>
      </c>
      <c r="G129" s="177" t="s">
        <v>18</v>
      </c>
      <c r="H129" s="177" t="s">
        <v>18</v>
      </c>
      <c r="I129" s="177" t="s">
        <v>23</v>
      </c>
      <c r="J129" s="39" t="s">
        <v>18</v>
      </c>
      <c r="K129" s="39" t="s">
        <v>24</v>
      </c>
      <c r="M129" s="69" t="s">
        <v>26</v>
      </c>
    </row>
    <row r="130" spans="1:13">
      <c r="A130" s="252"/>
      <c r="B130" s="265" t="s">
        <v>421</v>
      </c>
      <c r="C130" s="39" t="s">
        <v>35</v>
      </c>
      <c r="D130" s="39" t="s">
        <v>387</v>
      </c>
      <c r="E130" s="39" t="s">
        <v>410</v>
      </c>
      <c r="F130" s="177" t="s">
        <v>422</v>
      </c>
      <c r="G130" s="177" t="s">
        <v>18</v>
      </c>
      <c r="H130" s="177" t="s">
        <v>18</v>
      </c>
      <c r="I130" s="39" t="s">
        <v>32</v>
      </c>
      <c r="J130" s="39" t="s">
        <v>175</v>
      </c>
      <c r="K130" s="39" t="s">
        <v>78</v>
      </c>
      <c r="M130" s="69" t="s">
        <v>26</v>
      </c>
    </row>
    <row r="131" spans="1:13">
      <c r="A131" s="39"/>
      <c r="B131" s="265" t="s">
        <v>423</v>
      </c>
      <c r="C131" s="39" t="s">
        <v>35</v>
      </c>
      <c r="D131" s="39" t="s">
        <v>393</v>
      </c>
      <c r="E131" s="39" t="s">
        <v>424</v>
      </c>
      <c r="F131" s="177" t="s">
        <v>425</v>
      </c>
      <c r="G131" s="177" t="s">
        <v>18</v>
      </c>
      <c r="H131" s="177" t="s">
        <v>18</v>
      </c>
      <c r="I131" s="177" t="s">
        <v>32</v>
      </c>
      <c r="J131" s="39" t="s">
        <v>130</v>
      </c>
      <c r="K131" s="39" t="s">
        <v>24</v>
      </c>
      <c r="M131" s="69" t="s">
        <v>26</v>
      </c>
    </row>
    <row r="132" spans="1:13">
      <c r="A132" s="39"/>
      <c r="B132" s="265" t="s">
        <v>426</v>
      </c>
      <c r="C132" s="39" t="s">
        <v>35</v>
      </c>
      <c r="D132" s="39" t="s">
        <v>393</v>
      </c>
      <c r="E132" s="39" t="s">
        <v>424</v>
      </c>
      <c r="F132" s="177" t="s">
        <v>427</v>
      </c>
      <c r="G132" s="177" t="s">
        <v>18</v>
      </c>
      <c r="H132" s="177" t="s">
        <v>18</v>
      </c>
      <c r="I132" s="177" t="s">
        <v>32</v>
      </c>
      <c r="J132" s="39" t="s">
        <v>48</v>
      </c>
      <c r="K132" s="39" t="s">
        <v>24</v>
      </c>
      <c r="M132" s="69" t="s">
        <v>26</v>
      </c>
    </row>
    <row r="133" spans="1:13">
      <c r="A133" s="39"/>
      <c r="B133" s="39" t="s">
        <v>428</v>
      </c>
      <c r="C133" s="39" t="s">
        <v>35</v>
      </c>
      <c r="D133" s="39" t="s">
        <v>393</v>
      </c>
      <c r="E133" s="39" t="s">
        <v>424</v>
      </c>
      <c r="F133" s="177" t="s">
        <v>429</v>
      </c>
      <c r="G133" s="177" t="s">
        <v>18</v>
      </c>
      <c r="H133" s="177" t="s">
        <v>18</v>
      </c>
      <c r="I133" s="39" t="s">
        <v>32</v>
      </c>
      <c r="J133" s="39" t="s">
        <v>268</v>
      </c>
      <c r="K133" s="39" t="s">
        <v>24</v>
      </c>
      <c r="M133" s="69" t="s">
        <v>26</v>
      </c>
    </row>
    <row r="134" spans="1:13">
      <c r="A134" s="39"/>
      <c r="B134" s="252" t="s">
        <v>430</v>
      </c>
      <c r="C134" s="39" t="s">
        <v>35</v>
      </c>
      <c r="D134" s="39" t="s">
        <v>393</v>
      </c>
      <c r="E134" s="39" t="s">
        <v>424</v>
      </c>
      <c r="F134" s="177" t="s">
        <v>431</v>
      </c>
      <c r="G134" s="177" t="s">
        <v>18</v>
      </c>
      <c r="H134" s="177" t="s">
        <v>18</v>
      </c>
      <c r="I134" s="412" t="s">
        <v>32</v>
      </c>
      <c r="J134" s="39" t="s">
        <v>175</v>
      </c>
      <c r="K134" s="39" t="s">
        <v>78</v>
      </c>
      <c r="L134" s="252"/>
      <c r="M134" s="428" t="s">
        <v>26</v>
      </c>
    </row>
    <row r="135" spans="1:13">
      <c r="A135" s="39"/>
      <c r="B135" s="265" t="s">
        <v>432</v>
      </c>
      <c r="C135" s="39" t="s">
        <v>35</v>
      </c>
      <c r="D135" s="39" t="s">
        <v>393</v>
      </c>
      <c r="E135" s="39" t="s">
        <v>424</v>
      </c>
      <c r="F135" s="177" t="s">
        <v>433</v>
      </c>
      <c r="G135" s="177" t="s">
        <v>18</v>
      </c>
      <c r="H135" s="177" t="s">
        <v>18</v>
      </c>
      <c r="I135" s="177" t="s">
        <v>32</v>
      </c>
      <c r="J135" s="39" t="s">
        <v>116</v>
      </c>
      <c r="K135" s="39" t="s">
        <v>78</v>
      </c>
      <c r="M135" s="69" t="s">
        <v>26</v>
      </c>
    </row>
    <row r="136" spans="1:13">
      <c r="A136" s="39"/>
      <c r="B136" s="39" t="s">
        <v>434</v>
      </c>
      <c r="C136" s="39" t="s">
        <v>35</v>
      </c>
      <c r="D136" s="39" t="s">
        <v>393</v>
      </c>
      <c r="E136" s="39" t="s">
        <v>424</v>
      </c>
      <c r="F136" s="177" t="s">
        <v>435</v>
      </c>
      <c r="G136" s="177" t="s">
        <v>18</v>
      </c>
      <c r="H136" s="177" t="s">
        <v>18</v>
      </c>
      <c r="I136" s="177" t="s">
        <v>32</v>
      </c>
      <c r="J136" s="252" t="s">
        <v>321</v>
      </c>
      <c r="K136" s="39" t="s">
        <v>78</v>
      </c>
      <c r="M136" s="69" t="s">
        <v>26</v>
      </c>
    </row>
    <row r="137" spans="1:13">
      <c r="A137" s="39"/>
      <c r="B137" s="265" t="s">
        <v>436</v>
      </c>
      <c r="C137" s="39" t="s">
        <v>289</v>
      </c>
      <c r="D137" s="39" t="s">
        <v>290</v>
      </c>
      <c r="E137" s="39" t="s">
        <v>291</v>
      </c>
      <c r="F137" s="177" t="s">
        <v>437</v>
      </c>
      <c r="G137" s="177" t="s">
        <v>437</v>
      </c>
      <c r="H137" s="177" t="s">
        <v>437</v>
      </c>
      <c r="I137" s="177" t="s">
        <v>32</v>
      </c>
      <c r="J137" s="39" t="s">
        <v>116</v>
      </c>
      <c r="K137" s="39" t="s">
        <v>78</v>
      </c>
      <c r="M137" s="69" t="s">
        <v>26</v>
      </c>
    </row>
    <row r="138" spans="1:13">
      <c r="A138" s="39"/>
      <c r="B138" s="39" t="s">
        <v>18</v>
      </c>
      <c r="C138" s="39" t="s">
        <v>289</v>
      </c>
      <c r="D138" s="39" t="s">
        <v>290</v>
      </c>
      <c r="E138" s="39" t="s">
        <v>18</v>
      </c>
      <c r="F138" s="39">
        <v>228156955</v>
      </c>
      <c r="G138" s="39" t="s">
        <v>18</v>
      </c>
      <c r="H138" s="39" t="s">
        <v>18</v>
      </c>
      <c r="I138" s="177" t="s">
        <v>32</v>
      </c>
      <c r="J138" s="39" t="s">
        <v>18</v>
      </c>
      <c r="K138" s="39" t="s">
        <v>24</v>
      </c>
      <c r="L138" s="39" t="s">
        <v>34</v>
      </c>
      <c r="M138" s="69" t="s">
        <v>26</v>
      </c>
    </row>
    <row r="139" spans="1:13">
      <c r="A139" s="252"/>
      <c r="B139" s="39" t="s">
        <v>438</v>
      </c>
      <c r="C139" s="39" t="s">
        <v>289</v>
      </c>
      <c r="D139" s="39" t="s">
        <v>290</v>
      </c>
      <c r="E139" s="39" t="s">
        <v>291</v>
      </c>
      <c r="F139" s="177" t="s">
        <v>439</v>
      </c>
      <c r="G139" s="177" t="s">
        <v>439</v>
      </c>
      <c r="H139" s="177" t="s">
        <v>439</v>
      </c>
      <c r="I139" s="39" t="s">
        <v>32</v>
      </c>
      <c r="J139" s="39" t="s">
        <v>130</v>
      </c>
      <c r="K139" s="39" t="s">
        <v>24</v>
      </c>
      <c r="M139" s="69" t="s">
        <v>26</v>
      </c>
    </row>
    <row r="140" spans="1:13">
      <c r="A140" s="252"/>
      <c r="B140" s="252" t="s">
        <v>18</v>
      </c>
      <c r="C140" s="252" t="s">
        <v>289</v>
      </c>
      <c r="D140" s="39" t="s">
        <v>290</v>
      </c>
      <c r="E140" s="39" t="s">
        <v>18</v>
      </c>
      <c r="F140" s="252">
        <v>393100302</v>
      </c>
      <c r="G140" s="252" t="s">
        <v>18</v>
      </c>
      <c r="H140" s="252" t="s">
        <v>18</v>
      </c>
      <c r="I140" s="412" t="s">
        <v>32</v>
      </c>
      <c r="J140" s="412" t="s">
        <v>18</v>
      </c>
      <c r="K140" s="39" t="s">
        <v>24</v>
      </c>
      <c r="L140" s="252" t="s">
        <v>34</v>
      </c>
      <c r="M140" s="428" t="s">
        <v>26</v>
      </c>
    </row>
    <row r="141" spans="1:13">
      <c r="A141" s="39"/>
      <c r="B141" s="265" t="s">
        <v>18</v>
      </c>
      <c r="C141" s="39" t="s">
        <v>35</v>
      </c>
      <c r="D141" s="39" t="s">
        <v>440</v>
      </c>
      <c r="E141" s="39" t="s">
        <v>18</v>
      </c>
      <c r="F141" s="177" t="s">
        <v>18</v>
      </c>
      <c r="G141" s="177" t="s">
        <v>18</v>
      </c>
      <c r="H141" s="177" t="s">
        <v>18</v>
      </c>
      <c r="I141" s="177" t="s">
        <v>32</v>
      </c>
      <c r="J141" s="39" t="s">
        <v>88</v>
      </c>
      <c r="K141" s="39" t="s">
        <v>24</v>
      </c>
      <c r="L141" s="39" t="s">
        <v>441</v>
      </c>
      <c r="M141" s="69" t="s">
        <v>26</v>
      </c>
    </row>
    <row r="142" spans="1:13">
      <c r="A142" s="39"/>
      <c r="B142" s="415" t="s">
        <v>18</v>
      </c>
      <c r="C142" s="252" t="s">
        <v>35</v>
      </c>
      <c r="D142" s="252" t="s">
        <v>442</v>
      </c>
      <c r="E142" s="39" t="s">
        <v>443</v>
      </c>
      <c r="F142" s="412" t="s">
        <v>18</v>
      </c>
      <c r="G142" s="177" t="s">
        <v>18</v>
      </c>
      <c r="H142" s="412" t="s">
        <v>18</v>
      </c>
      <c r="I142" s="412" t="s">
        <v>32</v>
      </c>
      <c r="J142" s="412" t="s">
        <v>18</v>
      </c>
      <c r="K142" s="39" t="s">
        <v>24</v>
      </c>
      <c r="L142" s="252" t="s">
        <v>441</v>
      </c>
      <c r="M142" s="428" t="s">
        <v>26</v>
      </c>
    </row>
    <row r="143" spans="1:13">
      <c r="A143" s="39"/>
      <c r="B143" s="265"/>
      <c r="C143" s="39" t="s">
        <v>35</v>
      </c>
      <c r="D143" s="39" t="s">
        <v>444</v>
      </c>
      <c r="E143" s="39" t="s">
        <v>445</v>
      </c>
      <c r="F143" s="177" t="s">
        <v>18</v>
      </c>
      <c r="G143" s="177" t="s">
        <v>18</v>
      </c>
      <c r="H143" s="177" t="s">
        <v>18</v>
      </c>
      <c r="I143" s="177" t="s">
        <v>32</v>
      </c>
      <c r="J143" s="39" t="s">
        <v>18</v>
      </c>
      <c r="K143" s="39" t="s">
        <v>24</v>
      </c>
      <c r="L143" s="39" t="s">
        <v>441</v>
      </c>
      <c r="M143" s="69" t="s">
        <v>26</v>
      </c>
    </row>
    <row r="144" spans="1:13">
      <c r="A144" s="39"/>
      <c r="B144" s="265"/>
      <c r="D144" s="39" t="s">
        <v>446</v>
      </c>
      <c r="K144" s="39" t="s">
        <v>24</v>
      </c>
      <c r="M144" s="69" t="s">
        <v>26</v>
      </c>
    </row>
    <row r="145" spans="1:13">
      <c r="A145" s="39"/>
      <c r="B145" s="265" t="s">
        <v>447</v>
      </c>
      <c r="C145" s="39" t="s">
        <v>35</v>
      </c>
      <c r="D145" s="39" t="s">
        <v>83</v>
      </c>
      <c r="E145" s="438" t="s">
        <v>83</v>
      </c>
      <c r="F145" s="177" t="s">
        <v>18</v>
      </c>
      <c r="G145" s="421" t="s">
        <v>448</v>
      </c>
      <c r="H145" s="177">
        <v>35124385574</v>
      </c>
      <c r="I145" s="177" t="s">
        <v>32</v>
      </c>
      <c r="J145" s="39" t="s">
        <v>160</v>
      </c>
      <c r="K145" s="39" t="s">
        <v>100</v>
      </c>
      <c r="M145" s="69" t="s">
        <v>26</v>
      </c>
    </row>
    <row r="146" spans="1:13">
      <c r="A146" s="39"/>
      <c r="B146" s="265" t="s">
        <v>449</v>
      </c>
      <c r="C146" s="39" t="s">
        <v>35</v>
      </c>
      <c r="D146" s="39" t="s">
        <v>107</v>
      </c>
      <c r="E146" s="39" t="s">
        <v>107</v>
      </c>
      <c r="F146" s="177" t="s">
        <v>450</v>
      </c>
      <c r="G146" s="177" t="s">
        <v>451</v>
      </c>
      <c r="H146" s="177">
        <v>9418012886</v>
      </c>
      <c r="I146" s="177" t="s">
        <v>32</v>
      </c>
      <c r="J146" s="39" t="s">
        <v>160</v>
      </c>
      <c r="K146" s="39" t="s">
        <v>100</v>
      </c>
      <c r="M146" s="69" t="s">
        <v>26</v>
      </c>
    </row>
    <row r="147" spans="1:13">
      <c r="A147" s="39"/>
      <c r="B147" s="39" t="s">
        <v>452</v>
      </c>
      <c r="C147" s="39" t="s">
        <v>35</v>
      </c>
      <c r="D147" s="39" t="s">
        <v>107</v>
      </c>
      <c r="E147" s="39" t="s">
        <v>107</v>
      </c>
      <c r="F147" s="177" t="s">
        <v>453</v>
      </c>
      <c r="G147" s="177" t="s">
        <v>454</v>
      </c>
      <c r="H147" s="177">
        <v>5386981142</v>
      </c>
      <c r="I147" s="177" t="s">
        <v>32</v>
      </c>
      <c r="J147" s="39" t="s">
        <v>160</v>
      </c>
      <c r="K147" s="39" t="s">
        <v>100</v>
      </c>
      <c r="M147" s="69" t="s">
        <v>26</v>
      </c>
    </row>
    <row r="148" spans="1:13">
      <c r="A148" s="39"/>
      <c r="B148" s="265" t="s">
        <v>455</v>
      </c>
      <c r="C148" s="39" t="s">
        <v>289</v>
      </c>
      <c r="D148" s="39" t="s">
        <v>290</v>
      </c>
      <c r="E148" s="39" t="s">
        <v>291</v>
      </c>
      <c r="F148" s="177" t="s">
        <v>456</v>
      </c>
      <c r="G148" s="177" t="s">
        <v>456</v>
      </c>
      <c r="H148" s="177" t="s">
        <v>456</v>
      </c>
      <c r="I148" s="177" t="s">
        <v>32</v>
      </c>
      <c r="J148" s="39" t="s">
        <v>160</v>
      </c>
      <c r="K148" s="39" t="s">
        <v>100</v>
      </c>
      <c r="M148" s="69" t="s">
        <v>26</v>
      </c>
    </row>
    <row r="149" spans="1:13">
      <c r="A149" s="39"/>
      <c r="B149" s="265" t="s">
        <v>457</v>
      </c>
      <c r="C149" s="39" t="s">
        <v>35</v>
      </c>
      <c r="D149" s="39" t="s">
        <v>387</v>
      </c>
      <c r="E149" s="39" t="s">
        <v>410</v>
      </c>
      <c r="F149" s="177" t="s">
        <v>458</v>
      </c>
      <c r="G149" s="177" t="s">
        <v>18</v>
      </c>
      <c r="H149" s="177" t="s">
        <v>18</v>
      </c>
      <c r="I149" s="177" t="s">
        <v>32</v>
      </c>
      <c r="J149" s="39" t="s">
        <v>130</v>
      </c>
      <c r="K149" s="39" t="s">
        <v>24</v>
      </c>
      <c r="M149" s="69" t="s">
        <v>26</v>
      </c>
    </row>
    <row r="150" spans="1:13">
      <c r="A150" s="39"/>
      <c r="B150" s="39" t="s">
        <v>18</v>
      </c>
      <c r="C150" s="39" t="s">
        <v>35</v>
      </c>
      <c r="D150" s="39" t="s">
        <v>393</v>
      </c>
      <c r="E150" s="177" t="s">
        <v>18</v>
      </c>
      <c r="F150" s="177" t="s">
        <v>459</v>
      </c>
      <c r="G150" s="177" t="s">
        <v>18</v>
      </c>
      <c r="H150" s="177" t="s">
        <v>18</v>
      </c>
      <c r="I150" s="177" t="s">
        <v>32</v>
      </c>
      <c r="J150" s="39" t="s">
        <v>61</v>
      </c>
      <c r="K150" s="39" t="s">
        <v>24</v>
      </c>
      <c r="L150" s="39" t="s">
        <v>34</v>
      </c>
      <c r="M150" s="69" t="s">
        <v>26</v>
      </c>
    </row>
    <row r="151" spans="1:13">
      <c r="A151" s="39"/>
      <c r="B151" s="39" t="s">
        <v>18</v>
      </c>
      <c r="C151" s="39" t="s">
        <v>69</v>
      </c>
      <c r="D151" s="39" t="s">
        <v>460</v>
      </c>
      <c r="E151" s="39" t="s">
        <v>461</v>
      </c>
      <c r="F151" s="177" t="s">
        <v>18</v>
      </c>
      <c r="G151" s="177" t="s">
        <v>18</v>
      </c>
      <c r="H151" s="177" t="s">
        <v>18</v>
      </c>
      <c r="I151" s="39" t="s">
        <v>32</v>
      </c>
      <c r="J151" s="39" t="s">
        <v>61</v>
      </c>
      <c r="K151" s="39" t="s">
        <v>24</v>
      </c>
      <c r="L151" s="39" t="s">
        <v>441</v>
      </c>
      <c r="M151" s="69" t="s">
        <v>26</v>
      </c>
    </row>
    <row r="152" spans="1:13">
      <c r="A152" s="39"/>
      <c r="B152" s="39" t="s">
        <v>18</v>
      </c>
      <c r="C152" s="39" t="s">
        <v>69</v>
      </c>
      <c r="D152" s="39" t="s">
        <v>460</v>
      </c>
      <c r="E152" s="39" t="s">
        <v>18</v>
      </c>
      <c r="F152" s="177" t="s">
        <v>18</v>
      </c>
      <c r="G152" s="177" t="s">
        <v>18</v>
      </c>
      <c r="H152" s="177" t="s">
        <v>18</v>
      </c>
      <c r="I152" s="177" t="s">
        <v>32</v>
      </c>
      <c r="J152" s="39" t="s">
        <v>268</v>
      </c>
      <c r="K152" s="39" t="s">
        <v>24</v>
      </c>
      <c r="L152" s="39" t="s">
        <v>462</v>
      </c>
      <c r="M152" s="69" t="s">
        <v>26</v>
      </c>
    </row>
    <row r="153" spans="1:13">
      <c r="A153" s="39"/>
      <c r="B153" s="39" t="s">
        <v>18</v>
      </c>
      <c r="C153" s="39" t="s">
        <v>69</v>
      </c>
      <c r="D153" s="39" t="s">
        <v>460</v>
      </c>
      <c r="E153" s="39" t="s">
        <v>463</v>
      </c>
      <c r="F153" s="39" t="s">
        <v>18</v>
      </c>
      <c r="G153" s="39" t="s">
        <v>18</v>
      </c>
      <c r="H153" s="39" t="s">
        <v>18</v>
      </c>
      <c r="I153" s="177" t="s">
        <v>32</v>
      </c>
      <c r="J153" s="39" t="s">
        <v>45</v>
      </c>
      <c r="K153" s="39" t="s">
        <v>24</v>
      </c>
      <c r="L153" s="39" t="s">
        <v>462</v>
      </c>
      <c r="M153" s="69" t="s">
        <v>26</v>
      </c>
    </row>
    <row r="154" spans="1:13">
      <c r="A154" s="39"/>
      <c r="B154" s="39" t="s">
        <v>464</v>
      </c>
      <c r="C154" s="39" t="s">
        <v>35</v>
      </c>
      <c r="D154" s="39" t="s">
        <v>326</v>
      </c>
      <c r="E154" s="39" t="s">
        <v>327</v>
      </c>
      <c r="F154" s="177" t="s">
        <v>465</v>
      </c>
      <c r="G154" s="177" t="s">
        <v>465</v>
      </c>
      <c r="H154" s="177" t="s">
        <v>466</v>
      </c>
      <c r="I154" s="177" t="s">
        <v>23</v>
      </c>
      <c r="J154" s="39" t="s">
        <v>18</v>
      </c>
      <c r="K154" s="39" t="s">
        <v>24</v>
      </c>
      <c r="M154" s="69" t="s">
        <v>26</v>
      </c>
    </row>
    <row r="155" spans="1:13">
      <c r="A155" s="39"/>
      <c r="B155" s="252" t="s">
        <v>467</v>
      </c>
      <c r="C155" s="39" t="s">
        <v>35</v>
      </c>
      <c r="D155" s="39" t="s">
        <v>191</v>
      </c>
      <c r="E155" s="438" t="s">
        <v>191</v>
      </c>
      <c r="F155" s="177" t="s">
        <v>468</v>
      </c>
      <c r="G155" s="177" t="s">
        <v>469</v>
      </c>
      <c r="H155" s="177" t="s">
        <v>470</v>
      </c>
      <c r="I155" s="412" t="s">
        <v>23</v>
      </c>
      <c r="J155" s="252" t="s">
        <v>18</v>
      </c>
      <c r="K155" s="39" t="s">
        <v>24</v>
      </c>
      <c r="L155" s="252"/>
      <c r="M155" s="69" t="s">
        <v>26</v>
      </c>
    </row>
    <row r="156" spans="1:13">
      <c r="A156" s="39"/>
      <c r="B156" s="252" t="s">
        <v>471</v>
      </c>
      <c r="C156" s="39" t="s">
        <v>35</v>
      </c>
      <c r="D156" s="39" t="s">
        <v>107</v>
      </c>
      <c r="E156" s="39" t="s">
        <v>107</v>
      </c>
      <c r="F156" s="177" t="s">
        <v>472</v>
      </c>
      <c r="G156" s="177" t="s">
        <v>473</v>
      </c>
      <c r="H156" s="177">
        <v>16508275958</v>
      </c>
      <c r="I156" s="412" t="s">
        <v>23</v>
      </c>
      <c r="J156" s="252" t="s">
        <v>18</v>
      </c>
      <c r="K156" s="39" t="s">
        <v>24</v>
      </c>
      <c r="L156" s="252"/>
      <c r="M156" s="69" t="s">
        <v>26</v>
      </c>
    </row>
    <row r="157" spans="1:13">
      <c r="A157" s="252"/>
      <c r="B157" s="39" t="s">
        <v>474</v>
      </c>
      <c r="C157" s="39" t="s">
        <v>289</v>
      </c>
      <c r="D157" s="39" t="s">
        <v>290</v>
      </c>
      <c r="E157" s="39" t="s">
        <v>291</v>
      </c>
      <c r="F157" s="177" t="s">
        <v>475</v>
      </c>
      <c r="G157" s="177" t="s">
        <v>475</v>
      </c>
      <c r="H157" s="177" t="s">
        <v>475</v>
      </c>
      <c r="I157" s="177" t="s">
        <v>23</v>
      </c>
      <c r="J157" s="39" t="s">
        <v>18</v>
      </c>
      <c r="K157" s="39" t="s">
        <v>24</v>
      </c>
      <c r="M157" s="69" t="s">
        <v>26</v>
      </c>
    </row>
    <row r="158" spans="1:13">
      <c r="A158" s="252"/>
      <c r="B158" s="265" t="s">
        <v>18</v>
      </c>
      <c r="C158" s="39" t="s">
        <v>35</v>
      </c>
      <c r="D158" s="39" t="s">
        <v>393</v>
      </c>
      <c r="E158" s="39" t="s">
        <v>52</v>
      </c>
      <c r="F158" s="177" t="s">
        <v>476</v>
      </c>
      <c r="G158" s="421" t="s">
        <v>18</v>
      </c>
      <c r="H158" s="177" t="s">
        <v>18</v>
      </c>
      <c r="I158" s="177" t="s">
        <v>32</v>
      </c>
      <c r="J158" s="39" t="s">
        <v>118</v>
      </c>
      <c r="K158" s="39" t="s">
        <v>100</v>
      </c>
      <c r="L158" s="39" t="s">
        <v>477</v>
      </c>
      <c r="M158" s="69" t="s">
        <v>26</v>
      </c>
    </row>
    <row r="159" spans="1:13">
      <c r="A159" s="39"/>
      <c r="B159" s="265" t="s">
        <v>18</v>
      </c>
      <c r="C159" s="39" t="s">
        <v>35</v>
      </c>
      <c r="D159" s="39" t="s">
        <v>387</v>
      </c>
      <c r="E159" s="39" t="s">
        <v>50</v>
      </c>
      <c r="F159" s="177" t="s">
        <v>478</v>
      </c>
      <c r="G159" s="177" t="s">
        <v>18</v>
      </c>
      <c r="H159" s="177" t="s">
        <v>18</v>
      </c>
      <c r="I159" s="177" t="s">
        <v>32</v>
      </c>
      <c r="J159" s="39" t="s">
        <v>118</v>
      </c>
      <c r="K159" s="39" t="s">
        <v>100</v>
      </c>
      <c r="L159" s="39" t="s">
        <v>477</v>
      </c>
      <c r="M159" s="69" t="s">
        <v>26</v>
      </c>
    </row>
    <row r="160" spans="1:13">
      <c r="A160" s="39"/>
      <c r="D160" s="39"/>
    </row>
    <row r="161" spans="1:7">
      <c r="A161" s="39"/>
      <c r="B161" s="265"/>
      <c r="D161" s="39"/>
    </row>
    <row r="162" spans="1:7">
      <c r="A162" s="39"/>
      <c r="B162" s="265"/>
      <c r="D162" s="39"/>
    </row>
    <row r="163" spans="1:7">
      <c r="A163" s="39"/>
      <c r="B163" s="265"/>
      <c r="D163" s="39"/>
    </row>
    <row r="164" spans="1:7">
      <c r="A164" s="39"/>
      <c r="B164" s="265"/>
      <c r="D164" s="39"/>
    </row>
    <row r="165" spans="1:7">
      <c r="A165" s="39"/>
      <c r="D165" s="39"/>
      <c r="G165" s="422"/>
    </row>
    <row r="166" spans="1:7">
      <c r="A166" s="39"/>
      <c r="D166" s="39"/>
    </row>
    <row r="167" spans="1:7">
      <c r="A167" s="39"/>
      <c r="D167" s="39"/>
    </row>
    <row r="168" spans="1:7">
      <c r="A168" s="39"/>
      <c r="B168" s="265"/>
      <c r="D168" s="39"/>
      <c r="G168" s="421"/>
    </row>
    <row r="169" spans="1:7">
      <c r="A169" s="39"/>
      <c r="B169" s="265"/>
      <c r="D169" s="39"/>
    </row>
    <row r="170" spans="1:7">
      <c r="A170" s="39"/>
      <c r="B170" s="265"/>
      <c r="D170" s="39"/>
      <c r="G170" s="421"/>
    </row>
    <row r="171" spans="1:7">
      <c r="A171" s="39"/>
      <c r="B171" s="265"/>
      <c r="D171" s="39"/>
    </row>
    <row r="172" spans="1:7">
      <c r="A172" s="39"/>
      <c r="B172" s="265"/>
      <c r="D172" s="39"/>
      <c r="G172" s="421"/>
    </row>
    <row r="173" spans="1:7">
      <c r="A173" s="39"/>
      <c r="B173" s="265"/>
      <c r="D173" s="39"/>
    </row>
    <row r="174" spans="1:7">
      <c r="A174" s="39"/>
      <c r="B174" s="265"/>
      <c r="D174" s="39"/>
      <c r="G174" s="421"/>
    </row>
    <row r="175" spans="1:7">
      <c r="A175" s="39"/>
      <c r="D175" s="39"/>
    </row>
    <row r="176" spans="1:7">
      <c r="A176" s="39"/>
      <c r="D176" s="39"/>
      <c r="G176" s="421"/>
    </row>
    <row r="177" spans="1:13">
      <c r="A177" s="39"/>
      <c r="D177" s="39"/>
      <c r="G177" s="422"/>
    </row>
    <row r="178" spans="1:13">
      <c r="A178" s="39"/>
      <c r="B178" s="252"/>
      <c r="C178" s="252"/>
      <c r="D178" s="252"/>
      <c r="E178" s="252"/>
      <c r="F178" s="412"/>
      <c r="G178" s="413"/>
      <c r="H178" s="412"/>
      <c r="I178" s="412"/>
      <c r="J178" s="252"/>
      <c r="L178" s="252"/>
      <c r="M178" s="428"/>
    </row>
    <row r="179" spans="1:13" s="420" customFormat="1">
      <c r="A179" s="39"/>
      <c r="B179" s="39"/>
      <c r="C179" s="39"/>
      <c r="D179" s="39"/>
      <c r="E179" s="39"/>
      <c r="F179" s="177"/>
      <c r="G179" s="421"/>
      <c r="H179" s="177"/>
      <c r="I179" s="177"/>
      <c r="J179" s="39"/>
      <c r="K179" s="39"/>
      <c r="L179" s="39"/>
      <c r="M179" s="69"/>
    </row>
    <row r="180" spans="1:13">
      <c r="A180" s="252"/>
      <c r="B180" s="265"/>
      <c r="D180" s="39"/>
      <c r="G180" s="421"/>
    </row>
    <row r="181" spans="1:13">
      <c r="A181" s="39"/>
      <c r="B181" s="265"/>
      <c r="D181" s="39"/>
      <c r="G181" s="421"/>
    </row>
    <row r="182" spans="1:13">
      <c r="A182" s="39"/>
      <c r="B182" s="265"/>
      <c r="D182" s="39"/>
      <c r="G182" s="443"/>
    </row>
    <row r="183" spans="1:13">
      <c r="A183" s="39"/>
      <c r="B183" s="265"/>
      <c r="D183" s="39"/>
      <c r="G183" s="421"/>
    </row>
    <row r="184" spans="1:13">
      <c r="A184" s="39"/>
      <c r="B184" s="265"/>
      <c r="D184" s="39"/>
      <c r="G184" s="421"/>
    </row>
    <row r="185" spans="1:13">
      <c r="A185" s="39"/>
      <c r="D185" s="39"/>
      <c r="G185" s="421"/>
    </row>
    <row r="186" spans="1:13">
      <c r="A186" s="39"/>
      <c r="B186" s="265"/>
      <c r="D186" s="39"/>
      <c r="G186" s="421"/>
    </row>
    <row r="187" spans="1:13">
      <c r="A187" s="39"/>
      <c r="B187" s="265"/>
      <c r="D187" s="39"/>
      <c r="G187" s="421"/>
      <c r="J187" s="424"/>
    </row>
    <row r="188" spans="1:13">
      <c r="A188" s="39"/>
      <c r="B188" s="265"/>
      <c r="D188" s="39"/>
      <c r="G188" s="421"/>
    </row>
    <row r="189" spans="1:13">
      <c r="A189" s="39"/>
      <c r="B189" s="265"/>
      <c r="D189" s="39"/>
      <c r="G189" s="421"/>
    </row>
    <row r="190" spans="1:13">
      <c r="A190" s="39"/>
      <c r="B190" s="265"/>
      <c r="D190" s="39"/>
      <c r="G190" s="421"/>
    </row>
    <row r="191" spans="1:13">
      <c r="A191" s="39"/>
      <c r="D191" s="39"/>
      <c r="G191" s="421"/>
    </row>
    <row r="192" spans="1:13">
      <c r="A192" s="39"/>
      <c r="B192" s="265"/>
      <c r="D192" s="39"/>
      <c r="G192" s="421"/>
    </row>
    <row r="193" spans="1:13">
      <c r="A193" s="39"/>
      <c r="B193" s="252"/>
      <c r="C193" s="252"/>
      <c r="D193" s="252"/>
      <c r="E193" s="252"/>
      <c r="F193" s="412"/>
      <c r="G193" s="413"/>
      <c r="H193" s="412"/>
      <c r="I193" s="412"/>
      <c r="J193" s="252"/>
      <c r="L193" s="252"/>
      <c r="M193" s="428"/>
    </row>
    <row r="194" spans="1:13" s="420" customFormat="1">
      <c r="A194" s="39"/>
      <c r="B194" s="265"/>
      <c r="C194" s="39"/>
      <c r="D194" s="39"/>
      <c r="E194" s="39"/>
      <c r="F194" s="177"/>
      <c r="G194" s="421"/>
      <c r="H194" s="177"/>
      <c r="I194" s="177"/>
      <c r="J194" s="39"/>
      <c r="K194" s="39"/>
      <c r="L194" s="39"/>
      <c r="M194" s="69"/>
    </row>
    <row r="195" spans="1:13">
      <c r="A195" s="252"/>
      <c r="B195" s="252"/>
      <c r="C195" s="252"/>
      <c r="D195" s="252"/>
      <c r="E195" s="252"/>
      <c r="F195" s="412"/>
      <c r="G195" s="412"/>
      <c r="H195" s="412"/>
      <c r="I195" s="412"/>
      <c r="J195" s="252"/>
      <c r="L195" s="252"/>
      <c r="M195" s="428"/>
    </row>
    <row r="196" spans="1:13" s="420" customFormat="1">
      <c r="A196" s="39"/>
      <c r="B196" s="252"/>
      <c r="C196" s="252"/>
      <c r="D196" s="252"/>
      <c r="E196" s="252"/>
      <c r="F196" s="412"/>
      <c r="G196" s="413"/>
      <c r="H196" s="412"/>
      <c r="I196" s="412"/>
      <c r="J196" s="252"/>
      <c r="K196" s="39"/>
      <c r="L196" s="252"/>
      <c r="M196" s="428"/>
    </row>
    <row r="197" spans="1:13" s="420" customFormat="1">
      <c r="A197" s="252"/>
      <c r="B197" s="265"/>
      <c r="C197" s="39"/>
      <c r="D197" s="39"/>
      <c r="E197" s="39"/>
      <c r="F197" s="177"/>
      <c r="G197" s="177"/>
      <c r="H197" s="177"/>
      <c r="I197" s="177"/>
      <c r="J197" s="39"/>
      <c r="K197" s="39"/>
      <c r="L197" s="39"/>
      <c r="M197" s="69"/>
    </row>
    <row r="198" spans="1:13">
      <c r="A198" s="252"/>
      <c r="D198" s="39"/>
      <c r="G198" s="421"/>
    </row>
    <row r="199" spans="1:13">
      <c r="A199" s="39"/>
      <c r="B199" s="265"/>
      <c r="D199" s="39"/>
      <c r="G199" s="421"/>
    </row>
    <row r="200" spans="1:13">
      <c r="A200" s="39"/>
      <c r="B200" s="265"/>
      <c r="D200" s="39"/>
      <c r="G200" s="421"/>
    </row>
    <row r="201" spans="1:13">
      <c r="A201" s="39"/>
      <c r="B201" s="252"/>
      <c r="C201" s="252"/>
      <c r="D201" s="252"/>
      <c r="E201" s="252"/>
      <c r="F201" s="412"/>
      <c r="G201" s="413"/>
      <c r="H201" s="412"/>
      <c r="I201" s="412"/>
      <c r="J201" s="252"/>
      <c r="L201" s="252"/>
      <c r="M201" s="428"/>
    </row>
    <row r="202" spans="1:13" s="420" customFormat="1">
      <c r="A202" s="39"/>
      <c r="B202" s="39"/>
      <c r="C202" s="39"/>
      <c r="D202" s="39"/>
      <c r="E202" s="39"/>
      <c r="F202" s="177"/>
      <c r="G202" s="421"/>
      <c r="H202" s="177"/>
      <c r="I202" s="177"/>
      <c r="J202" s="39"/>
      <c r="K202" s="39"/>
      <c r="L202" s="39"/>
      <c r="M202" s="69"/>
    </row>
    <row r="203" spans="1:13">
      <c r="A203" s="252"/>
      <c r="B203" s="265"/>
      <c r="D203" s="39"/>
      <c r="G203" s="421"/>
    </row>
    <row r="204" spans="1:13">
      <c r="A204" s="39"/>
      <c r="B204" s="415"/>
      <c r="C204" s="252"/>
      <c r="D204" s="252"/>
      <c r="E204" s="252"/>
      <c r="F204" s="412"/>
      <c r="G204" s="413"/>
      <c r="H204" s="412"/>
      <c r="I204" s="412"/>
      <c r="J204" s="252"/>
      <c r="L204" s="252"/>
      <c r="M204" s="428"/>
    </row>
    <row r="205" spans="1:13" s="420" customFormat="1">
      <c r="A205" s="39"/>
      <c r="B205" s="39"/>
      <c r="C205" s="39"/>
      <c r="D205" s="39"/>
      <c r="E205" s="39"/>
      <c r="F205" s="177"/>
      <c r="G205" s="421"/>
      <c r="H205" s="177"/>
      <c r="I205" s="177"/>
      <c r="J205" s="39"/>
      <c r="K205" s="39"/>
      <c r="L205" s="39"/>
      <c r="M205" s="69"/>
    </row>
    <row r="206" spans="1:13">
      <c r="A206" s="252"/>
      <c r="B206" s="265"/>
      <c r="D206" s="39"/>
      <c r="G206" s="421"/>
    </row>
    <row r="207" spans="1:13">
      <c r="A207" s="39"/>
      <c r="D207" s="39"/>
      <c r="G207" s="421"/>
    </row>
    <row r="208" spans="1:13">
      <c r="A208" s="39"/>
      <c r="D208" s="39"/>
      <c r="G208" s="422"/>
    </row>
    <row r="209" spans="1:7">
      <c r="A209" s="39"/>
      <c r="B209" s="265"/>
      <c r="D209" s="39"/>
      <c r="G209" s="421"/>
    </row>
    <row r="210" spans="1:7">
      <c r="A210" s="39"/>
      <c r="B210" s="265"/>
      <c r="D210" s="39"/>
      <c r="G210" s="421"/>
    </row>
    <row r="211" spans="1:7">
      <c r="A211" s="39"/>
      <c r="B211" s="265"/>
      <c r="D211" s="39"/>
      <c r="G211" s="421"/>
    </row>
    <row r="212" spans="1:7">
      <c r="A212" s="39"/>
      <c r="B212" s="265"/>
      <c r="D212" s="39"/>
      <c r="G212" s="421"/>
    </row>
    <row r="213" spans="1:7">
      <c r="A213" s="39"/>
      <c r="B213" s="265"/>
      <c r="D213" s="39"/>
      <c r="G213" s="421"/>
    </row>
    <row r="214" spans="1:7">
      <c r="A214" s="39"/>
      <c r="B214" s="265"/>
      <c r="D214" s="39"/>
      <c r="G214" s="421"/>
    </row>
    <row r="215" spans="1:7">
      <c r="A215" s="39"/>
      <c r="D215" s="39"/>
      <c r="G215" s="421"/>
    </row>
    <row r="216" spans="1:7">
      <c r="A216" s="39"/>
      <c r="B216" s="265"/>
      <c r="D216" s="39"/>
      <c r="G216" s="421"/>
    </row>
    <row r="217" spans="1:7">
      <c r="A217" s="39"/>
      <c r="B217" s="265"/>
      <c r="D217" s="39"/>
      <c r="G217" s="421"/>
    </row>
    <row r="218" spans="1:7">
      <c r="A218" s="39"/>
      <c r="D218" s="39"/>
      <c r="G218" s="421"/>
    </row>
    <row r="219" spans="1:7">
      <c r="A219" s="39"/>
      <c r="D219" s="39"/>
      <c r="G219" s="421"/>
    </row>
    <row r="220" spans="1:7">
      <c r="A220" s="39"/>
      <c r="B220" s="265"/>
      <c r="D220" s="39"/>
      <c r="G220" s="421"/>
    </row>
    <row r="221" spans="1:7">
      <c r="A221" s="39"/>
      <c r="D221" s="39"/>
      <c r="G221" s="421"/>
    </row>
    <row r="222" spans="1:7">
      <c r="A222" s="39"/>
      <c r="D222" s="39"/>
      <c r="G222" s="422"/>
    </row>
    <row r="223" spans="1:7">
      <c r="A223" s="39"/>
      <c r="B223" s="265"/>
      <c r="D223" s="39"/>
      <c r="G223" s="421"/>
    </row>
    <row r="224" spans="1:7">
      <c r="A224" s="39"/>
      <c r="B224" s="265"/>
      <c r="D224" s="39"/>
    </row>
    <row r="225" spans="1:7">
      <c r="A225" s="39"/>
      <c r="D225" s="39"/>
    </row>
    <row r="226" spans="1:7">
      <c r="A226" s="39"/>
      <c r="D226" s="39"/>
      <c r="G226" s="421"/>
    </row>
    <row r="227" spans="1:7">
      <c r="A227" s="39"/>
      <c r="B227" s="265"/>
      <c r="D227" s="39"/>
      <c r="G227" s="421"/>
    </row>
    <row r="228" spans="1:7">
      <c r="A228" s="39"/>
      <c r="D228" s="39"/>
      <c r="G228" s="422"/>
    </row>
    <row r="229" spans="1:7">
      <c r="A229" s="39"/>
      <c r="B229" s="265"/>
      <c r="D229" s="39"/>
      <c r="G229" s="421"/>
    </row>
    <row r="230" spans="1:7">
      <c r="A230" s="39"/>
      <c r="D230" s="39"/>
      <c r="G230" s="421"/>
    </row>
    <row r="231" spans="1:7">
      <c r="A231" s="39"/>
      <c r="D231" s="39"/>
      <c r="G231" s="421"/>
    </row>
    <row r="232" spans="1:7">
      <c r="A232" s="39"/>
      <c r="D232" s="39"/>
      <c r="G232" s="421"/>
    </row>
    <row r="233" spans="1:7">
      <c r="A233" s="39"/>
      <c r="B233" s="265"/>
      <c r="D233" s="39"/>
      <c r="G233" s="421"/>
    </row>
    <row r="234" spans="1:7">
      <c r="A234" s="39"/>
      <c r="B234" s="265"/>
      <c r="D234" s="39"/>
      <c r="G234" s="421"/>
    </row>
    <row r="235" spans="1:7">
      <c r="A235" s="39"/>
      <c r="B235" s="265"/>
      <c r="D235" s="39"/>
      <c r="G235" s="421"/>
    </row>
    <row r="236" spans="1:7">
      <c r="A236" s="39"/>
      <c r="B236" s="265"/>
      <c r="D236" s="39"/>
      <c r="G236" s="421"/>
    </row>
    <row r="237" spans="1:7">
      <c r="A237" s="39"/>
      <c r="B237" s="265"/>
      <c r="D237" s="39"/>
      <c r="G237" s="421"/>
    </row>
    <row r="238" spans="1:7">
      <c r="A238" s="39"/>
      <c r="B238" s="265"/>
      <c r="D238" s="39"/>
      <c r="G238" s="421"/>
    </row>
    <row r="239" spans="1:7">
      <c r="A239" s="39"/>
      <c r="D239" s="39"/>
      <c r="G239" s="421"/>
    </row>
    <row r="240" spans="1:7">
      <c r="A240" s="39"/>
      <c r="D240" s="39"/>
      <c r="G240" s="422"/>
    </row>
    <row r="241" spans="1:13">
      <c r="A241" s="39"/>
      <c r="B241" s="265"/>
      <c r="D241" s="39"/>
      <c r="G241" s="421"/>
    </row>
    <row r="242" spans="1:13">
      <c r="A242" s="39"/>
      <c r="B242" s="265"/>
      <c r="D242" s="39"/>
    </row>
    <row r="243" spans="1:13">
      <c r="A243" s="39"/>
      <c r="D243" s="39"/>
    </row>
    <row r="244" spans="1:13">
      <c r="A244" s="39"/>
      <c r="B244" s="265"/>
      <c r="D244" s="39"/>
      <c r="J244" s="252"/>
    </row>
    <row r="245" spans="1:13">
      <c r="A245" s="39"/>
      <c r="B245" s="265"/>
      <c r="D245" s="39"/>
    </row>
    <row r="246" spans="1:13">
      <c r="A246" s="39"/>
      <c r="B246" s="265"/>
      <c r="D246" s="39"/>
    </row>
    <row r="247" spans="1:13">
      <c r="A247" s="39"/>
      <c r="B247" s="415"/>
      <c r="C247" s="252"/>
      <c r="D247" s="252"/>
      <c r="E247" s="252"/>
      <c r="F247" s="412"/>
      <c r="G247" s="413"/>
      <c r="H247" s="412"/>
      <c r="I247" s="412"/>
      <c r="J247" s="252"/>
      <c r="L247" s="252"/>
      <c r="M247" s="428"/>
    </row>
    <row r="248" spans="1:13" s="420" customFormat="1">
      <c r="A248" s="39"/>
      <c r="B248" s="39"/>
      <c r="C248" s="39"/>
      <c r="D248" s="39"/>
      <c r="E248" s="39"/>
      <c r="F248" s="177"/>
      <c r="G248" s="421"/>
      <c r="H248" s="177"/>
      <c r="I248" s="177"/>
      <c r="J248" s="39"/>
      <c r="K248" s="39"/>
      <c r="L248" s="39"/>
      <c r="M248" s="69"/>
    </row>
    <row r="249" spans="1:13">
      <c r="A249" s="252"/>
      <c r="B249" s="265"/>
      <c r="D249" s="39"/>
      <c r="G249" s="421"/>
    </row>
    <row r="250" spans="1:13">
      <c r="A250" s="39"/>
      <c r="B250" s="415"/>
      <c r="C250" s="252"/>
      <c r="D250" s="252"/>
      <c r="E250" s="252"/>
      <c r="F250" s="412"/>
      <c r="G250" s="412"/>
      <c r="H250" s="412"/>
      <c r="I250" s="412"/>
      <c r="J250" s="252"/>
      <c r="L250" s="252"/>
      <c r="M250" s="428"/>
    </row>
    <row r="251" spans="1:13" s="420" customFormat="1">
      <c r="A251" s="39"/>
      <c r="B251" s="39"/>
      <c r="C251" s="39"/>
      <c r="D251" s="39"/>
      <c r="E251" s="39"/>
      <c r="F251" s="177"/>
      <c r="G251" s="177"/>
      <c r="H251" s="177"/>
      <c r="I251" s="177"/>
      <c r="J251" s="39"/>
      <c r="K251" s="39"/>
      <c r="L251" s="39"/>
      <c r="M251" s="69"/>
    </row>
    <row r="252" spans="1:13">
      <c r="A252" s="252"/>
      <c r="D252" s="39"/>
      <c r="E252" s="438"/>
      <c r="G252" s="421"/>
    </row>
    <row r="253" spans="1:13">
      <c r="A253" s="39"/>
      <c r="D253" s="39"/>
      <c r="E253" s="438"/>
      <c r="G253" s="421"/>
    </row>
    <row r="254" spans="1:13">
      <c r="A254" s="39"/>
      <c r="D254" s="39"/>
      <c r="E254" s="439"/>
      <c r="G254" s="422"/>
    </row>
    <row r="255" spans="1:13">
      <c r="A255" s="39"/>
      <c r="D255" s="39"/>
      <c r="E255" s="438"/>
      <c r="G255" s="421"/>
    </row>
    <row r="256" spans="1:13">
      <c r="A256" s="39"/>
      <c r="D256" s="39"/>
      <c r="E256" s="438"/>
      <c r="G256" s="421"/>
    </row>
    <row r="257" spans="1:13">
      <c r="A257" s="39"/>
      <c r="D257" s="39"/>
      <c r="E257" s="438"/>
      <c r="G257" s="421"/>
    </row>
    <row r="258" spans="1:13">
      <c r="A258" s="39"/>
      <c r="D258" s="39"/>
      <c r="E258" s="438"/>
      <c r="G258" s="421"/>
    </row>
    <row r="259" spans="1:13">
      <c r="A259" s="39"/>
      <c r="D259" s="39"/>
      <c r="E259" s="438"/>
      <c r="G259" s="421"/>
    </row>
    <row r="260" spans="1:13">
      <c r="A260" s="39"/>
      <c r="D260" s="39"/>
      <c r="E260" s="438"/>
      <c r="G260" s="421"/>
    </row>
    <row r="261" spans="1:13">
      <c r="A261" s="39"/>
      <c r="D261" s="39"/>
      <c r="E261" s="438"/>
      <c r="G261" s="421"/>
    </row>
    <row r="262" spans="1:13">
      <c r="A262" s="39"/>
      <c r="D262" s="39"/>
      <c r="E262" s="439"/>
      <c r="G262" s="422"/>
    </row>
    <row r="263" spans="1:13">
      <c r="A263" s="39"/>
      <c r="D263" s="39"/>
      <c r="E263" s="438"/>
      <c r="G263" s="421"/>
    </row>
    <row r="264" spans="1:13">
      <c r="A264" s="39"/>
      <c r="D264" s="39"/>
      <c r="E264" s="438"/>
      <c r="G264" s="421"/>
    </row>
    <row r="265" spans="1:13">
      <c r="A265" s="39"/>
      <c r="D265" s="39"/>
      <c r="E265" s="438"/>
      <c r="G265" s="421"/>
    </row>
    <row r="266" spans="1:13">
      <c r="A266" s="39"/>
      <c r="B266" s="252"/>
      <c r="C266" s="252"/>
      <c r="D266" s="252"/>
      <c r="E266" s="445"/>
      <c r="F266" s="412"/>
      <c r="G266" s="413"/>
      <c r="H266" s="412"/>
      <c r="I266" s="412"/>
      <c r="J266" s="252"/>
      <c r="L266" s="252"/>
      <c r="M266" s="428"/>
    </row>
    <row r="267" spans="1:13" s="420" customFormat="1">
      <c r="A267" s="39"/>
      <c r="B267" s="39"/>
      <c r="C267" s="39"/>
      <c r="D267" s="39"/>
      <c r="E267" s="438"/>
      <c r="F267" s="177"/>
      <c r="G267" s="421"/>
      <c r="H267" s="177"/>
      <c r="I267" s="177"/>
      <c r="J267" s="432"/>
      <c r="K267" s="39"/>
      <c r="L267" s="39"/>
      <c r="M267" s="69"/>
    </row>
    <row r="268" spans="1:13">
      <c r="A268" s="252"/>
      <c r="D268" s="39"/>
      <c r="E268" s="438"/>
      <c r="G268" s="421"/>
    </row>
    <row r="269" spans="1:13">
      <c r="A269" s="39"/>
      <c r="D269" s="39"/>
      <c r="E269" s="438"/>
      <c r="G269" s="421"/>
    </row>
    <row r="270" spans="1:13">
      <c r="A270" s="39"/>
      <c r="D270" s="39"/>
      <c r="E270" s="438"/>
      <c r="G270" s="421"/>
    </row>
    <row r="271" spans="1:13">
      <c r="A271" s="39"/>
      <c r="D271" s="39"/>
      <c r="E271" s="438"/>
      <c r="G271" s="421"/>
    </row>
    <row r="272" spans="1:13">
      <c r="A272" s="39"/>
      <c r="D272" s="39"/>
      <c r="E272" s="438"/>
      <c r="G272" s="421"/>
    </row>
    <row r="273" spans="1:13">
      <c r="A273" s="39"/>
      <c r="D273" s="39"/>
      <c r="E273" s="438"/>
      <c r="G273" s="421"/>
    </row>
    <row r="274" spans="1:13">
      <c r="A274" s="39"/>
      <c r="D274" s="39"/>
      <c r="E274" s="438"/>
      <c r="G274" s="421"/>
    </row>
    <row r="275" spans="1:13">
      <c r="A275" s="39"/>
      <c r="D275" s="39"/>
      <c r="E275" s="438"/>
      <c r="G275" s="421"/>
    </row>
    <row r="276" spans="1:13">
      <c r="A276" s="39"/>
      <c r="D276" s="39"/>
      <c r="E276" s="438"/>
      <c r="G276" s="421"/>
    </row>
    <row r="277" spans="1:13">
      <c r="A277" s="39"/>
      <c r="D277" s="39"/>
      <c r="E277" s="438"/>
      <c r="G277" s="421"/>
    </row>
    <row r="278" spans="1:13">
      <c r="A278" s="39"/>
      <c r="B278" s="252"/>
      <c r="C278" s="252"/>
      <c r="D278" s="252"/>
      <c r="E278" s="445"/>
      <c r="F278" s="412"/>
      <c r="G278" s="413"/>
      <c r="H278" s="412"/>
      <c r="I278" s="412"/>
      <c r="J278" s="252"/>
      <c r="L278" s="252"/>
      <c r="M278" s="428"/>
    </row>
    <row r="279" spans="1:13" s="420" customFormat="1">
      <c r="A279" s="39"/>
      <c r="B279" s="39"/>
      <c r="C279" s="39"/>
      <c r="D279" s="39"/>
      <c r="E279" s="438"/>
      <c r="F279" s="177"/>
      <c r="G279" s="421"/>
      <c r="H279" s="177"/>
      <c r="I279" s="177"/>
      <c r="J279" s="39"/>
      <c r="K279" s="39"/>
      <c r="L279" s="39"/>
      <c r="M279" s="69"/>
    </row>
    <row r="280" spans="1:13">
      <c r="A280" s="252"/>
      <c r="D280" s="39"/>
      <c r="E280" s="438"/>
      <c r="G280" s="421"/>
    </row>
    <row r="281" spans="1:13">
      <c r="A281" s="39"/>
      <c r="D281" s="39"/>
      <c r="E281" s="438"/>
      <c r="G281" s="421"/>
    </row>
    <row r="282" spans="1:13">
      <c r="A282" s="39"/>
      <c r="B282" s="252"/>
      <c r="C282" s="252"/>
      <c r="D282" s="252"/>
      <c r="E282" s="445"/>
      <c r="F282" s="412"/>
      <c r="G282" s="413"/>
      <c r="H282" s="412"/>
      <c r="I282" s="412"/>
      <c r="J282" s="252"/>
      <c r="L282" s="252"/>
      <c r="M282" s="428"/>
    </row>
    <row r="283" spans="1:13" s="420" customFormat="1">
      <c r="A283" s="39"/>
      <c r="B283" s="39"/>
      <c r="C283" s="39"/>
      <c r="D283" s="39"/>
      <c r="E283" s="438"/>
      <c r="F283" s="177"/>
      <c r="G283" s="421"/>
      <c r="H283" s="177"/>
      <c r="I283" s="177"/>
      <c r="J283" s="39"/>
      <c r="K283" s="39"/>
      <c r="L283" s="39"/>
      <c r="M283" s="69"/>
    </row>
    <row r="284" spans="1:13">
      <c r="A284" s="252"/>
      <c r="D284" s="39"/>
      <c r="E284" s="438"/>
      <c r="G284" s="421"/>
    </row>
    <row r="285" spans="1:13">
      <c r="A285" s="39"/>
      <c r="B285" s="252"/>
      <c r="C285" s="252"/>
      <c r="D285" s="252"/>
      <c r="E285" s="445"/>
      <c r="F285" s="412"/>
      <c r="G285" s="413"/>
      <c r="H285" s="412"/>
      <c r="I285" s="412"/>
      <c r="J285" s="252"/>
      <c r="L285" s="252"/>
      <c r="M285" s="428"/>
    </row>
    <row r="286" spans="1:13" s="420" customFormat="1">
      <c r="A286" s="39"/>
      <c r="B286" s="39"/>
      <c r="C286" s="39"/>
      <c r="D286" s="39"/>
      <c r="E286" s="438"/>
      <c r="F286" s="177"/>
      <c r="G286" s="421"/>
      <c r="H286" s="177"/>
      <c r="I286" s="177"/>
      <c r="J286" s="39"/>
      <c r="K286" s="39"/>
      <c r="L286" s="39"/>
      <c r="M286" s="69"/>
    </row>
    <row r="287" spans="1:13">
      <c r="A287" s="252"/>
      <c r="D287" s="39"/>
      <c r="E287" s="438"/>
      <c r="G287" s="421"/>
    </row>
    <row r="288" spans="1:13">
      <c r="A288" s="39"/>
      <c r="D288" s="39"/>
      <c r="E288" s="438"/>
      <c r="G288" s="421"/>
    </row>
    <row r="289" spans="1:13">
      <c r="A289" s="39"/>
      <c r="D289" s="39"/>
      <c r="E289" s="438"/>
      <c r="G289" s="421"/>
    </row>
    <row r="290" spans="1:13">
      <c r="A290" s="39"/>
      <c r="D290" s="39"/>
      <c r="E290" s="439"/>
      <c r="G290" s="422"/>
    </row>
    <row r="291" spans="1:13">
      <c r="A291" s="39"/>
      <c r="D291" s="39"/>
      <c r="E291" s="438"/>
      <c r="G291" s="421"/>
    </row>
    <row r="292" spans="1:13">
      <c r="A292" s="39"/>
      <c r="D292" s="39"/>
      <c r="E292" s="438"/>
      <c r="G292" s="421"/>
    </row>
    <row r="293" spans="1:13">
      <c r="A293" s="39"/>
      <c r="B293" s="252"/>
      <c r="C293" s="252"/>
      <c r="D293" s="252"/>
      <c r="E293" s="445"/>
      <c r="F293" s="412"/>
      <c r="G293" s="413"/>
      <c r="H293" s="412"/>
      <c r="I293" s="412"/>
      <c r="J293" s="252"/>
      <c r="L293" s="252"/>
      <c r="M293" s="428"/>
    </row>
    <row r="294" spans="1:13" s="420" customFormat="1">
      <c r="A294" s="39"/>
      <c r="B294" s="39"/>
      <c r="C294" s="39"/>
      <c r="D294" s="39"/>
      <c r="E294" s="438"/>
      <c r="F294" s="177"/>
      <c r="G294" s="421"/>
      <c r="H294" s="177"/>
      <c r="I294" s="177"/>
      <c r="J294" s="39"/>
      <c r="K294" s="39"/>
      <c r="L294" s="39"/>
      <c r="M294" s="69"/>
    </row>
    <row r="295" spans="1:13">
      <c r="A295" s="252"/>
      <c r="D295" s="39"/>
      <c r="E295" s="438"/>
      <c r="G295" s="421"/>
    </row>
    <row r="296" spans="1:13">
      <c r="A296" s="39"/>
      <c r="D296" s="39"/>
      <c r="E296" s="438"/>
      <c r="G296" s="421"/>
    </row>
    <row r="297" spans="1:13">
      <c r="A297" s="39"/>
      <c r="D297" s="39"/>
      <c r="E297" s="438"/>
      <c r="G297" s="421"/>
    </row>
    <row r="298" spans="1:13">
      <c r="A298" s="39"/>
      <c r="D298" s="39"/>
      <c r="E298" s="438"/>
      <c r="G298" s="421"/>
    </row>
    <row r="299" spans="1:13">
      <c r="A299" s="39"/>
      <c r="D299" s="39"/>
      <c r="E299" s="438"/>
      <c r="G299" s="421"/>
    </row>
    <row r="300" spans="1:13">
      <c r="A300" s="39"/>
      <c r="D300" s="39"/>
      <c r="E300" s="438"/>
      <c r="G300" s="421"/>
    </row>
    <row r="301" spans="1:13">
      <c r="A301" s="39"/>
      <c r="B301" s="252"/>
      <c r="C301" s="252"/>
      <c r="D301" s="252"/>
      <c r="E301" s="445"/>
      <c r="F301" s="412"/>
      <c r="G301" s="413"/>
      <c r="H301" s="412"/>
      <c r="I301" s="412"/>
      <c r="J301" s="252"/>
      <c r="L301" s="252"/>
      <c r="M301" s="428"/>
    </row>
    <row r="302" spans="1:13" s="420" customFormat="1">
      <c r="A302" s="39"/>
      <c r="B302" s="39"/>
      <c r="C302" s="39"/>
      <c r="D302" s="39"/>
      <c r="E302" s="442"/>
      <c r="F302" s="177"/>
      <c r="G302" s="443"/>
      <c r="H302" s="177"/>
      <c r="I302" s="177"/>
      <c r="J302" s="39"/>
      <c r="K302" s="39"/>
      <c r="L302" s="39"/>
      <c r="M302" s="69"/>
    </row>
    <row r="303" spans="1:13">
      <c r="A303" s="252"/>
      <c r="D303" s="39"/>
      <c r="E303" s="438"/>
      <c r="G303" s="421"/>
    </row>
    <row r="304" spans="1:13">
      <c r="A304" s="39"/>
      <c r="D304" s="39"/>
      <c r="E304" s="439"/>
      <c r="G304" s="422"/>
    </row>
    <row r="305" spans="1:12">
      <c r="A305" s="39"/>
      <c r="D305" s="39"/>
      <c r="E305" s="439"/>
      <c r="G305" s="422"/>
    </row>
    <row r="306" spans="1:12">
      <c r="A306" s="39"/>
      <c r="D306" s="39"/>
      <c r="E306" s="438"/>
      <c r="G306" s="421"/>
    </row>
    <row r="307" spans="1:12">
      <c r="A307" s="39"/>
      <c r="D307" s="39"/>
      <c r="E307" s="438"/>
      <c r="G307" s="421"/>
    </row>
    <row r="308" spans="1:12">
      <c r="A308" s="39"/>
      <c r="B308" s="265"/>
      <c r="D308" s="39"/>
      <c r="G308" s="421"/>
    </row>
    <row r="309" spans="1:12">
      <c r="A309" s="39"/>
      <c r="D309" s="39"/>
      <c r="E309" s="438"/>
      <c r="G309" s="421"/>
      <c r="J309" s="432"/>
    </row>
    <row r="310" spans="1:12">
      <c r="A310" s="39"/>
      <c r="D310" s="39"/>
      <c r="E310" s="438"/>
      <c r="G310" s="421"/>
    </row>
    <row r="311" spans="1:12">
      <c r="A311" s="39"/>
      <c r="D311" s="39"/>
      <c r="E311" s="438"/>
      <c r="G311" s="421"/>
    </row>
    <row r="312" spans="1:12">
      <c r="A312" s="39"/>
      <c r="B312" s="292"/>
      <c r="D312" s="292"/>
      <c r="E312" s="438"/>
      <c r="F312" s="446"/>
      <c r="G312" s="447"/>
      <c r="H312" s="446"/>
      <c r="L312" s="292"/>
    </row>
    <row r="313" spans="1:12">
      <c r="A313" s="39"/>
      <c r="D313" s="39"/>
      <c r="E313" s="439"/>
      <c r="G313" s="422"/>
      <c r="L313" s="292"/>
    </row>
    <row r="314" spans="1:12">
      <c r="A314" s="292"/>
      <c r="D314" s="39"/>
      <c r="E314" s="438"/>
      <c r="G314" s="421"/>
    </row>
    <row r="315" spans="1:12">
      <c r="A315" s="39"/>
      <c r="D315" s="39"/>
      <c r="E315" s="438"/>
      <c r="G315" s="421"/>
    </row>
    <row r="316" spans="1:12">
      <c r="A316" s="39"/>
      <c r="D316" s="39"/>
      <c r="E316" s="438"/>
      <c r="G316" s="421"/>
    </row>
    <row r="317" spans="1:12">
      <c r="A317" s="39"/>
      <c r="D317" s="39"/>
      <c r="E317" s="438"/>
      <c r="G317" s="421"/>
    </row>
    <row r="318" spans="1:12">
      <c r="A318" s="39"/>
      <c r="D318" s="39"/>
      <c r="G318" s="421"/>
    </row>
    <row r="319" spans="1:12">
      <c r="A319" s="39"/>
      <c r="D319" s="39"/>
      <c r="G319" s="421"/>
    </row>
    <row r="320" spans="1:12">
      <c r="A320" s="39"/>
      <c r="D320" s="39"/>
    </row>
    <row r="321" spans="1:10">
      <c r="A321" s="39"/>
      <c r="D321" s="39"/>
      <c r="G321" s="448"/>
    </row>
    <row r="322" spans="1:10">
      <c r="A322" s="39"/>
      <c r="D322" s="39"/>
      <c r="G322" s="421"/>
    </row>
    <row r="323" spans="1:10">
      <c r="A323" s="39"/>
      <c r="D323" s="39"/>
      <c r="G323" s="421"/>
    </row>
    <row r="324" spans="1:10">
      <c r="A324" s="39"/>
      <c r="D324" s="39"/>
      <c r="F324" s="39"/>
      <c r="H324" s="39"/>
    </row>
    <row r="325" spans="1:10">
      <c r="A325" s="39"/>
      <c r="D325" s="39"/>
      <c r="F325" s="39"/>
      <c r="H325" s="39"/>
    </row>
    <row r="326" spans="1:10">
      <c r="A326" s="39"/>
      <c r="D326" s="39"/>
      <c r="E326" s="438"/>
      <c r="G326" s="421"/>
    </row>
    <row r="327" spans="1:10">
      <c r="A327" s="39"/>
      <c r="D327" s="39"/>
      <c r="E327" s="438"/>
      <c r="G327" s="421"/>
    </row>
    <row r="328" spans="1:10">
      <c r="A328" s="39"/>
      <c r="D328" s="39"/>
      <c r="E328" s="438"/>
      <c r="G328" s="421"/>
    </row>
    <row r="329" spans="1:10">
      <c r="A329" s="39"/>
      <c r="D329" s="39"/>
      <c r="E329" s="438"/>
      <c r="G329" s="421"/>
    </row>
    <row r="330" spans="1:10">
      <c r="A330" s="39"/>
      <c r="D330" s="39"/>
      <c r="E330" s="438"/>
      <c r="G330" s="421"/>
      <c r="J330" s="424"/>
    </row>
    <row r="331" spans="1:10">
      <c r="A331" s="39"/>
      <c r="D331" s="39"/>
      <c r="E331" s="438"/>
      <c r="G331" s="421"/>
      <c r="J331" s="424"/>
    </row>
    <row r="332" spans="1:10">
      <c r="A332" s="39"/>
      <c r="D332" s="39"/>
      <c r="E332" s="416"/>
      <c r="G332" s="447"/>
    </row>
    <row r="333" spans="1:10">
      <c r="A333" s="39"/>
      <c r="D333" s="39"/>
      <c r="E333" s="438"/>
      <c r="G333" s="421"/>
    </row>
    <row r="334" spans="1:10">
      <c r="A334" s="39"/>
      <c r="B334" s="449"/>
      <c r="D334" s="39"/>
      <c r="E334" s="438"/>
      <c r="G334" s="421"/>
    </row>
    <row r="335" spans="1:10">
      <c r="A335" s="39"/>
      <c r="D335" s="39"/>
      <c r="E335" s="438"/>
      <c r="G335" s="421"/>
    </row>
    <row r="336" spans="1:10">
      <c r="A336" s="39"/>
      <c r="D336" s="39"/>
      <c r="E336" s="438"/>
      <c r="G336" s="421"/>
    </row>
    <row r="337" spans="1:14">
      <c r="A337" s="39"/>
      <c r="D337" s="39"/>
      <c r="E337" s="442"/>
      <c r="G337" s="443"/>
      <c r="J337" s="177"/>
      <c r="M337" s="428"/>
    </row>
    <row r="338" spans="1:14" s="420" customFormat="1">
      <c r="A338" s="39"/>
      <c r="B338" s="39"/>
      <c r="C338" s="39"/>
      <c r="D338" s="39"/>
      <c r="E338" s="438"/>
      <c r="F338" s="177"/>
      <c r="G338" s="421"/>
      <c r="H338" s="177"/>
      <c r="I338" s="177"/>
      <c r="J338" s="39"/>
      <c r="K338" s="39"/>
      <c r="L338" s="39"/>
      <c r="M338" s="69"/>
    </row>
    <row r="339" spans="1:14">
      <c r="A339" s="39"/>
      <c r="D339" s="39"/>
      <c r="E339" s="438"/>
      <c r="G339" s="421"/>
    </row>
    <row r="340" spans="1:14">
      <c r="A340" s="39"/>
      <c r="D340" s="39"/>
      <c r="E340" s="439"/>
      <c r="G340" s="422"/>
    </row>
    <row r="341" spans="1:14">
      <c r="A341" s="39"/>
      <c r="D341" s="39"/>
      <c r="E341" s="439"/>
      <c r="G341" s="422"/>
    </row>
    <row r="342" spans="1:14">
      <c r="A342" s="39"/>
      <c r="D342" s="39"/>
      <c r="E342" s="438"/>
      <c r="G342" s="421"/>
      <c r="N342" s="69"/>
    </row>
    <row r="343" spans="1:14">
      <c r="A343" s="39"/>
      <c r="D343" s="39"/>
      <c r="E343" s="438"/>
      <c r="G343" s="421"/>
    </row>
    <row r="344" spans="1:14">
      <c r="A344" s="39"/>
      <c r="D344" s="39"/>
      <c r="E344" s="438"/>
      <c r="G344" s="421"/>
    </row>
    <row r="345" spans="1:14">
      <c r="A345" s="39"/>
      <c r="D345" s="39"/>
      <c r="E345" s="438"/>
      <c r="G345" s="421"/>
    </row>
    <row r="346" spans="1:14">
      <c r="A346" s="39"/>
      <c r="D346" s="39"/>
      <c r="E346" s="438"/>
      <c r="G346" s="421"/>
    </row>
    <row r="347" spans="1:14">
      <c r="A347" s="39"/>
      <c r="D347" s="39"/>
      <c r="E347" s="438"/>
      <c r="G347" s="421"/>
    </row>
    <row r="348" spans="1:14">
      <c r="A348" s="39"/>
      <c r="D348" s="39"/>
      <c r="E348" s="438"/>
      <c r="G348" s="421"/>
    </row>
    <row r="349" spans="1:14">
      <c r="A349" s="39"/>
      <c r="D349" s="39"/>
      <c r="E349" s="438"/>
      <c r="G349" s="421"/>
    </row>
    <row r="350" spans="1:14">
      <c r="A350" s="39"/>
      <c r="D350" s="39"/>
      <c r="E350" s="439"/>
      <c r="G350" s="422"/>
      <c r="J350" s="423"/>
    </row>
    <row r="351" spans="1:14">
      <c r="A351" s="39"/>
      <c r="B351" s="252"/>
      <c r="C351" s="252"/>
      <c r="D351" s="252"/>
      <c r="E351" s="445"/>
      <c r="F351" s="412"/>
      <c r="G351" s="413"/>
      <c r="H351" s="412"/>
      <c r="I351" s="412"/>
      <c r="J351" s="252"/>
      <c r="L351" s="252"/>
      <c r="M351" s="428"/>
    </row>
    <row r="352" spans="1:14" s="420" customFormat="1">
      <c r="A352" s="39"/>
      <c r="B352" s="39"/>
      <c r="C352" s="39"/>
      <c r="D352" s="39"/>
      <c r="E352" s="438"/>
      <c r="F352" s="177"/>
      <c r="G352" s="421"/>
      <c r="H352" s="177"/>
      <c r="I352" s="177"/>
      <c r="J352" s="39"/>
      <c r="K352" s="39"/>
      <c r="L352" s="39"/>
      <c r="M352" s="69"/>
    </row>
    <row r="353" spans="1:9">
      <c r="A353" s="252"/>
      <c r="D353" s="39"/>
      <c r="E353" s="438"/>
      <c r="G353" s="421"/>
    </row>
    <row r="354" spans="1:9">
      <c r="A354" s="39"/>
      <c r="D354" s="39"/>
      <c r="E354" s="438"/>
      <c r="G354" s="421"/>
    </row>
    <row r="355" spans="1:9">
      <c r="A355" s="39"/>
      <c r="D355" s="39"/>
      <c r="E355" s="438"/>
      <c r="G355" s="421"/>
    </row>
    <row r="356" spans="1:9">
      <c r="A356" s="39"/>
      <c r="D356" s="39"/>
      <c r="E356" s="438"/>
      <c r="G356" s="421"/>
    </row>
    <row r="357" spans="1:9">
      <c r="A357" s="39"/>
      <c r="D357" s="39"/>
      <c r="E357" s="438"/>
      <c r="G357" s="421"/>
    </row>
    <row r="358" spans="1:9">
      <c r="A358" s="39"/>
      <c r="D358" s="39"/>
      <c r="E358" s="439"/>
      <c r="G358" s="422"/>
    </row>
    <row r="359" spans="1:9">
      <c r="A359" s="39"/>
      <c r="D359" s="39"/>
      <c r="E359" s="450"/>
      <c r="G359" s="443"/>
    </row>
    <row r="360" spans="1:9">
      <c r="A360" s="39"/>
      <c r="D360" s="39"/>
      <c r="E360" s="438"/>
      <c r="G360" s="421"/>
    </row>
    <row r="361" spans="1:9">
      <c r="A361" s="39"/>
      <c r="D361" s="39"/>
      <c r="E361" s="438"/>
      <c r="G361" s="421"/>
    </row>
    <row r="362" spans="1:9">
      <c r="A362" s="39"/>
      <c r="D362" s="39"/>
      <c r="E362" s="438"/>
      <c r="G362" s="421"/>
    </row>
    <row r="363" spans="1:9">
      <c r="A363" s="39"/>
      <c r="D363" s="39"/>
      <c r="E363" s="438"/>
      <c r="G363" s="421"/>
      <c r="H363" s="412"/>
      <c r="I363" s="412"/>
    </row>
    <row r="364" spans="1:9">
      <c r="A364" s="39"/>
      <c r="D364" s="39"/>
      <c r="E364" s="438"/>
      <c r="F364" s="451"/>
      <c r="G364" s="421"/>
    </row>
    <row r="365" spans="1:9">
      <c r="A365" s="39"/>
      <c r="D365" s="39"/>
      <c r="E365" s="438"/>
      <c r="F365" s="412"/>
      <c r="G365" s="421"/>
      <c r="I365" s="412"/>
    </row>
    <row r="366" spans="1:9">
      <c r="A366" s="39"/>
      <c r="D366" s="39"/>
      <c r="E366" s="438"/>
      <c r="F366" s="412"/>
      <c r="G366" s="421"/>
    </row>
    <row r="367" spans="1:9">
      <c r="A367" s="39"/>
      <c r="D367" s="39"/>
      <c r="E367" s="438"/>
      <c r="F367" s="412"/>
      <c r="G367" s="421"/>
    </row>
    <row r="368" spans="1:9">
      <c r="A368" s="39"/>
      <c r="D368" s="39"/>
      <c r="E368" s="438"/>
      <c r="F368" s="412"/>
      <c r="G368" s="421"/>
    </row>
    <row r="369" spans="1:13">
      <c r="A369" s="39"/>
      <c r="D369" s="39"/>
      <c r="E369" s="438"/>
      <c r="F369" s="412"/>
      <c r="G369" s="421"/>
      <c r="I369" s="412"/>
    </row>
    <row r="370" spans="1:13">
      <c r="A370" s="39"/>
      <c r="D370" s="39"/>
      <c r="E370" s="438"/>
      <c r="F370" s="412"/>
      <c r="G370" s="421"/>
    </row>
    <row r="371" spans="1:13">
      <c r="A371" s="39"/>
      <c r="D371" s="39"/>
      <c r="E371" s="438"/>
      <c r="F371" s="412"/>
      <c r="G371" s="421"/>
    </row>
    <row r="372" spans="1:13">
      <c r="A372" s="39"/>
      <c r="D372" s="39"/>
      <c r="E372" s="438"/>
      <c r="F372" s="412"/>
      <c r="G372" s="421"/>
    </row>
    <row r="373" spans="1:13">
      <c r="A373" s="39"/>
      <c r="D373" s="39"/>
      <c r="E373" s="438"/>
      <c r="F373" s="412"/>
      <c r="G373" s="421"/>
    </row>
    <row r="374" spans="1:13">
      <c r="A374" s="39"/>
      <c r="D374" s="39"/>
      <c r="E374" s="438"/>
      <c r="F374" s="412"/>
      <c r="G374" s="421"/>
    </row>
    <row r="375" spans="1:13">
      <c r="A375" s="39"/>
      <c r="D375" s="39"/>
      <c r="E375" s="438"/>
      <c r="F375" s="412"/>
      <c r="G375" s="421"/>
    </row>
    <row r="376" spans="1:13">
      <c r="A376" s="39"/>
      <c r="D376" s="39"/>
      <c r="E376" s="438"/>
      <c r="G376" s="421"/>
      <c r="H376" s="412"/>
    </row>
    <row r="377" spans="1:13">
      <c r="A377" s="39"/>
      <c r="D377" s="39"/>
      <c r="E377" s="438"/>
      <c r="G377" s="421"/>
    </row>
    <row r="378" spans="1:13">
      <c r="A378" s="39"/>
      <c r="D378" s="39"/>
      <c r="E378" s="438"/>
      <c r="G378" s="421"/>
      <c r="I378" s="412"/>
      <c r="M378" s="428"/>
    </row>
    <row r="379" spans="1:13" s="420" customFormat="1">
      <c r="A379" s="39"/>
      <c r="B379" s="39"/>
      <c r="C379" s="39"/>
      <c r="D379" s="39"/>
      <c r="E379" s="438"/>
      <c r="F379" s="177"/>
      <c r="G379" s="421"/>
      <c r="H379" s="177"/>
      <c r="I379" s="412"/>
      <c r="J379" s="39"/>
      <c r="K379" s="39"/>
      <c r="L379" s="39"/>
      <c r="M379" s="69"/>
    </row>
    <row r="380" spans="1:13">
      <c r="A380" s="39"/>
      <c r="D380" s="39"/>
      <c r="E380" s="438"/>
      <c r="G380" s="421"/>
      <c r="I380" s="412"/>
    </row>
    <row r="381" spans="1:13">
      <c r="A381" s="39"/>
      <c r="D381" s="39"/>
      <c r="E381" s="438"/>
      <c r="F381" s="412"/>
      <c r="G381" s="421"/>
    </row>
    <row r="382" spans="1:13">
      <c r="A382" s="39"/>
      <c r="D382" s="39"/>
      <c r="E382" s="438"/>
      <c r="F382" s="412"/>
      <c r="G382" s="421"/>
      <c r="I382" s="412"/>
    </row>
    <row r="383" spans="1:13">
      <c r="A383" s="39"/>
      <c r="D383" s="39"/>
      <c r="E383" s="438"/>
      <c r="F383" s="412"/>
      <c r="G383" s="421"/>
    </row>
    <row r="384" spans="1:13">
      <c r="A384" s="39"/>
      <c r="D384" s="39"/>
      <c r="E384" s="438"/>
      <c r="F384" s="451"/>
      <c r="G384" s="421"/>
    </row>
    <row r="385" spans="1:9">
      <c r="A385" s="39"/>
      <c r="D385" s="39"/>
      <c r="E385" s="438"/>
      <c r="F385" s="412"/>
      <c r="G385" s="421"/>
      <c r="I385" s="412"/>
    </row>
    <row r="386" spans="1:9">
      <c r="A386" s="39"/>
      <c r="D386" s="39"/>
      <c r="E386" s="416"/>
      <c r="G386" s="447"/>
    </row>
    <row r="387" spans="1:9">
      <c r="A387" s="39"/>
      <c r="B387" s="265"/>
      <c r="D387" s="39"/>
      <c r="E387" s="438"/>
      <c r="G387" s="421"/>
    </row>
    <row r="388" spans="1:9">
      <c r="A388" s="39"/>
      <c r="D388" s="39"/>
      <c r="E388" s="439"/>
      <c r="F388" s="412"/>
      <c r="G388" s="422"/>
    </row>
    <row r="389" spans="1:9">
      <c r="A389" s="39"/>
      <c r="D389" s="39"/>
      <c r="I389" s="412"/>
    </row>
    <row r="390" spans="1:9">
      <c r="A390" s="39"/>
      <c r="D390" s="39"/>
      <c r="G390" s="443"/>
    </row>
    <row r="391" spans="1:9">
      <c r="A391" s="39"/>
      <c r="D391" s="39"/>
      <c r="G391" s="421"/>
    </row>
    <row r="392" spans="1:9">
      <c r="A392" s="39"/>
      <c r="D392" s="39"/>
    </row>
    <row r="393" spans="1:9">
      <c r="A393" s="39"/>
      <c r="D393" s="39"/>
    </row>
    <row r="394" spans="1:9">
      <c r="A394" s="39"/>
      <c r="D394" s="39"/>
    </row>
    <row r="395" spans="1:9">
      <c r="A395" s="39"/>
      <c r="D395" s="39"/>
    </row>
    <row r="396" spans="1:9">
      <c r="A396" s="39"/>
      <c r="D396" s="39"/>
    </row>
    <row r="397" spans="1:9">
      <c r="A397" s="39"/>
      <c r="D397" s="39"/>
    </row>
    <row r="398" spans="1:9">
      <c r="A398" s="39"/>
      <c r="D398" s="39"/>
    </row>
    <row r="399" spans="1:9">
      <c r="A399" s="39"/>
      <c r="D399" s="39"/>
    </row>
    <row r="400" spans="1:9">
      <c r="A400" s="39"/>
      <c r="D400" s="39"/>
    </row>
    <row r="401" spans="1:13">
      <c r="A401" s="39"/>
      <c r="D401" s="39"/>
    </row>
    <row r="402" spans="1:13">
      <c r="A402" s="39"/>
      <c r="D402" s="39"/>
    </row>
    <row r="403" spans="1:13">
      <c r="A403" s="39"/>
      <c r="D403" s="39"/>
    </row>
    <row r="404" spans="1:13">
      <c r="A404" s="39"/>
      <c r="D404" s="39"/>
    </row>
    <row r="405" spans="1:13">
      <c r="A405" s="39"/>
      <c r="D405" s="39"/>
    </row>
    <row r="406" spans="1:13">
      <c r="A406" s="39"/>
      <c r="D406" s="39"/>
    </row>
    <row r="407" spans="1:13">
      <c r="A407" s="39"/>
      <c r="D407" s="39"/>
    </row>
    <row r="408" spans="1:13">
      <c r="A408" s="39"/>
      <c r="B408" s="252"/>
      <c r="C408" s="252"/>
      <c r="D408" s="252"/>
      <c r="E408" s="252"/>
      <c r="F408" s="412"/>
      <c r="G408" s="412"/>
      <c r="H408" s="412"/>
      <c r="I408" s="412"/>
      <c r="J408" s="252"/>
      <c r="L408" s="252"/>
      <c r="M408" s="428"/>
    </row>
    <row r="409" spans="1:13" s="420" customFormat="1">
      <c r="A409" s="39"/>
      <c r="B409" s="39"/>
      <c r="C409" s="39"/>
      <c r="D409" s="39"/>
      <c r="E409" s="39"/>
      <c r="F409" s="177"/>
      <c r="G409" s="177"/>
      <c r="H409" s="177"/>
      <c r="I409" s="177"/>
      <c r="J409" s="39"/>
      <c r="K409" s="39"/>
      <c r="L409" s="39"/>
      <c r="M409" s="69"/>
    </row>
    <row r="410" spans="1:13">
      <c r="A410" s="252"/>
      <c r="D410" s="39"/>
    </row>
    <row r="411" spans="1:13">
      <c r="A411" s="39"/>
      <c r="D411" s="39"/>
    </row>
    <row r="412" spans="1:13">
      <c r="A412" s="39"/>
      <c r="D412" s="39"/>
      <c r="J412" s="417"/>
    </row>
    <row r="413" spans="1:13">
      <c r="A413" s="39"/>
      <c r="D413" s="39"/>
    </row>
    <row r="414" spans="1:13">
      <c r="A414" s="39"/>
      <c r="D414" s="39"/>
    </row>
    <row r="415" spans="1:13">
      <c r="A415" s="39"/>
      <c r="D415" s="39"/>
    </row>
    <row r="416" spans="1:13">
      <c r="A416" s="39"/>
      <c r="D416" s="39"/>
    </row>
    <row r="417" spans="1:10">
      <c r="A417" s="39"/>
      <c r="D417" s="39"/>
    </row>
    <row r="418" spans="1:10">
      <c r="A418" s="39"/>
      <c r="D418" s="39"/>
      <c r="J418" s="424"/>
    </row>
    <row r="419" spans="1:10">
      <c r="A419" s="39"/>
      <c r="D419" s="39"/>
    </row>
    <row r="420" spans="1:10">
      <c r="A420" s="39"/>
      <c r="D420" s="39"/>
    </row>
    <row r="421" spans="1:10">
      <c r="A421" s="39"/>
      <c r="D421" s="39"/>
    </row>
    <row r="422" spans="1:10">
      <c r="A422" s="39"/>
      <c r="D422" s="39"/>
    </row>
    <row r="423" spans="1:10">
      <c r="A423" s="39"/>
      <c r="D423" s="39"/>
    </row>
    <row r="424" spans="1:10">
      <c r="A424" s="39"/>
      <c r="D424" s="39"/>
    </row>
    <row r="425" spans="1:10">
      <c r="A425" s="39"/>
      <c r="D425" s="39"/>
    </row>
    <row r="426" spans="1:10">
      <c r="A426" s="39"/>
      <c r="D426" s="39"/>
      <c r="J426" s="252"/>
    </row>
    <row r="427" spans="1:10">
      <c r="A427" s="39"/>
      <c r="D427" s="39"/>
    </row>
    <row r="428" spans="1:10">
      <c r="A428" s="39"/>
      <c r="D428" s="39"/>
    </row>
    <row r="429" spans="1:10">
      <c r="A429" s="39"/>
      <c r="D429" s="39"/>
    </row>
    <row r="430" spans="1:10">
      <c r="A430" s="39"/>
      <c r="D430" s="39"/>
    </row>
    <row r="431" spans="1:10">
      <c r="A431" s="39"/>
      <c r="D431" s="39"/>
    </row>
    <row r="432" spans="1:10">
      <c r="A432" s="39"/>
      <c r="D432" s="39"/>
    </row>
    <row r="433" spans="1:13">
      <c r="A433" s="39"/>
      <c r="D433" s="39"/>
    </row>
    <row r="434" spans="1:13">
      <c r="A434" s="39"/>
      <c r="D434" s="39"/>
    </row>
    <row r="435" spans="1:13">
      <c r="A435" s="39"/>
      <c r="D435" s="39"/>
    </row>
    <row r="436" spans="1:13">
      <c r="A436" s="39"/>
      <c r="D436" s="39"/>
    </row>
    <row r="437" spans="1:13">
      <c r="A437" s="39"/>
      <c r="D437" s="39"/>
    </row>
    <row r="438" spans="1:13">
      <c r="A438" s="39"/>
      <c r="D438" s="39"/>
      <c r="M438" s="475"/>
    </row>
    <row r="439" spans="1:13" s="452" customFormat="1">
      <c r="A439" s="39"/>
      <c r="B439" s="39"/>
      <c r="C439" s="39"/>
      <c r="D439" s="39"/>
      <c r="E439" s="39"/>
      <c r="F439" s="177"/>
      <c r="G439" s="177"/>
      <c r="H439" s="177"/>
      <c r="I439" s="177"/>
      <c r="J439" s="39"/>
      <c r="K439" s="39"/>
      <c r="L439" s="39"/>
      <c r="M439" s="69"/>
    </row>
    <row r="440" spans="1:13">
      <c r="A440" s="39"/>
      <c r="D440" s="39"/>
    </row>
    <row r="441" spans="1:13">
      <c r="A441" s="39"/>
      <c r="D441" s="39"/>
    </row>
    <row r="442" spans="1:13">
      <c r="A442" s="39"/>
      <c r="D442" s="39"/>
    </row>
    <row r="443" spans="1:13">
      <c r="A443" s="39"/>
      <c r="D443" s="39"/>
    </row>
    <row r="444" spans="1:13">
      <c r="A444" s="39"/>
      <c r="D444" s="39"/>
    </row>
    <row r="445" spans="1:13">
      <c r="A445" s="39"/>
      <c r="D445" s="39"/>
    </row>
    <row r="446" spans="1:13">
      <c r="A446" s="39"/>
      <c r="D446" s="39"/>
    </row>
    <row r="447" spans="1:13">
      <c r="A447" s="39"/>
      <c r="D447" s="39"/>
    </row>
    <row r="448" spans="1:13">
      <c r="A448" s="39"/>
      <c r="D448" s="39"/>
    </row>
    <row r="449" spans="1:13">
      <c r="A449" s="39"/>
      <c r="D449" s="39"/>
    </row>
    <row r="450" spans="1:13">
      <c r="A450" s="39"/>
      <c r="D450" s="39"/>
    </row>
    <row r="451" spans="1:13">
      <c r="A451" s="39"/>
      <c r="D451" s="39"/>
    </row>
    <row r="452" spans="1:13">
      <c r="A452" s="39"/>
      <c r="D452" s="39"/>
    </row>
    <row r="453" spans="1:13">
      <c r="A453" s="39"/>
      <c r="B453" s="252"/>
      <c r="C453" s="252"/>
      <c r="D453" s="252"/>
      <c r="E453" s="252"/>
      <c r="F453" s="412"/>
      <c r="G453" s="412"/>
      <c r="H453" s="412"/>
      <c r="I453" s="412"/>
      <c r="J453" s="252"/>
      <c r="L453" s="252"/>
      <c r="M453" s="428"/>
    </row>
    <row r="454" spans="1:13" s="420" customFormat="1">
      <c r="A454" s="39"/>
      <c r="B454" s="39"/>
      <c r="C454" s="39"/>
      <c r="D454" s="39"/>
      <c r="E454" s="39"/>
      <c r="F454" s="177"/>
      <c r="G454" s="421"/>
      <c r="H454" s="177"/>
      <c r="I454" s="177"/>
      <c r="J454" s="39"/>
      <c r="K454" s="39"/>
      <c r="L454" s="39"/>
      <c r="M454" s="69"/>
    </row>
    <row r="455" spans="1:13">
      <c r="A455" s="252"/>
      <c r="D455" s="39"/>
    </row>
    <row r="456" spans="1:13">
      <c r="A456" s="39"/>
      <c r="D456" s="39"/>
    </row>
    <row r="457" spans="1:13">
      <c r="A457" s="39"/>
      <c r="D457" s="39"/>
      <c r="E457" s="438"/>
    </row>
    <row r="458" spans="1:13">
      <c r="A458" s="39"/>
      <c r="D458" s="39"/>
      <c r="E458" s="438"/>
    </row>
    <row r="459" spans="1:13">
      <c r="A459" s="39"/>
      <c r="D459" s="39"/>
      <c r="E459" s="438"/>
    </row>
    <row r="460" spans="1:13">
      <c r="A460" s="39"/>
      <c r="D460" s="39"/>
      <c r="E460" s="438"/>
    </row>
    <row r="461" spans="1:13">
      <c r="A461" s="39"/>
      <c r="B461" s="252"/>
      <c r="C461" s="252"/>
      <c r="D461" s="252"/>
      <c r="E461" s="445"/>
      <c r="F461" s="412"/>
      <c r="G461" s="412"/>
      <c r="H461" s="412"/>
      <c r="I461" s="412"/>
      <c r="J461" s="252"/>
      <c r="L461" s="252"/>
      <c r="M461" s="428"/>
    </row>
    <row r="462" spans="1:13" s="420" customFormat="1">
      <c r="A462" s="39"/>
      <c r="B462" s="39"/>
      <c r="C462" s="39"/>
      <c r="D462" s="39"/>
      <c r="E462" s="438"/>
      <c r="F462" s="177"/>
      <c r="G462" s="177"/>
      <c r="H462" s="177"/>
      <c r="I462" s="177"/>
      <c r="J462" s="39"/>
      <c r="K462" s="39"/>
      <c r="L462" s="39"/>
      <c r="M462" s="69"/>
    </row>
    <row r="463" spans="1:13">
      <c r="A463" s="252"/>
      <c r="B463" s="252"/>
      <c r="C463" s="252"/>
      <c r="D463" s="252"/>
      <c r="E463" s="445"/>
      <c r="F463" s="412"/>
      <c r="G463" s="412"/>
      <c r="H463" s="412"/>
      <c r="I463" s="412"/>
      <c r="J463" s="252"/>
      <c r="L463" s="252"/>
      <c r="M463" s="428"/>
    </row>
    <row r="464" spans="1:13" s="420" customFormat="1">
      <c r="A464" s="39"/>
      <c r="B464" s="39"/>
      <c r="C464" s="39"/>
      <c r="D464" s="39"/>
      <c r="E464" s="438"/>
      <c r="F464" s="177"/>
      <c r="G464" s="177"/>
      <c r="H464" s="177"/>
      <c r="I464" s="177"/>
      <c r="J464" s="39"/>
      <c r="K464" s="39"/>
      <c r="L464" s="39"/>
      <c r="M464" s="69"/>
    </row>
    <row r="465" spans="1:13">
      <c r="A465" s="252"/>
      <c r="D465" s="39"/>
      <c r="E465" s="438"/>
    </row>
    <row r="466" spans="1:13">
      <c r="A466" s="39"/>
      <c r="D466" s="39"/>
      <c r="E466" s="438"/>
      <c r="M466" s="475"/>
    </row>
    <row r="467" spans="1:13" s="452" customFormat="1">
      <c r="A467" s="39"/>
      <c r="B467" s="39"/>
      <c r="C467" s="39"/>
      <c r="D467" s="39"/>
      <c r="E467" s="438"/>
      <c r="F467" s="177"/>
      <c r="G467" s="177"/>
      <c r="H467" s="177"/>
      <c r="I467" s="177"/>
      <c r="J467" s="39"/>
      <c r="K467" s="39"/>
      <c r="L467" s="39"/>
      <c r="M467" s="69"/>
    </row>
    <row r="468" spans="1:13">
      <c r="A468" s="39"/>
      <c r="D468" s="39"/>
      <c r="E468" s="438"/>
    </row>
    <row r="469" spans="1:13">
      <c r="A469" s="39"/>
      <c r="D469" s="39"/>
      <c r="E469" s="438"/>
    </row>
    <row r="470" spans="1:13">
      <c r="A470" s="39"/>
      <c r="D470" s="39"/>
      <c r="E470" s="438"/>
    </row>
    <row r="471" spans="1:13">
      <c r="A471" s="39"/>
      <c r="D471" s="39"/>
      <c r="E471" s="438"/>
    </row>
    <row r="472" spans="1:13">
      <c r="A472" s="39"/>
      <c r="D472" s="39"/>
      <c r="E472" s="438"/>
    </row>
    <row r="473" spans="1:13">
      <c r="A473" s="39"/>
      <c r="D473" s="39"/>
      <c r="E473" s="442"/>
    </row>
    <row r="474" spans="1:13">
      <c r="A474" s="39"/>
      <c r="D474" s="39"/>
      <c r="E474" s="438"/>
    </row>
    <row r="475" spans="1:13">
      <c r="A475" s="39"/>
      <c r="D475" s="39"/>
      <c r="E475" s="439"/>
    </row>
    <row r="476" spans="1:13">
      <c r="A476" s="39"/>
      <c r="D476" s="39"/>
      <c r="E476" s="438"/>
    </row>
    <row r="477" spans="1:13">
      <c r="A477" s="39"/>
      <c r="D477" s="39"/>
      <c r="E477" s="438"/>
    </row>
    <row r="478" spans="1:13">
      <c r="A478" s="39"/>
      <c r="D478" s="39"/>
      <c r="E478" s="438"/>
    </row>
    <row r="479" spans="1:13">
      <c r="A479" s="39"/>
      <c r="D479" s="39"/>
      <c r="E479" s="438"/>
    </row>
    <row r="480" spans="1:13">
      <c r="A480" s="39"/>
      <c r="D480" s="39"/>
      <c r="E480" s="438"/>
    </row>
    <row r="481" spans="1:12">
      <c r="A481" s="39"/>
      <c r="D481" s="39"/>
      <c r="E481" s="438"/>
    </row>
    <row r="482" spans="1:12">
      <c r="A482" s="39"/>
      <c r="D482" s="39"/>
      <c r="E482" s="438"/>
    </row>
    <row r="483" spans="1:12">
      <c r="A483" s="39"/>
      <c r="D483" s="39"/>
      <c r="E483" s="438"/>
    </row>
    <row r="484" spans="1:12">
      <c r="A484" s="39"/>
      <c r="D484" s="39"/>
      <c r="E484" s="438"/>
    </row>
    <row r="485" spans="1:12">
      <c r="A485" s="39"/>
      <c r="D485" s="39"/>
      <c r="E485" s="442"/>
    </row>
    <row r="486" spans="1:12">
      <c r="A486" s="39"/>
      <c r="D486" s="39"/>
      <c r="E486" s="438"/>
    </row>
    <row r="487" spans="1:12">
      <c r="A487" s="39"/>
      <c r="D487" s="39"/>
      <c r="E487" s="438"/>
    </row>
    <row r="488" spans="1:12">
      <c r="A488" s="39"/>
      <c r="D488" s="39"/>
      <c r="E488" s="439"/>
    </row>
    <row r="489" spans="1:12">
      <c r="A489" s="39"/>
      <c r="D489" s="39"/>
      <c r="E489" s="438"/>
    </row>
    <row r="490" spans="1:12">
      <c r="A490" s="39"/>
      <c r="D490" s="39"/>
      <c r="E490" s="438"/>
    </row>
    <row r="491" spans="1:12">
      <c r="A491" s="39"/>
      <c r="D491" s="39"/>
      <c r="E491" s="438"/>
    </row>
    <row r="492" spans="1:12">
      <c r="A492" s="39"/>
      <c r="D492" s="39"/>
      <c r="E492" s="438"/>
    </row>
    <row r="493" spans="1:12">
      <c r="A493" s="39"/>
      <c r="B493" s="252"/>
      <c r="C493" s="252"/>
      <c r="D493" s="252"/>
      <c r="E493" s="445"/>
      <c r="F493" s="412"/>
      <c r="G493" s="412"/>
      <c r="H493" s="412"/>
      <c r="I493" s="412"/>
      <c r="L493" s="252"/>
    </row>
    <row r="494" spans="1:12">
      <c r="A494" s="39"/>
      <c r="D494" s="39"/>
      <c r="E494" s="439"/>
    </row>
    <row r="495" spans="1:12">
      <c r="A495" s="252"/>
      <c r="D495" s="39"/>
      <c r="E495" s="439"/>
    </row>
    <row r="496" spans="1:12">
      <c r="A496" s="39"/>
      <c r="D496" s="39"/>
      <c r="E496" s="438"/>
    </row>
    <row r="497" spans="1:12">
      <c r="A497" s="39"/>
      <c r="D497" s="39"/>
      <c r="E497" s="438"/>
    </row>
    <row r="498" spans="1:12">
      <c r="A498" s="39"/>
      <c r="D498" s="39"/>
      <c r="E498" s="438"/>
    </row>
    <row r="499" spans="1:12">
      <c r="A499" s="39"/>
      <c r="D499" s="39"/>
      <c r="E499" s="438"/>
    </row>
    <row r="500" spans="1:12">
      <c r="A500" s="39"/>
      <c r="D500" s="39"/>
      <c r="E500" s="438"/>
    </row>
    <row r="501" spans="1:12">
      <c r="A501" s="39"/>
      <c r="D501" s="39"/>
      <c r="E501" s="438"/>
    </row>
    <row r="502" spans="1:12">
      <c r="A502" s="39"/>
      <c r="B502" s="252"/>
      <c r="C502" s="252"/>
      <c r="D502" s="252"/>
      <c r="E502" s="453"/>
      <c r="F502" s="412"/>
      <c r="G502" s="412"/>
      <c r="H502" s="412"/>
      <c r="I502" s="412"/>
      <c r="J502" s="412"/>
      <c r="L502" s="252"/>
    </row>
    <row r="503" spans="1:12">
      <c r="A503" s="39"/>
      <c r="D503" s="39"/>
      <c r="E503" s="438"/>
      <c r="J503" s="424"/>
    </row>
    <row r="504" spans="1:12">
      <c r="A504" s="252"/>
      <c r="D504" s="39"/>
      <c r="E504" s="438"/>
    </row>
    <row r="505" spans="1:12">
      <c r="A505" s="39"/>
      <c r="D505" s="39"/>
      <c r="E505" s="438"/>
    </row>
    <row r="506" spans="1:12">
      <c r="A506" s="39"/>
      <c r="D506" s="39"/>
      <c r="E506" s="438"/>
    </row>
    <row r="507" spans="1:12">
      <c r="A507" s="39"/>
      <c r="D507" s="39"/>
      <c r="E507" s="438"/>
    </row>
    <row r="508" spans="1:12">
      <c r="A508" s="39"/>
      <c r="D508" s="39"/>
      <c r="E508" s="438"/>
    </row>
    <row r="509" spans="1:12">
      <c r="A509" s="39"/>
      <c r="D509" s="39"/>
      <c r="E509" s="439"/>
    </row>
    <row r="510" spans="1:12">
      <c r="A510" s="39"/>
      <c r="D510" s="39"/>
      <c r="E510" s="438"/>
    </row>
    <row r="511" spans="1:12">
      <c r="A511" s="39"/>
      <c r="D511" s="39"/>
      <c r="E511" s="438"/>
    </row>
    <row r="512" spans="1:12">
      <c r="A512" s="39"/>
      <c r="D512" s="39"/>
      <c r="E512" s="438"/>
    </row>
    <row r="513" spans="1:12">
      <c r="A513" s="39"/>
      <c r="D513" s="39"/>
      <c r="E513" s="438"/>
    </row>
    <row r="514" spans="1:12">
      <c r="A514" s="39"/>
      <c r="D514" s="39"/>
      <c r="E514" s="438"/>
    </row>
    <row r="515" spans="1:12">
      <c r="A515" s="39"/>
      <c r="D515" s="39"/>
      <c r="E515" s="438"/>
    </row>
    <row r="516" spans="1:12">
      <c r="A516" s="39"/>
      <c r="D516" s="39"/>
      <c r="E516" s="438"/>
    </row>
    <row r="517" spans="1:12">
      <c r="A517" s="39"/>
      <c r="D517" s="39"/>
      <c r="E517" s="438"/>
    </row>
    <row r="518" spans="1:12">
      <c r="A518" s="39"/>
      <c r="D518" s="39"/>
      <c r="E518" s="438"/>
    </row>
    <row r="519" spans="1:12">
      <c r="A519" s="39"/>
      <c r="D519" s="39"/>
      <c r="E519" s="438"/>
    </row>
    <row r="520" spans="1:12">
      <c r="A520" s="39"/>
      <c r="D520" s="39"/>
      <c r="E520" s="438"/>
      <c r="H520" s="189"/>
    </row>
    <row r="521" spans="1:12">
      <c r="A521" s="39"/>
      <c r="D521" s="39"/>
      <c r="E521" s="438"/>
    </row>
    <row r="522" spans="1:12">
      <c r="A522" s="39"/>
      <c r="D522" s="39"/>
      <c r="E522" s="438"/>
    </row>
    <row r="523" spans="1:12">
      <c r="A523" s="39"/>
      <c r="D523" s="39"/>
      <c r="E523" s="438"/>
    </row>
    <row r="524" spans="1:12">
      <c r="A524" s="39"/>
      <c r="B524" s="252"/>
      <c r="C524" s="252"/>
      <c r="D524" s="252"/>
      <c r="E524" s="445"/>
      <c r="F524" s="412"/>
      <c r="G524" s="412"/>
      <c r="H524" s="412"/>
      <c r="L524" s="252"/>
    </row>
    <row r="525" spans="1:12">
      <c r="A525" s="39"/>
      <c r="D525" s="39"/>
      <c r="E525" s="438"/>
    </row>
    <row r="526" spans="1:12">
      <c r="A526" s="252"/>
      <c r="D526" s="39"/>
      <c r="E526" s="438"/>
    </row>
    <row r="527" spans="1:12">
      <c r="A527" s="39"/>
      <c r="D527" s="39"/>
      <c r="E527" s="438"/>
    </row>
    <row r="528" spans="1:12">
      <c r="A528" s="39"/>
      <c r="D528" s="39"/>
      <c r="E528" s="438"/>
    </row>
    <row r="529" spans="1:12">
      <c r="A529" s="39"/>
      <c r="D529" s="39"/>
      <c r="E529" s="438"/>
    </row>
    <row r="530" spans="1:12">
      <c r="A530" s="39"/>
      <c r="D530" s="39"/>
      <c r="E530" s="438"/>
    </row>
    <row r="531" spans="1:12">
      <c r="A531" s="39"/>
      <c r="D531" s="39"/>
      <c r="E531" s="438"/>
    </row>
    <row r="532" spans="1:12">
      <c r="A532" s="39"/>
      <c r="D532" s="39"/>
      <c r="E532" s="438"/>
    </row>
    <row r="533" spans="1:12">
      <c r="A533" s="39"/>
      <c r="D533" s="39"/>
      <c r="E533" s="438"/>
    </row>
    <row r="534" spans="1:12">
      <c r="A534" s="39"/>
      <c r="B534" s="252"/>
      <c r="C534" s="252"/>
      <c r="D534" s="252"/>
      <c r="E534" s="445"/>
      <c r="F534" s="412"/>
      <c r="G534" s="412"/>
      <c r="H534" s="412"/>
      <c r="L534" s="252"/>
    </row>
    <row r="535" spans="1:12">
      <c r="A535" s="39"/>
      <c r="D535" s="39"/>
      <c r="E535" s="438"/>
    </row>
    <row r="536" spans="1:12">
      <c r="A536" s="252"/>
      <c r="D536" s="39"/>
      <c r="E536" s="438"/>
    </row>
    <row r="537" spans="1:12">
      <c r="A537" s="39"/>
      <c r="D537" s="39"/>
      <c r="E537" s="438"/>
    </row>
    <row r="538" spans="1:12">
      <c r="A538" s="39"/>
      <c r="D538" s="39"/>
      <c r="E538" s="438"/>
      <c r="J538" s="424"/>
    </row>
    <row r="539" spans="1:12">
      <c r="A539" s="39"/>
      <c r="D539" s="39"/>
      <c r="E539" s="438"/>
    </row>
    <row r="540" spans="1:12">
      <c r="A540" s="39"/>
      <c r="D540" s="39"/>
      <c r="E540" s="438"/>
    </row>
    <row r="541" spans="1:12">
      <c r="A541" s="39"/>
      <c r="D541" s="39"/>
      <c r="E541" s="438"/>
    </row>
    <row r="542" spans="1:12">
      <c r="A542" s="39"/>
      <c r="D542" s="39"/>
      <c r="E542" s="438"/>
    </row>
    <row r="543" spans="1:12">
      <c r="A543" s="39"/>
      <c r="D543" s="39"/>
      <c r="E543" s="438"/>
    </row>
    <row r="544" spans="1:12">
      <c r="A544" s="39"/>
      <c r="D544" s="39"/>
      <c r="E544" s="438"/>
    </row>
    <row r="545" spans="1:10">
      <c r="A545" s="39"/>
      <c r="D545" s="39"/>
      <c r="E545" s="439"/>
    </row>
    <row r="546" spans="1:10">
      <c r="A546" s="39"/>
      <c r="D546" s="39"/>
      <c r="E546" s="438"/>
    </row>
    <row r="547" spans="1:10">
      <c r="A547" s="39"/>
      <c r="D547" s="39"/>
      <c r="E547" s="438"/>
    </row>
    <row r="548" spans="1:10">
      <c r="A548" s="39"/>
      <c r="D548" s="39"/>
      <c r="E548" s="439"/>
    </row>
    <row r="549" spans="1:10">
      <c r="A549" s="39"/>
      <c r="D549" s="39"/>
      <c r="E549" s="438"/>
    </row>
    <row r="550" spans="1:10">
      <c r="A550" s="39"/>
      <c r="D550" s="39"/>
      <c r="E550" s="438"/>
    </row>
    <row r="551" spans="1:10">
      <c r="A551" s="39"/>
      <c r="D551" s="39"/>
      <c r="E551" s="439"/>
      <c r="H551" s="189"/>
    </row>
    <row r="552" spans="1:10">
      <c r="A552" s="39"/>
      <c r="D552" s="39"/>
      <c r="E552" s="438"/>
    </row>
    <row r="553" spans="1:10">
      <c r="A553" s="39"/>
      <c r="D553" s="39"/>
      <c r="E553" s="438"/>
    </row>
    <row r="554" spans="1:10">
      <c r="A554" s="39"/>
      <c r="D554" s="39"/>
      <c r="E554" s="438"/>
    </row>
    <row r="555" spans="1:10">
      <c r="A555" s="39"/>
      <c r="D555" s="39"/>
      <c r="E555" s="438"/>
    </row>
    <row r="556" spans="1:10">
      <c r="A556" s="39"/>
      <c r="D556" s="39"/>
      <c r="E556" s="438"/>
    </row>
    <row r="557" spans="1:10">
      <c r="A557" s="39"/>
      <c r="D557" s="39"/>
      <c r="E557" s="439"/>
      <c r="J557" s="423"/>
    </row>
    <row r="558" spans="1:10">
      <c r="A558" s="39"/>
      <c r="D558" s="39"/>
      <c r="E558" s="438"/>
    </row>
    <row r="559" spans="1:10">
      <c r="A559" s="39"/>
      <c r="D559" s="39"/>
      <c r="E559" s="438"/>
    </row>
    <row r="560" spans="1:10">
      <c r="A560" s="39"/>
      <c r="D560" s="39"/>
      <c r="E560" s="438"/>
    </row>
    <row r="561" spans="1:10">
      <c r="A561" s="39"/>
      <c r="D561" s="39"/>
      <c r="E561" s="438"/>
    </row>
    <row r="562" spans="1:10">
      <c r="A562" s="39"/>
      <c r="D562" s="39"/>
      <c r="E562" s="438"/>
    </row>
    <row r="563" spans="1:10">
      <c r="A563" s="39"/>
      <c r="D563" s="39"/>
      <c r="E563" s="438"/>
      <c r="H563" s="189"/>
    </row>
    <row r="564" spans="1:10">
      <c r="A564" s="39"/>
      <c r="D564" s="39"/>
      <c r="E564" s="438"/>
    </row>
    <row r="565" spans="1:10">
      <c r="A565" s="39"/>
      <c r="D565" s="39"/>
      <c r="E565" s="438"/>
    </row>
    <row r="566" spans="1:10">
      <c r="A566" s="39"/>
      <c r="D566" s="39"/>
      <c r="E566" s="438"/>
    </row>
    <row r="567" spans="1:10">
      <c r="A567" s="39"/>
      <c r="D567" s="39"/>
      <c r="E567" s="438"/>
    </row>
    <row r="568" spans="1:10">
      <c r="A568" s="39"/>
      <c r="D568" s="39"/>
      <c r="E568" s="438"/>
    </row>
    <row r="569" spans="1:10">
      <c r="A569" s="39"/>
      <c r="D569" s="39"/>
      <c r="E569" s="438"/>
    </row>
    <row r="570" spans="1:10">
      <c r="A570" s="39"/>
      <c r="D570" s="39"/>
      <c r="E570" s="438"/>
      <c r="J570" s="258"/>
    </row>
    <row r="571" spans="1:10">
      <c r="A571" s="39"/>
      <c r="D571" s="39"/>
      <c r="E571" s="438"/>
    </row>
    <row r="572" spans="1:10">
      <c r="A572" s="39"/>
      <c r="D572" s="39"/>
      <c r="E572" s="438"/>
    </row>
    <row r="573" spans="1:10">
      <c r="A573" s="39"/>
      <c r="D573" s="39"/>
      <c r="E573" s="438"/>
    </row>
    <row r="574" spans="1:10">
      <c r="A574" s="39"/>
      <c r="D574" s="39"/>
      <c r="E574" s="438"/>
    </row>
    <row r="575" spans="1:10">
      <c r="A575" s="39"/>
      <c r="D575" s="39"/>
      <c r="E575" s="438"/>
    </row>
    <row r="576" spans="1:10">
      <c r="A576" s="39"/>
      <c r="D576" s="39"/>
      <c r="E576" s="439"/>
    </row>
    <row r="577" spans="1:8">
      <c r="A577" s="39"/>
      <c r="D577" s="39"/>
      <c r="E577" s="438"/>
    </row>
    <row r="578" spans="1:8">
      <c r="A578" s="39"/>
      <c r="D578" s="39"/>
      <c r="E578" s="438"/>
    </row>
    <row r="579" spans="1:8">
      <c r="A579" s="39"/>
      <c r="D579" s="39"/>
      <c r="E579" s="438"/>
    </row>
    <row r="580" spans="1:8">
      <c r="A580" s="39"/>
      <c r="D580" s="39"/>
      <c r="E580" s="438"/>
    </row>
    <row r="581" spans="1:8">
      <c r="A581" s="39"/>
      <c r="D581" s="39"/>
      <c r="E581" s="438"/>
    </row>
    <row r="582" spans="1:8">
      <c r="A582" s="39"/>
      <c r="D582" s="39"/>
      <c r="E582" s="438"/>
    </row>
    <row r="583" spans="1:8">
      <c r="A583" s="39"/>
      <c r="D583" s="39"/>
      <c r="E583" s="438"/>
    </row>
    <row r="584" spans="1:8">
      <c r="A584" s="39"/>
      <c r="D584" s="39"/>
      <c r="E584" s="438"/>
    </row>
    <row r="585" spans="1:8">
      <c r="A585" s="39"/>
      <c r="D585" s="39"/>
      <c r="E585" s="439"/>
    </row>
    <row r="586" spans="1:8">
      <c r="A586" s="39"/>
      <c r="D586" s="39"/>
      <c r="E586" s="438"/>
    </row>
    <row r="587" spans="1:8">
      <c r="A587" s="39"/>
      <c r="D587" s="39"/>
      <c r="E587" s="438"/>
      <c r="H587" s="189"/>
    </row>
    <row r="588" spans="1:8">
      <c r="A588" s="39"/>
      <c r="D588" s="39"/>
      <c r="E588" s="439"/>
    </row>
    <row r="589" spans="1:8">
      <c r="A589" s="39"/>
      <c r="D589" s="39"/>
      <c r="E589" s="438"/>
    </row>
    <row r="590" spans="1:8">
      <c r="A590" s="39"/>
      <c r="D590" s="39"/>
      <c r="E590" s="438"/>
    </row>
    <row r="591" spans="1:8">
      <c r="A591" s="39"/>
      <c r="D591" s="39"/>
      <c r="E591" s="438"/>
    </row>
    <row r="592" spans="1:8">
      <c r="A592" s="39"/>
      <c r="D592" s="39"/>
      <c r="E592" s="438"/>
    </row>
    <row r="593" spans="1:10">
      <c r="A593" s="39"/>
      <c r="D593" s="39"/>
      <c r="E593" s="438"/>
    </row>
    <row r="594" spans="1:10">
      <c r="A594" s="39"/>
      <c r="D594" s="39"/>
      <c r="E594" s="438"/>
    </row>
    <row r="595" spans="1:10">
      <c r="A595" s="39"/>
      <c r="D595" s="39"/>
      <c r="E595" s="438"/>
    </row>
    <row r="596" spans="1:10">
      <c r="A596" s="39"/>
      <c r="D596" s="39"/>
      <c r="E596" s="438"/>
    </row>
    <row r="597" spans="1:10">
      <c r="A597" s="39"/>
      <c r="D597" s="39"/>
      <c r="E597" s="439"/>
    </row>
    <row r="598" spans="1:10">
      <c r="A598" s="39"/>
      <c r="D598" s="39"/>
      <c r="E598" s="438"/>
      <c r="J598" s="177"/>
    </row>
    <row r="599" spans="1:10">
      <c r="A599" s="39"/>
      <c r="D599" s="39"/>
      <c r="E599" s="438"/>
    </row>
    <row r="600" spans="1:10">
      <c r="A600" s="39"/>
      <c r="D600" s="39"/>
      <c r="E600" s="438"/>
    </row>
    <row r="601" spans="1:10">
      <c r="A601" s="39"/>
      <c r="D601" s="39"/>
      <c r="E601" s="438"/>
    </row>
    <row r="602" spans="1:10">
      <c r="A602" s="39"/>
      <c r="D602" s="39"/>
      <c r="E602" s="438"/>
    </row>
    <row r="603" spans="1:10">
      <c r="A603" s="39"/>
      <c r="D603" s="39"/>
      <c r="E603" s="438"/>
    </row>
    <row r="604" spans="1:10">
      <c r="A604" s="39"/>
      <c r="D604" s="39"/>
      <c r="E604" s="439"/>
    </row>
    <row r="605" spans="1:10">
      <c r="A605" s="39"/>
      <c r="D605" s="39"/>
      <c r="E605" s="438"/>
    </row>
    <row r="606" spans="1:10">
      <c r="A606" s="39"/>
      <c r="D606" s="39"/>
      <c r="E606" s="438"/>
    </row>
    <row r="607" spans="1:10">
      <c r="A607" s="39"/>
      <c r="D607" s="39"/>
      <c r="E607" s="438"/>
    </row>
    <row r="608" spans="1:10">
      <c r="A608" s="39"/>
      <c r="D608" s="39"/>
      <c r="E608" s="438"/>
    </row>
    <row r="609" spans="1:10">
      <c r="A609" s="39"/>
      <c r="D609" s="39"/>
      <c r="E609" s="439"/>
    </row>
    <row r="610" spans="1:10">
      <c r="A610" s="39"/>
      <c r="D610" s="39"/>
      <c r="E610" s="438"/>
    </row>
    <row r="611" spans="1:10">
      <c r="A611" s="39"/>
      <c r="D611" s="39"/>
      <c r="E611" s="438"/>
      <c r="J611" s="424"/>
    </row>
    <row r="612" spans="1:10">
      <c r="A612" s="39"/>
      <c r="D612" s="39"/>
      <c r="E612" s="438"/>
    </row>
    <row r="613" spans="1:10">
      <c r="A613" s="39"/>
      <c r="D613" s="39"/>
      <c r="E613" s="438"/>
    </row>
    <row r="614" spans="1:10">
      <c r="A614" s="39"/>
      <c r="D614" s="39"/>
      <c r="E614" s="439"/>
    </row>
    <row r="615" spans="1:10">
      <c r="A615" s="39"/>
      <c r="D615" s="39"/>
      <c r="E615" s="438"/>
      <c r="H615" s="189"/>
    </row>
    <row r="616" spans="1:10">
      <c r="A616" s="39"/>
      <c r="D616" s="39"/>
      <c r="E616" s="438"/>
    </row>
    <row r="617" spans="1:10">
      <c r="A617" s="39"/>
      <c r="D617" s="39"/>
      <c r="E617" s="438"/>
    </row>
    <row r="618" spans="1:10">
      <c r="A618" s="39"/>
      <c r="D618" s="39"/>
      <c r="E618" s="438"/>
    </row>
    <row r="619" spans="1:10">
      <c r="A619" s="39"/>
      <c r="D619" s="39"/>
      <c r="E619" s="438"/>
    </row>
    <row r="620" spans="1:10">
      <c r="A620" s="39"/>
      <c r="D620" s="39"/>
      <c r="E620" s="438"/>
    </row>
    <row r="621" spans="1:10">
      <c r="A621" s="39"/>
      <c r="D621" s="39"/>
      <c r="E621" s="438"/>
    </row>
    <row r="622" spans="1:10">
      <c r="A622" s="39"/>
      <c r="D622" s="39"/>
      <c r="E622" s="438"/>
    </row>
    <row r="623" spans="1:10">
      <c r="A623" s="39"/>
      <c r="D623" s="39"/>
      <c r="E623" s="438"/>
    </row>
    <row r="624" spans="1:10">
      <c r="A624" s="39"/>
      <c r="D624" s="39"/>
      <c r="E624" s="438"/>
    </row>
    <row r="625" spans="1:10">
      <c r="A625" s="39"/>
      <c r="D625" s="39"/>
      <c r="E625" s="438"/>
    </row>
    <row r="626" spans="1:10">
      <c r="A626" s="39"/>
      <c r="D626" s="39"/>
      <c r="E626" s="438"/>
    </row>
    <row r="627" spans="1:10">
      <c r="A627" s="39"/>
      <c r="D627" s="39"/>
      <c r="E627" s="438"/>
    </row>
    <row r="628" spans="1:10">
      <c r="A628" s="39"/>
      <c r="D628" s="39"/>
      <c r="E628" s="438"/>
    </row>
    <row r="629" spans="1:10">
      <c r="A629" s="39"/>
      <c r="D629" s="39"/>
      <c r="E629" s="438"/>
    </row>
    <row r="630" spans="1:10">
      <c r="A630" s="39"/>
      <c r="D630" s="39"/>
      <c r="E630" s="438"/>
    </row>
    <row r="631" spans="1:10">
      <c r="A631" s="39"/>
      <c r="D631" s="39"/>
      <c r="E631" s="438"/>
      <c r="H631" s="189"/>
    </row>
    <row r="632" spans="1:10">
      <c r="A632" s="39"/>
      <c r="D632" s="39"/>
      <c r="E632" s="438"/>
    </row>
    <row r="633" spans="1:10">
      <c r="A633" s="39"/>
      <c r="D633" s="39"/>
      <c r="E633" s="438"/>
    </row>
    <row r="634" spans="1:10">
      <c r="A634" s="39"/>
      <c r="D634" s="39"/>
      <c r="E634" s="438"/>
    </row>
    <row r="635" spans="1:10">
      <c r="A635" s="39"/>
      <c r="D635" s="39"/>
      <c r="E635" s="439"/>
      <c r="J635" s="417"/>
    </row>
    <row r="636" spans="1:10">
      <c r="A636" s="39"/>
      <c r="D636" s="39"/>
      <c r="E636" s="438"/>
    </row>
    <row r="637" spans="1:10">
      <c r="A637" s="39"/>
      <c r="D637" s="39"/>
      <c r="E637" s="438"/>
    </row>
    <row r="638" spans="1:10">
      <c r="A638" s="39"/>
      <c r="D638" s="39"/>
      <c r="E638" s="438"/>
    </row>
    <row r="639" spans="1:10">
      <c r="A639" s="39"/>
      <c r="D639" s="39"/>
      <c r="E639" s="438"/>
    </row>
    <row r="640" spans="1:10">
      <c r="A640" s="39"/>
      <c r="D640" s="39"/>
      <c r="E640" s="438"/>
    </row>
    <row r="641" spans="1:12">
      <c r="A641" s="39"/>
      <c r="D641" s="39"/>
      <c r="E641" s="438"/>
    </row>
    <row r="642" spans="1:12">
      <c r="A642" s="39"/>
      <c r="D642" s="39"/>
      <c r="E642" s="438"/>
    </row>
    <row r="643" spans="1:12">
      <c r="A643" s="39"/>
      <c r="B643" s="433"/>
      <c r="D643" s="39"/>
      <c r="E643" s="438"/>
    </row>
    <row r="644" spans="1:12">
      <c r="A644" s="39"/>
      <c r="D644" s="39"/>
      <c r="E644" s="438"/>
    </row>
    <row r="645" spans="1:12">
      <c r="A645" s="39"/>
      <c r="D645" s="39"/>
      <c r="E645" s="438"/>
    </row>
    <row r="646" spans="1:12">
      <c r="A646" s="39"/>
      <c r="D646" s="39"/>
      <c r="E646" s="438"/>
    </row>
    <row r="647" spans="1:12">
      <c r="A647" s="39"/>
      <c r="D647" s="39"/>
      <c r="E647" s="438"/>
    </row>
    <row r="648" spans="1:12">
      <c r="A648" s="39"/>
      <c r="D648" s="39"/>
      <c r="E648" s="438"/>
    </row>
    <row r="649" spans="1:12">
      <c r="A649" s="39"/>
      <c r="D649" s="39"/>
      <c r="E649" s="438"/>
    </row>
    <row r="650" spans="1:12">
      <c r="A650" s="39"/>
      <c r="D650" s="39"/>
      <c r="E650" s="438"/>
    </row>
    <row r="651" spans="1:12">
      <c r="A651" s="39"/>
      <c r="D651" s="39"/>
      <c r="E651" s="438"/>
    </row>
    <row r="652" spans="1:12">
      <c r="A652" s="39"/>
      <c r="D652" s="39"/>
      <c r="E652" s="438"/>
    </row>
    <row r="653" spans="1:12">
      <c r="A653" s="39"/>
      <c r="D653" s="39"/>
      <c r="E653" s="438"/>
    </row>
    <row r="654" spans="1:12">
      <c r="A654" s="39"/>
      <c r="D654" s="39"/>
      <c r="E654" s="438"/>
    </row>
    <row r="655" spans="1:12">
      <c r="A655" s="39"/>
      <c r="B655" s="252"/>
      <c r="C655" s="252"/>
      <c r="D655" s="252"/>
      <c r="E655" s="445"/>
      <c r="F655" s="412"/>
      <c r="G655" s="412"/>
      <c r="H655" s="412"/>
      <c r="L655" s="252"/>
    </row>
    <row r="656" spans="1:12">
      <c r="A656" s="39"/>
      <c r="D656" s="39"/>
      <c r="E656" s="438"/>
    </row>
    <row r="657" spans="1:10">
      <c r="A657" s="252"/>
      <c r="D657" s="39"/>
      <c r="E657" s="438"/>
    </row>
    <row r="658" spans="1:10">
      <c r="A658" s="39"/>
      <c r="D658" s="39"/>
      <c r="E658" s="438"/>
    </row>
    <row r="659" spans="1:10">
      <c r="A659" s="39"/>
      <c r="B659" s="265"/>
      <c r="D659" s="39"/>
      <c r="E659" s="438"/>
    </row>
    <row r="660" spans="1:10">
      <c r="A660" s="39"/>
      <c r="D660" s="39"/>
      <c r="E660" s="438"/>
    </row>
    <row r="661" spans="1:10">
      <c r="A661" s="39"/>
      <c r="D661" s="39"/>
      <c r="E661" s="438"/>
    </row>
    <row r="662" spans="1:10">
      <c r="A662" s="39"/>
      <c r="B662" s="265"/>
      <c r="D662" s="39"/>
      <c r="E662" s="438"/>
    </row>
    <row r="663" spans="1:10">
      <c r="A663" s="39"/>
      <c r="D663" s="39"/>
      <c r="E663" s="439"/>
    </row>
    <row r="664" spans="1:10">
      <c r="A664" s="39"/>
      <c r="B664" s="265"/>
      <c r="D664" s="39"/>
      <c r="E664" s="438"/>
    </row>
    <row r="665" spans="1:10">
      <c r="A665" s="39"/>
      <c r="D665" s="39"/>
      <c r="E665" s="438"/>
    </row>
    <row r="666" spans="1:10">
      <c r="A666" s="39"/>
      <c r="B666" s="265"/>
      <c r="D666" s="39"/>
      <c r="E666" s="438"/>
    </row>
    <row r="667" spans="1:10">
      <c r="A667" s="39"/>
      <c r="D667" s="39"/>
      <c r="E667" s="438"/>
    </row>
    <row r="668" spans="1:10">
      <c r="A668" s="39"/>
      <c r="D668" s="39"/>
      <c r="E668" s="439"/>
    </row>
    <row r="669" spans="1:10">
      <c r="A669" s="39"/>
      <c r="D669" s="39"/>
      <c r="E669" s="439"/>
      <c r="J669" s="454"/>
    </row>
    <row r="670" spans="1:10">
      <c r="A670" s="39"/>
      <c r="B670" s="265"/>
      <c r="D670" s="39"/>
      <c r="E670" s="438"/>
    </row>
    <row r="671" spans="1:10">
      <c r="A671" s="39"/>
      <c r="B671" s="265"/>
      <c r="D671" s="39"/>
      <c r="E671" s="438"/>
    </row>
    <row r="672" spans="1:10">
      <c r="A672" s="39"/>
      <c r="D672" s="39"/>
      <c r="E672" s="439"/>
      <c r="F672" s="406"/>
    </row>
    <row r="673" spans="1:5">
      <c r="A673" s="39"/>
      <c r="D673" s="39"/>
      <c r="E673" s="438"/>
    </row>
    <row r="674" spans="1:5">
      <c r="A674" s="39"/>
      <c r="B674" s="265"/>
      <c r="D674" s="39"/>
      <c r="E674" s="438"/>
    </row>
    <row r="675" spans="1:5">
      <c r="A675" s="39"/>
      <c r="D675" s="39"/>
      <c r="E675" s="438"/>
    </row>
    <row r="676" spans="1:5">
      <c r="A676" s="39"/>
      <c r="B676" s="265"/>
      <c r="D676" s="39"/>
      <c r="E676" s="438"/>
    </row>
    <row r="677" spans="1:5">
      <c r="A677" s="39"/>
      <c r="B677" s="265"/>
      <c r="D677" s="39"/>
      <c r="E677" s="438"/>
    </row>
    <row r="678" spans="1:5">
      <c r="A678" s="39"/>
      <c r="D678" s="39"/>
      <c r="E678" s="438"/>
    </row>
    <row r="679" spans="1:5">
      <c r="A679" s="39"/>
      <c r="B679" s="265"/>
      <c r="D679" s="39"/>
      <c r="E679" s="438"/>
    </row>
    <row r="680" spans="1:5">
      <c r="A680" s="39"/>
      <c r="B680" s="265"/>
      <c r="D680" s="39"/>
      <c r="E680" s="438"/>
    </row>
    <row r="681" spans="1:5">
      <c r="A681" s="39"/>
      <c r="D681" s="39"/>
    </row>
    <row r="682" spans="1:5">
      <c r="A682" s="39"/>
      <c r="B682" s="265"/>
      <c r="D682" s="39"/>
      <c r="E682" s="438"/>
    </row>
    <row r="683" spans="1:5">
      <c r="A683" s="39"/>
      <c r="D683" s="39"/>
    </row>
    <row r="684" spans="1:5">
      <c r="A684" s="39"/>
      <c r="D684" s="39"/>
      <c r="E684" s="439"/>
    </row>
    <row r="685" spans="1:5">
      <c r="A685" s="39"/>
      <c r="B685" s="265"/>
      <c r="D685" s="39"/>
      <c r="E685" s="438"/>
    </row>
    <row r="686" spans="1:5">
      <c r="A686" s="39"/>
      <c r="B686" s="265"/>
      <c r="D686" s="39"/>
      <c r="E686" s="438"/>
    </row>
    <row r="687" spans="1:5">
      <c r="A687" s="39"/>
      <c r="D687" s="39"/>
    </row>
    <row r="688" spans="1:5">
      <c r="A688" s="39"/>
      <c r="B688" s="265"/>
      <c r="D688" s="39"/>
      <c r="E688" s="438"/>
    </row>
    <row r="689" spans="1:10">
      <c r="A689" s="39"/>
      <c r="B689" s="265"/>
      <c r="D689" s="39"/>
      <c r="E689" s="438"/>
    </row>
    <row r="690" spans="1:10">
      <c r="A690" s="39"/>
      <c r="B690" s="265"/>
      <c r="D690" s="39"/>
    </row>
    <row r="691" spans="1:10">
      <c r="A691" s="39"/>
      <c r="B691" s="265"/>
      <c r="D691" s="39"/>
      <c r="E691" s="438"/>
    </row>
    <row r="692" spans="1:10">
      <c r="A692" s="39"/>
      <c r="B692" s="265"/>
      <c r="D692" s="39"/>
      <c r="E692" s="438"/>
    </row>
    <row r="693" spans="1:10">
      <c r="A693" s="39"/>
      <c r="D693" s="39"/>
    </row>
    <row r="694" spans="1:10">
      <c r="A694" s="39"/>
      <c r="D694" s="39"/>
    </row>
    <row r="695" spans="1:10">
      <c r="A695" s="39"/>
      <c r="B695" s="265"/>
      <c r="D695" s="39"/>
      <c r="E695" s="438"/>
    </row>
    <row r="696" spans="1:10">
      <c r="A696" s="39"/>
      <c r="D696" s="39"/>
      <c r="E696" s="438"/>
    </row>
    <row r="697" spans="1:10">
      <c r="A697" s="39"/>
      <c r="B697" s="265"/>
      <c r="D697" s="39"/>
      <c r="E697" s="438"/>
    </row>
    <row r="698" spans="1:10">
      <c r="A698" s="39"/>
      <c r="B698" s="265"/>
      <c r="D698" s="39"/>
      <c r="E698" s="438"/>
    </row>
    <row r="699" spans="1:10">
      <c r="A699" s="39"/>
      <c r="B699" s="265"/>
      <c r="D699" s="39"/>
      <c r="E699" s="438"/>
    </row>
    <row r="700" spans="1:10">
      <c r="A700" s="39"/>
      <c r="D700" s="39"/>
      <c r="E700" s="438"/>
    </row>
    <row r="701" spans="1:10">
      <c r="A701" s="39"/>
      <c r="B701" s="265"/>
      <c r="D701" s="39"/>
      <c r="E701" s="438"/>
    </row>
    <row r="702" spans="1:10">
      <c r="A702" s="39"/>
      <c r="D702" s="39"/>
      <c r="E702" s="442"/>
      <c r="J702" s="177"/>
    </row>
    <row r="703" spans="1:10">
      <c r="A703" s="39"/>
      <c r="B703" s="265"/>
      <c r="D703" s="39"/>
      <c r="E703" s="438"/>
    </row>
    <row r="704" spans="1:10">
      <c r="A704" s="39"/>
      <c r="B704" s="265"/>
      <c r="D704" s="39"/>
      <c r="E704" s="438"/>
    </row>
    <row r="705" spans="1:12">
      <c r="A705" s="39"/>
      <c r="B705" s="265"/>
      <c r="D705" s="39"/>
      <c r="E705" s="438"/>
    </row>
    <row r="706" spans="1:12">
      <c r="A706" s="39"/>
      <c r="D706" s="39"/>
    </row>
    <row r="707" spans="1:12">
      <c r="A707" s="39"/>
      <c r="D707" s="39"/>
    </row>
    <row r="708" spans="1:12">
      <c r="A708" s="39"/>
      <c r="D708" s="39"/>
    </row>
    <row r="709" spans="1:12">
      <c r="A709" s="39"/>
      <c r="B709" s="265"/>
      <c r="D709" s="39"/>
      <c r="E709" s="438"/>
    </row>
    <row r="710" spans="1:12">
      <c r="A710" s="39"/>
      <c r="D710" s="39"/>
      <c r="E710" s="438"/>
    </row>
    <row r="711" spans="1:12">
      <c r="A711" s="39"/>
      <c r="B711" s="415"/>
      <c r="C711" s="252"/>
      <c r="D711" s="252"/>
      <c r="E711" s="445"/>
      <c r="F711" s="412"/>
      <c r="G711" s="412"/>
      <c r="H711" s="412"/>
      <c r="I711" s="412"/>
      <c r="J711" s="252"/>
      <c r="L711" s="252"/>
    </row>
    <row r="712" spans="1:12">
      <c r="A712" s="39"/>
      <c r="B712" s="265"/>
      <c r="D712" s="39"/>
      <c r="E712" s="438"/>
    </row>
    <row r="713" spans="1:12">
      <c r="A713" s="252"/>
      <c r="D713" s="39"/>
      <c r="E713" s="438"/>
    </row>
    <row r="714" spans="1:12">
      <c r="A714" s="39"/>
      <c r="D714" s="39"/>
      <c r="E714" s="438"/>
    </row>
    <row r="715" spans="1:12">
      <c r="A715" s="39"/>
      <c r="B715" s="265"/>
      <c r="D715" s="39"/>
      <c r="E715" s="442"/>
    </row>
    <row r="716" spans="1:12">
      <c r="A716" s="39"/>
      <c r="D716" s="39"/>
      <c r="E716" s="439"/>
    </row>
    <row r="717" spans="1:12">
      <c r="A717" s="39"/>
      <c r="D717" s="39"/>
      <c r="E717" s="439"/>
    </row>
    <row r="718" spans="1:12">
      <c r="A718" s="39"/>
      <c r="D718" s="39"/>
    </row>
    <row r="719" spans="1:12">
      <c r="A719" s="39"/>
      <c r="B719" s="265"/>
      <c r="D719" s="39"/>
      <c r="E719" s="438"/>
    </row>
    <row r="720" spans="1:12">
      <c r="A720" s="39"/>
      <c r="B720" s="258"/>
      <c r="D720" s="39"/>
      <c r="E720" s="438"/>
    </row>
    <row r="721" spans="1:12">
      <c r="A721" s="39"/>
      <c r="D721" s="39"/>
      <c r="E721" s="438"/>
    </row>
    <row r="722" spans="1:12">
      <c r="A722" s="39"/>
      <c r="D722" s="39"/>
      <c r="E722" s="438"/>
    </row>
    <row r="723" spans="1:12">
      <c r="A723" s="39"/>
      <c r="D723" s="39"/>
    </row>
    <row r="724" spans="1:12">
      <c r="A724" s="39"/>
      <c r="D724" s="39"/>
      <c r="E724" s="438"/>
    </row>
    <row r="725" spans="1:12">
      <c r="A725" s="39"/>
      <c r="D725" s="39"/>
    </row>
    <row r="726" spans="1:12">
      <c r="A726" s="39"/>
      <c r="B726" s="252"/>
      <c r="C726" s="252"/>
      <c r="D726" s="252"/>
      <c r="E726" s="252"/>
      <c r="F726" s="412"/>
      <c r="G726" s="412"/>
      <c r="H726" s="412"/>
      <c r="I726" s="412"/>
      <c r="J726" s="252"/>
      <c r="L726" s="252"/>
    </row>
    <row r="727" spans="1:12">
      <c r="A727" s="39"/>
      <c r="D727" s="39"/>
      <c r="E727" s="438"/>
    </row>
    <row r="728" spans="1:12">
      <c r="A728" s="252"/>
      <c r="B728" s="265"/>
      <c r="D728" s="39"/>
      <c r="E728" s="438"/>
    </row>
    <row r="729" spans="1:12">
      <c r="A729" s="39"/>
      <c r="D729" s="39"/>
      <c r="E729" s="438"/>
    </row>
    <row r="730" spans="1:12">
      <c r="A730" s="39"/>
      <c r="D730" s="39"/>
      <c r="E730" s="438"/>
    </row>
    <row r="731" spans="1:12">
      <c r="A731" s="39"/>
      <c r="D731" s="39"/>
      <c r="E731" s="438"/>
    </row>
    <row r="732" spans="1:12">
      <c r="A732" s="39"/>
      <c r="D732" s="39"/>
      <c r="E732" s="439"/>
    </row>
    <row r="733" spans="1:12">
      <c r="A733" s="39"/>
      <c r="D733" s="39"/>
      <c r="E733" s="438"/>
    </row>
    <row r="734" spans="1:12">
      <c r="A734" s="39"/>
      <c r="D734" s="39"/>
      <c r="E734" s="438"/>
    </row>
    <row r="735" spans="1:12">
      <c r="A735" s="39"/>
      <c r="D735" s="39"/>
      <c r="E735" s="438"/>
    </row>
    <row r="736" spans="1:12">
      <c r="A736" s="39"/>
      <c r="D736" s="39"/>
      <c r="E736" s="438"/>
    </row>
    <row r="737" spans="1:12">
      <c r="A737" s="39"/>
      <c r="D737" s="39"/>
      <c r="E737" s="438"/>
    </row>
    <row r="738" spans="1:12">
      <c r="A738" s="39"/>
      <c r="D738" s="39"/>
      <c r="E738" s="438"/>
    </row>
    <row r="739" spans="1:12">
      <c r="A739" s="39"/>
      <c r="D739" s="39"/>
      <c r="E739" s="438"/>
    </row>
    <row r="740" spans="1:12">
      <c r="A740" s="39"/>
      <c r="D740" s="39"/>
      <c r="E740" s="438"/>
    </row>
    <row r="741" spans="1:12">
      <c r="A741" s="39"/>
      <c r="D741" s="39"/>
      <c r="E741" s="438"/>
    </row>
    <row r="742" spans="1:12">
      <c r="A742" s="39"/>
      <c r="D742" s="39"/>
      <c r="E742" s="438"/>
    </row>
    <row r="743" spans="1:12">
      <c r="A743" s="39"/>
      <c r="D743" s="39"/>
      <c r="E743" s="438"/>
    </row>
    <row r="744" spans="1:12">
      <c r="A744" s="39"/>
      <c r="B744" s="252"/>
      <c r="C744" s="252"/>
      <c r="D744" s="252"/>
      <c r="E744" s="445"/>
      <c r="F744" s="412"/>
      <c r="G744" s="412"/>
      <c r="H744" s="412"/>
      <c r="I744" s="412"/>
      <c r="J744" s="252"/>
      <c r="L744" s="252"/>
    </row>
    <row r="745" spans="1:12">
      <c r="A745" s="39"/>
      <c r="D745" s="39"/>
      <c r="E745" s="438"/>
    </row>
    <row r="746" spans="1:12">
      <c r="A746" s="252"/>
      <c r="D746" s="39"/>
      <c r="E746" s="438"/>
    </row>
    <row r="747" spans="1:12">
      <c r="A747" s="39"/>
      <c r="D747" s="39"/>
      <c r="E747" s="438"/>
    </row>
    <row r="748" spans="1:12">
      <c r="A748" s="39"/>
      <c r="D748" s="39"/>
      <c r="E748" s="438"/>
    </row>
    <row r="749" spans="1:12">
      <c r="A749" s="39"/>
      <c r="D749" s="39"/>
      <c r="E749" s="438"/>
      <c r="K749" s="433"/>
    </row>
    <row r="750" spans="1:12">
      <c r="A750" s="39"/>
      <c r="D750" s="39"/>
      <c r="E750" s="439"/>
    </row>
    <row r="751" spans="1:12">
      <c r="A751" s="39"/>
      <c r="D751" s="39"/>
      <c r="E751" s="438"/>
    </row>
    <row r="752" spans="1:12">
      <c r="A752" s="39"/>
      <c r="D752" s="39"/>
      <c r="E752" s="438"/>
      <c r="J752" s="406"/>
      <c r="L752" s="406"/>
    </row>
    <row r="753" spans="1:8">
      <c r="A753" s="39"/>
      <c r="D753" s="39"/>
      <c r="E753" s="438"/>
    </row>
    <row r="754" spans="1:8">
      <c r="A754" s="39"/>
      <c r="D754" s="39"/>
      <c r="E754" s="438"/>
    </row>
    <row r="755" spans="1:8">
      <c r="A755" s="39"/>
      <c r="D755" s="39"/>
      <c r="E755" s="438"/>
    </row>
    <row r="756" spans="1:8">
      <c r="A756" s="39"/>
      <c r="D756" s="39"/>
      <c r="E756" s="442"/>
      <c r="H756" s="431"/>
    </row>
    <row r="757" spans="1:8">
      <c r="A757" s="39"/>
      <c r="D757" s="39"/>
      <c r="E757" s="438"/>
    </row>
    <row r="758" spans="1:8">
      <c r="A758" s="39"/>
      <c r="D758" s="39"/>
      <c r="E758" s="439"/>
    </row>
    <row r="759" spans="1:8">
      <c r="A759" s="39"/>
      <c r="D759" s="39"/>
      <c r="E759" s="438"/>
    </row>
    <row r="760" spans="1:8">
      <c r="A760" s="39"/>
      <c r="D760" s="39"/>
      <c r="E760" s="438"/>
    </row>
    <row r="761" spans="1:8">
      <c r="A761" s="39"/>
      <c r="D761" s="39"/>
      <c r="E761" s="438"/>
    </row>
    <row r="762" spans="1:8">
      <c r="A762" s="39"/>
      <c r="D762" s="39"/>
      <c r="E762" s="438"/>
    </row>
    <row r="763" spans="1:8">
      <c r="A763" s="39"/>
      <c r="D763" s="39"/>
      <c r="E763" s="438"/>
    </row>
    <row r="764" spans="1:8">
      <c r="A764" s="39"/>
      <c r="D764" s="39"/>
      <c r="E764" s="438"/>
    </row>
    <row r="765" spans="1:8">
      <c r="A765" s="39"/>
      <c r="D765" s="39"/>
      <c r="E765" s="438"/>
    </row>
    <row r="766" spans="1:8">
      <c r="A766" s="39"/>
      <c r="D766" s="39"/>
      <c r="E766" s="438"/>
    </row>
    <row r="767" spans="1:8">
      <c r="A767" s="39"/>
      <c r="B767" s="265"/>
      <c r="D767" s="39"/>
      <c r="E767" s="439"/>
    </row>
    <row r="768" spans="1:8">
      <c r="A768" s="39"/>
      <c r="D768" s="39"/>
      <c r="E768" s="438"/>
    </row>
    <row r="769" spans="1:12">
      <c r="A769" s="39"/>
      <c r="B769" s="265"/>
      <c r="D769" s="39"/>
      <c r="E769" s="438"/>
      <c r="J769" s="258"/>
    </row>
    <row r="770" spans="1:12">
      <c r="A770" s="39"/>
      <c r="D770" s="39"/>
      <c r="E770" s="438"/>
    </row>
    <row r="771" spans="1:12">
      <c r="A771" s="39"/>
      <c r="D771" s="39"/>
      <c r="E771" s="438"/>
    </row>
    <row r="772" spans="1:12">
      <c r="A772" s="39"/>
      <c r="D772" s="39"/>
      <c r="E772" s="438"/>
    </row>
    <row r="773" spans="1:12">
      <c r="A773" s="39"/>
      <c r="D773" s="39"/>
      <c r="E773" s="438"/>
    </row>
    <row r="774" spans="1:12">
      <c r="A774" s="39"/>
      <c r="D774" s="39"/>
      <c r="E774" s="438"/>
    </row>
    <row r="775" spans="1:12">
      <c r="A775" s="39"/>
      <c r="D775" s="39"/>
      <c r="E775" s="438"/>
    </row>
    <row r="776" spans="1:12">
      <c r="A776" s="39"/>
      <c r="D776" s="39"/>
    </row>
    <row r="777" spans="1:12">
      <c r="A777" s="39"/>
      <c r="D777" s="39"/>
    </row>
    <row r="778" spans="1:12">
      <c r="A778" s="39"/>
      <c r="D778" s="39"/>
      <c r="E778" s="438"/>
      <c r="J778" s="424"/>
      <c r="L778" s="406"/>
    </row>
    <row r="779" spans="1:12">
      <c r="A779" s="39"/>
      <c r="D779" s="39"/>
      <c r="F779" s="39"/>
      <c r="H779" s="39"/>
    </row>
    <row r="780" spans="1:12">
      <c r="A780" s="39"/>
      <c r="B780" s="252"/>
      <c r="C780" s="252"/>
      <c r="D780" s="252"/>
      <c r="E780" s="252"/>
      <c r="F780" s="412"/>
      <c r="G780" s="412"/>
      <c r="H780" s="412"/>
      <c r="I780" s="412"/>
      <c r="J780" s="252"/>
      <c r="L780" s="252"/>
    </row>
    <row r="781" spans="1:12">
      <c r="A781" s="39"/>
      <c r="D781" s="39"/>
      <c r="H781" s="455"/>
    </row>
    <row r="782" spans="1:12">
      <c r="A782" s="252"/>
      <c r="D782" s="39"/>
    </row>
    <row r="783" spans="1:12">
      <c r="A783" s="39"/>
      <c r="D783" s="39"/>
    </row>
    <row r="784" spans="1:12">
      <c r="A784" s="39"/>
      <c r="D784" s="39"/>
    </row>
    <row r="785" spans="1:10">
      <c r="A785" s="39"/>
      <c r="D785" s="39"/>
    </row>
    <row r="786" spans="1:10">
      <c r="A786" s="39"/>
      <c r="D786" s="39"/>
    </row>
    <row r="787" spans="1:10">
      <c r="A787" s="39"/>
      <c r="D787" s="39"/>
    </row>
    <row r="788" spans="1:10">
      <c r="A788" s="39"/>
      <c r="D788" s="39"/>
    </row>
    <row r="789" spans="1:10">
      <c r="A789" s="39"/>
      <c r="D789" s="39"/>
    </row>
    <row r="790" spans="1:10">
      <c r="A790" s="39"/>
      <c r="D790" s="39"/>
    </row>
    <row r="791" spans="1:10">
      <c r="A791" s="39"/>
      <c r="D791" s="39"/>
      <c r="J791" s="456"/>
    </row>
    <row r="792" spans="1:10">
      <c r="A792" s="39"/>
      <c r="D792" s="39"/>
    </row>
    <row r="793" spans="1:10">
      <c r="A793" s="39"/>
      <c r="D793" s="39"/>
    </row>
    <row r="794" spans="1:10">
      <c r="A794" s="39"/>
      <c r="D794" s="39"/>
    </row>
    <row r="795" spans="1:10">
      <c r="A795" s="39"/>
      <c r="D795" s="39"/>
    </row>
    <row r="796" spans="1:10">
      <c r="A796" s="39"/>
      <c r="D796" s="39"/>
    </row>
    <row r="797" spans="1:10">
      <c r="A797" s="39"/>
      <c r="D797" s="39"/>
    </row>
    <row r="798" spans="1:10">
      <c r="A798" s="39"/>
      <c r="D798" s="39"/>
    </row>
    <row r="799" spans="1:10">
      <c r="A799" s="39"/>
      <c r="D799" s="39"/>
    </row>
    <row r="800" spans="1:10">
      <c r="A800" s="39"/>
      <c r="D800" s="39"/>
    </row>
    <row r="801" spans="1:12">
      <c r="A801" s="39"/>
      <c r="D801" s="39"/>
    </row>
    <row r="802" spans="1:12">
      <c r="A802" s="39"/>
      <c r="B802" s="252"/>
      <c r="C802" s="252"/>
      <c r="D802" s="252"/>
      <c r="E802" s="252"/>
      <c r="F802" s="412"/>
      <c r="G802" s="412"/>
      <c r="H802" s="412"/>
      <c r="I802" s="412"/>
      <c r="J802" s="252"/>
      <c r="L802" s="252"/>
    </row>
    <row r="803" spans="1:12">
      <c r="A803" s="39"/>
      <c r="D803" s="39"/>
    </row>
    <row r="804" spans="1:12">
      <c r="A804" s="252"/>
      <c r="D804" s="39"/>
    </row>
    <row r="805" spans="1:12">
      <c r="A805" s="39"/>
      <c r="B805" s="252"/>
      <c r="C805" s="252"/>
      <c r="D805" s="252"/>
      <c r="E805" s="252"/>
      <c r="F805" s="412"/>
      <c r="G805" s="412"/>
      <c r="H805" s="412"/>
      <c r="I805" s="412"/>
      <c r="J805" s="252"/>
      <c r="L805" s="252"/>
    </row>
    <row r="806" spans="1:12">
      <c r="A806" s="39"/>
      <c r="D806" s="39"/>
    </row>
    <row r="807" spans="1:12">
      <c r="A807" s="252"/>
      <c r="B807" s="252"/>
      <c r="C807" s="252"/>
      <c r="D807" s="252"/>
      <c r="E807" s="252"/>
      <c r="F807" s="412"/>
      <c r="G807" s="412"/>
      <c r="H807" s="412"/>
      <c r="I807" s="412"/>
      <c r="J807" s="252"/>
      <c r="L807" s="252"/>
    </row>
    <row r="808" spans="1:12">
      <c r="A808" s="39"/>
      <c r="D808" s="39"/>
    </row>
    <row r="809" spans="1:12">
      <c r="A809" s="252"/>
      <c r="D809" s="39"/>
    </row>
    <row r="810" spans="1:12">
      <c r="A810" s="39"/>
      <c r="D810" s="39"/>
    </row>
    <row r="811" spans="1:12">
      <c r="A811" s="39"/>
      <c r="D811" s="39"/>
    </row>
    <row r="812" spans="1:12">
      <c r="A812" s="39"/>
      <c r="D812" s="39"/>
    </row>
    <row r="813" spans="1:12">
      <c r="A813" s="39"/>
      <c r="D813" s="39"/>
    </row>
    <row r="814" spans="1:12">
      <c r="A814" s="39"/>
      <c r="D814" s="39"/>
    </row>
    <row r="815" spans="1:12">
      <c r="A815" s="39"/>
      <c r="D815" s="39"/>
    </row>
    <row r="816" spans="1:12">
      <c r="A816" s="39"/>
      <c r="D816" s="39"/>
    </row>
    <row r="817" spans="1:12">
      <c r="A817" s="39"/>
      <c r="B817" s="252"/>
      <c r="C817" s="252"/>
      <c r="D817" s="252"/>
      <c r="E817" s="252"/>
      <c r="F817" s="412"/>
      <c r="G817" s="412"/>
      <c r="H817" s="412"/>
      <c r="I817" s="412"/>
      <c r="J817" s="252"/>
      <c r="L817" s="252"/>
    </row>
    <row r="818" spans="1:12">
      <c r="A818" s="39"/>
      <c r="B818" s="252"/>
      <c r="C818" s="252"/>
      <c r="D818" s="252"/>
      <c r="E818" s="252"/>
      <c r="F818" s="412"/>
      <c r="G818" s="412"/>
      <c r="H818" s="412"/>
      <c r="I818" s="412"/>
      <c r="J818" s="252"/>
      <c r="L818" s="252"/>
    </row>
    <row r="819" spans="1:12">
      <c r="A819" s="252"/>
      <c r="D819" s="39"/>
    </row>
    <row r="820" spans="1:12">
      <c r="A820" s="252"/>
      <c r="D820" s="39"/>
    </row>
    <row r="821" spans="1:12">
      <c r="A821" s="39"/>
      <c r="D821" s="39"/>
    </row>
    <row r="822" spans="1:12">
      <c r="A822" s="39"/>
      <c r="D822" s="39"/>
    </row>
    <row r="823" spans="1:12">
      <c r="A823" s="39"/>
      <c r="D823" s="39"/>
    </row>
    <row r="824" spans="1:12">
      <c r="A824" s="39"/>
      <c r="D824" s="39"/>
    </row>
    <row r="825" spans="1:12">
      <c r="A825" s="39"/>
      <c r="D825" s="39"/>
    </row>
    <row r="826" spans="1:12">
      <c r="A826" s="39"/>
      <c r="D826" s="39"/>
    </row>
    <row r="827" spans="1:12">
      <c r="A827" s="39"/>
      <c r="D827" s="39"/>
    </row>
    <row r="828" spans="1:12">
      <c r="A828" s="39"/>
      <c r="D828" s="39"/>
    </row>
    <row r="829" spans="1:12">
      <c r="A829" s="39"/>
      <c r="D829" s="39"/>
    </row>
    <row r="830" spans="1:12">
      <c r="A830" s="39"/>
      <c r="D830" s="39"/>
    </row>
    <row r="831" spans="1:12">
      <c r="A831" s="39"/>
      <c r="D831" s="39"/>
    </row>
    <row r="832" spans="1:12">
      <c r="A832" s="39"/>
      <c r="D832" s="39"/>
    </row>
    <row r="833" spans="1:8">
      <c r="A833" s="39"/>
      <c r="D833" s="39"/>
    </row>
    <row r="834" spans="1:8">
      <c r="A834" s="39"/>
      <c r="D834" s="39"/>
    </row>
    <row r="835" spans="1:8">
      <c r="A835" s="39"/>
      <c r="D835" s="39"/>
    </row>
    <row r="836" spans="1:8">
      <c r="A836" s="39"/>
      <c r="D836" s="39"/>
    </row>
    <row r="837" spans="1:8">
      <c r="A837" s="39"/>
      <c r="D837" s="39"/>
    </row>
    <row r="838" spans="1:8">
      <c r="A838" s="39"/>
      <c r="D838" s="39"/>
    </row>
    <row r="839" spans="1:8">
      <c r="A839" s="39"/>
      <c r="D839" s="39"/>
    </row>
    <row r="840" spans="1:8">
      <c r="A840" s="39"/>
      <c r="D840" s="39"/>
    </row>
    <row r="841" spans="1:8">
      <c r="A841" s="39"/>
      <c r="D841" s="39"/>
    </row>
    <row r="842" spans="1:8">
      <c r="A842" s="39"/>
      <c r="D842" s="39"/>
    </row>
    <row r="843" spans="1:8">
      <c r="A843" s="39"/>
      <c r="D843" s="39"/>
    </row>
    <row r="844" spans="1:8">
      <c r="A844" s="39"/>
      <c r="D844" s="39"/>
    </row>
    <row r="845" spans="1:8">
      <c r="A845" s="39"/>
      <c r="D845" s="39"/>
      <c r="H845" s="39"/>
    </row>
    <row r="846" spans="1:8">
      <c r="A846" s="39"/>
      <c r="D846" s="39"/>
    </row>
    <row r="847" spans="1:8">
      <c r="A847" s="39"/>
      <c r="D847" s="39"/>
    </row>
    <row r="848" spans="1:8">
      <c r="A848" s="39"/>
      <c r="D848" s="39"/>
    </row>
    <row r="849" spans="1:12">
      <c r="A849" s="39"/>
      <c r="D849" s="39"/>
    </row>
    <row r="850" spans="1:12">
      <c r="A850" s="39"/>
      <c r="D850" s="39"/>
    </row>
    <row r="851" spans="1:12">
      <c r="A851" s="39"/>
      <c r="B851" s="252"/>
      <c r="C851" s="252"/>
      <c r="D851" s="252"/>
      <c r="E851" s="252"/>
      <c r="F851" s="412"/>
      <c r="G851" s="412"/>
      <c r="H851" s="412"/>
      <c r="I851" s="412"/>
      <c r="J851" s="252"/>
      <c r="L851" s="252"/>
    </row>
    <row r="852" spans="1:12">
      <c r="A852" s="39"/>
      <c r="D852" s="39"/>
    </row>
    <row r="853" spans="1:12">
      <c r="A853" s="252"/>
      <c r="D853" s="39"/>
    </row>
    <row r="854" spans="1:12">
      <c r="A854" s="39"/>
      <c r="D854" s="39"/>
    </row>
    <row r="855" spans="1:12">
      <c r="A855" s="39"/>
      <c r="D855" s="39"/>
    </row>
    <row r="856" spans="1:12">
      <c r="A856" s="39"/>
      <c r="D856" s="39"/>
    </row>
    <row r="857" spans="1:12">
      <c r="A857" s="39"/>
      <c r="D857" s="39"/>
    </row>
    <row r="858" spans="1:12">
      <c r="A858" s="39"/>
      <c r="D858" s="39"/>
      <c r="L858" s="265"/>
    </row>
    <row r="859" spans="1:12">
      <c r="A859" s="39"/>
      <c r="D859" s="39"/>
    </row>
    <row r="860" spans="1:12">
      <c r="A860" s="39"/>
      <c r="D860" s="39"/>
    </row>
    <row r="861" spans="1:12">
      <c r="A861" s="39"/>
      <c r="D861" s="39"/>
    </row>
    <row r="862" spans="1:12">
      <c r="A862" s="39"/>
      <c r="D862" s="39"/>
    </row>
    <row r="863" spans="1:12">
      <c r="A863" s="39"/>
      <c r="D863" s="39"/>
    </row>
    <row r="864" spans="1:12">
      <c r="A864" s="39"/>
      <c r="D864" s="39"/>
    </row>
    <row r="865" spans="1:12">
      <c r="A865" s="39"/>
      <c r="D865" s="39"/>
    </row>
    <row r="866" spans="1:12">
      <c r="A866" s="39"/>
      <c r="D866" s="39"/>
    </row>
    <row r="867" spans="1:12">
      <c r="A867" s="39"/>
      <c r="D867" s="39"/>
    </row>
    <row r="868" spans="1:12">
      <c r="A868" s="39"/>
      <c r="D868" s="39"/>
    </row>
    <row r="869" spans="1:12">
      <c r="A869" s="39"/>
      <c r="D869" s="39"/>
    </row>
    <row r="870" spans="1:12">
      <c r="A870" s="39"/>
      <c r="D870" s="39"/>
    </row>
    <row r="871" spans="1:12">
      <c r="A871" s="39"/>
      <c r="D871" s="39"/>
    </row>
    <row r="872" spans="1:12">
      <c r="A872" s="39"/>
      <c r="D872" s="39"/>
    </row>
    <row r="873" spans="1:12">
      <c r="A873" s="39"/>
      <c r="D873" s="39"/>
    </row>
    <row r="874" spans="1:12">
      <c r="A874" s="39"/>
      <c r="D874" s="39"/>
    </row>
    <row r="875" spans="1:12">
      <c r="A875" s="39"/>
      <c r="D875" s="39"/>
    </row>
    <row r="876" spans="1:12">
      <c r="A876" s="39"/>
      <c r="D876" s="39"/>
    </row>
    <row r="877" spans="1:12">
      <c r="A877" s="39"/>
      <c r="D877" s="39"/>
    </row>
    <row r="878" spans="1:12">
      <c r="A878" s="39"/>
      <c r="B878" s="252"/>
      <c r="C878" s="252"/>
      <c r="D878" s="252"/>
      <c r="E878" s="252"/>
      <c r="F878" s="412"/>
      <c r="G878" s="412"/>
      <c r="H878" s="412"/>
      <c r="I878" s="412"/>
      <c r="J878" s="252"/>
      <c r="L878" s="252"/>
    </row>
    <row r="879" spans="1:12">
      <c r="A879" s="39"/>
      <c r="B879" s="252"/>
      <c r="C879" s="252"/>
      <c r="D879" s="252"/>
      <c r="E879" s="252"/>
      <c r="F879" s="412"/>
      <c r="G879" s="412"/>
      <c r="H879" s="412"/>
      <c r="I879" s="412"/>
      <c r="J879" s="252"/>
      <c r="L879" s="252"/>
    </row>
    <row r="880" spans="1:12">
      <c r="A880" s="252"/>
      <c r="D880" s="39"/>
    </row>
    <row r="881" spans="1:12">
      <c r="A881" s="252"/>
      <c r="D881" s="39"/>
    </row>
    <row r="882" spans="1:12">
      <c r="A882" s="39"/>
      <c r="D882" s="39"/>
    </row>
    <row r="883" spans="1:12">
      <c r="A883" s="39"/>
      <c r="D883" s="39"/>
    </row>
    <row r="884" spans="1:12">
      <c r="A884" s="39"/>
      <c r="D884" s="39"/>
    </row>
    <row r="885" spans="1:12">
      <c r="A885" s="39"/>
      <c r="D885" s="39"/>
    </row>
    <row r="886" spans="1:12">
      <c r="A886" s="39"/>
      <c r="D886" s="39"/>
    </row>
    <row r="887" spans="1:12">
      <c r="A887" s="39"/>
      <c r="D887" s="39"/>
    </row>
    <row r="888" spans="1:12">
      <c r="A888" s="39"/>
      <c r="D888" s="39"/>
    </row>
    <row r="889" spans="1:12">
      <c r="A889" s="39"/>
      <c r="D889" s="39"/>
    </row>
    <row r="890" spans="1:12">
      <c r="A890" s="39"/>
      <c r="D890" s="39"/>
    </row>
    <row r="891" spans="1:12">
      <c r="A891" s="39"/>
      <c r="D891" s="39"/>
    </row>
    <row r="892" spans="1:12">
      <c r="A892" s="39"/>
      <c r="B892" s="252"/>
      <c r="C892" s="252"/>
      <c r="D892" s="252"/>
      <c r="E892" s="252"/>
      <c r="F892" s="412"/>
      <c r="G892" s="412"/>
      <c r="H892" s="412"/>
      <c r="I892" s="412"/>
      <c r="J892" s="252"/>
      <c r="L892" s="252"/>
    </row>
    <row r="893" spans="1:12">
      <c r="A893" s="39"/>
      <c r="D893" s="39"/>
    </row>
    <row r="894" spans="1:12">
      <c r="A894" s="252"/>
      <c r="D894" s="39"/>
    </row>
    <row r="895" spans="1:12">
      <c r="A895" s="39"/>
      <c r="D895" s="39"/>
    </row>
    <row r="896" spans="1:12">
      <c r="A896" s="39"/>
      <c r="D896" s="39"/>
    </row>
    <row r="897" spans="1:12">
      <c r="A897" s="39"/>
      <c r="D897" s="39"/>
    </row>
    <row r="898" spans="1:12">
      <c r="A898" s="39"/>
      <c r="D898" s="39"/>
    </row>
    <row r="899" spans="1:12">
      <c r="A899" s="39"/>
      <c r="D899" s="39"/>
    </row>
    <row r="900" spans="1:12">
      <c r="A900" s="39"/>
      <c r="D900" s="39"/>
    </row>
    <row r="901" spans="1:12">
      <c r="A901" s="39"/>
      <c r="D901" s="39"/>
    </row>
    <row r="902" spans="1:12">
      <c r="A902" s="39"/>
      <c r="D902" s="39"/>
    </row>
    <row r="903" spans="1:12">
      <c r="A903" s="39"/>
      <c r="D903" s="39"/>
    </row>
    <row r="904" spans="1:12">
      <c r="A904" s="39"/>
      <c r="D904" s="39"/>
    </row>
    <row r="905" spans="1:12">
      <c r="A905" s="39"/>
      <c r="D905" s="39"/>
    </row>
    <row r="906" spans="1:12">
      <c r="A906" s="39"/>
      <c r="D906" s="39"/>
    </row>
    <row r="907" spans="1:12">
      <c r="A907" s="39"/>
      <c r="D907" s="39"/>
    </row>
    <row r="908" spans="1:12">
      <c r="A908" s="39"/>
      <c r="D908" s="39"/>
    </row>
    <row r="909" spans="1:12">
      <c r="A909" s="39"/>
      <c r="D909" s="39"/>
    </row>
    <row r="910" spans="1:12">
      <c r="A910" s="39"/>
      <c r="D910" s="39"/>
      <c r="J910" s="424"/>
      <c r="L910" s="406"/>
    </row>
    <row r="911" spans="1:12">
      <c r="A911" s="39"/>
      <c r="D911" s="39"/>
    </row>
    <row r="912" spans="1:12">
      <c r="A912" s="39"/>
      <c r="D912" s="39"/>
    </row>
    <row r="913" spans="1:12">
      <c r="A913" s="39"/>
      <c r="D913" s="39"/>
    </row>
    <row r="914" spans="1:12">
      <c r="A914" s="39"/>
      <c r="D914" s="39"/>
    </row>
    <row r="915" spans="1:12">
      <c r="A915" s="39"/>
      <c r="D915" s="39"/>
    </row>
    <row r="916" spans="1:12">
      <c r="A916" s="39"/>
      <c r="D916" s="39"/>
    </row>
    <row r="917" spans="1:12">
      <c r="A917" s="39"/>
      <c r="D917" s="39"/>
    </row>
    <row r="918" spans="1:12">
      <c r="A918" s="39"/>
      <c r="B918" s="252"/>
      <c r="C918" s="252"/>
      <c r="D918" s="252"/>
      <c r="E918" s="252"/>
      <c r="F918" s="412"/>
      <c r="G918" s="412"/>
      <c r="H918" s="412"/>
      <c r="I918" s="412"/>
      <c r="J918" s="252"/>
      <c r="L918" s="252"/>
    </row>
    <row r="919" spans="1:12">
      <c r="A919" s="39"/>
      <c r="D919" s="39"/>
    </row>
    <row r="920" spans="1:12">
      <c r="A920" s="252"/>
      <c r="D920" s="39"/>
    </row>
    <row r="921" spans="1:12">
      <c r="A921" s="39"/>
      <c r="D921" s="39"/>
    </row>
    <row r="922" spans="1:12">
      <c r="A922" s="39"/>
      <c r="D922" s="39"/>
    </row>
    <row r="923" spans="1:12">
      <c r="A923" s="39"/>
      <c r="D923" s="39"/>
    </row>
    <row r="924" spans="1:12">
      <c r="A924" s="39"/>
      <c r="D924" s="39"/>
    </row>
    <row r="925" spans="1:12">
      <c r="A925" s="39"/>
      <c r="D925" s="39"/>
    </row>
    <row r="926" spans="1:12">
      <c r="A926" s="39"/>
      <c r="D926" s="39"/>
    </row>
    <row r="927" spans="1:12">
      <c r="A927" s="39"/>
      <c r="D927" s="39"/>
    </row>
    <row r="928" spans="1:12">
      <c r="A928" s="39"/>
      <c r="D928" s="39"/>
    </row>
    <row r="929" spans="1:10">
      <c r="A929" s="39"/>
      <c r="D929" s="39"/>
    </row>
    <row r="930" spans="1:10">
      <c r="A930" s="39"/>
      <c r="D930" s="39"/>
    </row>
    <row r="931" spans="1:10">
      <c r="A931" s="39"/>
      <c r="D931" s="39"/>
    </row>
    <row r="932" spans="1:10">
      <c r="A932" s="39"/>
      <c r="D932" s="39"/>
      <c r="J932" s="424"/>
    </row>
    <row r="933" spans="1:10">
      <c r="A933" s="39"/>
      <c r="D933" s="39"/>
    </row>
    <row r="934" spans="1:10">
      <c r="A934" s="39"/>
      <c r="D934" s="39"/>
    </row>
    <row r="935" spans="1:10">
      <c r="A935" s="39"/>
      <c r="D935" s="39"/>
    </row>
    <row r="936" spans="1:10">
      <c r="A936" s="39"/>
      <c r="D936" s="39"/>
    </row>
    <row r="937" spans="1:10">
      <c r="A937" s="39"/>
      <c r="D937" s="39"/>
    </row>
    <row r="938" spans="1:10">
      <c r="A938" s="39"/>
      <c r="D938" s="39"/>
    </row>
    <row r="939" spans="1:10">
      <c r="A939" s="39"/>
      <c r="D939" s="39"/>
    </row>
    <row r="940" spans="1:10">
      <c r="A940" s="39"/>
      <c r="D940" s="39"/>
    </row>
    <row r="941" spans="1:10">
      <c r="A941" s="39"/>
      <c r="D941" s="39"/>
    </row>
    <row r="942" spans="1:10">
      <c r="A942" s="39"/>
      <c r="D942" s="39"/>
    </row>
    <row r="943" spans="1:10">
      <c r="A943" s="39"/>
      <c r="D943" s="39"/>
      <c r="J943" s="417"/>
    </row>
    <row r="944" spans="1:10">
      <c r="A944" s="39"/>
      <c r="D944" s="39"/>
    </row>
    <row r="945" spans="1:8">
      <c r="A945" s="39"/>
      <c r="D945" s="39"/>
    </row>
    <row r="946" spans="1:8">
      <c r="A946" s="39"/>
      <c r="D946" s="39"/>
    </row>
    <row r="947" spans="1:8">
      <c r="A947" s="39"/>
      <c r="D947" s="39"/>
    </row>
    <row r="948" spans="1:8">
      <c r="A948" s="39"/>
      <c r="D948" s="39"/>
    </row>
    <row r="949" spans="1:8">
      <c r="A949" s="39"/>
      <c r="D949" s="39"/>
    </row>
    <row r="950" spans="1:8">
      <c r="A950" s="39"/>
      <c r="D950" s="39"/>
    </row>
    <row r="951" spans="1:8">
      <c r="A951" s="39"/>
      <c r="D951" s="39"/>
    </row>
    <row r="952" spans="1:8">
      <c r="A952" s="39"/>
      <c r="D952" s="39"/>
      <c r="H952" s="455"/>
    </row>
    <row r="953" spans="1:8">
      <c r="A953" s="39"/>
      <c r="D953" s="39"/>
      <c r="H953" s="39"/>
    </row>
    <row r="954" spans="1:8">
      <c r="A954" s="39"/>
      <c r="D954" s="39"/>
    </row>
    <row r="955" spans="1:8">
      <c r="A955" s="39"/>
      <c r="D955" s="39"/>
    </row>
    <row r="956" spans="1:8">
      <c r="A956" s="39"/>
      <c r="D956" s="39"/>
    </row>
    <row r="957" spans="1:8">
      <c r="A957" s="39"/>
      <c r="D957" s="39"/>
    </row>
    <row r="958" spans="1:8">
      <c r="A958" s="39"/>
      <c r="D958" s="39"/>
    </row>
    <row r="959" spans="1:8">
      <c r="A959" s="39"/>
      <c r="D959" s="39"/>
    </row>
    <row r="960" spans="1:8">
      <c r="A960" s="39"/>
      <c r="D960" s="39"/>
    </row>
    <row r="961" spans="1:12">
      <c r="A961" s="39"/>
      <c r="D961" s="39"/>
      <c r="F961" s="457"/>
      <c r="J961" s="423"/>
    </row>
    <row r="962" spans="1:12">
      <c r="A962" s="39"/>
      <c r="D962" s="39"/>
      <c r="J962" s="258"/>
    </row>
    <row r="963" spans="1:12">
      <c r="A963" s="39"/>
      <c r="D963" s="39"/>
    </row>
    <row r="964" spans="1:12">
      <c r="A964" s="39"/>
      <c r="D964" s="39"/>
    </row>
    <row r="965" spans="1:12">
      <c r="A965" s="39"/>
      <c r="D965" s="39"/>
    </row>
    <row r="966" spans="1:12">
      <c r="A966" s="39"/>
      <c r="D966" s="39"/>
    </row>
    <row r="967" spans="1:12">
      <c r="A967" s="39"/>
      <c r="D967" s="39"/>
    </row>
    <row r="968" spans="1:12">
      <c r="A968" s="39"/>
      <c r="D968" s="39"/>
    </row>
    <row r="969" spans="1:12">
      <c r="A969" s="39"/>
      <c r="D969" s="39"/>
    </row>
    <row r="970" spans="1:12">
      <c r="A970" s="39"/>
      <c r="D970" s="39"/>
    </row>
    <row r="971" spans="1:12">
      <c r="A971" s="39"/>
      <c r="D971" s="39"/>
    </row>
    <row r="972" spans="1:12">
      <c r="A972" s="39"/>
      <c r="D972" s="39"/>
      <c r="E972" s="405"/>
    </row>
    <row r="973" spans="1:12">
      <c r="A973" s="39"/>
      <c r="D973" s="39"/>
    </row>
    <row r="974" spans="1:12">
      <c r="A974" s="39"/>
      <c r="D974" s="39"/>
    </row>
    <row r="975" spans="1:12">
      <c r="A975" s="39"/>
      <c r="D975" s="39"/>
      <c r="J975" s="406"/>
      <c r="L975" s="406"/>
    </row>
    <row r="976" spans="1:12">
      <c r="A976" s="39"/>
      <c r="D976" s="39"/>
    </row>
    <row r="977" spans="1:4">
      <c r="A977" s="39"/>
      <c r="D977" s="39"/>
    </row>
    <row r="978" spans="1:4">
      <c r="A978" s="39"/>
      <c r="D978" s="39"/>
    </row>
    <row r="979" spans="1:4">
      <c r="A979" s="39"/>
      <c r="D979" s="39"/>
    </row>
    <row r="980" spans="1:4">
      <c r="A980" s="39"/>
      <c r="D980" s="39"/>
    </row>
    <row r="981" spans="1:4">
      <c r="A981" s="39"/>
      <c r="D981" s="39"/>
    </row>
    <row r="982" spans="1:4">
      <c r="A982" s="39"/>
      <c r="D982" s="39"/>
    </row>
    <row r="983" spans="1:4">
      <c r="A983" s="39"/>
      <c r="D983" s="39"/>
    </row>
    <row r="984" spans="1:4">
      <c r="A984" s="39"/>
      <c r="D984" s="39"/>
    </row>
    <row r="985" spans="1:4">
      <c r="A985" s="39"/>
      <c r="D985" s="39"/>
    </row>
    <row r="986" spans="1:4">
      <c r="A986" s="39"/>
      <c r="D986" s="39"/>
    </row>
    <row r="987" spans="1:4">
      <c r="A987" s="39"/>
      <c r="D987" s="39"/>
    </row>
    <row r="988" spans="1:4">
      <c r="A988" s="39"/>
      <c r="D988" s="39"/>
    </row>
    <row r="989" spans="1:4">
      <c r="A989" s="39"/>
      <c r="D989" s="39"/>
    </row>
    <row r="990" spans="1:4">
      <c r="A990" s="39"/>
      <c r="D990" s="39"/>
    </row>
    <row r="991" spans="1:4">
      <c r="A991" s="39"/>
      <c r="D991" s="39"/>
    </row>
    <row r="992" spans="1:4">
      <c r="A992" s="39"/>
      <c r="D992" s="39"/>
    </row>
    <row r="993" spans="1:10">
      <c r="A993" s="39"/>
      <c r="D993" s="39"/>
    </row>
    <row r="994" spans="1:10">
      <c r="A994" s="39"/>
      <c r="D994" s="39"/>
    </row>
    <row r="995" spans="1:10">
      <c r="A995" s="39"/>
      <c r="D995" s="39"/>
    </row>
    <row r="996" spans="1:10">
      <c r="A996" s="39"/>
      <c r="D996" s="39"/>
    </row>
    <row r="997" spans="1:10">
      <c r="A997" s="39"/>
      <c r="D997" s="39"/>
    </row>
    <row r="998" spans="1:10">
      <c r="A998" s="39"/>
      <c r="D998" s="39"/>
    </row>
    <row r="999" spans="1:10">
      <c r="A999" s="39"/>
      <c r="D999" s="39"/>
    </row>
    <row r="1000" spans="1:10">
      <c r="A1000" s="39"/>
      <c r="D1000" s="39"/>
    </row>
    <row r="1001" spans="1:10">
      <c r="A1001" s="39"/>
      <c r="D1001" s="39"/>
    </row>
    <row r="1002" spans="1:10">
      <c r="A1002" s="39"/>
      <c r="D1002" s="39"/>
      <c r="J1002" s="258"/>
    </row>
    <row r="1003" spans="1:10">
      <c r="A1003" s="39"/>
      <c r="D1003" s="39"/>
    </row>
    <row r="1004" spans="1:10">
      <c r="A1004" s="39"/>
      <c r="D1004" s="39"/>
    </row>
    <row r="1005" spans="1:10">
      <c r="A1005" s="39"/>
      <c r="D1005" s="39"/>
    </row>
    <row r="1006" spans="1:10">
      <c r="A1006" s="39"/>
      <c r="D1006" s="39"/>
    </row>
    <row r="1007" spans="1:10">
      <c r="A1007" s="39"/>
      <c r="D1007" s="39"/>
    </row>
    <row r="1008" spans="1:10">
      <c r="A1008" s="39"/>
      <c r="D1008" s="39"/>
    </row>
    <row r="1009" spans="1:12">
      <c r="A1009" s="39"/>
      <c r="B1009" s="252"/>
      <c r="C1009" s="252"/>
      <c r="D1009" s="252"/>
      <c r="E1009" s="252"/>
      <c r="F1009" s="412"/>
      <c r="G1009" s="412"/>
      <c r="H1009" s="412"/>
      <c r="I1009" s="412"/>
      <c r="J1009" s="252"/>
      <c r="L1009" s="252"/>
    </row>
    <row r="1010" spans="1:12">
      <c r="A1010" s="39"/>
      <c r="D1010" s="39"/>
    </row>
    <row r="1011" spans="1:12">
      <c r="A1011" s="252"/>
      <c r="D1011" s="39"/>
    </row>
    <row r="1012" spans="1:12">
      <c r="A1012" s="39"/>
      <c r="D1012" s="39"/>
    </row>
    <row r="1013" spans="1:12">
      <c r="A1013" s="39"/>
      <c r="D1013" s="39"/>
      <c r="E1013" s="438"/>
    </row>
    <row r="1014" spans="1:12">
      <c r="A1014" s="39"/>
      <c r="D1014" s="39"/>
    </row>
    <row r="1015" spans="1:12">
      <c r="A1015" s="39"/>
      <c r="D1015" s="39"/>
    </row>
    <row r="1016" spans="1:12">
      <c r="A1016" s="39"/>
      <c r="D1016" s="39"/>
    </row>
    <row r="1017" spans="1:12">
      <c r="A1017" s="39"/>
      <c r="D1017" s="39"/>
    </row>
    <row r="1018" spans="1:12">
      <c r="A1018" s="39"/>
      <c r="D1018" s="39"/>
    </row>
    <row r="1019" spans="1:12">
      <c r="A1019" s="39"/>
      <c r="D1019" s="39"/>
    </row>
    <row r="1020" spans="1:12">
      <c r="A1020" s="39"/>
      <c r="D1020" s="39"/>
    </row>
    <row r="1021" spans="1:12">
      <c r="A1021" s="39"/>
      <c r="D1021" s="39"/>
      <c r="G1021" s="458"/>
    </row>
    <row r="1022" spans="1:12">
      <c r="A1022" s="39"/>
      <c r="D1022" s="39"/>
    </row>
    <row r="1023" spans="1:12">
      <c r="A1023" s="39"/>
      <c r="D1023" s="39"/>
    </row>
    <row r="1024" spans="1:12">
      <c r="A1024" s="39"/>
      <c r="D1024" s="39"/>
    </row>
    <row r="1025" spans="1:4">
      <c r="A1025" s="39"/>
      <c r="D1025" s="39"/>
    </row>
    <row r="1026" spans="1:4">
      <c r="A1026" s="39"/>
      <c r="B1026" s="265"/>
      <c r="D1026" s="39"/>
    </row>
    <row r="1027" spans="1:4">
      <c r="A1027" s="39"/>
      <c r="D1027" s="39"/>
    </row>
    <row r="1028" spans="1:4">
      <c r="A1028" s="39"/>
      <c r="D1028" s="39"/>
    </row>
    <row r="1029" spans="1:4">
      <c r="A1029" s="39"/>
      <c r="D1029" s="39"/>
    </row>
    <row r="1030" spans="1:4">
      <c r="A1030" s="39"/>
      <c r="D1030" s="39"/>
    </row>
    <row r="1031" spans="1:4">
      <c r="A1031" s="39"/>
      <c r="D1031" s="39"/>
    </row>
    <row r="1032" spans="1:4">
      <c r="A1032" s="39"/>
      <c r="D1032" s="39"/>
    </row>
    <row r="1033" spans="1:4">
      <c r="A1033" s="39"/>
      <c r="D1033" s="39"/>
    </row>
    <row r="1034" spans="1:4">
      <c r="A1034" s="39"/>
      <c r="D1034" s="39"/>
    </row>
    <row r="1035" spans="1:4">
      <c r="A1035" s="39"/>
      <c r="D1035" s="39"/>
    </row>
    <row r="1036" spans="1:4">
      <c r="A1036" s="39"/>
      <c r="D1036" s="39"/>
    </row>
    <row r="1037" spans="1:4">
      <c r="A1037" s="39"/>
      <c r="D1037" s="39"/>
    </row>
    <row r="1038" spans="1:4">
      <c r="A1038" s="39"/>
      <c r="D1038" s="39"/>
    </row>
    <row r="1039" spans="1:4">
      <c r="A1039" s="39"/>
      <c r="D1039" s="39"/>
    </row>
    <row r="1040" spans="1:4">
      <c r="A1040" s="39"/>
      <c r="D1040" s="39"/>
    </row>
    <row r="1041" spans="1:10">
      <c r="A1041" s="39"/>
      <c r="D1041" s="39"/>
    </row>
    <row r="1042" spans="1:10">
      <c r="A1042" s="39"/>
      <c r="D1042" s="39"/>
    </row>
    <row r="1043" spans="1:10">
      <c r="A1043" s="39"/>
      <c r="D1043" s="39"/>
      <c r="J1043" s="258"/>
    </row>
    <row r="1044" spans="1:10">
      <c r="A1044" s="39"/>
      <c r="D1044" s="39"/>
    </row>
    <row r="1045" spans="1:10">
      <c r="A1045" s="39"/>
      <c r="D1045" s="39"/>
    </row>
    <row r="1046" spans="1:10">
      <c r="A1046" s="39"/>
      <c r="D1046" s="39"/>
    </row>
    <row r="1047" spans="1:10">
      <c r="A1047" s="39"/>
      <c r="D1047" s="39"/>
    </row>
    <row r="1048" spans="1:10">
      <c r="A1048" s="39"/>
      <c r="D1048" s="39"/>
    </row>
    <row r="1049" spans="1:10">
      <c r="A1049" s="39"/>
      <c r="D1049" s="39"/>
    </row>
    <row r="1050" spans="1:10">
      <c r="A1050" s="39"/>
      <c r="D1050" s="39"/>
    </row>
    <row r="1051" spans="1:10">
      <c r="A1051" s="39"/>
      <c r="D1051" s="39"/>
    </row>
    <row r="1052" spans="1:10">
      <c r="A1052" s="39"/>
      <c r="D1052" s="39"/>
    </row>
    <row r="1053" spans="1:10">
      <c r="A1053" s="39"/>
      <c r="D1053" s="39"/>
    </row>
    <row r="1054" spans="1:10">
      <c r="A1054" s="39"/>
      <c r="D1054" s="39"/>
    </row>
    <row r="1055" spans="1:10">
      <c r="A1055" s="39"/>
      <c r="D1055" s="39"/>
    </row>
    <row r="1056" spans="1:10">
      <c r="A1056" s="39"/>
      <c r="D1056" s="39"/>
    </row>
    <row r="1057" spans="1:10">
      <c r="A1057" s="39"/>
      <c r="D1057" s="39"/>
    </row>
    <row r="1058" spans="1:10">
      <c r="A1058" s="39"/>
      <c r="D1058" s="39"/>
    </row>
    <row r="1059" spans="1:10">
      <c r="A1059" s="39"/>
      <c r="D1059" s="39"/>
    </row>
    <row r="1060" spans="1:10">
      <c r="A1060" s="39"/>
      <c r="D1060" s="39"/>
    </row>
    <row r="1061" spans="1:10">
      <c r="A1061" s="39"/>
      <c r="D1061" s="39"/>
    </row>
    <row r="1062" spans="1:10">
      <c r="A1062" s="39"/>
      <c r="D1062" s="39"/>
    </row>
    <row r="1063" spans="1:10">
      <c r="A1063" s="39"/>
      <c r="D1063" s="39"/>
    </row>
    <row r="1064" spans="1:10">
      <c r="A1064" s="39"/>
      <c r="D1064" s="39"/>
    </row>
    <row r="1065" spans="1:10">
      <c r="A1065" s="39"/>
      <c r="D1065" s="39"/>
    </row>
    <row r="1066" spans="1:10">
      <c r="A1066" s="39"/>
      <c r="D1066" s="39"/>
    </row>
    <row r="1067" spans="1:10">
      <c r="A1067" s="39"/>
      <c r="D1067" s="39"/>
    </row>
    <row r="1068" spans="1:10">
      <c r="A1068" s="39"/>
      <c r="D1068" s="39"/>
      <c r="J1068" s="424"/>
    </row>
    <row r="1069" spans="1:10">
      <c r="A1069" s="39"/>
      <c r="D1069" s="39"/>
    </row>
    <row r="1070" spans="1:10">
      <c r="A1070" s="39"/>
      <c r="D1070" s="39"/>
    </row>
    <row r="1071" spans="1:10">
      <c r="A1071" s="39"/>
      <c r="D1071" s="39"/>
    </row>
    <row r="1072" spans="1:10">
      <c r="A1072" s="39"/>
      <c r="D1072" s="39"/>
    </row>
    <row r="1073" spans="1:4">
      <c r="A1073" s="39"/>
      <c r="D1073" s="39"/>
    </row>
    <row r="1074" spans="1:4">
      <c r="A1074" s="39"/>
      <c r="D1074" s="39"/>
    </row>
    <row r="1075" spans="1:4">
      <c r="A1075" s="39"/>
      <c r="D1075" s="39"/>
    </row>
    <row r="1076" spans="1:4">
      <c r="A1076" s="39"/>
      <c r="D1076" s="39"/>
    </row>
    <row r="1077" spans="1:4">
      <c r="A1077" s="39"/>
      <c r="D1077" s="39"/>
    </row>
    <row r="1078" spans="1:4">
      <c r="A1078" s="39"/>
      <c r="D1078" s="39"/>
    </row>
    <row r="1079" spans="1:4">
      <c r="A1079" s="39"/>
      <c r="D1079" s="39"/>
    </row>
    <row r="1080" spans="1:4">
      <c r="A1080" s="39"/>
      <c r="D1080" s="39"/>
    </row>
    <row r="1081" spans="1:4">
      <c r="A1081" s="39"/>
      <c r="D1081" s="39"/>
    </row>
    <row r="1082" spans="1:4">
      <c r="A1082" s="39"/>
      <c r="D1082" s="39"/>
    </row>
    <row r="1083" spans="1:4">
      <c r="A1083" s="39"/>
      <c r="D1083" s="39"/>
    </row>
    <row r="1084" spans="1:4">
      <c r="A1084" s="39"/>
      <c r="D1084" s="39"/>
    </row>
    <row r="1085" spans="1:4">
      <c r="A1085" s="39"/>
      <c r="D1085" s="39"/>
    </row>
    <row r="1086" spans="1:4">
      <c r="A1086" s="39"/>
      <c r="D1086" s="39"/>
    </row>
    <row r="1087" spans="1:4">
      <c r="A1087" s="39"/>
      <c r="D1087" s="39"/>
    </row>
    <row r="1088" spans="1:4">
      <c r="A1088" s="39"/>
      <c r="D1088" s="39"/>
    </row>
    <row r="1089" spans="1:4">
      <c r="A1089" s="39"/>
      <c r="D1089" s="39"/>
    </row>
    <row r="1090" spans="1:4">
      <c r="A1090" s="39"/>
      <c r="D1090" s="39"/>
    </row>
    <row r="1091" spans="1:4">
      <c r="A1091" s="39"/>
      <c r="D1091" s="39"/>
    </row>
    <row r="1092" spans="1:4">
      <c r="A1092" s="39"/>
      <c r="D1092" s="39"/>
    </row>
    <row r="1093" spans="1:4">
      <c r="A1093" s="39"/>
      <c r="B1093" s="265"/>
      <c r="D1093" s="39"/>
    </row>
    <row r="1094" spans="1:4">
      <c r="A1094" s="39"/>
      <c r="D1094" s="39"/>
    </row>
    <row r="1095" spans="1:4">
      <c r="A1095" s="39"/>
      <c r="D1095" s="39"/>
    </row>
    <row r="1096" spans="1:4">
      <c r="A1096" s="39"/>
      <c r="D1096" s="39"/>
    </row>
    <row r="1097" spans="1:4">
      <c r="A1097" s="39"/>
      <c r="D1097" s="39"/>
    </row>
    <row r="1098" spans="1:4">
      <c r="A1098" s="39"/>
      <c r="D1098" s="39"/>
    </row>
    <row r="1099" spans="1:4">
      <c r="A1099" s="39"/>
      <c r="D1099" s="39"/>
    </row>
    <row r="1100" spans="1:4">
      <c r="A1100" s="39"/>
      <c r="D1100" s="39"/>
    </row>
    <row r="1101" spans="1:4">
      <c r="A1101" s="39"/>
      <c r="D1101" s="39"/>
    </row>
    <row r="1102" spans="1:4">
      <c r="A1102" s="39"/>
      <c r="D1102" s="39"/>
    </row>
    <row r="1103" spans="1:4">
      <c r="A1103" s="39"/>
      <c r="D1103" s="39"/>
    </row>
    <row r="1104" spans="1:4">
      <c r="A1104" s="39"/>
      <c r="D1104" s="39"/>
    </row>
    <row r="1105" spans="1:10">
      <c r="A1105" s="39"/>
      <c r="D1105" s="39"/>
    </row>
    <row r="1106" spans="1:10">
      <c r="A1106" s="39"/>
      <c r="D1106" s="39"/>
    </row>
    <row r="1107" spans="1:10">
      <c r="A1107" s="39"/>
      <c r="D1107" s="39"/>
    </row>
    <row r="1108" spans="1:10">
      <c r="A1108" s="39"/>
      <c r="D1108" s="39"/>
    </row>
    <row r="1109" spans="1:10">
      <c r="A1109" s="39"/>
      <c r="D1109" s="39"/>
    </row>
    <row r="1110" spans="1:10">
      <c r="A1110" s="39"/>
      <c r="D1110" s="39"/>
    </row>
    <row r="1111" spans="1:10">
      <c r="A1111" s="39"/>
      <c r="D1111" s="39"/>
    </row>
    <row r="1112" spans="1:10">
      <c r="A1112" s="39"/>
      <c r="D1112" s="39"/>
      <c r="J1112" s="417"/>
    </row>
    <row r="1113" spans="1:10">
      <c r="A1113" s="39"/>
      <c r="D1113" s="39"/>
    </row>
    <row r="1114" spans="1:10">
      <c r="A1114" s="39"/>
      <c r="D1114" s="39"/>
    </row>
    <row r="1115" spans="1:10">
      <c r="A1115" s="39"/>
      <c r="D1115" s="39"/>
    </row>
    <row r="1116" spans="1:10">
      <c r="A1116" s="39"/>
      <c r="D1116" s="39"/>
    </row>
    <row r="1117" spans="1:10">
      <c r="A1117" s="39"/>
      <c r="D1117" s="39"/>
    </row>
    <row r="1118" spans="1:10">
      <c r="A1118" s="39"/>
      <c r="D1118" s="39"/>
    </row>
    <row r="1119" spans="1:10">
      <c r="A1119" s="39"/>
      <c r="D1119" s="39"/>
    </row>
    <row r="1120" spans="1:10">
      <c r="A1120" s="39"/>
      <c r="D1120" s="39"/>
    </row>
    <row r="1121" spans="1:4">
      <c r="A1121" s="39"/>
      <c r="D1121" s="39"/>
    </row>
    <row r="1122" spans="1:4">
      <c r="A1122" s="39"/>
      <c r="D1122" s="39"/>
    </row>
    <row r="1123" spans="1:4">
      <c r="A1123" s="39"/>
      <c r="D1123" s="39"/>
    </row>
    <row r="1124" spans="1:4">
      <c r="A1124" s="39"/>
      <c r="D1124" s="39"/>
    </row>
    <row r="1125" spans="1:4">
      <c r="A1125" s="39"/>
      <c r="D1125" s="39"/>
    </row>
    <row r="1126" spans="1:4">
      <c r="A1126" s="39"/>
      <c r="D1126" s="39"/>
    </row>
    <row r="1127" spans="1:4">
      <c r="A1127" s="39"/>
      <c r="D1127" s="39"/>
    </row>
    <row r="1128" spans="1:4">
      <c r="A1128" s="39"/>
      <c r="D1128" s="39"/>
    </row>
    <row r="1129" spans="1:4">
      <c r="A1129" s="39"/>
      <c r="D1129" s="39"/>
    </row>
    <row r="1130" spans="1:4">
      <c r="A1130" s="39"/>
      <c r="D1130" s="39"/>
    </row>
    <row r="1131" spans="1:4">
      <c r="A1131" s="39"/>
      <c r="D1131" s="39"/>
    </row>
    <row r="1132" spans="1:4">
      <c r="A1132" s="39"/>
      <c r="D1132" s="39"/>
    </row>
    <row r="1133" spans="1:4">
      <c r="A1133" s="39"/>
      <c r="D1133" s="39"/>
    </row>
    <row r="1134" spans="1:4">
      <c r="A1134" s="39"/>
      <c r="D1134" s="39"/>
    </row>
    <row r="1135" spans="1:4">
      <c r="A1135" s="39"/>
      <c r="D1135" s="39"/>
    </row>
    <row r="1136" spans="1:4">
      <c r="A1136" s="39"/>
      <c r="D1136" s="39"/>
    </row>
    <row r="1137" spans="1:4">
      <c r="A1137" s="39"/>
      <c r="D1137" s="39"/>
    </row>
    <row r="1138" spans="1:4">
      <c r="A1138" s="39"/>
      <c r="D1138" s="39"/>
    </row>
    <row r="1139" spans="1:4">
      <c r="A1139" s="39"/>
      <c r="D1139" s="39"/>
    </row>
    <row r="1140" spans="1:4">
      <c r="A1140" s="39"/>
      <c r="D1140" s="39"/>
    </row>
    <row r="1141" spans="1:4">
      <c r="A1141" s="39"/>
      <c r="D1141" s="39"/>
    </row>
    <row r="1142" spans="1:4">
      <c r="A1142" s="39"/>
      <c r="D1142" s="39"/>
    </row>
    <row r="1143" spans="1:4">
      <c r="A1143" s="39"/>
      <c r="D1143" s="39"/>
    </row>
    <row r="1144" spans="1:4">
      <c r="A1144" s="39"/>
      <c r="D1144" s="39"/>
    </row>
    <row r="1145" spans="1:4">
      <c r="A1145" s="39"/>
      <c r="D1145" s="39"/>
    </row>
    <row r="1146" spans="1:4">
      <c r="A1146" s="39"/>
      <c r="D1146" s="39"/>
    </row>
    <row r="1147" spans="1:4">
      <c r="A1147" s="39"/>
      <c r="D1147" s="39"/>
    </row>
    <row r="1148" spans="1:4">
      <c r="A1148" s="39"/>
      <c r="D1148" s="39"/>
    </row>
    <row r="1149" spans="1:4">
      <c r="A1149" s="39"/>
      <c r="D1149" s="39"/>
    </row>
    <row r="1150" spans="1:4">
      <c r="A1150" s="39"/>
      <c r="D1150" s="39"/>
    </row>
    <row r="1151" spans="1:4">
      <c r="A1151" s="39"/>
      <c r="D1151" s="39"/>
    </row>
    <row r="1152" spans="1:4">
      <c r="A1152" s="39"/>
      <c r="D1152" s="39"/>
    </row>
    <row r="1153" spans="1:4">
      <c r="A1153" s="39"/>
      <c r="D1153" s="39"/>
    </row>
    <row r="1154" spans="1:4">
      <c r="A1154" s="39"/>
      <c r="D1154" s="39"/>
    </row>
    <row r="1155" spans="1:4">
      <c r="A1155" s="39"/>
      <c r="D1155" s="39"/>
    </row>
    <row r="1156" spans="1:4">
      <c r="A1156" s="39"/>
      <c r="D1156" s="39"/>
    </row>
    <row r="1157" spans="1:4">
      <c r="A1157" s="39"/>
      <c r="D1157" s="39"/>
    </row>
    <row r="1158" spans="1:4">
      <c r="A1158" s="39"/>
      <c r="D1158" s="39"/>
    </row>
    <row r="1159" spans="1:4">
      <c r="A1159" s="39"/>
      <c r="D1159" s="39"/>
    </row>
    <row r="1160" spans="1:4">
      <c r="A1160" s="39"/>
      <c r="D1160" s="39"/>
    </row>
    <row r="1161" spans="1:4">
      <c r="A1161" s="39"/>
      <c r="D1161" s="39"/>
    </row>
    <row r="1162" spans="1:4">
      <c r="A1162" s="39"/>
      <c r="D1162" s="39"/>
    </row>
    <row r="1163" spans="1:4">
      <c r="A1163" s="39"/>
      <c r="D1163" s="39"/>
    </row>
    <row r="1164" spans="1:4">
      <c r="A1164" s="39"/>
      <c r="D1164" s="39"/>
    </row>
    <row r="1165" spans="1:4">
      <c r="A1165" s="39"/>
      <c r="D1165" s="39"/>
    </row>
    <row r="1166" spans="1:4">
      <c r="A1166" s="39"/>
      <c r="D1166" s="39"/>
    </row>
    <row r="1167" spans="1:4">
      <c r="A1167" s="39"/>
      <c r="D1167" s="39"/>
    </row>
    <row r="1168" spans="1:4">
      <c r="A1168" s="39"/>
      <c r="D1168" s="39"/>
    </row>
    <row r="1169" spans="1:10">
      <c r="A1169" s="39"/>
      <c r="D1169" s="39"/>
    </row>
    <row r="1170" spans="1:10">
      <c r="A1170" s="39"/>
      <c r="D1170" s="39"/>
    </row>
    <row r="1171" spans="1:10">
      <c r="A1171" s="39"/>
      <c r="D1171" s="39"/>
      <c r="J1171" s="177"/>
    </row>
    <row r="1172" spans="1:10">
      <c r="A1172" s="39"/>
      <c r="D1172" s="39"/>
    </row>
    <row r="1173" spans="1:10">
      <c r="A1173" s="39"/>
      <c r="D1173" s="39"/>
    </row>
    <row r="1174" spans="1:10">
      <c r="A1174" s="39"/>
      <c r="D1174" s="39"/>
    </row>
    <row r="1175" spans="1:10">
      <c r="A1175" s="39"/>
      <c r="D1175" s="39"/>
    </row>
    <row r="1176" spans="1:10">
      <c r="A1176" s="39"/>
      <c r="D1176" s="39"/>
    </row>
    <row r="1177" spans="1:10">
      <c r="A1177" s="39"/>
      <c r="D1177" s="39"/>
    </row>
    <row r="1178" spans="1:10">
      <c r="A1178" s="39"/>
      <c r="D1178" s="39"/>
    </row>
    <row r="1179" spans="1:10">
      <c r="A1179" s="39"/>
      <c r="D1179" s="39"/>
    </row>
    <row r="1180" spans="1:10">
      <c r="A1180" s="39"/>
      <c r="D1180" s="39"/>
    </row>
    <row r="1181" spans="1:10">
      <c r="A1181" s="39"/>
      <c r="D1181" s="39"/>
      <c r="F1181" s="414"/>
      <c r="J1181" s="177"/>
    </row>
    <row r="1182" spans="1:10">
      <c r="A1182" s="39"/>
      <c r="D1182" s="39"/>
    </row>
    <row r="1183" spans="1:10">
      <c r="A1183" s="39"/>
      <c r="D1183" s="39"/>
    </row>
    <row r="1184" spans="1:10">
      <c r="A1184" s="39"/>
      <c r="D1184" s="39"/>
    </row>
    <row r="1185" spans="1:12">
      <c r="A1185" s="39"/>
      <c r="D1185" s="39"/>
    </row>
    <row r="1186" spans="1:12">
      <c r="A1186" s="39"/>
      <c r="D1186" s="39"/>
      <c r="J1186" s="177"/>
    </row>
    <row r="1187" spans="1:12">
      <c r="A1187" s="39"/>
      <c r="B1187" s="252"/>
      <c r="C1187" s="252"/>
      <c r="D1187" s="252"/>
      <c r="E1187" s="252"/>
      <c r="F1187" s="412"/>
      <c r="G1187" s="412"/>
      <c r="H1187" s="412"/>
      <c r="I1187" s="412"/>
      <c r="J1187" s="252"/>
      <c r="L1187" s="252"/>
    </row>
    <row r="1188" spans="1:12">
      <c r="A1188" s="39"/>
      <c r="D1188" s="39"/>
    </row>
    <row r="1189" spans="1:12">
      <c r="A1189" s="252"/>
      <c r="D1189" s="39"/>
    </row>
    <row r="1190" spans="1:12">
      <c r="A1190" s="39"/>
      <c r="D1190" s="39"/>
    </row>
    <row r="1191" spans="1:12">
      <c r="A1191" s="39"/>
      <c r="D1191" s="39"/>
    </row>
    <row r="1192" spans="1:12">
      <c r="A1192" s="39"/>
      <c r="D1192" s="39"/>
    </row>
    <row r="1193" spans="1:12">
      <c r="A1193" s="39"/>
      <c r="B1193" s="444"/>
      <c r="D1193" s="39"/>
    </row>
    <row r="1194" spans="1:12">
      <c r="A1194" s="39"/>
      <c r="D1194" s="39"/>
    </row>
    <row r="1195" spans="1:12">
      <c r="A1195" s="39"/>
      <c r="D1195" s="39"/>
    </row>
    <row r="1196" spans="1:12">
      <c r="A1196" s="39"/>
      <c r="D1196" s="39"/>
    </row>
    <row r="1197" spans="1:12">
      <c r="A1197" s="39"/>
      <c r="D1197" s="39"/>
    </row>
    <row r="1198" spans="1:12">
      <c r="A1198" s="39"/>
      <c r="D1198" s="39"/>
    </row>
    <row r="1199" spans="1:12">
      <c r="A1199" s="39"/>
      <c r="D1199" s="39"/>
    </row>
    <row r="1200" spans="1:12">
      <c r="A1200" s="39"/>
      <c r="B1200" s="252"/>
      <c r="C1200" s="252"/>
      <c r="D1200" s="252"/>
      <c r="E1200" s="252"/>
      <c r="F1200" s="412"/>
      <c r="G1200" s="412"/>
      <c r="H1200" s="412"/>
      <c r="I1200" s="412"/>
      <c r="J1200" s="252"/>
      <c r="L1200" s="425"/>
    </row>
    <row r="1201" spans="1:8">
      <c r="A1201" s="39"/>
      <c r="D1201" s="39"/>
    </row>
    <row r="1202" spans="1:8">
      <c r="A1202" s="252"/>
      <c r="D1202" s="39"/>
    </row>
    <row r="1203" spans="1:8">
      <c r="A1203" s="39"/>
      <c r="D1203" s="39"/>
    </row>
    <row r="1204" spans="1:8">
      <c r="A1204" s="39"/>
      <c r="B1204" s="414"/>
      <c r="D1204" s="39"/>
      <c r="F1204" s="39"/>
      <c r="G1204" s="39"/>
      <c r="H1204" s="39"/>
    </row>
    <row r="1205" spans="1:8">
      <c r="A1205" s="39"/>
      <c r="D1205" s="39"/>
      <c r="F1205" s="39"/>
      <c r="G1205" s="39"/>
    </row>
    <row r="1206" spans="1:8">
      <c r="A1206" s="39"/>
      <c r="D1206" s="39"/>
      <c r="F1206" s="39"/>
      <c r="G1206" s="39"/>
      <c r="H1206" s="39"/>
    </row>
    <row r="1207" spans="1:8">
      <c r="A1207" s="39"/>
      <c r="D1207" s="39"/>
      <c r="F1207" s="39"/>
      <c r="G1207" s="39"/>
      <c r="H1207" s="39"/>
    </row>
    <row r="1208" spans="1:8">
      <c r="A1208" s="39"/>
      <c r="D1208" s="39"/>
    </row>
    <row r="1209" spans="1:8">
      <c r="A1209" s="39"/>
      <c r="D1209" s="39"/>
    </row>
    <row r="1210" spans="1:8">
      <c r="A1210" s="39"/>
      <c r="D1210" s="39"/>
    </row>
    <row r="1211" spans="1:8">
      <c r="A1211" s="39"/>
      <c r="D1211" s="39"/>
      <c r="F1211" s="39"/>
      <c r="G1211" s="39"/>
      <c r="H1211" s="39"/>
    </row>
    <row r="1212" spans="1:8">
      <c r="A1212" s="39"/>
      <c r="D1212" s="39"/>
    </row>
    <row r="1213" spans="1:8">
      <c r="A1213" s="39"/>
      <c r="D1213" s="39"/>
    </row>
    <row r="1214" spans="1:8">
      <c r="A1214" s="39"/>
      <c r="D1214" s="39"/>
    </row>
    <row r="1215" spans="1:8">
      <c r="A1215" s="39"/>
      <c r="D1215" s="39"/>
    </row>
    <row r="1216" spans="1:8">
      <c r="A1216" s="39"/>
      <c r="D1216" s="39"/>
    </row>
    <row r="1217" spans="1:12">
      <c r="A1217" s="39"/>
      <c r="D1217" s="39"/>
    </row>
    <row r="1218" spans="1:12">
      <c r="A1218" s="39"/>
      <c r="D1218" s="39"/>
    </row>
    <row r="1219" spans="1:12">
      <c r="A1219" s="39"/>
      <c r="D1219" s="39"/>
    </row>
    <row r="1220" spans="1:12">
      <c r="A1220" s="39"/>
      <c r="D1220" s="39"/>
    </row>
    <row r="1221" spans="1:12">
      <c r="A1221" s="39"/>
      <c r="D1221" s="39"/>
      <c r="F1221" s="39"/>
      <c r="G1221" s="39"/>
      <c r="H1221" s="39"/>
    </row>
    <row r="1222" spans="1:12">
      <c r="A1222" s="39"/>
      <c r="D1222" s="39"/>
    </row>
    <row r="1223" spans="1:12">
      <c r="A1223" s="39"/>
      <c r="D1223" s="39"/>
    </row>
    <row r="1224" spans="1:12">
      <c r="A1224" s="39"/>
      <c r="D1224" s="39"/>
    </row>
    <row r="1225" spans="1:12">
      <c r="A1225" s="39"/>
      <c r="B1225" s="252"/>
      <c r="C1225" s="252"/>
      <c r="D1225" s="252"/>
      <c r="E1225" s="252"/>
      <c r="F1225" s="252"/>
      <c r="G1225" s="252"/>
      <c r="H1225" s="252"/>
      <c r="I1225" s="252"/>
      <c r="J1225" s="252"/>
      <c r="L1225" s="252"/>
    </row>
    <row r="1226" spans="1:12">
      <c r="A1226" s="39"/>
      <c r="D1226" s="39"/>
    </row>
    <row r="1227" spans="1:12">
      <c r="A1227" s="252"/>
      <c r="D1227" s="39"/>
    </row>
    <row r="1228" spans="1:12">
      <c r="A1228" s="39"/>
      <c r="D1228" s="39"/>
    </row>
    <row r="1229" spans="1:12">
      <c r="A1229" s="39"/>
      <c r="D1229" s="39"/>
    </row>
    <row r="1230" spans="1:12">
      <c r="A1230" s="39"/>
      <c r="D1230" s="39"/>
    </row>
    <row r="1231" spans="1:12">
      <c r="A1231" s="39"/>
      <c r="D1231" s="39"/>
    </row>
    <row r="1232" spans="1:12">
      <c r="A1232" s="39"/>
      <c r="D1232" s="39"/>
      <c r="J1232" s="454"/>
    </row>
    <row r="1233" spans="1:5">
      <c r="A1233" s="39"/>
      <c r="D1233" s="39"/>
      <c r="E1233" s="480"/>
    </row>
    <row r="1234" spans="1:5">
      <c r="A1234" s="39"/>
      <c r="D1234" s="39"/>
    </row>
    <row r="1235" spans="1:5">
      <c r="A1235" s="39"/>
      <c r="D1235" s="39"/>
    </row>
    <row r="1236" spans="1:5">
      <c r="A1236" s="39"/>
      <c r="D1236" s="39"/>
    </row>
    <row r="1237" spans="1:5">
      <c r="A1237" s="39"/>
      <c r="D1237" s="39"/>
    </row>
    <row r="1238" spans="1:5">
      <c r="A1238" s="39"/>
      <c r="B1238" s="414"/>
      <c r="D1238" s="39"/>
    </row>
    <row r="1239" spans="1:5">
      <c r="A1239" s="39"/>
      <c r="D1239" s="39"/>
    </row>
    <row r="1240" spans="1:5">
      <c r="A1240" s="39"/>
      <c r="D1240" s="39"/>
    </row>
    <row r="1241" spans="1:5">
      <c r="A1241" s="39"/>
      <c r="D1241" s="39"/>
    </row>
    <row r="1242" spans="1:5">
      <c r="A1242" s="39"/>
      <c r="D1242" s="39"/>
    </row>
    <row r="1243" spans="1:5">
      <c r="A1243" s="39"/>
      <c r="D1243" s="39"/>
    </row>
    <row r="1244" spans="1:5">
      <c r="A1244" s="39"/>
      <c r="D1244" s="39"/>
    </row>
    <row r="1245" spans="1:5">
      <c r="A1245" s="39"/>
      <c r="D1245" s="39"/>
    </row>
    <row r="1246" spans="1:5">
      <c r="A1246" s="39"/>
      <c r="D1246" s="39"/>
    </row>
    <row r="1247" spans="1:5">
      <c r="A1247" s="39"/>
      <c r="D1247" s="39"/>
    </row>
    <row r="1248" spans="1:5">
      <c r="A1248" s="39"/>
      <c r="D1248" s="39"/>
    </row>
    <row r="1249" spans="1:4">
      <c r="A1249" s="39"/>
      <c r="D1249" s="39"/>
    </row>
    <row r="1250" spans="1:4">
      <c r="A1250" s="39"/>
      <c r="D1250" s="39"/>
    </row>
    <row r="1251" spans="1:4">
      <c r="A1251" s="39"/>
      <c r="D1251" s="39"/>
    </row>
    <row r="1252" spans="1:4">
      <c r="A1252" s="39"/>
      <c r="D1252" s="39"/>
    </row>
    <row r="1253" spans="1:4">
      <c r="A1253" s="39"/>
      <c r="D1253" s="39"/>
    </row>
    <row r="1254" spans="1:4">
      <c r="A1254" s="39"/>
      <c r="D1254" s="39"/>
    </row>
    <row r="1255" spans="1:4">
      <c r="A1255" s="39"/>
      <c r="D1255" s="39"/>
    </row>
    <row r="1256" spans="1:4">
      <c r="A1256" s="39"/>
      <c r="D1256" s="39"/>
    </row>
    <row r="1257" spans="1:4">
      <c r="A1257" s="39"/>
      <c r="D1257" s="39"/>
    </row>
    <row r="1258" spans="1:4">
      <c r="A1258" s="39"/>
      <c r="D1258" s="39"/>
    </row>
    <row r="1259" spans="1:4">
      <c r="A1259" s="39"/>
      <c r="D1259" s="39"/>
    </row>
    <row r="1260" spans="1:4">
      <c r="A1260" s="39"/>
      <c r="D1260" s="39"/>
    </row>
    <row r="1261" spans="1:4">
      <c r="A1261" s="39"/>
      <c r="D1261" s="39"/>
    </row>
    <row r="1262" spans="1:4">
      <c r="A1262" s="39"/>
      <c r="D1262" s="39"/>
    </row>
    <row r="1263" spans="1:4">
      <c r="A1263" s="39"/>
      <c r="D1263" s="39"/>
    </row>
    <row r="1264" spans="1:4">
      <c r="A1264" s="39"/>
      <c r="D1264" s="39"/>
    </row>
    <row r="1265" spans="1:4">
      <c r="A1265" s="39"/>
      <c r="D1265" s="39"/>
    </row>
    <row r="1266" spans="1:4">
      <c r="A1266" s="39"/>
      <c r="D1266" s="39"/>
    </row>
    <row r="1267" spans="1:4">
      <c r="A1267" s="39"/>
      <c r="D1267" s="39"/>
    </row>
    <row r="1268" spans="1:4">
      <c r="A1268" s="39"/>
      <c r="D1268" s="39"/>
    </row>
    <row r="1269" spans="1:4">
      <c r="A1269" s="39"/>
      <c r="D1269" s="39"/>
    </row>
    <row r="1270" spans="1:4">
      <c r="A1270" s="39"/>
      <c r="D1270" s="39"/>
    </row>
    <row r="1271" spans="1:4">
      <c r="A1271" s="39"/>
      <c r="D1271" s="39"/>
    </row>
    <row r="1272" spans="1:4">
      <c r="A1272" s="39"/>
      <c r="D1272" s="39"/>
    </row>
    <row r="1273" spans="1:4">
      <c r="A1273" s="39"/>
      <c r="D1273" s="39"/>
    </row>
    <row r="1274" spans="1:4">
      <c r="A1274" s="39"/>
      <c r="D1274" s="39"/>
    </row>
    <row r="1275" spans="1:4">
      <c r="A1275" s="39"/>
      <c r="D1275" s="39"/>
    </row>
    <row r="1276" spans="1:4">
      <c r="A1276" s="39"/>
      <c r="D1276" s="39"/>
    </row>
    <row r="1277" spans="1:4">
      <c r="A1277" s="39"/>
      <c r="D1277" s="39"/>
    </row>
    <row r="1278" spans="1:4">
      <c r="A1278" s="39"/>
      <c r="D1278" s="39"/>
    </row>
    <row r="1279" spans="1:4">
      <c r="A1279" s="39"/>
      <c r="D1279" s="39"/>
    </row>
    <row r="1280" spans="1:4">
      <c r="A1280" s="39"/>
      <c r="D1280" s="39"/>
    </row>
    <row r="1281" spans="1:4">
      <c r="A1281" s="39"/>
      <c r="D1281" s="39"/>
    </row>
    <row r="1282" spans="1:4">
      <c r="A1282" s="39"/>
      <c r="D1282" s="39"/>
    </row>
    <row r="1283" spans="1:4">
      <c r="A1283" s="39"/>
      <c r="D1283" s="39"/>
    </row>
    <row r="1284" spans="1:4">
      <c r="A1284" s="39"/>
      <c r="D1284" s="39"/>
    </row>
    <row r="1285" spans="1:4">
      <c r="A1285" s="39"/>
      <c r="D1285" s="39"/>
    </row>
    <row r="1286" spans="1:4">
      <c r="A1286" s="39"/>
      <c r="D1286" s="39"/>
    </row>
    <row r="1287" spans="1:4">
      <c r="A1287" s="39"/>
      <c r="D1287" s="39"/>
    </row>
    <row r="1288" spans="1:4">
      <c r="A1288" s="39"/>
      <c r="D1288" s="39"/>
    </row>
    <row r="1289" spans="1:4">
      <c r="A1289" s="39"/>
      <c r="D1289" s="39"/>
    </row>
    <row r="1290" spans="1:4">
      <c r="A1290" s="39"/>
      <c r="D1290" s="39"/>
    </row>
    <row r="1291" spans="1:4">
      <c r="A1291" s="39"/>
      <c r="D1291" s="39"/>
    </row>
    <row r="1292" spans="1:4">
      <c r="A1292" s="39"/>
      <c r="D1292" s="39"/>
    </row>
    <row r="1293" spans="1:4">
      <c r="A1293" s="39"/>
      <c r="D1293" s="39"/>
    </row>
    <row r="1294" spans="1:4">
      <c r="A1294" s="39"/>
      <c r="D1294" s="39"/>
    </row>
    <row r="1295" spans="1:4">
      <c r="A1295" s="39"/>
      <c r="D1295" s="39"/>
    </row>
    <row r="1296" spans="1:4">
      <c r="A1296" s="39"/>
      <c r="D1296" s="39"/>
    </row>
    <row r="1297" spans="1:4">
      <c r="A1297" s="39"/>
      <c r="D1297" s="39"/>
    </row>
    <row r="1298" spans="1:4">
      <c r="A1298" s="39"/>
      <c r="D1298" s="39"/>
    </row>
    <row r="1299" spans="1:4">
      <c r="A1299" s="39"/>
      <c r="D1299" s="39"/>
    </row>
    <row r="1300" spans="1:4">
      <c r="A1300" s="39"/>
      <c r="D1300" s="39"/>
    </row>
    <row r="1301" spans="1:4">
      <c r="A1301" s="39"/>
      <c r="D1301" s="39"/>
    </row>
    <row r="1302" spans="1:4">
      <c r="A1302" s="39"/>
      <c r="D1302" s="39"/>
    </row>
    <row r="1303" spans="1:4">
      <c r="A1303" s="39"/>
      <c r="D1303" s="39"/>
    </row>
    <row r="1304" spans="1:4">
      <c r="A1304" s="39"/>
      <c r="D1304" s="39"/>
    </row>
    <row r="1305" spans="1:4">
      <c r="A1305" s="39"/>
      <c r="D1305" s="39"/>
    </row>
    <row r="1306" spans="1:4">
      <c r="A1306" s="39"/>
      <c r="D1306" s="39"/>
    </row>
    <row r="1307" spans="1:4">
      <c r="A1307" s="39"/>
      <c r="D1307" s="39"/>
    </row>
    <row r="1308" spans="1:4">
      <c r="A1308" s="39"/>
      <c r="D1308" s="39"/>
    </row>
    <row r="1309" spans="1:4">
      <c r="A1309" s="39"/>
      <c r="D1309" s="39"/>
    </row>
    <row r="1310" spans="1:4">
      <c r="A1310" s="39"/>
      <c r="D1310" s="39"/>
    </row>
    <row r="1311" spans="1:4">
      <c r="A1311" s="39"/>
      <c r="D1311" s="39"/>
    </row>
    <row r="1312" spans="1:4">
      <c r="A1312" s="39"/>
      <c r="D1312" s="39"/>
    </row>
    <row r="1313" spans="1:12">
      <c r="A1313" s="39"/>
      <c r="D1313" s="39"/>
    </row>
    <row r="1314" spans="1:12">
      <c r="A1314" s="39"/>
      <c r="D1314" s="39"/>
    </row>
    <row r="1315" spans="1:12">
      <c r="A1315" s="39"/>
      <c r="D1315" s="39"/>
      <c r="E1315" s="177"/>
    </row>
    <row r="1316" spans="1:12">
      <c r="A1316" s="39"/>
      <c r="D1316" s="39"/>
    </row>
    <row r="1317" spans="1:12">
      <c r="A1317" s="39"/>
      <c r="D1317" s="39"/>
    </row>
    <row r="1318" spans="1:12">
      <c r="A1318" s="39"/>
      <c r="B1318" s="252"/>
      <c r="C1318" s="252"/>
      <c r="D1318" s="252"/>
      <c r="E1318" s="252"/>
      <c r="F1318" s="412"/>
      <c r="G1318" s="412"/>
      <c r="H1318" s="412"/>
      <c r="I1318" s="412"/>
      <c r="J1318" s="252"/>
      <c r="L1318" s="252"/>
    </row>
    <row r="1319" spans="1:12">
      <c r="A1319" s="39"/>
      <c r="D1319" s="39"/>
    </row>
    <row r="1320" spans="1:12">
      <c r="A1320" s="252"/>
      <c r="D1320" s="39"/>
    </row>
    <row r="1321" spans="1:12">
      <c r="A1321" s="39"/>
      <c r="D1321" s="39"/>
    </row>
    <row r="1322" spans="1:12">
      <c r="A1322" s="39"/>
      <c r="D1322" s="39"/>
    </row>
    <row r="1323" spans="1:12">
      <c r="A1323" s="39"/>
      <c r="D1323" s="39"/>
    </row>
    <row r="1324" spans="1:12">
      <c r="A1324" s="39"/>
      <c r="D1324" s="39"/>
    </row>
    <row r="1325" spans="1:12">
      <c r="A1325" s="39"/>
      <c r="D1325" s="39"/>
    </row>
    <row r="1326" spans="1:12">
      <c r="A1326" s="39"/>
      <c r="D1326" s="39"/>
    </row>
    <row r="1327" spans="1:12">
      <c r="A1327" s="39"/>
      <c r="D1327" s="39"/>
    </row>
    <row r="1328" spans="1:12">
      <c r="A1328" s="39"/>
      <c r="D1328" s="39"/>
    </row>
    <row r="1329" spans="1:5">
      <c r="A1329" s="39"/>
      <c r="D1329" s="39"/>
      <c r="E1329" s="416"/>
    </row>
    <row r="1330" spans="1:5">
      <c r="A1330" s="39"/>
      <c r="D1330" s="39"/>
    </row>
    <row r="1331" spans="1:5">
      <c r="A1331" s="39"/>
      <c r="D1331" s="39"/>
    </row>
    <row r="1332" spans="1:5">
      <c r="A1332" s="39"/>
      <c r="D1332" s="39"/>
    </row>
    <row r="1333" spans="1:5">
      <c r="A1333" s="39"/>
      <c r="D1333" s="39"/>
    </row>
    <row r="1334" spans="1:5">
      <c r="A1334" s="39"/>
      <c r="D1334" s="39"/>
    </row>
    <row r="1335" spans="1:5">
      <c r="A1335" s="39"/>
      <c r="D1335" s="39"/>
    </row>
    <row r="1336" spans="1:5">
      <c r="A1336" s="39"/>
      <c r="D1336" s="39"/>
    </row>
    <row r="1337" spans="1:5">
      <c r="A1337" s="39"/>
      <c r="D1337" s="39"/>
    </row>
    <row r="1338" spans="1:5">
      <c r="A1338" s="39"/>
      <c r="D1338" s="39"/>
    </row>
    <row r="1339" spans="1:5">
      <c r="A1339" s="39"/>
      <c r="D1339" s="39"/>
    </row>
    <row r="1340" spans="1:5">
      <c r="A1340" s="39"/>
      <c r="D1340" s="39"/>
    </row>
    <row r="1341" spans="1:5">
      <c r="A1341" s="39"/>
      <c r="D1341" s="39"/>
    </row>
    <row r="1342" spans="1:5">
      <c r="A1342" s="39"/>
      <c r="D1342" s="39"/>
    </row>
    <row r="1343" spans="1:5">
      <c r="A1343" s="39"/>
      <c r="D1343" s="39"/>
    </row>
    <row r="1344" spans="1:5">
      <c r="A1344" s="39"/>
      <c r="D1344" s="39"/>
    </row>
    <row r="1345" spans="1:4">
      <c r="A1345" s="39"/>
      <c r="D1345" s="39"/>
    </row>
    <row r="1346" spans="1:4">
      <c r="A1346" s="39"/>
      <c r="D1346" s="39"/>
    </row>
    <row r="1347" spans="1:4">
      <c r="A1347" s="39"/>
      <c r="D1347" s="39"/>
    </row>
    <row r="1348" spans="1:4">
      <c r="A1348" s="39"/>
      <c r="D1348" s="39"/>
    </row>
    <row r="1349" spans="1:4">
      <c r="A1349" s="39"/>
      <c r="D1349" s="39"/>
    </row>
    <row r="1350" spans="1:4">
      <c r="A1350" s="39"/>
      <c r="D1350" s="39"/>
    </row>
    <row r="1351" spans="1:4">
      <c r="A1351" s="39"/>
      <c r="D1351" s="39"/>
    </row>
    <row r="1352" spans="1:4">
      <c r="A1352" s="39"/>
      <c r="D1352" s="39"/>
    </row>
    <row r="1353" spans="1:4">
      <c r="A1353" s="39"/>
      <c r="D1353" s="39"/>
    </row>
    <row r="1354" spans="1:4">
      <c r="A1354" s="39"/>
      <c r="D1354" s="39"/>
    </row>
    <row r="1355" spans="1:4">
      <c r="A1355" s="39"/>
      <c r="D1355" s="39"/>
    </row>
    <row r="1356" spans="1:4">
      <c r="A1356" s="39"/>
      <c r="D1356" s="39"/>
    </row>
    <row r="1357" spans="1:4">
      <c r="A1357" s="39"/>
      <c r="D1357" s="39"/>
    </row>
    <row r="1358" spans="1:4">
      <c r="A1358" s="39"/>
      <c r="D1358" s="39"/>
    </row>
    <row r="1359" spans="1:4">
      <c r="A1359" s="39"/>
      <c r="D1359" s="39"/>
    </row>
    <row r="1360" spans="1:4">
      <c r="A1360" s="39"/>
      <c r="D1360" s="39"/>
    </row>
    <row r="1361" spans="1:10">
      <c r="A1361" s="39"/>
      <c r="D1361" s="39"/>
    </row>
    <row r="1362" spans="1:10">
      <c r="A1362" s="39"/>
      <c r="D1362" s="39"/>
    </row>
    <row r="1363" spans="1:10">
      <c r="A1363" s="39"/>
      <c r="D1363" s="39"/>
    </row>
    <row r="1364" spans="1:10">
      <c r="A1364" s="39"/>
      <c r="D1364" s="39"/>
    </row>
    <row r="1365" spans="1:10">
      <c r="A1365" s="39"/>
      <c r="D1365" s="39"/>
    </row>
    <row r="1366" spans="1:10">
      <c r="A1366" s="39"/>
      <c r="D1366" s="39"/>
    </row>
    <row r="1367" spans="1:10">
      <c r="A1367" s="39"/>
      <c r="D1367" s="39"/>
    </row>
    <row r="1368" spans="1:10">
      <c r="A1368" s="39"/>
      <c r="D1368" s="39"/>
    </row>
    <row r="1369" spans="1:10">
      <c r="A1369" s="39"/>
      <c r="D1369" s="39"/>
    </row>
    <row r="1370" spans="1:10">
      <c r="A1370" s="39"/>
      <c r="D1370" s="39"/>
      <c r="J1370" s="424"/>
    </row>
    <row r="1371" spans="1:10">
      <c r="A1371" s="39"/>
      <c r="D1371" s="39"/>
      <c r="J1371" s="424"/>
    </row>
    <row r="1372" spans="1:10">
      <c r="A1372" s="39"/>
      <c r="D1372" s="39"/>
      <c r="J1372" s="424"/>
    </row>
    <row r="1373" spans="1:10">
      <c r="A1373" s="39"/>
      <c r="D1373" s="39"/>
    </row>
    <row r="1374" spans="1:10">
      <c r="A1374" s="39"/>
      <c r="D1374" s="39"/>
    </row>
    <row r="1375" spans="1:10">
      <c r="A1375" s="39"/>
      <c r="D1375" s="39"/>
    </row>
    <row r="1376" spans="1:10">
      <c r="A1376" s="39"/>
      <c r="D1376" s="39"/>
    </row>
    <row r="1377" spans="1:4">
      <c r="A1377" s="39"/>
      <c r="D1377" s="39"/>
    </row>
    <row r="1378" spans="1:4">
      <c r="A1378" s="39"/>
      <c r="D1378" s="39"/>
    </row>
    <row r="1379" spans="1:4">
      <c r="A1379" s="39"/>
      <c r="D1379" s="39"/>
    </row>
    <row r="1380" spans="1:4">
      <c r="A1380" s="39"/>
      <c r="D1380" s="39"/>
    </row>
    <row r="1381" spans="1:4">
      <c r="A1381" s="39"/>
      <c r="D1381" s="39"/>
    </row>
    <row r="1382" spans="1:4">
      <c r="A1382" s="39"/>
      <c r="D1382" s="39"/>
    </row>
    <row r="1383" spans="1:4">
      <c r="A1383" s="39"/>
      <c r="D1383" s="39"/>
    </row>
    <row r="1384" spans="1:4">
      <c r="A1384" s="39"/>
      <c r="D1384" s="39"/>
    </row>
    <row r="1385" spans="1:4">
      <c r="A1385" s="39"/>
      <c r="D1385" s="39"/>
    </row>
    <row r="1386" spans="1:4">
      <c r="A1386" s="39"/>
      <c r="D1386" s="39"/>
    </row>
    <row r="1387" spans="1:4">
      <c r="A1387" s="39"/>
      <c r="D1387" s="39"/>
    </row>
    <row r="1388" spans="1:4">
      <c r="A1388" s="39"/>
      <c r="D1388" s="39"/>
    </row>
    <row r="1389" spans="1:4">
      <c r="A1389" s="39"/>
      <c r="D1389" s="39"/>
    </row>
    <row r="1390" spans="1:4">
      <c r="A1390" s="39"/>
      <c r="D1390" s="39"/>
    </row>
    <row r="1391" spans="1:4">
      <c r="A1391" s="39"/>
      <c r="D1391" s="39"/>
    </row>
    <row r="1392" spans="1:4">
      <c r="A1392" s="39"/>
      <c r="D1392" s="39"/>
    </row>
    <row r="1393" spans="1:4">
      <c r="A1393" s="39"/>
      <c r="D1393" s="39"/>
    </row>
    <row r="1394" spans="1:4">
      <c r="A1394" s="39"/>
      <c r="D1394" s="39"/>
    </row>
    <row r="1395" spans="1:4">
      <c r="A1395" s="39"/>
      <c r="D1395" s="39"/>
    </row>
    <row r="1396" spans="1:4">
      <c r="A1396" s="39"/>
      <c r="D1396" s="39"/>
    </row>
    <row r="1397" spans="1:4">
      <c r="A1397" s="39"/>
      <c r="D1397" s="39"/>
    </row>
    <row r="1398" spans="1:4">
      <c r="A1398" s="39"/>
      <c r="D1398" s="39"/>
    </row>
    <row r="1399" spans="1:4">
      <c r="A1399" s="39"/>
      <c r="D1399" s="39"/>
    </row>
    <row r="1400" spans="1:4">
      <c r="A1400" s="39"/>
      <c r="D1400" s="39"/>
    </row>
    <row r="1401" spans="1:4">
      <c r="A1401" s="39"/>
      <c r="D1401" s="39"/>
    </row>
    <row r="1402" spans="1:4">
      <c r="A1402" s="39"/>
      <c r="D1402" s="39"/>
    </row>
    <row r="1403" spans="1:4">
      <c r="A1403" s="39"/>
      <c r="D1403" s="39"/>
    </row>
    <row r="1404" spans="1:4">
      <c r="A1404" s="39"/>
      <c r="D1404" s="39"/>
    </row>
    <row r="1405" spans="1:4">
      <c r="A1405" s="39"/>
      <c r="D1405" s="39"/>
    </row>
    <row r="1406" spans="1:4">
      <c r="A1406" s="39"/>
      <c r="D1406" s="39"/>
    </row>
    <row r="1407" spans="1:4">
      <c r="A1407" s="39"/>
      <c r="D1407" s="39"/>
    </row>
    <row r="1408" spans="1:4">
      <c r="A1408" s="39"/>
      <c r="D1408" s="39"/>
    </row>
    <row r="1409" spans="1:4">
      <c r="A1409" s="39"/>
      <c r="D1409" s="39"/>
    </row>
    <row r="1410" spans="1:4">
      <c r="A1410" s="39"/>
      <c r="D1410" s="39"/>
    </row>
    <row r="1411" spans="1:4">
      <c r="A1411" s="39"/>
      <c r="D1411" s="39"/>
    </row>
    <row r="1412" spans="1:4">
      <c r="A1412" s="39"/>
      <c r="D1412" s="39"/>
    </row>
    <row r="1413" spans="1:4">
      <c r="A1413" s="39"/>
      <c r="D1413" s="39"/>
    </row>
    <row r="1414" spans="1:4">
      <c r="A1414" s="39"/>
      <c r="D1414" s="39"/>
    </row>
    <row r="1415" spans="1:4">
      <c r="A1415" s="39"/>
      <c r="D1415" s="39"/>
    </row>
    <row r="1416" spans="1:4">
      <c r="A1416" s="39"/>
      <c r="D1416" s="39"/>
    </row>
    <row r="1417" spans="1:4">
      <c r="A1417" s="39"/>
      <c r="D1417" s="39"/>
    </row>
    <row r="1418" spans="1:4">
      <c r="A1418" s="39"/>
      <c r="D1418" s="39"/>
    </row>
    <row r="1419" spans="1:4">
      <c r="A1419" s="39"/>
      <c r="D1419" s="39"/>
    </row>
    <row r="1420" spans="1:4">
      <c r="A1420" s="39"/>
      <c r="D1420" s="39"/>
    </row>
    <row r="1421" spans="1:4">
      <c r="A1421" s="39"/>
      <c r="D1421" s="39"/>
    </row>
    <row r="1422" spans="1:4">
      <c r="A1422" s="39"/>
      <c r="D1422" s="39"/>
    </row>
    <row r="1423" spans="1:4">
      <c r="A1423" s="39"/>
      <c r="D1423" s="39"/>
    </row>
    <row r="1424" spans="1:4">
      <c r="A1424" s="39"/>
      <c r="D1424" s="39"/>
    </row>
    <row r="1425" spans="1:12">
      <c r="A1425" s="39"/>
      <c r="D1425" s="39"/>
    </row>
    <row r="1426" spans="1:12">
      <c r="A1426" s="39"/>
      <c r="D1426" s="39"/>
    </row>
    <row r="1427" spans="1:12">
      <c r="A1427" s="39"/>
      <c r="D1427" s="39"/>
    </row>
    <row r="1428" spans="1:12">
      <c r="A1428" s="39"/>
      <c r="D1428" s="39"/>
    </row>
    <row r="1429" spans="1:12">
      <c r="A1429" s="39"/>
      <c r="B1429" s="252"/>
      <c r="C1429" s="252"/>
      <c r="D1429" s="252"/>
      <c r="E1429" s="252"/>
      <c r="F1429" s="412"/>
      <c r="G1429" s="412"/>
      <c r="H1429" s="412"/>
      <c r="I1429" s="412"/>
      <c r="J1429" s="252"/>
      <c r="L1429" s="252"/>
    </row>
    <row r="1430" spans="1:12">
      <c r="A1430" s="39"/>
      <c r="D1430" s="39"/>
    </row>
    <row r="1431" spans="1:12">
      <c r="A1431" s="252"/>
      <c r="D1431" s="39"/>
      <c r="J1431" s="406"/>
      <c r="L1431" s="406"/>
    </row>
    <row r="1432" spans="1:12">
      <c r="A1432" s="39"/>
      <c r="D1432" s="39"/>
    </row>
    <row r="1433" spans="1:12">
      <c r="A1433" s="39"/>
      <c r="D1433" s="39"/>
    </row>
    <row r="1434" spans="1:12">
      <c r="A1434" s="39"/>
      <c r="D1434" s="39"/>
    </row>
    <row r="1435" spans="1:12">
      <c r="A1435" s="39"/>
      <c r="D1435" s="39"/>
    </row>
    <row r="1436" spans="1:12">
      <c r="A1436" s="39"/>
      <c r="D1436" s="39"/>
    </row>
    <row r="1437" spans="1:12">
      <c r="A1437" s="39"/>
      <c r="D1437" s="39"/>
    </row>
    <row r="1438" spans="1:12">
      <c r="A1438" s="39"/>
      <c r="D1438" s="39"/>
    </row>
    <row r="1439" spans="1:12">
      <c r="A1439" s="39"/>
      <c r="D1439" s="39"/>
    </row>
    <row r="1440" spans="1:12">
      <c r="A1440" s="39"/>
      <c r="D1440" s="39"/>
    </row>
    <row r="1441" spans="1:10">
      <c r="A1441" s="39"/>
      <c r="D1441" s="39"/>
    </row>
    <row r="1442" spans="1:10">
      <c r="A1442" s="39"/>
      <c r="D1442" s="39"/>
    </row>
    <row r="1443" spans="1:10">
      <c r="A1443" s="39"/>
      <c r="D1443" s="39"/>
    </row>
    <row r="1444" spans="1:10">
      <c r="A1444" s="39"/>
      <c r="D1444" s="39"/>
    </row>
    <row r="1445" spans="1:10">
      <c r="A1445" s="39"/>
      <c r="D1445" s="39"/>
    </row>
    <row r="1446" spans="1:10">
      <c r="A1446" s="39"/>
      <c r="D1446" s="39"/>
    </row>
    <row r="1447" spans="1:10">
      <c r="A1447" s="39"/>
      <c r="D1447" s="39"/>
      <c r="J1447" s="177"/>
    </row>
    <row r="1448" spans="1:10">
      <c r="A1448" s="39"/>
      <c r="D1448" s="39"/>
    </row>
    <row r="1449" spans="1:10">
      <c r="A1449" s="39"/>
      <c r="D1449" s="39"/>
    </row>
    <row r="1450" spans="1:10">
      <c r="A1450" s="39"/>
      <c r="D1450" s="39"/>
    </row>
    <row r="1451" spans="1:10">
      <c r="A1451" s="39"/>
      <c r="D1451" s="39"/>
    </row>
    <row r="1452" spans="1:10">
      <c r="A1452" s="39"/>
      <c r="D1452" s="39"/>
    </row>
    <row r="1453" spans="1:10">
      <c r="A1453" s="39"/>
      <c r="D1453" s="39"/>
    </row>
    <row r="1454" spans="1:10">
      <c r="A1454" s="39"/>
      <c r="D1454" s="39"/>
    </row>
    <row r="1455" spans="1:10">
      <c r="A1455" s="39"/>
      <c r="D1455" s="39"/>
    </row>
    <row r="1456" spans="1:10">
      <c r="A1456" s="39"/>
      <c r="D1456" s="39"/>
    </row>
    <row r="1457" spans="1:4">
      <c r="A1457" s="39"/>
      <c r="D1457" s="39"/>
    </row>
    <row r="1458" spans="1:4">
      <c r="A1458" s="39"/>
      <c r="D1458" s="39"/>
    </row>
    <row r="1459" spans="1:4">
      <c r="A1459" s="39"/>
      <c r="D1459" s="39"/>
    </row>
    <row r="1460" spans="1:4">
      <c r="A1460" s="39"/>
      <c r="D1460" s="39"/>
    </row>
    <row r="1461" spans="1:4">
      <c r="A1461" s="39"/>
      <c r="D1461" s="39"/>
    </row>
    <row r="1462" spans="1:4">
      <c r="A1462" s="39"/>
      <c r="D1462" s="39"/>
    </row>
    <row r="1463" spans="1:4">
      <c r="A1463" s="39"/>
      <c r="D1463" s="39"/>
    </row>
    <row r="1464" spans="1:4">
      <c r="A1464" s="39"/>
      <c r="D1464" s="39"/>
    </row>
    <row r="1465" spans="1:4">
      <c r="A1465" s="39"/>
      <c r="D1465" s="39"/>
    </row>
    <row r="1466" spans="1:4">
      <c r="A1466" s="39"/>
      <c r="D1466" s="39"/>
    </row>
    <row r="1467" spans="1:4">
      <c r="A1467" s="39"/>
      <c r="D1467" s="39"/>
    </row>
    <row r="1468" spans="1:4">
      <c r="A1468" s="39"/>
      <c r="D1468" s="39"/>
    </row>
    <row r="1469" spans="1:4">
      <c r="A1469" s="39"/>
      <c r="D1469" s="39"/>
    </row>
    <row r="1470" spans="1:4">
      <c r="A1470" s="39"/>
      <c r="D1470" s="39"/>
    </row>
    <row r="1471" spans="1:4">
      <c r="A1471" s="39"/>
      <c r="D1471" s="39"/>
    </row>
    <row r="1472" spans="1:4">
      <c r="A1472" s="39"/>
      <c r="D1472" s="39"/>
    </row>
    <row r="1473" spans="1:4">
      <c r="A1473" s="39"/>
      <c r="D1473" s="39"/>
    </row>
    <row r="1474" spans="1:4">
      <c r="A1474" s="39"/>
      <c r="D1474" s="39"/>
    </row>
    <row r="1475" spans="1:4">
      <c r="A1475" s="39"/>
      <c r="D1475" s="39"/>
    </row>
    <row r="1476" spans="1:4">
      <c r="A1476" s="39"/>
      <c r="D1476" s="39"/>
    </row>
    <row r="1477" spans="1:4">
      <c r="A1477" s="39"/>
      <c r="D1477" s="39"/>
    </row>
    <row r="1478" spans="1:4">
      <c r="A1478" s="39"/>
      <c r="D1478" s="39"/>
    </row>
    <row r="1479" spans="1:4">
      <c r="A1479" s="39"/>
      <c r="D1479" s="39"/>
    </row>
    <row r="1480" spans="1:4">
      <c r="A1480" s="39"/>
      <c r="D1480" s="39"/>
    </row>
    <row r="1481" spans="1:4">
      <c r="A1481" s="39"/>
      <c r="D1481" s="39"/>
    </row>
    <row r="1482" spans="1:4">
      <c r="A1482" s="39"/>
      <c r="D1482" s="39"/>
    </row>
    <row r="1483" spans="1:4">
      <c r="A1483" s="39"/>
      <c r="D1483" s="39"/>
    </row>
    <row r="1484" spans="1:4">
      <c r="A1484" s="39"/>
      <c r="D1484" s="39"/>
    </row>
    <row r="1485" spans="1:4">
      <c r="A1485" s="39"/>
      <c r="D1485" s="39"/>
    </row>
    <row r="1486" spans="1:4">
      <c r="A1486" s="39"/>
      <c r="D1486" s="39"/>
    </row>
    <row r="1487" spans="1:4">
      <c r="A1487" s="39"/>
      <c r="D1487" s="39"/>
    </row>
    <row r="1488" spans="1:4">
      <c r="A1488" s="39"/>
      <c r="D1488" s="39"/>
    </row>
    <row r="1489" spans="1:4">
      <c r="A1489" s="39"/>
      <c r="D1489" s="39"/>
    </row>
    <row r="1490" spans="1:4">
      <c r="A1490" s="39"/>
      <c r="D1490" s="39"/>
    </row>
    <row r="1491" spans="1:4">
      <c r="A1491" s="39"/>
      <c r="D1491" s="39"/>
    </row>
    <row r="1492" spans="1:4">
      <c r="A1492" s="39"/>
      <c r="D1492" s="39"/>
    </row>
    <row r="1493" spans="1:4">
      <c r="A1493" s="39"/>
      <c r="D1493" s="39"/>
    </row>
    <row r="1494" spans="1:4">
      <c r="A1494" s="39"/>
      <c r="D1494" s="39"/>
    </row>
    <row r="1495" spans="1:4">
      <c r="A1495" s="39"/>
      <c r="D1495" s="39"/>
    </row>
    <row r="1496" spans="1:4">
      <c r="A1496" s="39"/>
      <c r="D1496" s="39"/>
    </row>
    <row r="1497" spans="1:4">
      <c r="A1497" s="39"/>
      <c r="D1497" s="39"/>
    </row>
    <row r="1498" spans="1:4">
      <c r="A1498" s="39"/>
      <c r="D1498" s="39"/>
    </row>
    <row r="1499" spans="1:4">
      <c r="A1499" s="39"/>
      <c r="D1499" s="39"/>
    </row>
    <row r="1500" spans="1:4">
      <c r="A1500" s="39"/>
      <c r="D1500" s="39"/>
    </row>
    <row r="1501" spans="1:4">
      <c r="A1501" s="39"/>
      <c r="D1501" s="39"/>
    </row>
    <row r="1502" spans="1:4">
      <c r="A1502" s="39"/>
      <c r="D1502" s="39"/>
    </row>
    <row r="1503" spans="1:4">
      <c r="A1503" s="39"/>
      <c r="D1503" s="39"/>
    </row>
    <row r="1504" spans="1:4">
      <c r="A1504" s="39"/>
      <c r="D1504" s="39"/>
    </row>
    <row r="1505" spans="1:10">
      <c r="A1505" s="39"/>
      <c r="D1505" s="39"/>
    </row>
    <row r="1506" spans="1:10">
      <c r="A1506" s="39"/>
      <c r="D1506" s="39"/>
    </row>
    <row r="1507" spans="1:10">
      <c r="A1507" s="39"/>
      <c r="D1507" s="39"/>
    </row>
    <row r="1508" spans="1:10">
      <c r="A1508" s="39"/>
      <c r="D1508" s="39"/>
    </row>
    <row r="1509" spans="1:10">
      <c r="A1509" s="39"/>
      <c r="D1509" s="39"/>
    </row>
    <row r="1510" spans="1:10">
      <c r="A1510" s="39"/>
      <c r="D1510" s="39"/>
    </row>
    <row r="1511" spans="1:10">
      <c r="A1511" s="39"/>
      <c r="D1511" s="39"/>
    </row>
    <row r="1512" spans="1:10">
      <c r="A1512" s="39"/>
      <c r="D1512" s="39"/>
    </row>
    <row r="1513" spans="1:10">
      <c r="A1513" s="39"/>
      <c r="D1513" s="39"/>
    </row>
    <row r="1514" spans="1:10">
      <c r="A1514" s="39"/>
      <c r="D1514" s="39"/>
    </row>
    <row r="1515" spans="1:10">
      <c r="A1515" s="39"/>
      <c r="D1515" s="39"/>
    </row>
    <row r="1516" spans="1:10">
      <c r="A1516" s="39"/>
      <c r="D1516" s="39"/>
    </row>
    <row r="1517" spans="1:10">
      <c r="A1517" s="39"/>
      <c r="D1517" s="39"/>
      <c r="J1517" s="258"/>
    </row>
    <row r="1518" spans="1:10">
      <c r="A1518" s="39"/>
      <c r="D1518" s="39"/>
    </row>
    <row r="1519" spans="1:10">
      <c r="A1519" s="39"/>
      <c r="D1519" s="39"/>
    </row>
    <row r="1520" spans="1:10">
      <c r="A1520" s="39"/>
      <c r="D1520" s="39"/>
    </row>
    <row r="1521" spans="1:5">
      <c r="A1521" s="39"/>
      <c r="D1521" s="39"/>
      <c r="E1521" s="459"/>
    </row>
    <row r="1522" spans="1:5">
      <c r="A1522" s="39"/>
      <c r="D1522" s="39"/>
    </row>
    <row r="1523" spans="1:5">
      <c r="A1523" s="39"/>
      <c r="D1523" s="39"/>
    </row>
    <row r="1524" spans="1:5">
      <c r="A1524" s="39"/>
      <c r="D1524" s="39"/>
    </row>
    <row r="1525" spans="1:5">
      <c r="A1525" s="39"/>
      <c r="D1525" s="39"/>
    </row>
    <row r="1526" spans="1:5">
      <c r="A1526" s="39"/>
      <c r="D1526" s="39"/>
    </row>
    <row r="1527" spans="1:5">
      <c r="A1527" s="39"/>
      <c r="D1527" s="39"/>
    </row>
    <row r="1528" spans="1:5">
      <c r="A1528" s="39"/>
      <c r="D1528" s="39"/>
    </row>
    <row r="1529" spans="1:5">
      <c r="A1529" s="39"/>
      <c r="D1529" s="39"/>
    </row>
    <row r="1530" spans="1:5">
      <c r="A1530" s="39"/>
      <c r="D1530" s="39"/>
    </row>
    <row r="1531" spans="1:5">
      <c r="A1531" s="39"/>
      <c r="D1531" s="39"/>
    </row>
    <row r="1532" spans="1:5">
      <c r="A1532" s="39"/>
      <c r="D1532" s="39"/>
    </row>
    <row r="1533" spans="1:5">
      <c r="A1533" s="39"/>
      <c r="D1533" s="39"/>
    </row>
    <row r="1534" spans="1:5">
      <c r="A1534" s="39"/>
      <c r="D1534" s="39"/>
    </row>
    <row r="1535" spans="1:5">
      <c r="A1535" s="39"/>
      <c r="D1535" s="39"/>
    </row>
    <row r="1536" spans="1:5">
      <c r="A1536" s="39"/>
      <c r="D1536" s="39"/>
    </row>
    <row r="1537" spans="1:12">
      <c r="A1537" s="39"/>
      <c r="D1537" s="39"/>
    </row>
    <row r="1538" spans="1:12">
      <c r="A1538" s="39"/>
      <c r="D1538" s="39"/>
    </row>
    <row r="1539" spans="1:12">
      <c r="A1539" s="39"/>
      <c r="D1539" s="39"/>
    </row>
    <row r="1540" spans="1:12">
      <c r="A1540" s="39"/>
      <c r="D1540" s="39"/>
    </row>
    <row r="1541" spans="1:12">
      <c r="A1541" s="39"/>
      <c r="D1541" s="39"/>
    </row>
    <row r="1542" spans="1:12">
      <c r="A1542" s="39"/>
      <c r="D1542" s="39"/>
    </row>
    <row r="1543" spans="1:12">
      <c r="A1543" s="39"/>
      <c r="D1543" s="39"/>
    </row>
    <row r="1544" spans="1:12">
      <c r="A1544" s="39"/>
      <c r="D1544" s="39"/>
    </row>
    <row r="1545" spans="1:12">
      <c r="A1545" s="39"/>
      <c r="D1545" s="39"/>
    </row>
    <row r="1546" spans="1:12">
      <c r="A1546" s="39"/>
      <c r="D1546" s="39"/>
    </row>
    <row r="1547" spans="1:12">
      <c r="A1547" s="39"/>
      <c r="D1547" s="39"/>
    </row>
    <row r="1548" spans="1:12">
      <c r="A1548" s="39"/>
      <c r="D1548" s="39"/>
    </row>
    <row r="1549" spans="1:12">
      <c r="A1549" s="39"/>
      <c r="D1549" s="39"/>
    </row>
    <row r="1550" spans="1:12">
      <c r="A1550" s="39"/>
      <c r="D1550" s="39"/>
    </row>
    <row r="1551" spans="1:12">
      <c r="A1551" s="39"/>
      <c r="B1551" s="252"/>
      <c r="C1551" s="252"/>
      <c r="D1551" s="252"/>
      <c r="E1551" s="252"/>
      <c r="F1551" s="412"/>
      <c r="G1551" s="412"/>
      <c r="H1551" s="412"/>
      <c r="I1551" s="412"/>
      <c r="J1551" s="252"/>
      <c r="L1551" s="252"/>
    </row>
    <row r="1552" spans="1:12">
      <c r="A1552" s="39"/>
      <c r="D1552" s="39"/>
    </row>
    <row r="1553" spans="1:10">
      <c r="A1553" s="252"/>
      <c r="D1553" s="39"/>
    </row>
    <row r="1554" spans="1:10">
      <c r="A1554" s="39"/>
      <c r="D1554" s="39"/>
    </row>
    <row r="1555" spans="1:10">
      <c r="A1555" s="39"/>
      <c r="D1555" s="39"/>
    </row>
    <row r="1556" spans="1:10">
      <c r="A1556" s="39"/>
      <c r="D1556" s="39"/>
    </row>
    <row r="1557" spans="1:10">
      <c r="A1557" s="39"/>
      <c r="D1557" s="39"/>
    </row>
    <row r="1558" spans="1:10">
      <c r="A1558" s="39"/>
      <c r="D1558" s="39"/>
    </row>
    <row r="1559" spans="1:10">
      <c r="A1559" s="39"/>
      <c r="D1559" s="39"/>
    </row>
    <row r="1560" spans="1:10">
      <c r="A1560" s="39"/>
      <c r="D1560" s="39"/>
    </row>
    <row r="1561" spans="1:10">
      <c r="A1561" s="39"/>
      <c r="D1561" s="39"/>
    </row>
    <row r="1562" spans="1:10">
      <c r="A1562" s="39"/>
      <c r="D1562" s="39"/>
    </row>
    <row r="1563" spans="1:10">
      <c r="A1563" s="39"/>
      <c r="D1563" s="39"/>
    </row>
    <row r="1564" spans="1:10">
      <c r="A1564" s="39"/>
      <c r="D1564" s="39"/>
    </row>
    <row r="1565" spans="1:10">
      <c r="A1565" s="39"/>
      <c r="D1565" s="39"/>
    </row>
    <row r="1566" spans="1:10">
      <c r="A1566" s="39"/>
      <c r="D1566" s="39"/>
      <c r="J1566" s="424"/>
    </row>
    <row r="1567" spans="1:10">
      <c r="A1567" s="39"/>
      <c r="D1567" s="39"/>
      <c r="J1567" s="424"/>
    </row>
    <row r="1568" spans="1:10">
      <c r="A1568" s="39"/>
      <c r="D1568" s="39"/>
    </row>
    <row r="1569" spans="1:4">
      <c r="A1569" s="39"/>
      <c r="D1569" s="39"/>
    </row>
    <row r="1570" spans="1:4">
      <c r="A1570" s="39"/>
      <c r="D1570" s="39"/>
    </row>
    <row r="1571" spans="1:4">
      <c r="A1571" s="39"/>
      <c r="D1571" s="39"/>
    </row>
    <row r="1572" spans="1:4">
      <c r="A1572" s="39"/>
      <c r="D1572" s="39"/>
    </row>
    <row r="1573" spans="1:4">
      <c r="A1573" s="39"/>
      <c r="D1573" s="39"/>
    </row>
    <row r="1574" spans="1:4">
      <c r="A1574" s="39"/>
      <c r="D1574" s="39"/>
    </row>
    <row r="1575" spans="1:4">
      <c r="A1575" s="39"/>
      <c r="D1575" s="39"/>
    </row>
    <row r="1576" spans="1:4">
      <c r="A1576" s="39"/>
      <c r="D1576" s="39"/>
    </row>
    <row r="1577" spans="1:4">
      <c r="A1577" s="39"/>
      <c r="D1577" s="39"/>
    </row>
    <row r="1578" spans="1:4">
      <c r="A1578" s="39"/>
      <c r="D1578" s="39"/>
    </row>
    <row r="1579" spans="1:4">
      <c r="A1579" s="39"/>
      <c r="D1579" s="39"/>
    </row>
    <row r="1580" spans="1:4">
      <c r="A1580" s="39"/>
      <c r="D1580" s="39"/>
    </row>
    <row r="1581" spans="1:4">
      <c r="A1581" s="39"/>
      <c r="D1581" s="39"/>
    </row>
    <row r="1582" spans="1:4">
      <c r="A1582" s="39"/>
      <c r="D1582" s="39"/>
    </row>
    <row r="1583" spans="1:4">
      <c r="A1583" s="39"/>
      <c r="D1583" s="39"/>
    </row>
    <row r="1584" spans="1:4">
      <c r="A1584" s="39"/>
      <c r="D1584" s="39"/>
    </row>
    <row r="1585" spans="1:10">
      <c r="A1585" s="39"/>
      <c r="D1585" s="39"/>
    </row>
    <row r="1586" spans="1:10">
      <c r="A1586" s="39"/>
      <c r="D1586" s="39"/>
      <c r="J1586" s="424"/>
    </row>
    <row r="1587" spans="1:10">
      <c r="A1587" s="39"/>
      <c r="D1587" s="39"/>
    </row>
    <row r="1588" spans="1:10">
      <c r="A1588" s="39"/>
      <c r="D1588" s="39"/>
    </row>
    <row r="1589" spans="1:10">
      <c r="A1589" s="39"/>
      <c r="D1589" s="39"/>
    </row>
    <row r="1590" spans="1:10">
      <c r="A1590" s="39"/>
      <c r="D1590" s="39"/>
    </row>
    <row r="1591" spans="1:10">
      <c r="A1591" s="39"/>
      <c r="D1591" s="39"/>
    </row>
    <row r="1592" spans="1:10">
      <c r="A1592" s="39"/>
      <c r="D1592" s="39"/>
    </row>
    <row r="1593" spans="1:10">
      <c r="A1593" s="39"/>
      <c r="D1593" s="39"/>
    </row>
    <row r="1594" spans="1:10">
      <c r="A1594" s="39"/>
      <c r="D1594" s="39"/>
    </row>
    <row r="1595" spans="1:10">
      <c r="A1595" s="39"/>
      <c r="D1595" s="39"/>
    </row>
    <row r="1596" spans="1:10">
      <c r="A1596" s="39"/>
      <c r="D1596" s="39"/>
    </row>
    <row r="1597" spans="1:10">
      <c r="A1597" s="39"/>
      <c r="D1597" s="39"/>
    </row>
    <row r="1598" spans="1:10">
      <c r="A1598" s="39"/>
      <c r="D1598" s="39"/>
    </row>
    <row r="1599" spans="1:10">
      <c r="A1599" s="39"/>
      <c r="D1599" s="39"/>
    </row>
    <row r="1600" spans="1:10">
      <c r="A1600" s="39"/>
      <c r="D1600" s="39"/>
    </row>
    <row r="1601" spans="1:11">
      <c r="A1601" s="39"/>
      <c r="D1601" s="39"/>
    </row>
    <row r="1602" spans="1:11">
      <c r="A1602" s="39"/>
      <c r="D1602" s="39"/>
      <c r="K1602" s="433"/>
    </row>
    <row r="1603" spans="1:11">
      <c r="A1603" s="39"/>
      <c r="D1603" s="39"/>
    </row>
    <row r="1604" spans="1:11">
      <c r="A1604" s="39"/>
      <c r="D1604" s="39"/>
    </row>
    <row r="1605" spans="1:11">
      <c r="A1605" s="39"/>
      <c r="D1605" s="39"/>
    </row>
    <row r="1606" spans="1:11">
      <c r="A1606" s="39"/>
      <c r="D1606" s="39"/>
    </row>
    <row r="1607" spans="1:11">
      <c r="A1607" s="39"/>
      <c r="D1607" s="39"/>
    </row>
    <row r="1608" spans="1:11">
      <c r="A1608" s="39"/>
      <c r="D1608" s="39"/>
    </row>
    <row r="1609" spans="1:11">
      <c r="A1609" s="39"/>
      <c r="D1609" s="39"/>
    </row>
    <row r="1610" spans="1:11">
      <c r="A1610" s="39"/>
      <c r="D1610" s="39"/>
    </row>
    <row r="1611" spans="1:11">
      <c r="A1611" s="39"/>
      <c r="D1611" s="39"/>
    </row>
    <row r="1612" spans="1:11">
      <c r="A1612" s="39"/>
      <c r="D1612" s="39"/>
      <c r="J1612" s="424"/>
    </row>
    <row r="1613" spans="1:11">
      <c r="A1613" s="39"/>
      <c r="D1613" s="39"/>
    </row>
    <row r="1614" spans="1:11">
      <c r="A1614" s="39"/>
      <c r="D1614" s="39"/>
    </row>
    <row r="1615" spans="1:11">
      <c r="A1615" s="39"/>
      <c r="D1615" s="39"/>
    </row>
    <row r="1616" spans="1:11">
      <c r="A1616" s="39"/>
      <c r="D1616" s="39"/>
    </row>
    <row r="1617" spans="1:10">
      <c r="A1617" s="39"/>
      <c r="D1617" s="39"/>
    </row>
    <row r="1618" spans="1:10">
      <c r="A1618" s="39"/>
      <c r="D1618" s="39"/>
    </row>
    <row r="1619" spans="1:10">
      <c r="A1619" s="39"/>
      <c r="D1619" s="39"/>
    </row>
    <row r="1620" spans="1:10">
      <c r="A1620" s="39"/>
      <c r="D1620" s="39"/>
    </row>
    <row r="1621" spans="1:10">
      <c r="A1621" s="39"/>
      <c r="D1621" s="39"/>
    </row>
    <row r="1622" spans="1:10">
      <c r="A1622" s="39"/>
      <c r="D1622" s="39"/>
    </row>
    <row r="1623" spans="1:10">
      <c r="A1623" s="39"/>
      <c r="D1623" s="39"/>
    </row>
    <row r="1624" spans="1:10">
      <c r="A1624" s="39"/>
      <c r="D1624" s="39"/>
    </row>
    <row r="1625" spans="1:10">
      <c r="A1625" s="39"/>
      <c r="D1625" s="39"/>
      <c r="J1625" s="424"/>
    </row>
    <row r="1626" spans="1:10">
      <c r="A1626" s="39"/>
      <c r="D1626" s="39"/>
    </row>
    <row r="1627" spans="1:10">
      <c r="A1627" s="39"/>
      <c r="D1627" s="39"/>
    </row>
    <row r="1628" spans="1:10">
      <c r="A1628" s="39"/>
      <c r="D1628" s="39"/>
    </row>
    <row r="1629" spans="1:10">
      <c r="A1629" s="39"/>
      <c r="D1629" s="39"/>
    </row>
    <row r="1630" spans="1:10">
      <c r="A1630" s="39"/>
      <c r="D1630" s="39"/>
      <c r="J1630" s="424"/>
    </row>
    <row r="1631" spans="1:10">
      <c r="A1631" s="39"/>
      <c r="D1631" s="39"/>
    </row>
    <row r="1632" spans="1:10">
      <c r="A1632" s="39"/>
      <c r="D1632" s="39"/>
    </row>
    <row r="1633" spans="1:4">
      <c r="A1633" s="39"/>
      <c r="D1633" s="39"/>
    </row>
    <row r="1634" spans="1:4">
      <c r="A1634" s="39"/>
      <c r="D1634" s="39"/>
    </row>
    <row r="1635" spans="1:4">
      <c r="A1635" s="39"/>
      <c r="D1635" s="39"/>
    </row>
    <row r="1636" spans="1:4">
      <c r="A1636" s="39"/>
      <c r="D1636" s="39"/>
    </row>
    <row r="1637" spans="1:4">
      <c r="A1637" s="39"/>
      <c r="D1637" s="39"/>
    </row>
    <row r="1638" spans="1:4">
      <c r="A1638" s="39"/>
      <c r="D1638" s="39"/>
    </row>
    <row r="1639" spans="1:4">
      <c r="A1639" s="39"/>
      <c r="D1639" s="39"/>
    </row>
    <row r="1640" spans="1:4">
      <c r="A1640" s="39"/>
      <c r="D1640" s="39"/>
    </row>
    <row r="1641" spans="1:4">
      <c r="A1641" s="39"/>
      <c r="D1641" s="39"/>
    </row>
    <row r="1642" spans="1:4">
      <c r="A1642" s="39"/>
      <c r="D1642" s="39"/>
    </row>
    <row r="1643" spans="1:4">
      <c r="A1643" s="39"/>
      <c r="D1643" s="39"/>
    </row>
    <row r="1644" spans="1:4">
      <c r="A1644" s="39"/>
      <c r="D1644" s="39"/>
    </row>
    <row r="1645" spans="1:4">
      <c r="A1645" s="39"/>
      <c r="D1645" s="39"/>
    </row>
    <row r="1646" spans="1:4">
      <c r="A1646" s="39"/>
      <c r="D1646" s="39"/>
    </row>
    <row r="1647" spans="1:4">
      <c r="A1647" s="39"/>
      <c r="D1647" s="39"/>
    </row>
    <row r="1648" spans="1:4">
      <c r="A1648" s="39"/>
      <c r="D1648" s="39"/>
    </row>
    <row r="1649" spans="1:10">
      <c r="A1649" s="39"/>
      <c r="D1649" s="39"/>
    </row>
    <row r="1650" spans="1:10">
      <c r="A1650" s="39"/>
      <c r="D1650" s="39"/>
    </row>
    <row r="1651" spans="1:10">
      <c r="A1651" s="39"/>
      <c r="D1651" s="39"/>
      <c r="J1651" s="424"/>
    </row>
    <row r="1652" spans="1:10">
      <c r="A1652" s="39"/>
      <c r="D1652" s="39"/>
    </row>
    <row r="1653" spans="1:10">
      <c r="A1653" s="39"/>
      <c r="D1653" s="39"/>
    </row>
    <row r="1654" spans="1:10">
      <c r="A1654" s="39"/>
      <c r="D1654" s="39"/>
    </row>
    <row r="1655" spans="1:10">
      <c r="A1655" s="39"/>
      <c r="D1655" s="39"/>
    </row>
    <row r="1656" spans="1:10">
      <c r="A1656" s="39"/>
      <c r="D1656" s="39"/>
    </row>
    <row r="1657" spans="1:10">
      <c r="A1657" s="39"/>
      <c r="D1657" s="39"/>
    </row>
    <row r="1658" spans="1:10">
      <c r="A1658" s="39"/>
      <c r="D1658" s="39"/>
    </row>
    <row r="1659" spans="1:10">
      <c r="A1659" s="39"/>
      <c r="D1659" s="39"/>
    </row>
    <row r="1660" spans="1:10">
      <c r="A1660" s="39"/>
      <c r="D1660" s="39"/>
    </row>
    <row r="1661" spans="1:10">
      <c r="A1661" s="39"/>
      <c r="D1661" s="39"/>
    </row>
    <row r="1662" spans="1:10">
      <c r="A1662" s="39"/>
      <c r="D1662" s="39"/>
    </row>
    <row r="1663" spans="1:10">
      <c r="A1663" s="39"/>
      <c r="D1663" s="39"/>
    </row>
    <row r="1664" spans="1:10">
      <c r="A1664" s="39"/>
      <c r="D1664" s="39"/>
    </row>
    <row r="1665" spans="1:7">
      <c r="A1665" s="39"/>
      <c r="D1665" s="39"/>
    </row>
    <row r="1666" spans="1:7">
      <c r="A1666" s="39"/>
      <c r="D1666" s="39"/>
    </row>
    <row r="1667" spans="1:7">
      <c r="A1667" s="39"/>
      <c r="D1667" s="39"/>
    </row>
    <row r="1668" spans="1:7">
      <c r="A1668" s="39"/>
      <c r="D1668" s="39"/>
    </row>
    <row r="1669" spans="1:7">
      <c r="A1669" s="39"/>
      <c r="D1669" s="39"/>
    </row>
    <row r="1670" spans="1:7">
      <c r="A1670" s="39"/>
      <c r="D1670" s="39"/>
    </row>
    <row r="1671" spans="1:7">
      <c r="A1671" s="39"/>
      <c r="D1671" s="39"/>
    </row>
    <row r="1672" spans="1:7">
      <c r="A1672" s="39"/>
      <c r="D1672" s="39"/>
    </row>
    <row r="1673" spans="1:7">
      <c r="A1673" s="39"/>
      <c r="D1673" s="39"/>
    </row>
    <row r="1674" spans="1:7">
      <c r="A1674" s="39"/>
      <c r="D1674" s="39"/>
    </row>
    <row r="1675" spans="1:7">
      <c r="A1675" s="39"/>
      <c r="D1675" s="39"/>
    </row>
    <row r="1676" spans="1:7">
      <c r="A1676" s="39"/>
      <c r="D1676" s="39"/>
    </row>
    <row r="1677" spans="1:7">
      <c r="A1677" s="39"/>
      <c r="D1677" s="39"/>
      <c r="G1677" s="414"/>
    </row>
    <row r="1678" spans="1:7">
      <c r="A1678" s="39"/>
      <c r="D1678" s="39"/>
    </row>
    <row r="1679" spans="1:7">
      <c r="A1679" s="39"/>
      <c r="D1679" s="39"/>
    </row>
    <row r="1680" spans="1:7">
      <c r="A1680" s="39"/>
      <c r="D1680" s="39"/>
    </row>
    <row r="1681" spans="1:8">
      <c r="A1681" s="39"/>
      <c r="D1681" s="39"/>
    </row>
    <row r="1682" spans="1:8">
      <c r="A1682" s="39"/>
      <c r="D1682" s="39"/>
    </row>
    <row r="1683" spans="1:8">
      <c r="A1683" s="39"/>
      <c r="D1683" s="39"/>
    </row>
    <row r="1684" spans="1:8">
      <c r="A1684" s="39"/>
      <c r="D1684" s="39"/>
    </row>
    <row r="1685" spans="1:8">
      <c r="A1685" s="39"/>
      <c r="D1685" s="39"/>
    </row>
    <row r="1686" spans="1:8">
      <c r="A1686" s="39"/>
      <c r="D1686" s="39"/>
    </row>
    <row r="1687" spans="1:8">
      <c r="A1687" s="39"/>
      <c r="D1687" s="39"/>
    </row>
    <row r="1688" spans="1:8">
      <c r="A1688" s="39"/>
      <c r="D1688" s="39"/>
    </row>
    <row r="1689" spans="1:8">
      <c r="A1689" s="39"/>
      <c r="D1689" s="39"/>
    </row>
    <row r="1690" spans="1:8">
      <c r="A1690" s="39"/>
      <c r="D1690" s="39"/>
    </row>
    <row r="1691" spans="1:8">
      <c r="A1691" s="39"/>
      <c r="D1691" s="39"/>
    </row>
    <row r="1692" spans="1:8">
      <c r="A1692" s="39"/>
      <c r="D1692" s="39"/>
      <c r="H1692" s="39"/>
    </row>
    <row r="1693" spans="1:8">
      <c r="A1693" s="39"/>
      <c r="D1693" s="39"/>
      <c r="H1693" s="39"/>
    </row>
    <row r="1694" spans="1:8">
      <c r="A1694" s="39"/>
      <c r="D1694" s="39"/>
    </row>
    <row r="1695" spans="1:8">
      <c r="A1695" s="39"/>
      <c r="D1695" s="39"/>
    </row>
    <row r="1696" spans="1:8">
      <c r="A1696" s="39"/>
      <c r="D1696" s="39"/>
    </row>
    <row r="1697" spans="1:12">
      <c r="A1697" s="39"/>
      <c r="D1697" s="39"/>
    </row>
    <row r="1698" spans="1:12">
      <c r="A1698" s="39"/>
      <c r="D1698" s="39"/>
    </row>
    <row r="1699" spans="1:12">
      <c r="A1699" s="39"/>
      <c r="D1699" s="39"/>
    </row>
    <row r="1700" spans="1:12">
      <c r="A1700" s="39"/>
      <c r="D1700" s="39"/>
    </row>
    <row r="1701" spans="1:12">
      <c r="A1701" s="39"/>
      <c r="D1701" s="39"/>
    </row>
    <row r="1702" spans="1:12">
      <c r="A1702" s="39"/>
      <c r="D1702" s="39"/>
    </row>
    <row r="1703" spans="1:12">
      <c r="A1703" s="39"/>
      <c r="D1703" s="39"/>
    </row>
    <row r="1704" spans="1:12">
      <c r="A1704" s="39"/>
      <c r="D1704" s="39"/>
    </row>
    <row r="1705" spans="1:12">
      <c r="A1705" s="39"/>
      <c r="D1705" s="39"/>
    </row>
    <row r="1706" spans="1:12">
      <c r="A1706" s="39"/>
      <c r="D1706" s="39"/>
    </row>
    <row r="1707" spans="1:12">
      <c r="A1707" s="39"/>
      <c r="D1707" s="39"/>
    </row>
    <row r="1708" spans="1:12">
      <c r="A1708" s="39"/>
      <c r="D1708" s="39"/>
    </row>
    <row r="1709" spans="1:12">
      <c r="A1709" s="39"/>
      <c r="B1709" s="252"/>
      <c r="C1709" s="252"/>
      <c r="D1709" s="252"/>
      <c r="E1709" s="252"/>
      <c r="F1709" s="412"/>
      <c r="G1709" s="412"/>
      <c r="H1709" s="412"/>
      <c r="I1709" s="412"/>
      <c r="J1709" s="252"/>
      <c r="L1709" s="252"/>
    </row>
    <row r="1710" spans="1:12">
      <c r="A1710" s="39"/>
      <c r="D1710" s="39"/>
    </row>
    <row r="1711" spans="1:12">
      <c r="A1711" s="252"/>
      <c r="B1711" s="252"/>
      <c r="C1711" s="252"/>
      <c r="D1711" s="252"/>
      <c r="E1711" s="252"/>
      <c r="F1711" s="412"/>
      <c r="G1711" s="412"/>
      <c r="H1711" s="412"/>
      <c r="J1711" s="252"/>
      <c r="L1711" s="252"/>
    </row>
    <row r="1712" spans="1:12">
      <c r="A1712" s="39"/>
      <c r="D1712" s="39"/>
    </row>
    <row r="1713" spans="1:8">
      <c r="A1713" s="252"/>
      <c r="D1713" s="39"/>
    </row>
    <row r="1714" spans="1:8">
      <c r="A1714" s="39"/>
      <c r="D1714" s="39"/>
    </row>
    <row r="1715" spans="1:8">
      <c r="A1715" s="39"/>
      <c r="D1715" s="39"/>
    </row>
    <row r="1716" spans="1:8">
      <c r="A1716" s="39"/>
      <c r="D1716" s="39"/>
    </row>
    <row r="1717" spans="1:8">
      <c r="A1717" s="39"/>
      <c r="D1717" s="39"/>
    </row>
    <row r="1718" spans="1:8">
      <c r="A1718" s="39"/>
      <c r="D1718" s="39"/>
    </row>
    <row r="1719" spans="1:8">
      <c r="A1719" s="39"/>
      <c r="D1719" s="39"/>
    </row>
    <row r="1720" spans="1:8">
      <c r="A1720" s="39"/>
      <c r="D1720" s="39"/>
    </row>
    <row r="1721" spans="1:8">
      <c r="A1721" s="39"/>
      <c r="D1721" s="39"/>
      <c r="G1721" s="426"/>
      <c r="H1721" s="189"/>
    </row>
    <row r="1722" spans="1:8">
      <c r="A1722" s="39"/>
      <c r="D1722" s="39"/>
      <c r="G1722" s="426"/>
      <c r="H1722" s="189"/>
    </row>
    <row r="1723" spans="1:8">
      <c r="A1723" s="39"/>
      <c r="D1723" s="39"/>
      <c r="G1723" s="427"/>
      <c r="H1723" s="426"/>
    </row>
    <row r="1724" spans="1:8">
      <c r="A1724" s="39"/>
      <c r="D1724" s="39"/>
      <c r="G1724" s="428"/>
      <c r="H1724" s="189"/>
    </row>
    <row r="1725" spans="1:8">
      <c r="A1725" s="39"/>
      <c r="D1725" s="39"/>
      <c r="H1725" s="189"/>
    </row>
    <row r="1726" spans="1:8">
      <c r="A1726" s="39"/>
      <c r="D1726" s="39"/>
      <c r="H1726" s="189"/>
    </row>
    <row r="1727" spans="1:8">
      <c r="A1727" s="39"/>
      <c r="D1727" s="39"/>
      <c r="H1727" s="426"/>
    </row>
    <row r="1728" spans="1:8">
      <c r="A1728" s="39"/>
      <c r="D1728" s="39"/>
      <c r="H1728" s="189"/>
    </row>
    <row r="1729" spans="1:10">
      <c r="A1729" s="39"/>
      <c r="D1729" s="39"/>
      <c r="H1729" s="189"/>
    </row>
    <row r="1730" spans="1:10">
      <c r="A1730" s="39"/>
      <c r="D1730" s="39"/>
      <c r="H1730" s="189"/>
    </row>
    <row r="1731" spans="1:10">
      <c r="A1731" s="39"/>
      <c r="D1731" s="39"/>
      <c r="H1731" s="189"/>
    </row>
    <row r="1732" spans="1:10">
      <c r="A1732" s="39"/>
      <c r="D1732" s="39"/>
      <c r="H1732" s="189"/>
    </row>
    <row r="1733" spans="1:10">
      <c r="A1733" s="39"/>
      <c r="D1733" s="39"/>
      <c r="H1733" s="189"/>
    </row>
    <row r="1734" spans="1:10">
      <c r="A1734" s="39"/>
      <c r="D1734" s="39"/>
      <c r="H1734" s="189"/>
    </row>
    <row r="1735" spans="1:10">
      <c r="A1735" s="39"/>
      <c r="D1735" s="39"/>
      <c r="H1735" s="189"/>
    </row>
    <row r="1736" spans="1:10">
      <c r="A1736" s="39"/>
      <c r="D1736" s="39"/>
      <c r="H1736" s="189"/>
    </row>
    <row r="1737" spans="1:10">
      <c r="A1737" s="39"/>
      <c r="D1737" s="39"/>
      <c r="H1737" s="189"/>
    </row>
    <row r="1738" spans="1:10">
      <c r="A1738" s="39"/>
      <c r="D1738" s="39"/>
      <c r="H1738" s="189"/>
    </row>
    <row r="1739" spans="1:10">
      <c r="A1739" s="39"/>
      <c r="D1739" s="39"/>
      <c r="H1739" s="189"/>
      <c r="J1739" s="429"/>
    </row>
    <row r="1740" spans="1:10">
      <c r="A1740" s="39"/>
      <c r="D1740" s="39"/>
      <c r="H1740" s="189"/>
      <c r="J1740" s="424"/>
    </row>
    <row r="1741" spans="1:10">
      <c r="A1741" s="39"/>
      <c r="D1741" s="39"/>
      <c r="H1741" s="189"/>
    </row>
    <row r="1742" spans="1:10">
      <c r="A1742" s="39"/>
      <c r="D1742" s="39"/>
      <c r="H1742" s="426"/>
    </row>
    <row r="1743" spans="1:10">
      <c r="A1743" s="39"/>
      <c r="D1743" s="39"/>
      <c r="H1743" s="189"/>
    </row>
    <row r="1744" spans="1:10">
      <c r="A1744" s="39"/>
      <c r="D1744" s="39"/>
      <c r="H1744" s="189"/>
    </row>
    <row r="1745" spans="1:10">
      <c r="A1745" s="39"/>
      <c r="D1745" s="39"/>
      <c r="H1745" s="189"/>
    </row>
    <row r="1746" spans="1:10">
      <c r="A1746" s="39"/>
      <c r="D1746" s="39"/>
      <c r="H1746" s="189"/>
    </row>
    <row r="1747" spans="1:10">
      <c r="A1747" s="39"/>
      <c r="D1747" s="39"/>
      <c r="H1747" s="467"/>
      <c r="I1747" s="467"/>
      <c r="J1747" s="467"/>
    </row>
    <row r="1748" spans="1:10">
      <c r="A1748" s="39"/>
      <c r="D1748" s="39"/>
      <c r="H1748" s="426"/>
    </row>
    <row r="1749" spans="1:10">
      <c r="A1749" s="39"/>
      <c r="D1749" s="39"/>
      <c r="H1749" s="189"/>
    </row>
    <row r="1750" spans="1:10">
      <c r="A1750" s="39"/>
      <c r="D1750" s="39"/>
      <c r="H1750" s="189"/>
    </row>
    <row r="1751" spans="1:10">
      <c r="A1751" s="39"/>
      <c r="D1751" s="39"/>
      <c r="H1751" s="189"/>
    </row>
    <row r="1752" spans="1:10">
      <c r="A1752" s="39"/>
      <c r="D1752" s="39"/>
      <c r="H1752" s="189"/>
    </row>
    <row r="1753" spans="1:10">
      <c r="A1753" s="39"/>
      <c r="D1753" s="39"/>
      <c r="H1753" s="189"/>
    </row>
    <row r="1754" spans="1:10">
      <c r="A1754" s="39"/>
      <c r="D1754" s="39"/>
      <c r="H1754" s="189"/>
    </row>
    <row r="1755" spans="1:10">
      <c r="A1755" s="39"/>
      <c r="D1755" s="39"/>
      <c r="H1755" s="189"/>
    </row>
    <row r="1756" spans="1:10">
      <c r="A1756" s="39"/>
      <c r="D1756" s="39"/>
      <c r="H1756" s="189"/>
    </row>
    <row r="1757" spans="1:10">
      <c r="A1757" s="39"/>
      <c r="D1757" s="39"/>
      <c r="H1757" s="189"/>
    </row>
    <row r="1758" spans="1:10">
      <c r="A1758" s="39"/>
      <c r="D1758" s="39"/>
      <c r="H1758" s="189"/>
    </row>
    <row r="1759" spans="1:10">
      <c r="A1759" s="39"/>
      <c r="D1759" s="39"/>
      <c r="H1759" s="189"/>
    </row>
    <row r="1760" spans="1:10">
      <c r="A1760" s="39"/>
      <c r="D1760" s="39"/>
      <c r="H1760" s="189"/>
    </row>
    <row r="1761" spans="1:8">
      <c r="A1761" s="39"/>
      <c r="D1761" s="39"/>
      <c r="H1761" s="189"/>
    </row>
    <row r="1762" spans="1:8">
      <c r="A1762" s="39"/>
      <c r="D1762" s="39"/>
      <c r="H1762" s="426"/>
    </row>
    <row r="1763" spans="1:8">
      <c r="A1763" s="39"/>
      <c r="D1763" s="39"/>
      <c r="H1763" s="189"/>
    </row>
    <row r="1764" spans="1:8">
      <c r="A1764" s="39"/>
      <c r="D1764" s="39"/>
      <c r="H1764" s="189"/>
    </row>
    <row r="1765" spans="1:8">
      <c r="A1765" s="39"/>
      <c r="D1765" s="39"/>
      <c r="H1765" s="189"/>
    </row>
    <row r="1766" spans="1:8">
      <c r="A1766" s="39"/>
      <c r="D1766" s="39"/>
      <c r="H1766" s="189"/>
    </row>
    <row r="1767" spans="1:8">
      <c r="A1767" s="39"/>
      <c r="D1767" s="39"/>
      <c r="H1767" s="189"/>
    </row>
    <row r="1768" spans="1:8">
      <c r="A1768" s="39"/>
      <c r="D1768" s="39"/>
      <c r="H1768" s="189"/>
    </row>
    <row r="1769" spans="1:8">
      <c r="A1769" s="39"/>
      <c r="D1769" s="39"/>
      <c r="H1769" s="189"/>
    </row>
    <row r="1770" spans="1:8">
      <c r="A1770" s="39"/>
      <c r="D1770" s="39"/>
      <c r="H1770" s="189"/>
    </row>
    <row r="1771" spans="1:8">
      <c r="A1771" s="39"/>
      <c r="D1771" s="39"/>
      <c r="H1771" s="189"/>
    </row>
    <row r="1772" spans="1:8">
      <c r="A1772" s="39"/>
      <c r="D1772" s="39"/>
      <c r="H1772" s="189"/>
    </row>
    <row r="1773" spans="1:8">
      <c r="A1773" s="39"/>
      <c r="D1773" s="39"/>
      <c r="H1773" s="189"/>
    </row>
    <row r="1774" spans="1:8">
      <c r="A1774" s="39"/>
      <c r="D1774" s="39"/>
      <c r="H1774" s="189"/>
    </row>
    <row r="1775" spans="1:8">
      <c r="A1775" s="39"/>
      <c r="D1775" s="39"/>
      <c r="H1775" s="426"/>
    </row>
    <row r="1776" spans="1:8">
      <c r="A1776" s="39"/>
      <c r="D1776" s="327"/>
      <c r="E1776" s="327"/>
      <c r="H1776" s="189"/>
    </row>
    <row r="1777" spans="1:12">
      <c r="A1777" s="39"/>
      <c r="D1777" s="39"/>
      <c r="H1777" s="189"/>
    </row>
    <row r="1778" spans="1:12">
      <c r="A1778" s="39"/>
      <c r="D1778" s="39"/>
      <c r="H1778" s="189"/>
    </row>
    <row r="1779" spans="1:12">
      <c r="A1779" s="39"/>
      <c r="B1779" s="252"/>
      <c r="C1779" s="252"/>
      <c r="D1779" s="252"/>
      <c r="E1779" s="252"/>
      <c r="F1779" s="412"/>
      <c r="G1779" s="412"/>
      <c r="H1779" s="406"/>
      <c r="L1779" s="252"/>
    </row>
    <row r="1780" spans="1:12">
      <c r="A1780" s="39"/>
      <c r="B1780" s="252"/>
      <c r="C1780" s="252"/>
      <c r="D1780" s="252"/>
      <c r="E1780" s="252"/>
      <c r="F1780" s="412"/>
      <c r="G1780" s="412"/>
      <c r="H1780" s="430"/>
      <c r="I1780" s="430"/>
      <c r="J1780" s="252"/>
      <c r="L1780" s="252"/>
    </row>
    <row r="1781" spans="1:12">
      <c r="A1781" s="252"/>
      <c r="D1781" s="39"/>
      <c r="H1781" s="431"/>
      <c r="J1781" s="454"/>
    </row>
    <row r="1782" spans="1:12">
      <c r="A1782" s="252"/>
      <c r="D1782" s="39"/>
      <c r="H1782" s="426"/>
    </row>
    <row r="1783" spans="1:12">
      <c r="A1783" s="39"/>
      <c r="D1783" s="39"/>
      <c r="H1783" s="189"/>
    </row>
    <row r="1784" spans="1:12">
      <c r="A1784" s="39"/>
      <c r="D1784" s="39"/>
      <c r="H1784" s="189"/>
    </row>
    <row r="1785" spans="1:12">
      <c r="A1785" s="39"/>
      <c r="D1785" s="39"/>
      <c r="H1785" s="189"/>
    </row>
    <row r="1786" spans="1:12">
      <c r="A1786" s="39"/>
      <c r="D1786" s="39"/>
      <c r="H1786" s="189"/>
    </row>
    <row r="1787" spans="1:12">
      <c r="A1787" s="39"/>
      <c r="D1787" s="39"/>
      <c r="H1787" s="189"/>
    </row>
    <row r="1788" spans="1:12">
      <c r="A1788" s="39"/>
      <c r="D1788" s="39"/>
      <c r="H1788" s="203"/>
    </row>
    <row r="1789" spans="1:12">
      <c r="A1789" s="39"/>
      <c r="D1789" s="39"/>
      <c r="H1789" s="203"/>
      <c r="J1789" s="429"/>
    </row>
    <row r="1790" spans="1:12">
      <c r="A1790" s="39"/>
      <c r="D1790" s="39"/>
      <c r="H1790" s="203"/>
    </row>
    <row r="1791" spans="1:12">
      <c r="A1791" s="39"/>
      <c r="D1791" s="39"/>
      <c r="H1791" s="203"/>
    </row>
    <row r="1792" spans="1:12">
      <c r="A1792" s="39"/>
      <c r="D1792" s="39"/>
      <c r="H1792" s="203"/>
    </row>
    <row r="1793" spans="1:8">
      <c r="A1793" s="39"/>
      <c r="D1793" s="39"/>
      <c r="H1793" s="203"/>
    </row>
    <row r="1794" spans="1:8">
      <c r="A1794" s="39"/>
      <c r="D1794" s="39"/>
      <c r="H1794" s="203"/>
    </row>
    <row r="1795" spans="1:8">
      <c r="A1795" s="39"/>
      <c r="D1795" s="39"/>
      <c r="H1795" s="203"/>
    </row>
    <row r="1796" spans="1:8">
      <c r="A1796" s="39"/>
      <c r="D1796" s="39"/>
      <c r="H1796" s="203"/>
    </row>
    <row r="1797" spans="1:8">
      <c r="A1797" s="39"/>
      <c r="D1797" s="39"/>
      <c r="H1797" s="203"/>
    </row>
    <row r="1798" spans="1:8">
      <c r="A1798" s="39"/>
      <c r="D1798" s="39"/>
      <c r="H1798" s="203"/>
    </row>
    <row r="1799" spans="1:8">
      <c r="A1799" s="39"/>
      <c r="D1799" s="39"/>
      <c r="H1799" s="203"/>
    </row>
    <row r="1800" spans="1:8">
      <c r="A1800" s="39"/>
      <c r="D1800" s="39"/>
      <c r="H1800" s="203"/>
    </row>
    <row r="1801" spans="1:8">
      <c r="A1801" s="39"/>
      <c r="D1801" s="39"/>
      <c r="H1801" s="203"/>
    </row>
    <row r="1802" spans="1:8">
      <c r="A1802" s="39"/>
      <c r="D1802" s="39"/>
      <c r="H1802" s="203"/>
    </row>
    <row r="1803" spans="1:8">
      <c r="A1803" s="39"/>
      <c r="D1803" s="39"/>
      <c r="H1803" s="203"/>
    </row>
    <row r="1804" spans="1:8">
      <c r="A1804" s="39"/>
      <c r="D1804" s="39"/>
      <c r="H1804" s="203"/>
    </row>
    <row r="1805" spans="1:8">
      <c r="A1805" s="39"/>
      <c r="D1805" s="39"/>
      <c r="H1805" s="203"/>
    </row>
    <row r="1806" spans="1:8">
      <c r="A1806" s="39"/>
      <c r="D1806" s="39"/>
      <c r="H1806" s="189"/>
    </row>
    <row r="1807" spans="1:8">
      <c r="A1807" s="39"/>
      <c r="D1807" s="39"/>
    </row>
    <row r="1808" spans="1:8">
      <c r="A1808" s="39"/>
      <c r="D1808" s="39"/>
    </row>
    <row r="1809" spans="1:12">
      <c r="A1809" s="39"/>
      <c r="D1809" s="39"/>
      <c r="H1809" s="189"/>
      <c r="I1809" s="189"/>
    </row>
    <row r="1810" spans="1:12">
      <c r="A1810" s="39"/>
      <c r="D1810" s="39"/>
      <c r="H1810" s="189"/>
    </row>
    <row r="1811" spans="1:12">
      <c r="A1811" s="39"/>
      <c r="D1811" s="39"/>
      <c r="H1811" s="189"/>
    </row>
    <row r="1812" spans="1:12">
      <c r="A1812" s="39"/>
      <c r="D1812" s="39"/>
      <c r="H1812" s="426"/>
    </row>
    <row r="1813" spans="1:12">
      <c r="A1813" s="39"/>
      <c r="D1813" s="39"/>
      <c r="H1813" s="189"/>
    </row>
    <row r="1814" spans="1:12">
      <c r="A1814" s="39"/>
      <c r="D1814" s="39"/>
      <c r="H1814" s="426"/>
    </row>
    <row r="1815" spans="1:12">
      <c r="A1815" s="39"/>
      <c r="D1815" s="39"/>
      <c r="H1815" s="189"/>
    </row>
    <row r="1816" spans="1:12">
      <c r="A1816" s="39"/>
      <c r="D1816" s="39"/>
      <c r="H1816" s="426"/>
    </row>
    <row r="1817" spans="1:12">
      <c r="A1817" s="39"/>
      <c r="D1817" s="39"/>
      <c r="H1817" s="189"/>
    </row>
    <row r="1818" spans="1:12">
      <c r="A1818" s="39"/>
      <c r="D1818" s="39"/>
      <c r="H1818" s="426"/>
    </row>
    <row r="1819" spans="1:12">
      <c r="A1819" s="39"/>
      <c r="D1819" s="39"/>
      <c r="H1819" s="189"/>
    </row>
    <row r="1820" spans="1:12">
      <c r="A1820" s="39"/>
      <c r="D1820" s="39"/>
      <c r="H1820" s="189"/>
      <c r="K1820" s="433"/>
    </row>
    <row r="1821" spans="1:12">
      <c r="A1821" s="39"/>
      <c r="B1821" s="252"/>
      <c r="C1821" s="252"/>
      <c r="D1821" s="252"/>
      <c r="E1821" s="252"/>
      <c r="F1821" s="412"/>
      <c r="G1821" s="412"/>
      <c r="H1821" s="406"/>
      <c r="I1821" s="406"/>
      <c r="J1821" s="432"/>
      <c r="L1821" s="252"/>
    </row>
    <row r="1822" spans="1:12">
      <c r="A1822" s="39"/>
      <c r="D1822" s="39"/>
      <c r="H1822" s="189"/>
    </row>
    <row r="1823" spans="1:12">
      <c r="A1823" s="252"/>
      <c r="D1823" s="39"/>
      <c r="H1823" s="189"/>
    </row>
    <row r="1824" spans="1:12">
      <c r="A1824" s="39"/>
      <c r="D1824" s="39"/>
      <c r="H1824" s="426"/>
    </row>
    <row r="1825" spans="1:12">
      <c r="A1825" s="39"/>
      <c r="D1825" s="39"/>
      <c r="H1825" s="189"/>
    </row>
    <row r="1826" spans="1:12">
      <c r="A1826" s="39"/>
      <c r="D1826" s="39"/>
      <c r="H1826" s="189"/>
    </row>
    <row r="1827" spans="1:12">
      <c r="A1827" s="39"/>
      <c r="D1827" s="39"/>
      <c r="H1827" s="426"/>
      <c r="I1827" s="426"/>
    </row>
    <row r="1828" spans="1:12">
      <c r="A1828" s="39"/>
      <c r="D1828" s="39"/>
      <c r="H1828" s="189"/>
    </row>
    <row r="1829" spans="1:12">
      <c r="A1829" s="39"/>
      <c r="D1829" s="39"/>
      <c r="H1829" s="189"/>
    </row>
    <row r="1830" spans="1:12">
      <c r="A1830" s="39"/>
      <c r="D1830" s="39"/>
      <c r="H1830" s="189"/>
    </row>
    <row r="1831" spans="1:12">
      <c r="A1831" s="39"/>
      <c r="D1831" s="39"/>
      <c r="H1831" s="189"/>
      <c r="J1831" s="406"/>
      <c r="L1831" s="406"/>
    </row>
    <row r="1832" spans="1:12">
      <c r="A1832" s="39"/>
      <c r="D1832" s="39"/>
      <c r="H1832" s="189"/>
      <c r="I1832" s="189"/>
    </row>
    <row r="1833" spans="1:12">
      <c r="A1833" s="39"/>
      <c r="D1833" s="39"/>
      <c r="H1833" s="189"/>
    </row>
    <row r="1834" spans="1:12">
      <c r="A1834" s="39"/>
      <c r="D1834" s="39"/>
      <c r="H1834" s="189"/>
    </row>
    <row r="1835" spans="1:12">
      <c r="A1835" s="39"/>
      <c r="D1835" s="39"/>
      <c r="H1835" s="189"/>
    </row>
    <row r="1836" spans="1:12">
      <c r="A1836" s="39"/>
      <c r="D1836" s="39"/>
      <c r="H1836" s="189"/>
    </row>
    <row r="1837" spans="1:12">
      <c r="A1837" s="39"/>
      <c r="D1837" s="39"/>
      <c r="H1837" s="189"/>
    </row>
    <row r="1838" spans="1:12">
      <c r="A1838" s="39"/>
      <c r="D1838" s="39"/>
      <c r="H1838" s="189"/>
    </row>
    <row r="1839" spans="1:12">
      <c r="A1839" s="39"/>
      <c r="D1839" s="39"/>
      <c r="H1839" s="189"/>
    </row>
    <row r="1840" spans="1:12">
      <c r="A1840" s="39"/>
      <c r="D1840" s="39"/>
      <c r="H1840" s="189"/>
    </row>
    <row r="1841" spans="1:10">
      <c r="A1841" s="39"/>
      <c r="D1841" s="39"/>
      <c r="H1841" s="189"/>
    </row>
    <row r="1842" spans="1:10">
      <c r="A1842" s="39"/>
      <c r="D1842" s="39"/>
      <c r="H1842" s="189"/>
      <c r="I1842" s="189"/>
    </row>
    <row r="1843" spans="1:10">
      <c r="A1843" s="39"/>
      <c r="D1843" s="39"/>
      <c r="H1843" s="426"/>
    </row>
    <row r="1844" spans="1:10">
      <c r="A1844" s="39"/>
      <c r="D1844" s="39"/>
      <c r="H1844" s="189"/>
    </row>
    <row r="1845" spans="1:10">
      <c r="A1845" s="39"/>
      <c r="D1845" s="39"/>
      <c r="H1845" s="189"/>
    </row>
    <row r="1846" spans="1:10">
      <c r="A1846" s="39"/>
      <c r="D1846" s="39"/>
      <c r="H1846" s="189"/>
    </row>
    <row r="1847" spans="1:10">
      <c r="A1847" s="39"/>
      <c r="D1847" s="39"/>
      <c r="H1847" s="189"/>
      <c r="I1847" s="189"/>
    </row>
    <row r="1848" spans="1:10">
      <c r="A1848" s="39"/>
      <c r="D1848" s="39"/>
      <c r="H1848" s="189"/>
      <c r="J1848" s="424"/>
    </row>
    <row r="1849" spans="1:10">
      <c r="A1849" s="39"/>
      <c r="D1849" s="39"/>
      <c r="H1849" s="189"/>
    </row>
    <row r="1850" spans="1:10">
      <c r="A1850" s="39"/>
      <c r="D1850" s="39"/>
      <c r="H1850" s="189"/>
    </row>
    <row r="1851" spans="1:10">
      <c r="A1851" s="39"/>
      <c r="D1851" s="39"/>
      <c r="H1851" s="189"/>
    </row>
    <row r="1852" spans="1:10">
      <c r="A1852" s="39"/>
      <c r="D1852" s="39"/>
      <c r="H1852" s="189"/>
      <c r="I1852" s="189"/>
    </row>
    <row r="1853" spans="1:10">
      <c r="A1853" s="39"/>
      <c r="D1853" s="39"/>
      <c r="H1853" s="189"/>
    </row>
    <row r="1854" spans="1:10">
      <c r="A1854" s="39"/>
      <c r="D1854" s="39"/>
      <c r="H1854" s="189"/>
    </row>
    <row r="1855" spans="1:10">
      <c r="A1855" s="414"/>
      <c r="D1855" s="39"/>
      <c r="H1855" s="189"/>
    </row>
    <row r="1856" spans="1:10">
      <c r="A1856" s="39"/>
      <c r="D1856" s="39"/>
      <c r="H1856" s="189"/>
      <c r="I1856" s="189"/>
    </row>
    <row r="1857" spans="1:9">
      <c r="A1857" s="39"/>
      <c r="D1857" s="39"/>
      <c r="H1857" s="189"/>
    </row>
    <row r="1858" spans="1:9">
      <c r="A1858" s="39"/>
      <c r="D1858" s="39"/>
      <c r="H1858" s="189"/>
    </row>
    <row r="1859" spans="1:9">
      <c r="A1859" s="39"/>
      <c r="D1859" s="39"/>
      <c r="H1859" s="189"/>
    </row>
    <row r="1860" spans="1:9">
      <c r="A1860" s="39"/>
      <c r="D1860" s="39"/>
      <c r="H1860" s="189"/>
    </row>
    <row r="1861" spans="1:9">
      <c r="A1861" s="39"/>
      <c r="D1861" s="39"/>
      <c r="H1861" s="189"/>
    </row>
    <row r="1862" spans="1:9">
      <c r="A1862" s="39"/>
      <c r="D1862" s="39"/>
      <c r="H1862" s="426"/>
    </row>
    <row r="1863" spans="1:9">
      <c r="A1863" s="39"/>
      <c r="D1863" s="39"/>
      <c r="H1863" s="189"/>
    </row>
    <row r="1864" spans="1:9">
      <c r="A1864" s="39"/>
      <c r="D1864" s="39"/>
      <c r="H1864" s="189"/>
    </row>
    <row r="1865" spans="1:9">
      <c r="A1865" s="39"/>
      <c r="D1865" s="39"/>
      <c r="H1865" s="189"/>
      <c r="I1865" s="189"/>
    </row>
    <row r="1866" spans="1:9">
      <c r="A1866" s="39"/>
      <c r="D1866" s="39"/>
      <c r="H1866" s="189"/>
    </row>
    <row r="1867" spans="1:9">
      <c r="A1867" s="39"/>
      <c r="D1867" s="39"/>
      <c r="H1867" s="189"/>
      <c r="I1867" s="189"/>
    </row>
    <row r="1868" spans="1:9">
      <c r="A1868" s="39"/>
      <c r="D1868" s="39"/>
      <c r="H1868" s="189"/>
      <c r="I1868" s="189"/>
    </row>
    <row r="1869" spans="1:9">
      <c r="A1869" s="39"/>
      <c r="D1869" s="39"/>
      <c r="H1869" s="189"/>
    </row>
    <row r="1870" spans="1:9">
      <c r="A1870" s="39"/>
      <c r="D1870" s="39"/>
      <c r="H1870" s="189"/>
    </row>
    <row r="1871" spans="1:9">
      <c r="A1871" s="39"/>
      <c r="D1871" s="39"/>
      <c r="H1871" s="426"/>
      <c r="I1871" s="189"/>
    </row>
    <row r="1872" spans="1:9">
      <c r="A1872" s="39"/>
      <c r="D1872" s="39"/>
      <c r="H1872" s="189"/>
    </row>
    <row r="1873" spans="1:12">
      <c r="A1873" s="39"/>
      <c r="D1873" s="39"/>
      <c r="H1873" s="426"/>
    </row>
    <row r="1874" spans="1:12">
      <c r="A1874" s="39"/>
      <c r="D1874" s="39"/>
      <c r="H1874" s="189"/>
    </row>
    <row r="1875" spans="1:12">
      <c r="A1875" s="39"/>
      <c r="D1875" s="39"/>
      <c r="H1875" s="189"/>
      <c r="I1875" s="189"/>
    </row>
    <row r="1876" spans="1:12">
      <c r="A1876" s="39"/>
      <c r="D1876" s="39"/>
      <c r="H1876" s="426"/>
    </row>
    <row r="1877" spans="1:12">
      <c r="A1877" s="39"/>
      <c r="D1877" s="39"/>
      <c r="H1877" s="203"/>
    </row>
    <row r="1878" spans="1:12">
      <c r="A1878" s="39"/>
      <c r="D1878" s="39"/>
      <c r="H1878" s="203"/>
    </row>
    <row r="1879" spans="1:12">
      <c r="A1879" s="39"/>
      <c r="D1879" s="39"/>
      <c r="E1879" s="258"/>
      <c r="H1879" s="426"/>
    </row>
    <row r="1880" spans="1:12">
      <c r="A1880" s="39"/>
      <c r="D1880" s="39"/>
      <c r="E1880" s="258"/>
      <c r="H1880" s="426"/>
    </row>
    <row r="1881" spans="1:12">
      <c r="A1881" s="39"/>
      <c r="D1881" s="39"/>
      <c r="E1881" s="258"/>
      <c r="H1881" s="189"/>
      <c r="I1881" s="189"/>
    </row>
    <row r="1882" spans="1:12">
      <c r="A1882" s="39"/>
      <c r="D1882" s="39"/>
      <c r="E1882" s="258"/>
      <c r="H1882" s="189"/>
      <c r="I1882" s="189"/>
    </row>
    <row r="1883" spans="1:12">
      <c r="A1883" s="39"/>
      <c r="D1883" s="39"/>
      <c r="E1883" s="258"/>
      <c r="H1883" s="189"/>
      <c r="I1883" s="189"/>
    </row>
    <row r="1884" spans="1:12">
      <c r="A1884" s="39"/>
      <c r="D1884" s="39"/>
      <c r="E1884" s="258"/>
      <c r="H1884" s="189"/>
    </row>
    <row r="1885" spans="1:12">
      <c r="A1885" s="39"/>
      <c r="D1885" s="39"/>
      <c r="E1885" s="258"/>
      <c r="H1885" s="189"/>
    </row>
    <row r="1886" spans="1:12">
      <c r="A1886" s="39"/>
      <c r="D1886" s="39"/>
      <c r="E1886" s="258"/>
      <c r="H1886" s="189"/>
      <c r="I1886" s="189"/>
    </row>
    <row r="1887" spans="1:12">
      <c r="A1887" s="39"/>
      <c r="B1887" s="252"/>
      <c r="C1887" s="252"/>
      <c r="D1887" s="252"/>
      <c r="E1887" s="258"/>
      <c r="F1887" s="412"/>
      <c r="G1887" s="412"/>
      <c r="H1887" s="430"/>
      <c r="I1887" s="430"/>
      <c r="J1887" s="252"/>
      <c r="L1887" s="252"/>
    </row>
    <row r="1888" spans="1:12">
      <c r="A1888" s="39"/>
      <c r="D1888" s="39"/>
      <c r="E1888" s="258"/>
      <c r="H1888" s="189"/>
    </row>
    <row r="1889" spans="1:11">
      <c r="A1889" s="252"/>
      <c r="D1889" s="39"/>
      <c r="E1889" s="258"/>
      <c r="H1889" s="189"/>
    </row>
    <row r="1890" spans="1:11">
      <c r="A1890" s="39"/>
      <c r="D1890" s="39"/>
      <c r="E1890" s="258"/>
      <c r="H1890" s="189"/>
    </row>
    <row r="1891" spans="1:11">
      <c r="A1891" s="39"/>
      <c r="C1891" s="436"/>
      <c r="D1891" s="436"/>
      <c r="E1891" s="436"/>
      <c r="F1891" s="436"/>
      <c r="G1891" s="436"/>
      <c r="H1891" s="436"/>
      <c r="I1891" s="436"/>
      <c r="J1891" s="436"/>
      <c r="K1891" s="436"/>
    </row>
    <row r="1892" spans="1:11">
      <c r="A1892" s="39"/>
      <c r="D1892" s="39"/>
      <c r="I1892" s="189"/>
    </row>
    <row r="1893" spans="1:11">
      <c r="A1893" s="39"/>
      <c r="D1893" s="39"/>
      <c r="E1893" s="417"/>
      <c r="F1893" s="258"/>
      <c r="I1893" s="189"/>
    </row>
    <row r="1894" spans="1:11">
      <c r="A1894" s="39"/>
      <c r="D1894" s="39"/>
      <c r="E1894" s="417"/>
      <c r="F1894" s="258"/>
      <c r="I1894" s="189"/>
    </row>
    <row r="1895" spans="1:11">
      <c r="A1895" s="39"/>
      <c r="D1895" s="39"/>
      <c r="E1895" s="417"/>
      <c r="F1895" s="258"/>
      <c r="I1895" s="189"/>
    </row>
    <row r="1896" spans="1:11">
      <c r="A1896" s="39"/>
      <c r="D1896" s="39"/>
      <c r="E1896" s="417"/>
      <c r="F1896" s="258"/>
      <c r="I1896" s="189"/>
    </row>
    <row r="1897" spans="1:11">
      <c r="A1897" s="39"/>
      <c r="D1897" s="39"/>
      <c r="E1897" s="417"/>
      <c r="F1897" s="258"/>
      <c r="I1897" s="189"/>
    </row>
    <row r="1898" spans="1:11">
      <c r="A1898" s="39"/>
      <c r="D1898" s="39"/>
      <c r="E1898" s="417"/>
      <c r="F1898" s="258"/>
      <c r="I1898" s="189"/>
    </row>
    <row r="1899" spans="1:11">
      <c r="A1899" s="39"/>
      <c r="D1899" s="39"/>
      <c r="E1899" s="417"/>
      <c r="I1899" s="189"/>
    </row>
    <row r="1900" spans="1:11">
      <c r="A1900" s="39"/>
      <c r="D1900" s="39"/>
      <c r="I1900" s="189"/>
    </row>
    <row r="1901" spans="1:11">
      <c r="A1901" s="39"/>
      <c r="D1901" s="39"/>
      <c r="E1901" s="417"/>
      <c r="I1901" s="189"/>
    </row>
    <row r="1902" spans="1:11">
      <c r="A1902" s="39"/>
      <c r="D1902" s="39"/>
      <c r="E1902" s="417"/>
      <c r="I1902" s="189"/>
    </row>
    <row r="1903" spans="1:11">
      <c r="A1903" s="39"/>
      <c r="D1903" s="39"/>
      <c r="E1903" s="417"/>
      <c r="I1903" s="189"/>
    </row>
    <row r="1904" spans="1:11">
      <c r="A1904" s="39"/>
      <c r="D1904" s="39"/>
      <c r="E1904" s="417"/>
      <c r="I1904" s="189"/>
    </row>
    <row r="1905" spans="1:9">
      <c r="A1905" s="39"/>
      <c r="D1905" s="39"/>
      <c r="E1905" s="417"/>
      <c r="I1905" s="189"/>
    </row>
    <row r="1906" spans="1:9">
      <c r="A1906" s="39"/>
      <c r="D1906" s="39"/>
      <c r="E1906" s="417"/>
      <c r="I1906" s="189"/>
    </row>
    <row r="1907" spans="1:9">
      <c r="A1907" s="39"/>
      <c r="D1907" s="39"/>
      <c r="E1907" s="417"/>
      <c r="I1907" s="189"/>
    </row>
    <row r="1908" spans="1:9">
      <c r="A1908" s="39"/>
      <c r="D1908" s="39"/>
      <c r="E1908" s="417"/>
      <c r="I1908" s="189"/>
    </row>
    <row r="1909" spans="1:9">
      <c r="A1909" s="39"/>
      <c r="D1909" s="39"/>
      <c r="E1909" s="417"/>
      <c r="I1909" s="189"/>
    </row>
    <row r="1910" spans="1:9">
      <c r="A1910" s="39"/>
      <c r="D1910" s="39"/>
      <c r="E1910" s="417"/>
      <c r="I1910" s="189"/>
    </row>
    <row r="1911" spans="1:9">
      <c r="A1911" s="39"/>
      <c r="D1911" s="39"/>
      <c r="E1911" s="417"/>
      <c r="I1911" s="189"/>
    </row>
    <row r="1912" spans="1:9">
      <c r="A1912" s="39"/>
      <c r="D1912" s="39"/>
      <c r="I1912" s="189"/>
    </row>
    <row r="1913" spans="1:9">
      <c r="A1913" s="39"/>
      <c r="D1913" s="39"/>
      <c r="I1913" s="189"/>
    </row>
    <row r="1914" spans="1:9">
      <c r="A1914" s="39"/>
      <c r="D1914" s="39"/>
      <c r="I1914" s="189"/>
    </row>
    <row r="1915" spans="1:9">
      <c r="A1915" s="39"/>
      <c r="D1915" s="39"/>
      <c r="I1915" s="189"/>
    </row>
    <row r="1916" spans="1:9">
      <c r="A1916" s="39"/>
      <c r="D1916" s="39"/>
      <c r="I1916" s="189"/>
    </row>
    <row r="1917" spans="1:9">
      <c r="A1917" s="39"/>
      <c r="D1917" s="39"/>
      <c r="I1917" s="189"/>
    </row>
    <row r="1918" spans="1:9">
      <c r="A1918" s="39"/>
      <c r="D1918" s="39"/>
      <c r="I1918" s="189"/>
    </row>
    <row r="1919" spans="1:9">
      <c r="A1919" s="39"/>
      <c r="D1919" s="39"/>
      <c r="I1919" s="189"/>
    </row>
    <row r="1920" spans="1:9">
      <c r="A1920" s="39"/>
      <c r="D1920" s="39"/>
    </row>
    <row r="1921" spans="1:9">
      <c r="A1921" s="39"/>
      <c r="D1921" s="39"/>
      <c r="I1921" s="189"/>
    </row>
    <row r="1922" spans="1:9">
      <c r="A1922" s="39"/>
      <c r="D1922" s="39"/>
    </row>
    <row r="1923" spans="1:9">
      <c r="A1923" s="39"/>
      <c r="D1923" s="39"/>
    </row>
    <row r="1924" spans="1:9">
      <c r="A1924" s="39"/>
      <c r="D1924" s="39"/>
    </row>
    <row r="1925" spans="1:9">
      <c r="A1925" s="39"/>
      <c r="D1925" s="39"/>
      <c r="I1925" s="189"/>
    </row>
    <row r="1926" spans="1:9">
      <c r="A1926" s="39"/>
      <c r="D1926" s="39"/>
    </row>
    <row r="1927" spans="1:9">
      <c r="A1927" s="39"/>
      <c r="D1927" s="39"/>
    </row>
    <row r="1928" spans="1:9">
      <c r="A1928" s="39"/>
      <c r="D1928" s="39"/>
      <c r="I1928" s="189"/>
    </row>
    <row r="1929" spans="1:9">
      <c r="A1929" s="39"/>
      <c r="D1929" s="39"/>
      <c r="I1929" s="189"/>
    </row>
    <row r="1930" spans="1:9">
      <c r="A1930" s="39"/>
      <c r="D1930" s="39"/>
      <c r="I1930" s="189"/>
    </row>
    <row r="1931" spans="1:9">
      <c r="A1931" s="39"/>
      <c r="D1931" s="39"/>
      <c r="I1931" s="189"/>
    </row>
    <row r="1932" spans="1:9">
      <c r="A1932" s="39"/>
      <c r="D1932" s="39"/>
      <c r="I1932" s="189"/>
    </row>
    <row r="1933" spans="1:9">
      <c r="A1933" s="39"/>
      <c r="D1933" s="39"/>
      <c r="I1933" s="189"/>
    </row>
    <row r="1934" spans="1:9">
      <c r="A1934" s="39"/>
      <c r="D1934" s="39"/>
      <c r="I1934" s="189"/>
    </row>
    <row r="1935" spans="1:9">
      <c r="A1935" s="39"/>
      <c r="D1935" s="39"/>
      <c r="G1935" s="258"/>
      <c r="I1935" s="189"/>
    </row>
    <row r="1936" spans="1:9">
      <c r="A1936" s="39"/>
      <c r="D1936" s="39"/>
      <c r="G1936" s="258"/>
    </row>
    <row r="1937" spans="1:12">
      <c r="A1937" s="39"/>
      <c r="D1937" s="39"/>
    </row>
    <row r="1938" spans="1:12">
      <c r="A1938" s="39"/>
      <c r="D1938" s="39"/>
      <c r="I1938" s="189"/>
    </row>
    <row r="1939" spans="1:12">
      <c r="A1939" s="39"/>
      <c r="D1939" s="39"/>
      <c r="I1939" s="189"/>
    </row>
    <row r="1940" spans="1:12">
      <c r="A1940" s="39"/>
      <c r="D1940" s="39"/>
      <c r="I1940" s="189"/>
    </row>
    <row r="1941" spans="1:12">
      <c r="A1941" s="39"/>
      <c r="D1941" s="39"/>
      <c r="I1941" s="189"/>
    </row>
    <row r="1942" spans="1:12">
      <c r="A1942" s="39"/>
      <c r="D1942" s="39"/>
      <c r="I1942" s="189"/>
    </row>
    <row r="1943" spans="1:12">
      <c r="A1943" s="39"/>
      <c r="D1943" s="39"/>
      <c r="I1943" s="189"/>
    </row>
    <row r="1944" spans="1:12">
      <c r="A1944" s="39"/>
      <c r="D1944" s="39"/>
    </row>
    <row r="1945" spans="1:12">
      <c r="A1945" s="39"/>
      <c r="D1945" s="39"/>
    </row>
    <row r="1946" spans="1:12">
      <c r="A1946" s="39"/>
      <c r="D1946" s="39"/>
    </row>
    <row r="1947" spans="1:12">
      <c r="A1947" s="39"/>
      <c r="D1947" s="39"/>
    </row>
    <row r="1948" spans="1:12">
      <c r="A1948" s="39"/>
      <c r="D1948" s="39"/>
      <c r="J1948" s="406"/>
      <c r="L1948" s="406"/>
    </row>
    <row r="1949" spans="1:12">
      <c r="A1949" s="39"/>
      <c r="D1949" s="39"/>
      <c r="J1949" s="460"/>
    </row>
    <row r="1950" spans="1:12">
      <c r="A1950" s="39"/>
      <c r="D1950" s="39"/>
    </row>
    <row r="1951" spans="1:12">
      <c r="A1951" s="39"/>
      <c r="D1951" s="39"/>
      <c r="I1951" s="189"/>
    </row>
    <row r="1952" spans="1:12">
      <c r="A1952" s="39"/>
      <c r="D1952" s="39"/>
    </row>
    <row r="1953" spans="1:10">
      <c r="A1953" s="39"/>
      <c r="D1953" s="39"/>
    </row>
    <row r="1954" spans="1:10">
      <c r="A1954" s="39"/>
      <c r="D1954" s="39"/>
      <c r="I1954" s="189"/>
    </row>
    <row r="1955" spans="1:10">
      <c r="A1955" s="39"/>
      <c r="D1955" s="39"/>
      <c r="J1955" s="454"/>
    </row>
    <row r="1956" spans="1:10">
      <c r="A1956" s="39"/>
      <c r="D1956" s="39"/>
    </row>
    <row r="1957" spans="1:10">
      <c r="A1957" s="39"/>
      <c r="D1957" s="39"/>
    </row>
    <row r="1958" spans="1:10">
      <c r="A1958" s="39"/>
      <c r="D1958" s="39"/>
    </row>
    <row r="1959" spans="1:10">
      <c r="A1959" s="39"/>
      <c r="D1959" s="39"/>
    </row>
    <row r="1960" spans="1:10">
      <c r="A1960" s="39"/>
      <c r="D1960" s="39"/>
    </row>
    <row r="1961" spans="1:10">
      <c r="A1961" s="39"/>
      <c r="D1961" s="39"/>
      <c r="I1961" s="189"/>
    </row>
    <row r="1962" spans="1:10">
      <c r="A1962" s="39"/>
      <c r="D1962" s="39"/>
      <c r="I1962" s="189"/>
    </row>
    <row r="1963" spans="1:10">
      <c r="A1963" s="39"/>
      <c r="D1963" s="39"/>
    </row>
    <row r="1964" spans="1:10">
      <c r="A1964" s="39"/>
      <c r="D1964" s="39"/>
    </row>
    <row r="1965" spans="1:10">
      <c r="A1965" s="39"/>
      <c r="D1965" s="39"/>
      <c r="I1965" s="189"/>
    </row>
    <row r="1966" spans="1:10">
      <c r="A1966" s="39"/>
      <c r="D1966" s="39"/>
    </row>
    <row r="1967" spans="1:10">
      <c r="A1967" s="39"/>
      <c r="D1967" s="39"/>
      <c r="I1967" s="189"/>
    </row>
    <row r="1968" spans="1:10">
      <c r="A1968" s="39"/>
      <c r="D1968" s="39"/>
    </row>
    <row r="1969" spans="1:12">
      <c r="A1969" s="39"/>
      <c r="D1969" s="39"/>
    </row>
    <row r="1970" spans="1:12">
      <c r="A1970" s="39"/>
      <c r="D1970" s="39"/>
    </row>
    <row r="1971" spans="1:12">
      <c r="A1971" s="39"/>
      <c r="D1971" s="39"/>
    </row>
    <row r="1972" spans="1:12">
      <c r="A1972" s="39"/>
      <c r="D1972" s="39"/>
    </row>
    <row r="1973" spans="1:12">
      <c r="A1973" s="39"/>
      <c r="D1973" s="39"/>
    </row>
    <row r="1974" spans="1:12">
      <c r="A1974" s="39"/>
      <c r="D1974" s="39"/>
    </row>
    <row r="1975" spans="1:12">
      <c r="A1975" s="39"/>
      <c r="D1975" s="39"/>
      <c r="I1975" s="189"/>
    </row>
    <row r="1976" spans="1:12">
      <c r="A1976" s="39"/>
      <c r="D1976" s="39"/>
    </row>
    <row r="1977" spans="1:12">
      <c r="A1977" s="39"/>
      <c r="D1977" s="39"/>
    </row>
    <row r="1978" spans="1:12">
      <c r="A1978" s="39"/>
      <c r="D1978" s="39"/>
    </row>
    <row r="1979" spans="1:12">
      <c r="A1979" s="39"/>
      <c r="D1979" s="39"/>
    </row>
    <row r="1980" spans="1:12">
      <c r="A1980" s="39"/>
      <c r="D1980" s="39"/>
    </row>
    <row r="1981" spans="1:12">
      <c r="A1981" s="39"/>
      <c r="D1981" s="39"/>
    </row>
    <row r="1982" spans="1:12">
      <c r="A1982" s="39"/>
      <c r="B1982" s="252"/>
      <c r="C1982" s="252"/>
      <c r="D1982" s="252"/>
      <c r="E1982" s="252"/>
      <c r="F1982" s="412"/>
      <c r="G1982" s="412"/>
      <c r="H1982" s="412"/>
      <c r="I1982" s="412"/>
      <c r="J1982" s="252"/>
      <c r="L1982" s="252"/>
    </row>
    <row r="1983" spans="1:12">
      <c r="A1983" s="39"/>
      <c r="B1983" s="252"/>
      <c r="C1983" s="252"/>
      <c r="D1983" s="252"/>
      <c r="E1983" s="252"/>
      <c r="F1983" s="412"/>
      <c r="G1983" s="412"/>
      <c r="H1983" s="412"/>
      <c r="I1983" s="412"/>
      <c r="J1983" s="252"/>
      <c r="L1983" s="252"/>
    </row>
    <row r="1984" spans="1:12">
      <c r="A1984" s="252"/>
      <c r="D1984" s="39"/>
    </row>
    <row r="1985" spans="1:12">
      <c r="A1985" s="252"/>
      <c r="D1985" s="39"/>
    </row>
    <row r="1986" spans="1:12">
      <c r="A1986" s="39"/>
      <c r="D1986" s="39"/>
      <c r="I1986" s="189"/>
    </row>
    <row r="1987" spans="1:12">
      <c r="A1987" s="39"/>
      <c r="D1987" s="39"/>
    </row>
    <row r="1988" spans="1:12">
      <c r="A1988" s="39"/>
      <c r="D1988" s="39"/>
      <c r="J1988" s="406"/>
      <c r="L1988" s="406"/>
    </row>
    <row r="1989" spans="1:12">
      <c r="A1989" s="39"/>
      <c r="B1989" s="252"/>
      <c r="C1989" s="252"/>
      <c r="D1989" s="252"/>
      <c r="E1989" s="252"/>
      <c r="F1989" s="412"/>
      <c r="G1989" s="412"/>
      <c r="H1989" s="412"/>
      <c r="I1989" s="412"/>
      <c r="J1989" s="252"/>
      <c r="L1989" s="252"/>
    </row>
    <row r="1990" spans="1:12">
      <c r="A1990" s="39"/>
      <c r="D1990" s="39"/>
    </row>
    <row r="1991" spans="1:12">
      <c r="A1991" s="252"/>
      <c r="D1991" s="39"/>
    </row>
    <row r="1992" spans="1:12">
      <c r="A1992" s="39"/>
      <c r="D1992" s="39"/>
    </row>
    <row r="1993" spans="1:12">
      <c r="A1993" s="39"/>
      <c r="D1993" s="39"/>
    </row>
    <row r="1994" spans="1:12">
      <c r="A1994" s="39"/>
      <c r="D1994" s="39"/>
    </row>
    <row r="1995" spans="1:12">
      <c r="A1995" s="39"/>
      <c r="D1995" s="39"/>
    </row>
    <row r="1996" spans="1:12">
      <c r="A1996" s="39"/>
      <c r="D1996" s="39"/>
    </row>
    <row r="1997" spans="1:12">
      <c r="A1997" s="39"/>
      <c r="D1997" s="39"/>
    </row>
    <row r="1998" spans="1:12">
      <c r="A1998" s="39"/>
      <c r="D1998" s="39"/>
    </row>
    <row r="1999" spans="1:12">
      <c r="A1999" s="39"/>
      <c r="D1999" s="39"/>
    </row>
    <row r="2000" spans="1:12">
      <c r="A2000" s="39"/>
      <c r="D2000" s="39"/>
    </row>
    <row r="2001" spans="1:12">
      <c r="A2001" s="39"/>
      <c r="D2001" s="39"/>
    </row>
    <row r="2002" spans="1:12">
      <c r="A2002" s="39"/>
      <c r="D2002" s="39"/>
    </row>
    <row r="2003" spans="1:12">
      <c r="A2003" s="39"/>
      <c r="D2003" s="39"/>
    </row>
    <row r="2004" spans="1:12">
      <c r="A2004" s="39"/>
      <c r="D2004" s="39"/>
    </row>
    <row r="2005" spans="1:12">
      <c r="A2005" s="39"/>
      <c r="D2005" s="39"/>
    </row>
    <row r="2006" spans="1:12">
      <c r="A2006" s="39"/>
      <c r="D2006" s="39"/>
    </row>
    <row r="2007" spans="1:12">
      <c r="A2007" s="39"/>
      <c r="D2007" s="39"/>
      <c r="J2007" s="424"/>
      <c r="L2007" s="406"/>
    </row>
    <row r="2008" spans="1:12">
      <c r="A2008" s="39"/>
      <c r="D2008" s="39"/>
    </row>
    <row r="2009" spans="1:12">
      <c r="A2009" s="39"/>
      <c r="D2009" s="39"/>
    </row>
    <row r="2010" spans="1:12">
      <c r="A2010" s="39"/>
      <c r="D2010" s="39"/>
    </row>
    <row r="2011" spans="1:12">
      <c r="A2011" s="39"/>
      <c r="D2011" s="39"/>
      <c r="J2011" s="424"/>
    </row>
    <row r="2012" spans="1:12">
      <c r="A2012" s="39"/>
      <c r="D2012" s="39"/>
      <c r="J2012" s="406"/>
      <c r="L2012" s="406"/>
    </row>
    <row r="2013" spans="1:12">
      <c r="A2013" s="39"/>
      <c r="D2013" s="39"/>
    </row>
    <row r="2014" spans="1:12">
      <c r="A2014" s="39"/>
      <c r="D2014" s="39"/>
    </row>
    <row r="2015" spans="1:12">
      <c r="A2015" s="39"/>
      <c r="D2015" s="39"/>
      <c r="J2015" s="406"/>
      <c r="L2015" s="406"/>
    </row>
    <row r="2016" spans="1:12">
      <c r="A2016" s="39"/>
      <c r="D2016" s="39"/>
    </row>
    <row r="2017" spans="1:12">
      <c r="A2017" s="39"/>
      <c r="D2017" s="39"/>
    </row>
    <row r="2018" spans="1:12">
      <c r="A2018" s="39"/>
      <c r="D2018" s="39"/>
    </row>
    <row r="2019" spans="1:12">
      <c r="A2019" s="39"/>
      <c r="B2019" s="252"/>
      <c r="C2019" s="252"/>
      <c r="D2019" s="252"/>
      <c r="E2019" s="252"/>
      <c r="F2019" s="412"/>
      <c r="G2019" s="412"/>
      <c r="H2019" s="412"/>
      <c r="I2019" s="412"/>
      <c r="J2019" s="252"/>
      <c r="L2019" s="252"/>
    </row>
    <row r="2020" spans="1:12">
      <c r="A2020" s="39"/>
      <c r="D2020" s="39"/>
    </row>
    <row r="2021" spans="1:12">
      <c r="A2021" s="252"/>
      <c r="D2021" s="39"/>
    </row>
    <row r="2022" spans="1:12">
      <c r="A2022" s="39"/>
      <c r="D2022" s="39"/>
    </row>
    <row r="2023" spans="1:12">
      <c r="A2023" s="39"/>
      <c r="D2023" s="39"/>
    </row>
    <row r="2024" spans="1:12">
      <c r="A2024" s="39"/>
      <c r="D2024" s="39"/>
    </row>
    <row r="2025" spans="1:12">
      <c r="A2025" s="39"/>
      <c r="D2025" s="39"/>
    </row>
    <row r="2026" spans="1:12">
      <c r="A2026" s="39"/>
      <c r="D2026" s="39"/>
    </row>
    <row r="2027" spans="1:12">
      <c r="A2027" s="39"/>
      <c r="D2027" s="39"/>
    </row>
    <row r="2028" spans="1:12">
      <c r="A2028" s="39"/>
      <c r="D2028" s="39"/>
    </row>
    <row r="2029" spans="1:12">
      <c r="A2029" s="39"/>
      <c r="D2029" s="39"/>
    </row>
    <row r="2030" spans="1:12">
      <c r="A2030" s="39"/>
      <c r="B2030" s="252"/>
      <c r="C2030" s="252"/>
      <c r="D2030" s="252"/>
      <c r="E2030" s="252"/>
      <c r="F2030" s="412"/>
      <c r="G2030" s="412"/>
      <c r="H2030" s="412"/>
      <c r="J2030" s="252"/>
      <c r="L2030" s="252"/>
    </row>
    <row r="2031" spans="1:12">
      <c r="A2031" s="39"/>
      <c r="D2031" s="39"/>
    </row>
    <row r="2032" spans="1:12">
      <c r="A2032" s="252"/>
      <c r="D2032" s="39"/>
    </row>
    <row r="2033" spans="1:12">
      <c r="A2033" s="39"/>
      <c r="D2033" s="39"/>
    </row>
    <row r="2034" spans="1:12">
      <c r="A2034" s="39"/>
      <c r="D2034" s="39"/>
    </row>
    <row r="2035" spans="1:12">
      <c r="A2035" s="39"/>
      <c r="D2035" s="39"/>
    </row>
    <row r="2036" spans="1:12">
      <c r="A2036" s="39"/>
      <c r="D2036" s="39"/>
    </row>
    <row r="2037" spans="1:12">
      <c r="A2037" s="39"/>
      <c r="D2037" s="39"/>
    </row>
    <row r="2038" spans="1:12">
      <c r="A2038" s="39"/>
      <c r="D2038" s="39"/>
    </row>
    <row r="2039" spans="1:12">
      <c r="A2039" s="39"/>
      <c r="D2039" s="39"/>
    </row>
    <row r="2040" spans="1:12">
      <c r="A2040" s="39"/>
      <c r="D2040" s="39"/>
    </row>
    <row r="2041" spans="1:12">
      <c r="A2041" s="39"/>
      <c r="D2041" s="39"/>
    </row>
    <row r="2042" spans="1:12">
      <c r="A2042" s="39"/>
      <c r="D2042" s="39"/>
    </row>
    <row r="2043" spans="1:12">
      <c r="A2043" s="39"/>
      <c r="D2043" s="39"/>
    </row>
    <row r="2044" spans="1:12">
      <c r="A2044" s="39"/>
      <c r="D2044" s="39"/>
    </row>
    <row r="2045" spans="1:12">
      <c r="A2045" s="39"/>
      <c r="D2045" s="39"/>
    </row>
    <row r="2046" spans="1:12">
      <c r="A2046" s="39"/>
      <c r="D2046" s="39"/>
    </row>
    <row r="2047" spans="1:12">
      <c r="A2047" s="39"/>
      <c r="D2047" s="39"/>
    </row>
    <row r="2048" spans="1:12">
      <c r="A2048" s="39"/>
      <c r="D2048" s="39"/>
      <c r="J2048" s="424"/>
      <c r="L2048" s="406"/>
    </row>
    <row r="2049" spans="1:4">
      <c r="A2049" s="39"/>
      <c r="D2049" s="39"/>
    </row>
    <row r="2050" spans="1:4">
      <c r="A2050" s="39"/>
      <c r="D2050" s="39"/>
    </row>
    <row r="2051" spans="1:4">
      <c r="A2051" s="39"/>
      <c r="D2051" s="39"/>
    </row>
    <row r="2052" spans="1:4">
      <c r="A2052" s="39"/>
      <c r="D2052" s="39"/>
    </row>
    <row r="2053" spans="1:4">
      <c r="A2053" s="39"/>
      <c r="D2053" s="39"/>
    </row>
    <row r="2054" spans="1:4">
      <c r="A2054" s="39"/>
      <c r="D2054" s="39"/>
    </row>
    <row r="2055" spans="1:4">
      <c r="A2055" s="39"/>
      <c r="D2055" s="39"/>
    </row>
    <row r="2056" spans="1:4">
      <c r="A2056" s="39"/>
      <c r="D2056" s="39"/>
    </row>
    <row r="2057" spans="1:4">
      <c r="A2057" s="39"/>
      <c r="D2057" s="39"/>
    </row>
    <row r="2058" spans="1:4">
      <c r="A2058" s="39"/>
      <c r="D2058" s="39"/>
    </row>
    <row r="2059" spans="1:4">
      <c r="A2059" s="39"/>
      <c r="D2059" s="39"/>
    </row>
    <row r="2060" spans="1:4">
      <c r="A2060" s="39"/>
      <c r="D2060" s="39"/>
    </row>
    <row r="2061" spans="1:4">
      <c r="A2061" s="39"/>
      <c r="D2061" s="39"/>
    </row>
    <row r="2062" spans="1:4">
      <c r="A2062" s="39"/>
      <c r="D2062" s="39"/>
    </row>
    <row r="2063" spans="1:4">
      <c r="A2063" s="39"/>
      <c r="D2063" s="39"/>
    </row>
    <row r="2064" spans="1:4">
      <c r="A2064" s="39"/>
      <c r="D2064" s="39"/>
    </row>
    <row r="2065" spans="1:4">
      <c r="A2065" s="39"/>
      <c r="D2065" s="39"/>
    </row>
    <row r="2066" spans="1:4">
      <c r="A2066" s="39"/>
      <c r="D2066" s="39"/>
    </row>
    <row r="2067" spans="1:4">
      <c r="A2067" s="39"/>
      <c r="D2067" s="39"/>
    </row>
    <row r="2068" spans="1:4">
      <c r="A2068" s="39"/>
      <c r="D2068" s="39"/>
    </row>
    <row r="2069" spans="1:4">
      <c r="A2069" s="39"/>
      <c r="D2069" s="39"/>
    </row>
    <row r="2070" spans="1:4">
      <c r="A2070" s="39"/>
      <c r="D2070" s="39"/>
    </row>
    <row r="2071" spans="1:4">
      <c r="A2071" s="39"/>
      <c r="D2071" s="39"/>
    </row>
    <row r="2072" spans="1:4">
      <c r="A2072" s="39"/>
      <c r="D2072" s="39"/>
    </row>
    <row r="2073" spans="1:4">
      <c r="A2073" s="39"/>
      <c r="D2073" s="39"/>
    </row>
    <row r="2074" spans="1:4">
      <c r="A2074" s="39"/>
      <c r="D2074" s="39"/>
    </row>
    <row r="2075" spans="1:4">
      <c r="A2075" s="39"/>
      <c r="D2075" s="39"/>
    </row>
    <row r="2076" spans="1:4">
      <c r="A2076" s="39"/>
      <c r="D2076" s="39"/>
    </row>
    <row r="2077" spans="1:4">
      <c r="A2077" s="39"/>
      <c r="D2077" s="39"/>
    </row>
    <row r="2078" spans="1:4">
      <c r="A2078" s="39"/>
      <c r="D2078" s="39"/>
    </row>
    <row r="2079" spans="1:4">
      <c r="A2079" s="39"/>
      <c r="D2079" s="39"/>
    </row>
    <row r="2080" spans="1:4">
      <c r="A2080" s="39"/>
      <c r="D2080" s="39"/>
    </row>
    <row r="2081" spans="1:12">
      <c r="A2081" s="39"/>
      <c r="D2081" s="39"/>
    </row>
    <row r="2082" spans="1:12">
      <c r="A2082" s="39"/>
      <c r="D2082" s="39"/>
    </row>
    <row r="2083" spans="1:12">
      <c r="A2083" s="39"/>
      <c r="D2083" s="39"/>
    </row>
    <row r="2084" spans="1:12">
      <c r="A2084" s="39"/>
      <c r="D2084" s="39"/>
      <c r="J2084" s="258"/>
    </row>
    <row r="2085" spans="1:12">
      <c r="A2085" s="39"/>
      <c r="D2085" s="39"/>
    </row>
    <row r="2086" spans="1:12">
      <c r="A2086" s="39"/>
      <c r="D2086" s="39"/>
      <c r="J2086" s="406"/>
      <c r="L2086" s="406"/>
    </row>
    <row r="2087" spans="1:12">
      <c r="A2087" s="39"/>
      <c r="D2087" s="39"/>
    </row>
    <row r="2088" spans="1:12">
      <c r="A2088" s="39"/>
      <c r="D2088" s="39"/>
    </row>
    <row r="2089" spans="1:12">
      <c r="A2089" s="39"/>
      <c r="D2089" s="39"/>
    </row>
    <row r="2090" spans="1:12">
      <c r="A2090" s="39"/>
      <c r="D2090" s="39"/>
    </row>
    <row r="2091" spans="1:12">
      <c r="A2091" s="39"/>
      <c r="D2091" s="39"/>
    </row>
    <row r="2092" spans="1:12">
      <c r="A2092" s="39"/>
      <c r="D2092" s="39"/>
    </row>
    <row r="2093" spans="1:12">
      <c r="A2093" s="39"/>
      <c r="D2093" s="39"/>
    </row>
    <row r="2094" spans="1:12">
      <c r="A2094" s="39"/>
      <c r="D2094" s="39"/>
    </row>
    <row r="2095" spans="1:12">
      <c r="A2095" s="39"/>
      <c r="D2095" s="39"/>
    </row>
    <row r="2096" spans="1:12">
      <c r="A2096" s="39"/>
      <c r="D2096" s="39"/>
    </row>
    <row r="2097" spans="1:4">
      <c r="A2097" s="39"/>
      <c r="D2097" s="39"/>
    </row>
    <row r="2098" spans="1:4">
      <c r="A2098" s="39"/>
      <c r="D2098" s="39"/>
    </row>
    <row r="2099" spans="1:4">
      <c r="A2099" s="39"/>
      <c r="D2099" s="39"/>
    </row>
    <row r="2100" spans="1:4">
      <c r="A2100" s="39"/>
      <c r="D2100" s="39"/>
    </row>
    <row r="2101" spans="1:4">
      <c r="A2101" s="39"/>
      <c r="D2101" s="39"/>
    </row>
    <row r="2102" spans="1:4">
      <c r="A2102" s="39"/>
      <c r="D2102" s="39"/>
    </row>
    <row r="2103" spans="1:4">
      <c r="A2103" s="39"/>
      <c r="D2103" s="39"/>
    </row>
    <row r="2104" spans="1:4">
      <c r="A2104" s="39"/>
      <c r="D2104" s="39"/>
    </row>
    <row r="2105" spans="1:4">
      <c r="A2105" s="39"/>
      <c r="D2105" s="39"/>
    </row>
    <row r="2106" spans="1:4">
      <c r="A2106" s="39"/>
      <c r="D2106" s="39"/>
    </row>
    <row r="2107" spans="1:4">
      <c r="A2107" s="39"/>
      <c r="D2107" s="39"/>
    </row>
    <row r="2108" spans="1:4">
      <c r="A2108" s="39"/>
      <c r="D2108" s="39"/>
    </row>
    <row r="2109" spans="1:4">
      <c r="A2109" s="39"/>
      <c r="D2109" s="39"/>
    </row>
    <row r="2110" spans="1:4">
      <c r="A2110" s="39"/>
      <c r="D2110" s="39"/>
    </row>
    <row r="2111" spans="1:4">
      <c r="A2111" s="39"/>
      <c r="D2111" s="39"/>
    </row>
    <row r="2112" spans="1:4">
      <c r="A2112" s="39"/>
      <c r="D2112" s="39"/>
    </row>
    <row r="2113" spans="1:4">
      <c r="A2113" s="39"/>
      <c r="D2113" s="39"/>
    </row>
    <row r="2114" spans="1:4">
      <c r="A2114" s="39"/>
      <c r="D2114" s="39"/>
    </row>
    <row r="2115" spans="1:4">
      <c r="A2115" s="39"/>
      <c r="D2115" s="39"/>
    </row>
    <row r="2116" spans="1:4">
      <c r="A2116" s="39"/>
      <c r="D2116" s="39"/>
    </row>
    <row r="2117" spans="1:4">
      <c r="A2117" s="39"/>
      <c r="D2117" s="39"/>
    </row>
    <row r="2118" spans="1:4">
      <c r="A2118" s="39"/>
      <c r="D2118" s="39"/>
    </row>
    <row r="2119" spans="1:4">
      <c r="A2119" s="39"/>
      <c r="D2119" s="39"/>
    </row>
    <row r="2120" spans="1:4">
      <c r="A2120" s="39"/>
      <c r="D2120" s="39"/>
    </row>
    <row r="2121" spans="1:4">
      <c r="A2121" s="39"/>
      <c r="D2121" s="39"/>
    </row>
    <row r="2122" spans="1:4">
      <c r="A2122" s="39"/>
      <c r="D2122" s="39"/>
    </row>
    <row r="2123" spans="1:4">
      <c r="A2123" s="39"/>
      <c r="D2123" s="39"/>
    </row>
    <row r="2124" spans="1:4">
      <c r="A2124" s="39"/>
      <c r="D2124" s="39"/>
    </row>
    <row r="2125" spans="1:4">
      <c r="A2125" s="39"/>
      <c r="D2125" s="39"/>
    </row>
    <row r="2126" spans="1:4">
      <c r="A2126" s="39"/>
      <c r="D2126" s="39"/>
    </row>
    <row r="2127" spans="1:4">
      <c r="A2127" s="39"/>
      <c r="D2127" s="39"/>
    </row>
    <row r="2128" spans="1:4">
      <c r="A2128" s="39"/>
      <c r="D2128" s="39"/>
    </row>
    <row r="2129" spans="1:12">
      <c r="A2129" s="39"/>
      <c r="D2129" s="39"/>
    </row>
    <row r="2130" spans="1:12">
      <c r="A2130" s="39"/>
      <c r="D2130" s="39"/>
    </row>
    <row r="2131" spans="1:12">
      <c r="A2131" s="39"/>
      <c r="D2131" s="39"/>
    </row>
    <row r="2132" spans="1:12">
      <c r="A2132" s="39"/>
      <c r="B2132" s="252"/>
      <c r="C2132" s="252"/>
      <c r="D2132" s="252"/>
      <c r="E2132" s="252"/>
      <c r="F2132" s="412"/>
      <c r="G2132" s="412"/>
      <c r="H2132" s="412"/>
      <c r="I2132" s="412"/>
      <c r="J2132" s="252"/>
      <c r="L2132" s="252"/>
    </row>
    <row r="2133" spans="1:12">
      <c r="A2133" s="39"/>
      <c r="D2133" s="39"/>
    </row>
    <row r="2134" spans="1:12">
      <c r="A2134" s="252"/>
      <c r="D2134" s="39"/>
    </row>
    <row r="2135" spans="1:12">
      <c r="A2135" s="39"/>
      <c r="D2135" s="39"/>
    </row>
    <row r="2136" spans="1:12">
      <c r="A2136" s="39"/>
      <c r="D2136" s="39"/>
    </row>
    <row r="2137" spans="1:12">
      <c r="A2137" s="39"/>
      <c r="D2137" s="39"/>
    </row>
    <row r="2138" spans="1:12">
      <c r="A2138" s="39"/>
      <c r="B2138" s="252"/>
      <c r="C2138" s="252"/>
      <c r="D2138" s="252"/>
      <c r="E2138" s="252"/>
      <c r="F2138" s="412"/>
      <c r="G2138" s="412"/>
      <c r="H2138" s="412"/>
      <c r="J2138" s="252"/>
      <c r="L2138" s="252"/>
    </row>
    <row r="2139" spans="1:12">
      <c r="A2139" s="39"/>
      <c r="D2139" s="39"/>
    </row>
    <row r="2140" spans="1:12">
      <c r="A2140" s="252"/>
      <c r="D2140" s="39"/>
    </row>
    <row r="2141" spans="1:12">
      <c r="A2141" s="39"/>
      <c r="D2141" s="39"/>
    </row>
    <row r="2142" spans="1:12">
      <c r="A2142" s="39"/>
      <c r="D2142" s="39"/>
    </row>
    <row r="2143" spans="1:12">
      <c r="A2143" s="39"/>
      <c r="D2143" s="39"/>
    </row>
    <row r="2144" spans="1:12">
      <c r="A2144" s="39"/>
      <c r="D2144" s="39"/>
    </row>
    <row r="2145" spans="1:4">
      <c r="A2145" s="39"/>
      <c r="D2145" s="39"/>
    </row>
    <row r="2146" spans="1:4">
      <c r="A2146" s="39"/>
      <c r="D2146" s="39"/>
    </row>
    <row r="2147" spans="1:4">
      <c r="A2147" s="39"/>
      <c r="D2147" s="39"/>
    </row>
    <row r="2148" spans="1:4">
      <c r="A2148" s="39"/>
      <c r="D2148" s="39"/>
    </row>
    <row r="2149" spans="1:4">
      <c r="A2149" s="39"/>
      <c r="D2149" s="39"/>
    </row>
    <row r="2150" spans="1:4">
      <c r="A2150" s="39"/>
      <c r="D2150" s="39"/>
    </row>
    <row r="2151" spans="1:4">
      <c r="A2151" s="39"/>
      <c r="D2151" s="39"/>
    </row>
    <row r="2152" spans="1:4">
      <c r="A2152" s="39"/>
      <c r="D2152" s="39"/>
    </row>
    <row r="2153" spans="1:4">
      <c r="A2153" s="39"/>
      <c r="D2153" s="39"/>
    </row>
    <row r="2154" spans="1:4">
      <c r="A2154" s="39"/>
      <c r="D2154" s="39"/>
    </row>
    <row r="2155" spans="1:4">
      <c r="A2155" s="39"/>
      <c r="D2155" s="39"/>
    </row>
    <row r="2156" spans="1:4">
      <c r="A2156" s="39"/>
      <c r="D2156" s="39"/>
    </row>
    <row r="2157" spans="1:4">
      <c r="A2157" s="39"/>
      <c r="D2157" s="39"/>
    </row>
    <row r="2158" spans="1:4">
      <c r="A2158" s="39"/>
      <c r="D2158" s="39"/>
    </row>
    <row r="2159" spans="1:4">
      <c r="A2159" s="39"/>
      <c r="D2159" s="39"/>
    </row>
    <row r="2160" spans="1:4">
      <c r="A2160" s="39"/>
      <c r="D2160" s="39"/>
    </row>
    <row r="2161" spans="1:4">
      <c r="A2161" s="39"/>
      <c r="D2161" s="39"/>
    </row>
    <row r="2162" spans="1:4">
      <c r="A2162" s="39"/>
      <c r="D2162" s="39"/>
    </row>
    <row r="2163" spans="1:4">
      <c r="A2163" s="39"/>
      <c r="D2163" s="39"/>
    </row>
    <row r="2164" spans="1:4">
      <c r="A2164" s="39"/>
      <c r="D2164" s="39"/>
    </row>
    <row r="2165" spans="1:4">
      <c r="A2165" s="39"/>
      <c r="D2165" s="39"/>
    </row>
    <row r="2166" spans="1:4">
      <c r="A2166" s="39"/>
      <c r="D2166" s="39"/>
    </row>
    <row r="2167" spans="1:4">
      <c r="A2167" s="39"/>
      <c r="D2167" s="39"/>
    </row>
    <row r="2168" spans="1:4">
      <c r="A2168" s="39"/>
      <c r="D2168" s="39"/>
    </row>
    <row r="2169" spans="1:4">
      <c r="A2169" s="39"/>
      <c r="D2169" s="39"/>
    </row>
    <row r="2170" spans="1:4">
      <c r="A2170" s="39"/>
      <c r="D2170" s="39"/>
    </row>
    <row r="2171" spans="1:4">
      <c r="A2171" s="39"/>
      <c r="D2171" s="39"/>
    </row>
    <row r="2172" spans="1:4">
      <c r="A2172" s="39"/>
      <c r="D2172" s="39"/>
    </row>
    <row r="2173" spans="1:4">
      <c r="A2173" s="39"/>
      <c r="D2173" s="39"/>
    </row>
    <row r="2174" spans="1:4">
      <c r="A2174" s="39"/>
      <c r="D2174" s="39"/>
    </row>
    <row r="2175" spans="1:4">
      <c r="A2175" s="39"/>
      <c r="D2175" s="39"/>
    </row>
    <row r="2176" spans="1:4">
      <c r="A2176" s="39"/>
      <c r="D2176" s="39"/>
    </row>
    <row r="2177" spans="1:10">
      <c r="A2177" s="39"/>
      <c r="D2177" s="39"/>
    </row>
    <row r="2178" spans="1:10">
      <c r="A2178" s="39"/>
      <c r="D2178" s="39"/>
    </row>
    <row r="2179" spans="1:10">
      <c r="A2179" s="39"/>
      <c r="D2179" s="39"/>
    </row>
    <row r="2180" spans="1:10">
      <c r="A2180" s="39"/>
      <c r="D2180" s="39"/>
    </row>
    <row r="2181" spans="1:10">
      <c r="A2181" s="39"/>
      <c r="D2181" s="39"/>
    </row>
    <row r="2182" spans="1:10">
      <c r="A2182" s="39"/>
      <c r="D2182" s="39"/>
    </row>
    <row r="2183" spans="1:10">
      <c r="A2183" s="39"/>
      <c r="D2183" s="39"/>
      <c r="J2183" s="428"/>
    </row>
    <row r="2184" spans="1:10">
      <c r="A2184" s="39"/>
      <c r="D2184" s="39"/>
    </row>
    <row r="2185" spans="1:10">
      <c r="A2185" s="39"/>
      <c r="D2185" s="39"/>
    </row>
    <row r="2186" spans="1:10">
      <c r="A2186" s="39"/>
      <c r="D2186" s="39"/>
      <c r="J2186" s="417"/>
    </row>
    <row r="2187" spans="1:10">
      <c r="A2187" s="39"/>
      <c r="D2187" s="39"/>
    </row>
    <row r="2188" spans="1:10">
      <c r="A2188" s="39"/>
      <c r="D2188" s="39"/>
    </row>
    <row r="2189" spans="1:10">
      <c r="A2189" s="39"/>
      <c r="D2189" s="39"/>
    </row>
    <row r="2190" spans="1:10">
      <c r="A2190" s="39"/>
      <c r="D2190" s="39"/>
    </row>
    <row r="2191" spans="1:10">
      <c r="A2191" s="39"/>
      <c r="D2191" s="39"/>
    </row>
    <row r="2192" spans="1:10">
      <c r="A2192" s="39"/>
      <c r="D2192" s="39"/>
    </row>
    <row r="2193" spans="1:4">
      <c r="A2193" s="39"/>
      <c r="D2193" s="39"/>
    </row>
    <row r="2194" spans="1:4">
      <c r="A2194" s="39"/>
      <c r="D2194" s="39"/>
    </row>
    <row r="2195" spans="1:4">
      <c r="A2195" s="39"/>
      <c r="D2195" s="39"/>
    </row>
    <row r="2196" spans="1:4">
      <c r="A2196" s="39"/>
      <c r="D2196" s="39"/>
    </row>
    <row r="2197" spans="1:4">
      <c r="A2197" s="39"/>
      <c r="D2197" s="39"/>
    </row>
    <row r="2198" spans="1:4">
      <c r="A2198" s="39"/>
      <c r="D2198" s="39"/>
    </row>
    <row r="2199" spans="1:4">
      <c r="A2199" s="39"/>
      <c r="D2199" s="39"/>
    </row>
    <row r="2200" spans="1:4">
      <c r="A2200" s="39"/>
      <c r="D2200" s="39"/>
    </row>
    <row r="2201" spans="1:4">
      <c r="A2201" s="39"/>
      <c r="D2201" s="39"/>
    </row>
    <row r="2202" spans="1:4">
      <c r="A2202" s="39"/>
      <c r="D2202" s="39"/>
    </row>
    <row r="2203" spans="1:4">
      <c r="A2203" s="39"/>
      <c r="D2203" s="39"/>
    </row>
    <row r="2204" spans="1:4">
      <c r="A2204" s="39"/>
      <c r="D2204" s="39"/>
    </row>
    <row r="2205" spans="1:4">
      <c r="A2205" s="39"/>
      <c r="D2205" s="39"/>
    </row>
    <row r="2206" spans="1:4">
      <c r="A2206" s="39"/>
      <c r="D2206" s="39"/>
    </row>
    <row r="2207" spans="1:4">
      <c r="A2207" s="39"/>
      <c r="D2207" s="39"/>
    </row>
    <row r="2208" spans="1:4">
      <c r="A2208" s="39"/>
      <c r="D2208" s="39"/>
    </row>
    <row r="2209" spans="1:4">
      <c r="A2209" s="39"/>
      <c r="D2209" s="39"/>
    </row>
    <row r="2210" spans="1:4">
      <c r="A2210" s="39"/>
      <c r="D2210" s="39"/>
    </row>
    <row r="2211" spans="1:4">
      <c r="A2211" s="39"/>
      <c r="D2211" s="39"/>
    </row>
    <row r="2212" spans="1:4">
      <c r="A2212" s="39"/>
      <c r="D2212" s="39"/>
    </row>
    <row r="2213" spans="1:4">
      <c r="A2213" s="39"/>
      <c r="D2213" s="39"/>
    </row>
    <row r="2214" spans="1:4">
      <c r="A2214" s="39"/>
      <c r="D2214" s="39"/>
    </row>
    <row r="2215" spans="1:4">
      <c r="A2215" s="39"/>
      <c r="D2215" s="39"/>
    </row>
    <row r="2216" spans="1:4">
      <c r="A2216" s="39"/>
      <c r="D2216" s="39"/>
    </row>
    <row r="2217" spans="1:4">
      <c r="A2217" s="39"/>
      <c r="D2217" s="39"/>
    </row>
    <row r="2218" spans="1:4">
      <c r="A2218" s="39"/>
      <c r="D2218" s="39"/>
    </row>
    <row r="2219" spans="1:4">
      <c r="A2219" s="39"/>
      <c r="D2219" s="39"/>
    </row>
    <row r="2220" spans="1:4">
      <c r="A2220" s="39"/>
      <c r="D2220" s="39"/>
    </row>
    <row r="2221" spans="1:4">
      <c r="A2221" s="39"/>
      <c r="D2221" s="39"/>
    </row>
    <row r="2222" spans="1:4">
      <c r="A2222" s="39"/>
      <c r="D2222" s="39"/>
    </row>
    <row r="2223" spans="1:4">
      <c r="A2223" s="39"/>
      <c r="D2223" s="39"/>
    </row>
    <row r="2224" spans="1:4">
      <c r="A2224" s="39"/>
      <c r="D2224" s="39"/>
    </row>
    <row r="2225" spans="1:5">
      <c r="A2225" s="39"/>
      <c r="D2225" s="39"/>
    </row>
    <row r="2226" spans="1:5">
      <c r="A2226" s="39"/>
      <c r="D2226" s="39"/>
    </row>
    <row r="2227" spans="1:5">
      <c r="A2227" s="39"/>
      <c r="D2227" s="39"/>
    </row>
    <row r="2228" spans="1:5">
      <c r="A2228" s="39"/>
      <c r="D2228" s="39"/>
    </row>
    <row r="2229" spans="1:5">
      <c r="A2229" s="39"/>
      <c r="D2229" s="39"/>
    </row>
    <row r="2230" spans="1:5">
      <c r="A2230" s="39"/>
      <c r="D2230" s="39"/>
    </row>
    <row r="2231" spans="1:5">
      <c r="A2231" s="39"/>
      <c r="D2231" s="39"/>
    </row>
    <row r="2232" spans="1:5">
      <c r="A2232" s="39"/>
      <c r="D2232" s="39"/>
    </row>
    <row r="2233" spans="1:5">
      <c r="A2233" s="39"/>
      <c r="D2233" s="39"/>
    </row>
    <row r="2234" spans="1:5">
      <c r="A2234" s="39"/>
      <c r="D2234" s="39"/>
    </row>
    <row r="2235" spans="1:5">
      <c r="A2235" s="39"/>
      <c r="D2235" s="39"/>
    </row>
    <row r="2236" spans="1:5">
      <c r="A2236" s="39"/>
      <c r="D2236" s="39"/>
      <c r="E2236" s="438"/>
    </row>
    <row r="2237" spans="1:5">
      <c r="A2237" s="39"/>
      <c r="D2237" s="39"/>
    </row>
    <row r="2238" spans="1:5">
      <c r="A2238" s="39"/>
      <c r="D2238" s="39"/>
    </row>
    <row r="2239" spans="1:5">
      <c r="A2239" s="39"/>
      <c r="D2239" s="39"/>
    </row>
    <row r="2240" spans="1:5">
      <c r="A2240" s="39"/>
      <c r="D2240" s="39"/>
    </row>
    <row r="2241" spans="1:4">
      <c r="A2241" s="39"/>
      <c r="D2241" s="39"/>
    </row>
    <row r="2242" spans="1:4">
      <c r="A2242" s="39"/>
      <c r="D2242" s="39"/>
    </row>
    <row r="2243" spans="1:4">
      <c r="A2243" s="39"/>
      <c r="D2243" s="39"/>
    </row>
    <row r="2244" spans="1:4">
      <c r="A2244" s="39"/>
      <c r="D2244" s="39"/>
    </row>
    <row r="2245" spans="1:4">
      <c r="A2245" s="39"/>
      <c r="D2245" s="39"/>
    </row>
    <row r="2246" spans="1:4">
      <c r="A2246" s="39"/>
      <c r="D2246" s="39"/>
    </row>
    <row r="2247" spans="1:4">
      <c r="A2247" s="39"/>
      <c r="D2247" s="39"/>
    </row>
    <row r="2248" spans="1:4">
      <c r="A2248" s="39"/>
      <c r="D2248" s="39"/>
    </row>
    <row r="2249" spans="1:4">
      <c r="A2249" s="39"/>
      <c r="D2249" s="39"/>
    </row>
    <row r="2250" spans="1:4">
      <c r="A2250" s="39"/>
      <c r="D2250" s="39"/>
    </row>
    <row r="2251" spans="1:4">
      <c r="A2251" s="39"/>
      <c r="D2251" s="39"/>
    </row>
    <row r="2252" spans="1:4">
      <c r="A2252" s="39"/>
      <c r="D2252" s="39"/>
    </row>
    <row r="2253" spans="1:4">
      <c r="A2253" s="39"/>
      <c r="D2253" s="39"/>
    </row>
    <row r="2254" spans="1:4">
      <c r="A2254" s="39"/>
      <c r="D2254" s="39"/>
    </row>
    <row r="2255" spans="1:4">
      <c r="A2255" s="39"/>
      <c r="D2255" s="39"/>
    </row>
    <row r="2256" spans="1:4">
      <c r="A2256" s="39"/>
      <c r="D2256" s="39"/>
    </row>
    <row r="2257" spans="1:6">
      <c r="A2257" s="39"/>
      <c r="D2257" s="39"/>
    </row>
    <row r="2258" spans="1:6">
      <c r="A2258" s="39"/>
      <c r="D2258" s="39"/>
    </row>
    <row r="2259" spans="1:6">
      <c r="A2259" s="39"/>
      <c r="D2259" s="39"/>
    </row>
    <row r="2260" spans="1:6">
      <c r="A2260" s="39"/>
      <c r="D2260" s="39"/>
    </row>
    <row r="2261" spans="1:6">
      <c r="A2261" s="39"/>
      <c r="D2261" s="39"/>
    </row>
    <row r="2262" spans="1:6">
      <c r="A2262" s="39"/>
      <c r="D2262" s="39"/>
    </row>
    <row r="2263" spans="1:6">
      <c r="A2263" s="39"/>
      <c r="D2263" s="39"/>
    </row>
    <row r="2264" spans="1:6">
      <c r="A2264" s="39"/>
      <c r="D2264" s="39"/>
    </row>
    <row r="2265" spans="1:6">
      <c r="A2265" s="39"/>
      <c r="D2265" s="39"/>
    </row>
    <row r="2266" spans="1:6">
      <c r="A2266" s="39"/>
      <c r="D2266" s="39"/>
    </row>
    <row r="2267" spans="1:6">
      <c r="A2267" s="39"/>
      <c r="D2267" s="39"/>
    </row>
    <row r="2268" spans="1:6">
      <c r="A2268" s="39"/>
      <c r="D2268" s="39"/>
      <c r="F2268" s="39"/>
    </row>
    <row r="2269" spans="1:6">
      <c r="A2269" s="39"/>
      <c r="D2269" s="39"/>
      <c r="F2269" s="39"/>
    </row>
    <row r="2270" spans="1:6">
      <c r="A2270" s="39"/>
      <c r="D2270" s="39"/>
      <c r="F2270" s="258"/>
    </row>
    <row r="2271" spans="1:6">
      <c r="A2271" s="39"/>
      <c r="D2271" s="39"/>
    </row>
    <row r="2272" spans="1:6">
      <c r="A2272" s="39"/>
      <c r="D2272" s="39"/>
    </row>
    <row r="2273" spans="1:4">
      <c r="A2273" s="39"/>
      <c r="D2273" s="39"/>
    </row>
    <row r="2274" spans="1:4">
      <c r="A2274" s="39"/>
      <c r="D2274" s="39"/>
    </row>
    <row r="2275" spans="1:4">
      <c r="A2275" s="39"/>
      <c r="D2275" s="39"/>
    </row>
    <row r="2276" spans="1:4">
      <c r="A2276" s="39"/>
      <c r="D2276" s="39"/>
    </row>
    <row r="2277" spans="1:4">
      <c r="A2277" s="39"/>
      <c r="D2277" s="39"/>
    </row>
    <row r="2278" spans="1:4">
      <c r="A2278" s="39"/>
      <c r="D2278" s="39"/>
    </row>
    <row r="2279" spans="1:4">
      <c r="A2279" s="39"/>
      <c r="D2279" s="39"/>
    </row>
    <row r="2280" spans="1:4">
      <c r="A2280" s="39"/>
      <c r="D2280" s="39"/>
    </row>
    <row r="2281" spans="1:4">
      <c r="A2281" s="39"/>
      <c r="D2281" s="39"/>
    </row>
    <row r="2282" spans="1:4">
      <c r="A2282" s="39"/>
      <c r="D2282" s="39"/>
    </row>
    <row r="2283" spans="1:4">
      <c r="A2283" s="39"/>
      <c r="D2283" s="39"/>
    </row>
    <row r="2284" spans="1:4">
      <c r="A2284" s="39"/>
      <c r="D2284" s="39"/>
    </row>
    <row r="2285" spans="1:4">
      <c r="A2285" s="39"/>
      <c r="D2285" s="39"/>
    </row>
    <row r="2286" spans="1:4">
      <c r="A2286" s="39"/>
      <c r="D2286" s="39"/>
    </row>
    <row r="2287" spans="1:4">
      <c r="A2287" s="39"/>
      <c r="D2287" s="39"/>
    </row>
    <row r="2288" spans="1:4">
      <c r="A2288" s="39"/>
      <c r="D2288" s="39"/>
    </row>
    <row r="2289" spans="1:4">
      <c r="A2289" s="39"/>
      <c r="D2289" s="39"/>
    </row>
    <row r="2290" spans="1:4">
      <c r="A2290" s="39"/>
      <c r="D2290" s="39"/>
    </row>
    <row r="2291" spans="1:4">
      <c r="A2291" s="39"/>
      <c r="D2291" s="39"/>
    </row>
    <row r="2292" spans="1:4">
      <c r="A2292" s="39"/>
      <c r="D2292" s="39"/>
    </row>
    <row r="2293" spans="1:4">
      <c r="A2293" s="39"/>
      <c r="D2293" s="39"/>
    </row>
    <row r="2294" spans="1:4">
      <c r="A2294" s="39"/>
      <c r="D2294" s="39"/>
    </row>
    <row r="2295" spans="1:4">
      <c r="A2295" s="39"/>
      <c r="D2295" s="39"/>
    </row>
    <row r="2296" spans="1:4">
      <c r="A2296" s="39"/>
      <c r="D2296" s="39"/>
    </row>
    <row r="2297" spans="1:4">
      <c r="A2297" s="39"/>
      <c r="D2297" s="39"/>
    </row>
    <row r="2298" spans="1:4">
      <c r="A2298" s="39"/>
      <c r="D2298" s="39"/>
    </row>
    <row r="2299" spans="1:4">
      <c r="A2299" s="39"/>
      <c r="D2299" s="39"/>
    </row>
    <row r="2300" spans="1:4">
      <c r="A2300" s="39"/>
      <c r="D2300" s="39"/>
    </row>
    <row r="2301" spans="1:4">
      <c r="A2301" s="39"/>
      <c r="D2301" s="39"/>
    </row>
    <row r="2302" spans="1:4">
      <c r="A2302" s="39"/>
      <c r="D2302" s="39"/>
    </row>
    <row r="2303" spans="1:4">
      <c r="A2303" s="39"/>
      <c r="D2303" s="39"/>
    </row>
    <row r="2304" spans="1:4">
      <c r="A2304" s="39"/>
      <c r="D2304" s="39"/>
    </row>
    <row r="2305" spans="1:10">
      <c r="A2305" s="39"/>
      <c r="D2305" s="39"/>
    </row>
    <row r="2306" spans="1:10">
      <c r="A2306" s="39"/>
      <c r="D2306" s="39"/>
    </row>
    <row r="2307" spans="1:10">
      <c r="A2307" s="39"/>
      <c r="D2307" s="39"/>
    </row>
    <row r="2308" spans="1:10">
      <c r="A2308" s="39"/>
      <c r="D2308" s="39"/>
    </row>
    <row r="2309" spans="1:10">
      <c r="A2309" s="39"/>
      <c r="D2309" s="39"/>
    </row>
    <row r="2310" spans="1:10">
      <c r="A2310" s="39"/>
      <c r="D2310" s="39"/>
    </row>
    <row r="2311" spans="1:10">
      <c r="A2311" s="39"/>
      <c r="D2311" s="39"/>
    </row>
    <row r="2312" spans="1:10">
      <c r="A2312" s="39"/>
      <c r="D2312" s="39"/>
    </row>
    <row r="2313" spans="1:10">
      <c r="A2313" s="39"/>
      <c r="D2313" s="39"/>
    </row>
    <row r="2314" spans="1:10">
      <c r="A2314" s="39"/>
      <c r="D2314" s="39"/>
    </row>
    <row r="2315" spans="1:10">
      <c r="A2315" s="39"/>
      <c r="D2315" s="39"/>
    </row>
    <row r="2316" spans="1:10">
      <c r="A2316" s="39"/>
      <c r="D2316" s="39"/>
    </row>
    <row r="2317" spans="1:10">
      <c r="A2317" s="39"/>
      <c r="D2317" s="39"/>
    </row>
    <row r="2318" spans="1:10">
      <c r="A2318" s="39"/>
      <c r="D2318" s="39"/>
      <c r="J2318" s="461"/>
    </row>
    <row r="2319" spans="1:10">
      <c r="A2319" s="39"/>
      <c r="D2319" s="39"/>
      <c r="J2319" s="461"/>
    </row>
    <row r="2320" spans="1:10">
      <c r="A2320" s="39"/>
      <c r="D2320" s="39"/>
    </row>
    <row r="2321" spans="1:4">
      <c r="A2321" s="39"/>
      <c r="D2321" s="39"/>
    </row>
    <row r="2322" spans="1:4">
      <c r="A2322" s="39"/>
      <c r="D2322" s="39"/>
    </row>
    <row r="2323" spans="1:4">
      <c r="A2323" s="39"/>
      <c r="D2323" s="39"/>
    </row>
    <row r="2324" spans="1:4">
      <c r="A2324" s="39"/>
      <c r="D2324" s="39"/>
    </row>
    <row r="2325" spans="1:4">
      <c r="A2325" s="39"/>
      <c r="D2325" s="39"/>
    </row>
    <row r="2326" spans="1:4">
      <c r="A2326" s="39"/>
      <c r="D2326" s="39"/>
    </row>
    <row r="2327" spans="1:4">
      <c r="A2327" s="39"/>
      <c r="D2327" s="39"/>
    </row>
    <row r="2328" spans="1:4">
      <c r="A2328" s="39"/>
      <c r="D2328" s="39"/>
    </row>
    <row r="2329" spans="1:4">
      <c r="A2329" s="39"/>
      <c r="D2329" s="39"/>
    </row>
    <row r="2330" spans="1:4">
      <c r="A2330" s="39"/>
      <c r="D2330" s="39"/>
    </row>
    <row r="2331" spans="1:4">
      <c r="A2331" s="39"/>
      <c r="D2331" s="39"/>
    </row>
    <row r="2332" spans="1:4">
      <c r="A2332" s="39"/>
      <c r="D2332" s="39"/>
    </row>
    <row r="2333" spans="1:4">
      <c r="A2333" s="39"/>
      <c r="D2333" s="39"/>
    </row>
    <row r="2334" spans="1:4">
      <c r="A2334" s="39"/>
      <c r="D2334" s="39"/>
    </row>
    <row r="2335" spans="1:4">
      <c r="A2335" s="39"/>
      <c r="D2335" s="39"/>
    </row>
    <row r="2336" spans="1:4">
      <c r="A2336" s="39"/>
      <c r="D2336" s="39"/>
    </row>
    <row r="2337" spans="1:10">
      <c r="A2337" s="39"/>
      <c r="D2337" s="39"/>
    </row>
    <row r="2338" spans="1:10">
      <c r="A2338" s="39"/>
      <c r="D2338" s="39"/>
    </row>
    <row r="2339" spans="1:10">
      <c r="A2339" s="39"/>
      <c r="D2339" s="39"/>
    </row>
    <row r="2340" spans="1:10">
      <c r="A2340" s="39"/>
      <c r="D2340" s="39"/>
    </row>
    <row r="2341" spans="1:10">
      <c r="A2341" s="39"/>
      <c r="D2341" s="39"/>
      <c r="J2341" s="417"/>
    </row>
    <row r="2342" spans="1:10">
      <c r="A2342" s="39"/>
      <c r="D2342" s="39"/>
    </row>
    <row r="2343" spans="1:10">
      <c r="A2343" s="39"/>
      <c r="D2343" s="39"/>
    </row>
    <row r="2344" spans="1:10">
      <c r="A2344" s="39"/>
      <c r="D2344" s="39"/>
    </row>
    <row r="2345" spans="1:10">
      <c r="A2345" s="39"/>
      <c r="D2345" s="39"/>
    </row>
    <row r="2346" spans="1:10">
      <c r="A2346" s="39"/>
      <c r="D2346" s="39"/>
    </row>
    <row r="2347" spans="1:10">
      <c r="A2347" s="39"/>
      <c r="D2347" s="39"/>
    </row>
    <row r="2348" spans="1:10">
      <c r="A2348" s="39"/>
      <c r="D2348" s="39"/>
    </row>
    <row r="2349" spans="1:10">
      <c r="A2349" s="39"/>
      <c r="D2349" s="39"/>
    </row>
    <row r="2350" spans="1:10">
      <c r="A2350" s="39"/>
      <c r="D2350" s="39"/>
    </row>
    <row r="2351" spans="1:10">
      <c r="A2351" s="39"/>
      <c r="D2351" s="39"/>
    </row>
    <row r="2352" spans="1:10">
      <c r="A2352" s="39"/>
      <c r="D2352" s="39"/>
    </row>
    <row r="2353" spans="1:6">
      <c r="A2353" s="39"/>
      <c r="D2353" s="39"/>
    </row>
    <row r="2354" spans="1:6">
      <c r="A2354" s="39"/>
      <c r="D2354" s="39"/>
    </row>
    <row r="2355" spans="1:6">
      <c r="A2355" s="39"/>
      <c r="D2355" s="39"/>
    </row>
    <row r="2356" spans="1:6">
      <c r="A2356" s="39"/>
      <c r="D2356" s="39"/>
    </row>
    <row r="2357" spans="1:6">
      <c r="A2357" s="39"/>
      <c r="D2357" s="39"/>
    </row>
    <row r="2358" spans="1:6">
      <c r="A2358" s="39"/>
      <c r="D2358" s="39"/>
    </row>
    <row r="2359" spans="1:6">
      <c r="A2359" s="39"/>
      <c r="D2359" s="39"/>
    </row>
    <row r="2360" spans="1:6">
      <c r="A2360" s="39"/>
      <c r="D2360" s="39"/>
    </row>
    <row r="2361" spans="1:6">
      <c r="A2361" s="39"/>
      <c r="D2361" s="39"/>
    </row>
    <row r="2362" spans="1:6">
      <c r="A2362" s="39"/>
      <c r="D2362" s="39"/>
    </row>
    <row r="2363" spans="1:6">
      <c r="A2363" s="39"/>
      <c r="D2363" s="39"/>
    </row>
    <row r="2364" spans="1:6">
      <c r="A2364" s="39"/>
      <c r="D2364" s="39"/>
      <c r="F2364" s="39"/>
    </row>
    <row r="2365" spans="1:6">
      <c r="A2365" s="39"/>
      <c r="D2365" s="39"/>
      <c r="F2365" s="39"/>
    </row>
    <row r="2366" spans="1:6">
      <c r="A2366" s="39"/>
      <c r="D2366" s="39"/>
    </row>
    <row r="2367" spans="1:6">
      <c r="A2367" s="39"/>
      <c r="D2367" s="39"/>
    </row>
    <row r="2368" spans="1:6">
      <c r="A2368" s="39"/>
      <c r="D2368" s="39"/>
    </row>
    <row r="2369" spans="1:12">
      <c r="A2369" s="39"/>
      <c r="D2369" s="39"/>
    </row>
    <row r="2370" spans="1:12">
      <c r="A2370" s="39"/>
      <c r="D2370" s="39"/>
    </row>
    <row r="2371" spans="1:12">
      <c r="A2371" s="39"/>
      <c r="D2371" s="39"/>
    </row>
    <row r="2372" spans="1:12">
      <c r="A2372" s="39"/>
      <c r="D2372" s="39"/>
    </row>
    <row r="2373" spans="1:12">
      <c r="A2373" s="39"/>
      <c r="D2373" s="39"/>
    </row>
    <row r="2374" spans="1:12">
      <c r="A2374" s="39"/>
      <c r="D2374" s="39"/>
    </row>
    <row r="2375" spans="1:12">
      <c r="A2375" s="39"/>
      <c r="D2375" s="39"/>
    </row>
    <row r="2376" spans="1:12">
      <c r="A2376" s="39"/>
      <c r="C2376" s="417"/>
      <c r="D2376" s="39"/>
      <c r="E2376" s="417"/>
      <c r="L2376" s="417"/>
    </row>
    <row r="2377" spans="1:12">
      <c r="A2377" s="39"/>
      <c r="D2377" s="39"/>
    </row>
    <row r="2378" spans="1:12">
      <c r="A2378" s="39"/>
      <c r="D2378" s="39"/>
    </row>
    <row r="2379" spans="1:12">
      <c r="A2379" s="39"/>
      <c r="D2379" s="39"/>
    </row>
    <row r="2380" spans="1:12">
      <c r="A2380" s="39"/>
      <c r="D2380" s="39"/>
    </row>
    <row r="2381" spans="1:12">
      <c r="A2381" s="39"/>
      <c r="D2381" s="39"/>
    </row>
    <row r="2382" spans="1:12">
      <c r="A2382" s="39"/>
      <c r="D2382" s="39"/>
    </row>
    <row r="2383" spans="1:12">
      <c r="A2383" s="39"/>
      <c r="D2383" s="39"/>
    </row>
    <row r="2384" spans="1:12">
      <c r="A2384" s="39"/>
      <c r="D2384" s="39"/>
    </row>
    <row r="2385" spans="1:4">
      <c r="A2385" s="39"/>
      <c r="D2385" s="39"/>
    </row>
    <row r="2386" spans="1:4">
      <c r="A2386" s="39"/>
      <c r="D2386" s="39"/>
    </row>
    <row r="2387" spans="1:4">
      <c r="A2387" s="39"/>
      <c r="D2387" s="39"/>
    </row>
    <row r="2388" spans="1:4">
      <c r="A2388" s="39"/>
      <c r="D2388" s="39"/>
    </row>
    <row r="2389" spans="1:4">
      <c r="A2389" s="39"/>
      <c r="D2389" s="39"/>
    </row>
    <row r="2390" spans="1:4">
      <c r="A2390" s="39"/>
      <c r="D2390" s="39"/>
    </row>
    <row r="2391" spans="1:4">
      <c r="A2391" s="39"/>
      <c r="D2391" s="39"/>
    </row>
    <row r="2392" spans="1:4">
      <c r="A2392" s="39"/>
      <c r="D2392" s="39"/>
    </row>
    <row r="2393" spans="1:4">
      <c r="A2393" s="39"/>
      <c r="D2393" s="39"/>
    </row>
    <row r="2394" spans="1:4">
      <c r="A2394" s="39"/>
      <c r="D2394" s="39"/>
    </row>
    <row r="2395" spans="1:4">
      <c r="A2395" s="39"/>
      <c r="D2395" s="39"/>
    </row>
    <row r="2396" spans="1:4">
      <c r="A2396" s="39"/>
      <c r="D2396" s="39"/>
    </row>
    <row r="2397" spans="1:4">
      <c r="A2397" s="39"/>
      <c r="D2397" s="39"/>
    </row>
    <row r="2398" spans="1:4">
      <c r="A2398" s="39"/>
      <c r="D2398" s="39"/>
    </row>
    <row r="2399" spans="1:4">
      <c r="A2399" s="39"/>
      <c r="D2399" s="39"/>
    </row>
    <row r="2400" spans="1:4">
      <c r="A2400" s="39"/>
      <c r="D2400" s="39"/>
    </row>
    <row r="2401" spans="1:10">
      <c r="A2401" s="39"/>
      <c r="D2401" s="39"/>
      <c r="J2401" s="444"/>
    </row>
    <row r="2402" spans="1:10">
      <c r="A2402" s="39"/>
      <c r="D2402" s="39"/>
    </row>
    <row r="2403" spans="1:10">
      <c r="A2403" s="39"/>
      <c r="D2403" s="39"/>
    </row>
    <row r="2404" spans="1:10">
      <c r="A2404" s="39"/>
      <c r="D2404" s="39"/>
    </row>
    <row r="2405" spans="1:10">
      <c r="A2405" s="39"/>
      <c r="D2405" s="39"/>
    </row>
    <row r="2406" spans="1:10">
      <c r="A2406" s="39"/>
      <c r="D2406" s="39"/>
    </row>
    <row r="2407" spans="1:10">
      <c r="A2407" s="39"/>
      <c r="D2407" s="39"/>
    </row>
    <row r="2408" spans="1:10">
      <c r="A2408" s="39"/>
      <c r="D2408" s="39"/>
    </row>
    <row r="2409" spans="1:10">
      <c r="A2409" s="39"/>
      <c r="D2409" s="39"/>
    </row>
    <row r="2410" spans="1:10">
      <c r="A2410" s="39"/>
      <c r="D2410" s="39"/>
    </row>
    <row r="2411" spans="1:10">
      <c r="A2411" s="39"/>
      <c r="D2411" s="39"/>
    </row>
    <row r="2412" spans="1:10">
      <c r="A2412" s="39"/>
      <c r="D2412" s="39"/>
    </row>
    <row r="2413" spans="1:10">
      <c r="A2413" s="39"/>
      <c r="D2413" s="39"/>
    </row>
    <row r="2414" spans="1:10">
      <c r="A2414" s="39"/>
      <c r="D2414" s="39"/>
    </row>
    <row r="2415" spans="1:10">
      <c r="A2415" s="39"/>
      <c r="D2415" s="39"/>
    </row>
    <row r="2416" spans="1:10">
      <c r="A2416" s="39"/>
      <c r="D2416" s="39"/>
    </row>
    <row r="2417" spans="1:4">
      <c r="A2417" s="39"/>
      <c r="D2417" s="39"/>
    </row>
    <row r="2418" spans="1:4">
      <c r="A2418" s="39"/>
      <c r="D2418" s="39"/>
    </row>
    <row r="2419" spans="1:4">
      <c r="A2419" s="39"/>
      <c r="D2419" s="39"/>
    </row>
    <row r="2420" spans="1:4">
      <c r="A2420" s="39"/>
      <c r="D2420" s="39"/>
    </row>
    <row r="2421" spans="1:4">
      <c r="A2421" s="39"/>
      <c r="D2421" s="39"/>
    </row>
    <row r="2422" spans="1:4">
      <c r="A2422" s="39"/>
      <c r="D2422" s="39"/>
    </row>
    <row r="2423" spans="1:4">
      <c r="A2423" s="39"/>
      <c r="D2423" s="39"/>
    </row>
    <row r="2424" spans="1:4">
      <c r="A2424" s="39"/>
      <c r="D2424" s="39"/>
    </row>
    <row r="2425" spans="1:4">
      <c r="A2425" s="39"/>
      <c r="D2425" s="39"/>
    </row>
    <row r="2426" spans="1:4">
      <c r="A2426" s="39"/>
      <c r="D2426" s="39"/>
    </row>
    <row r="2427" spans="1:4">
      <c r="A2427" s="39"/>
      <c r="D2427" s="39"/>
    </row>
    <row r="2428" spans="1:4">
      <c r="A2428" s="39"/>
      <c r="D2428" s="39"/>
    </row>
    <row r="2429" spans="1:4">
      <c r="A2429" s="39"/>
      <c r="D2429" s="39"/>
    </row>
    <row r="2430" spans="1:4">
      <c r="A2430" s="39"/>
      <c r="D2430" s="39"/>
    </row>
    <row r="2431" spans="1:4">
      <c r="A2431" s="39"/>
      <c r="D2431" s="39"/>
    </row>
    <row r="2432" spans="1:4">
      <c r="A2432" s="39"/>
      <c r="D2432" s="39"/>
    </row>
    <row r="2433" spans="1:11">
      <c r="A2433" s="39"/>
      <c r="D2433" s="39"/>
    </row>
    <row r="2434" spans="1:11">
      <c r="A2434" s="39"/>
      <c r="D2434" s="39"/>
    </row>
    <row r="2435" spans="1:11">
      <c r="A2435" s="39"/>
      <c r="D2435" s="39"/>
    </row>
    <row r="2436" spans="1:11">
      <c r="A2436" s="39"/>
      <c r="D2436" s="39"/>
    </row>
    <row r="2437" spans="1:11">
      <c r="A2437" s="39"/>
      <c r="D2437" s="39"/>
    </row>
    <row r="2438" spans="1:11">
      <c r="A2438" s="39"/>
      <c r="D2438" s="39"/>
    </row>
    <row r="2439" spans="1:11">
      <c r="A2439" s="39"/>
      <c r="D2439" s="39"/>
    </row>
    <row r="2440" spans="1:11">
      <c r="A2440" s="39"/>
      <c r="D2440" s="39"/>
    </row>
    <row r="2441" spans="1:11">
      <c r="A2441" s="39"/>
      <c r="D2441" s="39"/>
    </row>
    <row r="2442" spans="1:11">
      <c r="A2442" s="39"/>
      <c r="D2442" s="39"/>
    </row>
    <row r="2443" spans="1:11">
      <c r="A2443" s="39"/>
      <c r="D2443" s="39"/>
    </row>
    <row r="2444" spans="1:11">
      <c r="A2444" s="39"/>
      <c r="D2444" s="39"/>
    </row>
    <row r="2445" spans="1:11">
      <c r="A2445" s="39"/>
      <c r="D2445" s="39"/>
    </row>
    <row r="2446" spans="1:11">
      <c r="A2446" s="39"/>
      <c r="D2446" s="39"/>
      <c r="K2446" s="433"/>
    </row>
    <row r="2447" spans="1:11">
      <c r="A2447" s="39"/>
      <c r="D2447" s="39"/>
    </row>
    <row r="2448" spans="1:11">
      <c r="A2448" s="39"/>
      <c r="D2448" s="39"/>
    </row>
    <row r="2449" spans="1:4">
      <c r="A2449" s="39"/>
      <c r="D2449" s="39"/>
    </row>
    <row r="2450" spans="1:4">
      <c r="A2450" s="39"/>
      <c r="D2450" s="39"/>
    </row>
    <row r="2451" spans="1:4">
      <c r="A2451" s="39"/>
      <c r="D2451" s="39"/>
    </row>
    <row r="2452" spans="1:4">
      <c r="A2452" s="39"/>
      <c r="D2452" s="39"/>
    </row>
    <row r="2453" spans="1:4">
      <c r="A2453" s="39"/>
      <c r="D2453" s="39"/>
    </row>
    <row r="2454" spans="1:4">
      <c r="A2454" s="39"/>
      <c r="D2454" s="39"/>
    </row>
    <row r="2455" spans="1:4">
      <c r="A2455" s="39"/>
      <c r="D2455" s="39"/>
    </row>
    <row r="2456" spans="1:4">
      <c r="A2456" s="39"/>
      <c r="D2456" s="39"/>
    </row>
    <row r="2457" spans="1:4">
      <c r="A2457" s="39"/>
      <c r="D2457" s="39"/>
    </row>
    <row r="2458" spans="1:4">
      <c r="A2458" s="39"/>
      <c r="D2458" s="39"/>
    </row>
    <row r="2459" spans="1:4">
      <c r="A2459" s="39"/>
      <c r="D2459" s="39"/>
    </row>
    <row r="2460" spans="1:4">
      <c r="A2460" s="39"/>
      <c r="D2460" s="39"/>
    </row>
    <row r="2461" spans="1:4">
      <c r="A2461" s="39"/>
      <c r="D2461" s="39"/>
    </row>
    <row r="2462" spans="1:4">
      <c r="A2462" s="39"/>
      <c r="D2462" s="39"/>
    </row>
    <row r="2463" spans="1:4">
      <c r="A2463" s="39"/>
      <c r="D2463" s="39"/>
    </row>
    <row r="2464" spans="1:4">
      <c r="A2464" s="39"/>
      <c r="D2464" s="39"/>
    </row>
    <row r="2465" spans="1:4">
      <c r="A2465" s="39"/>
      <c r="D2465" s="39"/>
    </row>
    <row r="2466" spans="1:4">
      <c r="A2466" s="39"/>
      <c r="D2466" s="39"/>
    </row>
    <row r="2467" spans="1:4">
      <c r="A2467" s="39"/>
      <c r="D2467" s="39"/>
    </row>
    <row r="2468" spans="1:4">
      <c r="A2468" s="39"/>
      <c r="D2468" s="39"/>
    </row>
    <row r="2469" spans="1:4">
      <c r="A2469" s="39"/>
      <c r="D2469" s="39"/>
    </row>
    <row r="2470" spans="1:4">
      <c r="A2470" s="39"/>
      <c r="D2470" s="39"/>
    </row>
    <row r="2471" spans="1:4">
      <c r="A2471" s="39"/>
      <c r="D2471" s="39"/>
    </row>
    <row r="2472" spans="1:4">
      <c r="A2472" s="39"/>
      <c r="D2472" s="39"/>
    </row>
    <row r="2473" spans="1:4">
      <c r="A2473" s="39"/>
      <c r="D2473" s="39"/>
    </row>
    <row r="2474" spans="1:4">
      <c r="A2474" s="39"/>
      <c r="D2474" s="39"/>
    </row>
    <row r="2475" spans="1:4">
      <c r="A2475" s="39"/>
      <c r="D2475" s="39"/>
    </row>
    <row r="2476" spans="1:4">
      <c r="A2476" s="39"/>
      <c r="D2476" s="39"/>
    </row>
    <row r="2477" spans="1:4">
      <c r="A2477" s="39"/>
      <c r="D2477" s="39"/>
    </row>
    <row r="2478" spans="1:4">
      <c r="A2478" s="39"/>
      <c r="D2478" s="39"/>
    </row>
    <row r="2479" spans="1:4">
      <c r="A2479" s="39"/>
      <c r="D2479" s="39"/>
    </row>
    <row r="2480" spans="1:4">
      <c r="A2480" s="39"/>
      <c r="D2480" s="39"/>
    </row>
    <row r="2481" spans="1:10">
      <c r="A2481" s="39"/>
      <c r="D2481" s="39"/>
    </row>
    <row r="2482" spans="1:10">
      <c r="A2482" s="39"/>
      <c r="D2482" s="39"/>
    </row>
    <row r="2483" spans="1:10">
      <c r="A2483" s="39"/>
      <c r="D2483" s="39"/>
    </row>
    <row r="2484" spans="1:10">
      <c r="A2484" s="39"/>
      <c r="D2484" s="39"/>
    </row>
    <row r="2485" spans="1:10">
      <c r="A2485" s="39"/>
      <c r="D2485" s="39"/>
    </row>
    <row r="2486" spans="1:10">
      <c r="A2486" s="39"/>
      <c r="D2486" s="39"/>
    </row>
    <row r="2487" spans="1:10">
      <c r="A2487" s="39"/>
      <c r="D2487" s="39"/>
    </row>
    <row r="2488" spans="1:10">
      <c r="A2488" s="39"/>
      <c r="D2488" s="39"/>
    </row>
    <row r="2489" spans="1:10">
      <c r="A2489" s="39"/>
      <c r="D2489" s="39"/>
    </row>
    <row r="2490" spans="1:10">
      <c r="A2490" s="39"/>
      <c r="D2490" s="39"/>
    </row>
    <row r="2491" spans="1:10">
      <c r="A2491" s="39"/>
      <c r="D2491" s="39"/>
    </row>
    <row r="2492" spans="1:10">
      <c r="A2492" s="39"/>
      <c r="D2492" s="39"/>
    </row>
    <row r="2493" spans="1:10">
      <c r="A2493" s="39"/>
      <c r="D2493" s="39"/>
      <c r="J2493" s="177"/>
    </row>
    <row r="2494" spans="1:10">
      <c r="A2494" s="39"/>
      <c r="D2494" s="39"/>
      <c r="G2494" s="258"/>
    </row>
    <row r="2495" spans="1:10">
      <c r="A2495" s="39"/>
      <c r="D2495" s="39"/>
      <c r="F2495" s="39"/>
      <c r="G2495" s="39"/>
      <c r="H2495" s="39"/>
    </row>
    <row r="2496" spans="1:10">
      <c r="A2496" s="39"/>
      <c r="D2496" s="39"/>
      <c r="F2496" s="458"/>
    </row>
    <row r="2497" spans="1:6">
      <c r="A2497" s="39"/>
      <c r="D2497" s="39"/>
    </row>
    <row r="2498" spans="1:6">
      <c r="A2498" s="39"/>
      <c r="D2498" s="39"/>
    </row>
    <row r="2499" spans="1:6">
      <c r="A2499" s="39"/>
      <c r="D2499" s="39"/>
    </row>
    <row r="2500" spans="1:6">
      <c r="A2500" s="39"/>
      <c r="D2500" s="39"/>
    </row>
    <row r="2501" spans="1:6">
      <c r="A2501" s="39"/>
      <c r="D2501" s="39"/>
    </row>
    <row r="2502" spans="1:6">
      <c r="A2502" s="39"/>
      <c r="D2502" s="39"/>
    </row>
    <row r="2503" spans="1:6">
      <c r="A2503" s="39"/>
      <c r="D2503" s="39"/>
    </row>
    <row r="2504" spans="1:6">
      <c r="A2504" s="39"/>
      <c r="D2504" s="39"/>
      <c r="F2504" s="417"/>
    </row>
    <row r="2505" spans="1:6">
      <c r="A2505" s="39"/>
      <c r="D2505" s="39"/>
    </row>
    <row r="2506" spans="1:6">
      <c r="A2506" s="39"/>
      <c r="D2506" s="39"/>
    </row>
    <row r="2507" spans="1:6">
      <c r="A2507" s="39"/>
      <c r="D2507" s="39"/>
    </row>
    <row r="2508" spans="1:6">
      <c r="A2508" s="39"/>
      <c r="D2508" s="39"/>
    </row>
    <row r="2509" spans="1:6">
      <c r="A2509" s="39"/>
      <c r="D2509" s="39"/>
    </row>
    <row r="2510" spans="1:6">
      <c r="A2510" s="39"/>
      <c r="D2510" s="39"/>
    </row>
    <row r="2511" spans="1:6">
      <c r="A2511" s="39"/>
      <c r="D2511" s="39"/>
    </row>
    <row r="2512" spans="1:6">
      <c r="A2512" s="39"/>
      <c r="D2512" s="39"/>
    </row>
    <row r="2513" spans="1:4">
      <c r="A2513" s="39"/>
      <c r="D2513" s="39"/>
    </row>
    <row r="2514" spans="1:4">
      <c r="A2514" s="39"/>
      <c r="D2514" s="39"/>
    </row>
    <row r="2515" spans="1:4">
      <c r="A2515" s="39"/>
      <c r="D2515" s="39"/>
    </row>
    <row r="2516" spans="1:4">
      <c r="A2516" s="39"/>
      <c r="D2516" s="39"/>
    </row>
    <row r="2517" spans="1:4">
      <c r="A2517" s="39"/>
      <c r="D2517" s="39"/>
    </row>
    <row r="2518" spans="1:4">
      <c r="A2518" s="39"/>
      <c r="D2518" s="39"/>
    </row>
    <row r="2519" spans="1:4">
      <c r="A2519" s="39"/>
      <c r="D2519" s="39"/>
    </row>
    <row r="2520" spans="1:4">
      <c r="A2520" s="39"/>
      <c r="D2520" s="39"/>
    </row>
    <row r="2521" spans="1:4">
      <c r="A2521" s="39"/>
      <c r="D2521" s="39"/>
    </row>
    <row r="2522" spans="1:4">
      <c r="A2522" s="39"/>
      <c r="D2522" s="39"/>
    </row>
    <row r="2523" spans="1:4">
      <c r="A2523" s="39"/>
      <c r="D2523" s="39"/>
    </row>
    <row r="2524" spans="1:4">
      <c r="A2524" s="39"/>
      <c r="D2524" s="39"/>
    </row>
    <row r="2525" spans="1:4">
      <c r="A2525" s="39"/>
      <c r="D2525" s="39"/>
    </row>
    <row r="2526" spans="1:4">
      <c r="A2526" s="39"/>
      <c r="D2526" s="39"/>
    </row>
    <row r="2527" spans="1:4">
      <c r="A2527" s="39"/>
      <c r="D2527" s="39"/>
    </row>
    <row r="2528" spans="1:4">
      <c r="A2528" s="39"/>
      <c r="D2528" s="39"/>
    </row>
    <row r="2529" spans="1:8">
      <c r="A2529" s="39"/>
      <c r="D2529" s="39"/>
    </row>
    <row r="2530" spans="1:8">
      <c r="A2530" s="39"/>
      <c r="D2530" s="39"/>
    </row>
    <row r="2531" spans="1:8">
      <c r="A2531" s="39"/>
      <c r="D2531" s="39"/>
    </row>
    <row r="2532" spans="1:8">
      <c r="A2532" s="39"/>
      <c r="D2532" s="39"/>
    </row>
    <row r="2533" spans="1:8">
      <c r="A2533" s="39"/>
      <c r="D2533" s="39"/>
    </row>
    <row r="2534" spans="1:8">
      <c r="A2534" s="39"/>
      <c r="D2534" s="39"/>
    </row>
    <row r="2535" spans="1:8">
      <c r="A2535" s="39"/>
      <c r="D2535" s="39"/>
    </row>
    <row r="2536" spans="1:8">
      <c r="A2536" s="39"/>
      <c r="D2536" s="39"/>
    </row>
    <row r="2537" spans="1:8">
      <c r="A2537" s="39"/>
      <c r="D2537" s="39"/>
    </row>
    <row r="2538" spans="1:8">
      <c r="A2538" s="39"/>
      <c r="D2538" s="39"/>
      <c r="F2538" s="447"/>
    </row>
    <row r="2539" spans="1:8">
      <c r="A2539" s="39"/>
      <c r="D2539" s="39"/>
      <c r="G2539" s="417"/>
      <c r="H2539" s="258"/>
    </row>
    <row r="2540" spans="1:8">
      <c r="A2540" s="39"/>
      <c r="D2540" s="39"/>
      <c r="G2540" s="417"/>
      <c r="H2540" s="258"/>
    </row>
    <row r="2541" spans="1:8">
      <c r="A2541" s="39"/>
      <c r="D2541" s="39"/>
    </row>
    <row r="2542" spans="1:8">
      <c r="A2542" s="39"/>
      <c r="D2542" s="39"/>
    </row>
    <row r="2543" spans="1:8">
      <c r="A2543" s="39"/>
      <c r="D2543" s="39"/>
    </row>
    <row r="2544" spans="1:8">
      <c r="A2544" s="39"/>
      <c r="D2544" s="39"/>
    </row>
    <row r="2545" spans="1:8">
      <c r="A2545" s="39"/>
      <c r="D2545" s="39"/>
    </row>
    <row r="2546" spans="1:8">
      <c r="A2546" s="39"/>
      <c r="D2546" s="39"/>
    </row>
    <row r="2547" spans="1:8">
      <c r="A2547" s="39"/>
      <c r="D2547" s="39"/>
    </row>
    <row r="2548" spans="1:8">
      <c r="A2548" s="39"/>
      <c r="D2548" s="39"/>
    </row>
    <row r="2549" spans="1:8">
      <c r="A2549" s="39"/>
      <c r="D2549" s="39"/>
    </row>
    <row r="2550" spans="1:8">
      <c r="A2550" s="39"/>
      <c r="D2550" s="39"/>
    </row>
    <row r="2551" spans="1:8">
      <c r="A2551" s="39"/>
      <c r="D2551" s="39"/>
    </row>
    <row r="2552" spans="1:8">
      <c r="A2552" s="39"/>
      <c r="D2552" s="39"/>
    </row>
    <row r="2553" spans="1:8">
      <c r="A2553" s="39"/>
      <c r="D2553" s="39"/>
    </row>
    <row r="2554" spans="1:8">
      <c r="A2554" s="39"/>
      <c r="D2554" s="39"/>
    </row>
    <row r="2555" spans="1:8">
      <c r="A2555" s="39"/>
      <c r="D2555" s="39"/>
      <c r="G2555" s="417"/>
      <c r="H2555" s="258"/>
    </row>
    <row r="2556" spans="1:8">
      <c r="A2556" s="39"/>
      <c r="D2556" s="39"/>
    </row>
    <row r="2557" spans="1:8">
      <c r="A2557" s="39"/>
      <c r="D2557" s="39"/>
    </row>
    <row r="2558" spans="1:8">
      <c r="A2558" s="39"/>
      <c r="D2558" s="39"/>
    </row>
    <row r="2559" spans="1:8">
      <c r="A2559" s="39"/>
      <c r="D2559" s="39"/>
    </row>
    <row r="2560" spans="1:8">
      <c r="A2560" s="39"/>
      <c r="B2560" s="417"/>
      <c r="D2560" s="39"/>
    </row>
    <row r="2561" spans="1:7">
      <c r="A2561" s="39"/>
      <c r="D2561" s="39"/>
    </row>
    <row r="2562" spans="1:7">
      <c r="A2562" s="39"/>
      <c r="D2562" s="39"/>
      <c r="G2562" s="458"/>
    </row>
    <row r="2563" spans="1:7">
      <c r="A2563" s="39"/>
      <c r="D2563" s="39"/>
    </row>
    <row r="2564" spans="1:7">
      <c r="A2564" s="39"/>
      <c r="D2564" s="39"/>
    </row>
    <row r="2565" spans="1:7">
      <c r="A2565" s="39"/>
      <c r="D2565" s="39"/>
    </row>
    <row r="2566" spans="1:7">
      <c r="A2566" s="39"/>
      <c r="D2566" s="39"/>
    </row>
    <row r="2567" spans="1:7">
      <c r="A2567" s="39"/>
      <c r="D2567" s="39"/>
    </row>
    <row r="2568" spans="1:7">
      <c r="A2568" s="39"/>
      <c r="D2568" s="39"/>
    </row>
    <row r="2569" spans="1:7">
      <c r="A2569" s="39"/>
      <c r="D2569" s="39"/>
    </row>
    <row r="2570" spans="1:7">
      <c r="A2570" s="39"/>
      <c r="D2570" s="39"/>
    </row>
    <row r="2571" spans="1:7">
      <c r="A2571" s="39"/>
      <c r="D2571" s="39"/>
    </row>
    <row r="2572" spans="1:7">
      <c r="A2572" s="39"/>
      <c r="D2572" s="39"/>
    </row>
    <row r="2573" spans="1:7">
      <c r="A2573" s="39"/>
      <c r="D2573" s="39"/>
    </row>
    <row r="2574" spans="1:7">
      <c r="A2574" s="39"/>
      <c r="D2574" s="39"/>
    </row>
    <row r="2575" spans="1:7">
      <c r="A2575" s="39"/>
      <c r="D2575" s="39"/>
    </row>
    <row r="2576" spans="1:7">
      <c r="A2576" s="39"/>
      <c r="D2576" s="39"/>
    </row>
    <row r="2577" spans="1:8">
      <c r="A2577" s="39"/>
      <c r="D2577" s="39"/>
    </row>
    <row r="2578" spans="1:8">
      <c r="A2578" s="39"/>
      <c r="D2578" s="39"/>
    </row>
    <row r="2579" spans="1:8">
      <c r="A2579" s="39"/>
      <c r="D2579" s="39"/>
    </row>
    <row r="2580" spans="1:8">
      <c r="A2580" s="39"/>
      <c r="D2580" s="39"/>
    </row>
    <row r="2581" spans="1:8">
      <c r="A2581" s="39"/>
      <c r="D2581" s="39"/>
    </row>
    <row r="2582" spans="1:8">
      <c r="A2582" s="39"/>
      <c r="D2582" s="39"/>
      <c r="F2582" s="39"/>
    </row>
    <row r="2583" spans="1:8">
      <c r="A2583" s="39"/>
      <c r="D2583" s="39"/>
    </row>
    <row r="2584" spans="1:8">
      <c r="A2584" s="39"/>
      <c r="D2584" s="39"/>
    </row>
    <row r="2585" spans="1:8">
      <c r="A2585" s="39"/>
      <c r="B2585" s="417"/>
      <c r="D2585" s="39"/>
      <c r="H2585" s="462"/>
    </row>
    <row r="2586" spans="1:8">
      <c r="A2586" s="39"/>
      <c r="D2586" s="39"/>
    </row>
    <row r="2587" spans="1:8">
      <c r="A2587" s="39"/>
      <c r="D2587" s="39"/>
      <c r="G2587" s="417"/>
      <c r="H2587" s="258"/>
    </row>
    <row r="2588" spans="1:8">
      <c r="A2588" s="39"/>
      <c r="B2588" s="417"/>
      <c r="D2588" s="39"/>
      <c r="G2588" s="417"/>
      <c r="H2588" s="417"/>
    </row>
    <row r="2589" spans="1:8">
      <c r="A2589" s="39"/>
      <c r="D2589" s="39"/>
    </row>
    <row r="2590" spans="1:8">
      <c r="A2590" s="39"/>
      <c r="D2590" s="39"/>
    </row>
    <row r="2591" spans="1:8">
      <c r="A2591" s="39"/>
      <c r="D2591" s="39"/>
    </row>
    <row r="2592" spans="1:8">
      <c r="A2592" s="39"/>
      <c r="D2592" s="39"/>
    </row>
    <row r="2593" spans="1:7">
      <c r="A2593" s="39"/>
      <c r="D2593" s="39"/>
    </row>
    <row r="2594" spans="1:7">
      <c r="A2594" s="39"/>
      <c r="D2594" s="39"/>
    </row>
    <row r="2595" spans="1:7">
      <c r="A2595" s="39"/>
      <c r="D2595" s="39"/>
      <c r="E2595" s="438"/>
      <c r="G2595" s="421"/>
    </row>
    <row r="2596" spans="1:7">
      <c r="A2596" s="39"/>
      <c r="D2596" s="39"/>
    </row>
    <row r="2597" spans="1:7">
      <c r="A2597" s="39"/>
      <c r="D2597" s="39"/>
    </row>
    <row r="2598" spans="1:7">
      <c r="A2598" s="39"/>
      <c r="D2598" s="39"/>
    </row>
    <row r="2599" spans="1:7">
      <c r="A2599" s="39"/>
      <c r="D2599" s="39"/>
    </row>
    <row r="2600" spans="1:7">
      <c r="A2600" s="39"/>
      <c r="D2600" s="39"/>
    </row>
    <row r="2601" spans="1:7">
      <c r="A2601" s="39"/>
      <c r="D2601" s="39"/>
    </row>
    <row r="2602" spans="1:7">
      <c r="A2602" s="39"/>
      <c r="D2602" s="39"/>
    </row>
    <row r="2603" spans="1:7">
      <c r="A2603" s="39"/>
      <c r="D2603" s="39"/>
    </row>
    <row r="2604" spans="1:7">
      <c r="A2604" s="39"/>
      <c r="D2604" s="39"/>
    </row>
    <row r="2605" spans="1:7">
      <c r="A2605" s="39"/>
      <c r="D2605" s="39"/>
      <c r="E2605" s="444"/>
    </row>
    <row r="2606" spans="1:7">
      <c r="A2606" s="39"/>
      <c r="D2606" s="39"/>
      <c r="E2606" s="444"/>
    </row>
    <row r="2607" spans="1:7">
      <c r="A2607" s="39"/>
      <c r="D2607" s="39"/>
      <c r="E2607" s="444"/>
    </row>
    <row r="2608" spans="1:7">
      <c r="A2608" s="39"/>
      <c r="D2608" s="39"/>
      <c r="E2608" s="444"/>
    </row>
    <row r="2609" spans="1:5">
      <c r="A2609" s="39"/>
      <c r="D2609" s="39"/>
      <c r="E2609" s="444"/>
    </row>
    <row r="2610" spans="1:5">
      <c r="A2610" s="39"/>
      <c r="D2610" s="39"/>
      <c r="E2610" s="444"/>
    </row>
    <row r="2611" spans="1:5">
      <c r="A2611" s="39"/>
      <c r="D2611" s="39"/>
      <c r="E2611" s="444"/>
    </row>
    <row r="2612" spans="1:5">
      <c r="A2612" s="39"/>
      <c r="D2612" s="39"/>
    </row>
    <row r="2613" spans="1:5">
      <c r="A2613" s="39"/>
      <c r="D2613" s="39"/>
      <c r="E2613" s="444"/>
    </row>
    <row r="2614" spans="1:5">
      <c r="A2614" s="39"/>
      <c r="D2614" s="39"/>
    </row>
    <row r="2615" spans="1:5">
      <c r="A2615" s="39"/>
      <c r="D2615" s="39"/>
    </row>
    <row r="2616" spans="1:5">
      <c r="A2616" s="39"/>
      <c r="D2616" s="39"/>
    </row>
    <row r="2617" spans="1:5">
      <c r="A2617" s="39"/>
      <c r="D2617" s="39"/>
    </row>
    <row r="2618" spans="1:5">
      <c r="A2618" s="39"/>
      <c r="D2618" s="39"/>
    </row>
    <row r="2619" spans="1:5">
      <c r="A2619" s="39"/>
      <c r="D2619" s="39"/>
    </row>
    <row r="2620" spans="1:5">
      <c r="A2620" s="39"/>
      <c r="D2620" s="39"/>
    </row>
    <row r="2621" spans="1:5">
      <c r="A2621" s="39"/>
      <c r="D2621" s="39"/>
    </row>
    <row r="2622" spans="1:5">
      <c r="A2622" s="39"/>
      <c r="D2622" s="39"/>
    </row>
    <row r="2623" spans="1:5">
      <c r="A2623" s="39"/>
      <c r="D2623" s="39"/>
    </row>
    <row r="2624" spans="1:5">
      <c r="A2624" s="39"/>
      <c r="D2624" s="39"/>
    </row>
    <row r="2625" spans="1:12">
      <c r="A2625" s="39"/>
      <c r="D2625" s="39"/>
    </row>
    <row r="2626" spans="1:12">
      <c r="A2626" s="39"/>
      <c r="D2626" s="39"/>
    </row>
    <row r="2627" spans="1:12">
      <c r="A2627" s="39"/>
      <c r="D2627" s="39"/>
    </row>
    <row r="2628" spans="1:12">
      <c r="A2628" s="39"/>
      <c r="D2628" s="39"/>
    </row>
    <row r="2629" spans="1:12">
      <c r="A2629" s="39"/>
      <c r="D2629" s="39"/>
    </row>
    <row r="2630" spans="1:12">
      <c r="A2630" s="39"/>
      <c r="D2630" s="39"/>
    </row>
    <row r="2631" spans="1:12">
      <c r="A2631" s="39"/>
      <c r="D2631" s="39"/>
      <c r="K2631" s="433"/>
      <c r="L2631" s="433"/>
    </row>
    <row r="2632" spans="1:12">
      <c r="A2632" s="39"/>
      <c r="D2632" s="39"/>
      <c r="L2632" s="434"/>
    </row>
    <row r="2633" spans="1:12">
      <c r="A2633" s="39"/>
      <c r="B2633" s="252"/>
      <c r="D2633" s="39"/>
    </row>
    <row r="2634" spans="1:12">
      <c r="A2634" s="39"/>
      <c r="D2634" s="39"/>
    </row>
    <row r="2635" spans="1:12">
      <c r="A2635" s="252"/>
      <c r="D2635" s="39"/>
    </row>
    <row r="2636" spans="1:12">
      <c r="A2636" s="39"/>
      <c r="D2636" s="39"/>
    </row>
    <row r="2637" spans="1:12">
      <c r="A2637" s="39"/>
      <c r="D2637" s="39"/>
    </row>
    <row r="2638" spans="1:12">
      <c r="A2638" s="39"/>
      <c r="D2638" s="39"/>
    </row>
    <row r="2639" spans="1:12">
      <c r="A2639" s="39"/>
      <c r="D2639" s="39"/>
    </row>
    <row r="2640" spans="1:12">
      <c r="A2640" s="39"/>
      <c r="D2640" s="39"/>
    </row>
    <row r="2641" spans="1:4">
      <c r="A2641" s="39"/>
      <c r="D2641" s="39"/>
    </row>
    <row r="2642" spans="1:4">
      <c r="A2642" s="39"/>
      <c r="D2642" s="39"/>
    </row>
    <row r="2643" spans="1:4">
      <c r="A2643" s="39"/>
      <c r="D2643" s="39"/>
    </row>
    <row r="2644" spans="1:4">
      <c r="A2644" s="39"/>
      <c r="D2644" s="39"/>
    </row>
    <row r="2645" spans="1:4">
      <c r="A2645" s="39"/>
      <c r="D2645" s="39"/>
    </row>
    <row r="2646" spans="1:4">
      <c r="A2646" s="39"/>
      <c r="D2646" s="39"/>
    </row>
    <row r="2647" spans="1:4">
      <c r="A2647" s="39"/>
      <c r="D2647" s="39"/>
    </row>
    <row r="2648" spans="1:4">
      <c r="A2648" s="39"/>
      <c r="D2648" s="39"/>
    </row>
    <row r="2649" spans="1:4">
      <c r="A2649" s="39"/>
      <c r="D2649" s="39"/>
    </row>
    <row r="2650" spans="1:4">
      <c r="A2650" s="39"/>
      <c r="D2650" s="39"/>
    </row>
    <row r="2651" spans="1:4">
      <c r="A2651" s="39"/>
      <c r="D2651" s="39"/>
    </row>
    <row r="2652" spans="1:4">
      <c r="A2652" s="39"/>
      <c r="D2652" s="39"/>
    </row>
    <row r="2653" spans="1:4">
      <c r="A2653" s="39"/>
      <c r="D2653" s="39"/>
    </row>
    <row r="2654" spans="1:4">
      <c r="A2654" s="39"/>
      <c r="D2654" s="39"/>
    </row>
    <row r="2655" spans="1:4">
      <c r="A2655" s="39"/>
      <c r="D2655" s="39"/>
    </row>
    <row r="2656" spans="1:4">
      <c r="A2656" s="39"/>
      <c r="D2656" s="39"/>
    </row>
    <row r="2657" spans="1:11">
      <c r="A2657" s="39"/>
      <c r="D2657" s="39"/>
    </row>
    <row r="2658" spans="1:11">
      <c r="A2658" s="39"/>
      <c r="D2658" s="39"/>
    </row>
    <row r="2659" spans="1:11">
      <c r="A2659" s="39"/>
      <c r="D2659" s="39"/>
    </row>
    <row r="2660" spans="1:11">
      <c r="A2660" s="39"/>
      <c r="D2660" s="39"/>
    </row>
    <row r="2661" spans="1:11">
      <c r="A2661" s="39"/>
      <c r="D2661" s="39"/>
    </row>
    <row r="2662" spans="1:11">
      <c r="A2662" s="39"/>
      <c r="D2662" s="39"/>
    </row>
    <row r="2663" spans="1:11">
      <c r="A2663" s="39"/>
      <c r="D2663" s="39"/>
    </row>
    <row r="2664" spans="1:11">
      <c r="A2664" s="39"/>
      <c r="D2664" s="39"/>
    </row>
    <row r="2665" spans="1:11">
      <c r="A2665" s="39"/>
      <c r="D2665" s="39"/>
    </row>
    <row r="2666" spans="1:11">
      <c r="A2666" s="39"/>
      <c r="D2666" s="39"/>
    </row>
    <row r="2667" spans="1:11">
      <c r="A2667" s="39"/>
      <c r="D2667" s="39"/>
    </row>
    <row r="2668" spans="1:11">
      <c r="A2668" s="39"/>
      <c r="D2668" s="39"/>
    </row>
    <row r="2669" spans="1:11">
      <c r="A2669" s="39"/>
      <c r="D2669" s="39"/>
    </row>
    <row r="2670" spans="1:11">
      <c r="A2670" s="39"/>
      <c r="D2670" s="39"/>
    </row>
    <row r="2671" spans="1:11">
      <c r="A2671" s="39"/>
      <c r="D2671" s="39"/>
    </row>
    <row r="2672" spans="1:11">
      <c r="A2672" s="39"/>
      <c r="D2672" s="39"/>
      <c r="K2672" s="433"/>
    </row>
    <row r="2673" spans="1:4">
      <c r="A2673" s="39"/>
      <c r="D2673" s="39"/>
    </row>
    <row r="2674" spans="1:4">
      <c r="A2674" s="39"/>
      <c r="D2674" s="39"/>
    </row>
    <row r="2675" spans="1:4">
      <c r="A2675" s="39"/>
      <c r="D2675" s="39"/>
    </row>
    <row r="2676" spans="1:4">
      <c r="A2676" s="39"/>
      <c r="D2676" s="39"/>
    </row>
    <row r="2677" spans="1:4">
      <c r="A2677" s="39"/>
      <c r="D2677" s="39"/>
    </row>
    <row r="2678" spans="1:4">
      <c r="A2678" s="39"/>
      <c r="D2678" s="39"/>
    </row>
    <row r="2679" spans="1:4">
      <c r="A2679" s="39"/>
      <c r="D2679" s="39"/>
    </row>
    <row r="2680" spans="1:4">
      <c r="A2680" s="39"/>
      <c r="D2680" s="39"/>
    </row>
    <row r="2681" spans="1:4">
      <c r="A2681" s="39"/>
      <c r="D2681" s="39"/>
    </row>
    <row r="2682" spans="1:4">
      <c r="A2682" s="39"/>
      <c r="D2682" s="39"/>
    </row>
    <row r="2683" spans="1:4">
      <c r="A2683" s="39"/>
      <c r="D2683" s="39"/>
    </row>
    <row r="2684" spans="1:4">
      <c r="A2684" s="39"/>
      <c r="D2684" s="39"/>
    </row>
    <row r="2685" spans="1:4">
      <c r="A2685" s="39"/>
      <c r="D2685" s="39"/>
    </row>
    <row r="2686" spans="1:4">
      <c r="A2686" s="39"/>
      <c r="D2686" s="39"/>
    </row>
    <row r="2687" spans="1:4">
      <c r="A2687" s="39"/>
      <c r="D2687" s="39"/>
    </row>
    <row r="2688" spans="1:4">
      <c r="A2688" s="39"/>
      <c r="D2688" s="39"/>
    </row>
    <row r="2689" spans="1:4">
      <c r="A2689" s="39"/>
      <c r="D2689" s="39"/>
    </row>
    <row r="2690" spans="1:4">
      <c r="A2690" s="39"/>
      <c r="D2690" s="39"/>
    </row>
    <row r="2691" spans="1:4">
      <c r="A2691" s="39"/>
      <c r="D2691" s="39"/>
    </row>
    <row r="2692" spans="1:4">
      <c r="A2692" s="39"/>
      <c r="D2692" s="39"/>
    </row>
    <row r="2693" spans="1:4">
      <c r="A2693" s="39"/>
      <c r="D2693" s="39"/>
    </row>
    <row r="2694" spans="1:4">
      <c r="A2694" s="39"/>
      <c r="D2694" s="39"/>
    </row>
    <row r="2695" spans="1:4">
      <c r="A2695" s="39"/>
      <c r="D2695" s="39"/>
    </row>
    <row r="2696" spans="1:4">
      <c r="A2696" s="39"/>
      <c r="D2696" s="39"/>
    </row>
    <row r="2697" spans="1:4">
      <c r="A2697" s="39"/>
      <c r="D2697" s="39"/>
    </row>
    <row r="2698" spans="1:4">
      <c r="A2698" s="39"/>
      <c r="D2698" s="39"/>
    </row>
    <row r="2699" spans="1:4">
      <c r="A2699" s="39"/>
      <c r="D2699" s="39"/>
    </row>
    <row r="2700" spans="1:4">
      <c r="A2700" s="39"/>
      <c r="D2700" s="39"/>
    </row>
    <row r="2701" spans="1:4">
      <c r="A2701" s="39"/>
      <c r="D2701" s="39"/>
    </row>
    <row r="2702" spans="1:4">
      <c r="A2702" s="39"/>
      <c r="D2702" s="39"/>
    </row>
    <row r="2703" spans="1:4">
      <c r="A2703" s="39"/>
      <c r="D2703" s="39"/>
    </row>
    <row r="2704" spans="1:4">
      <c r="A2704" s="39"/>
      <c r="D2704" s="39"/>
    </row>
    <row r="2705" spans="1:6">
      <c r="A2705" s="39"/>
      <c r="D2705" s="39"/>
    </row>
    <row r="2706" spans="1:6">
      <c r="A2706" s="39"/>
      <c r="D2706" s="39"/>
    </row>
    <row r="2707" spans="1:6">
      <c r="A2707" s="39"/>
      <c r="D2707" s="39"/>
      <c r="F2707" s="419"/>
    </row>
    <row r="2708" spans="1:6">
      <c r="A2708" s="39"/>
      <c r="D2708" s="39"/>
    </row>
    <row r="2709" spans="1:6">
      <c r="A2709" s="39"/>
      <c r="D2709" s="39"/>
    </row>
    <row r="2710" spans="1:6">
      <c r="A2710" s="39"/>
      <c r="D2710" s="39"/>
    </row>
    <row r="2711" spans="1:6">
      <c r="A2711" s="39"/>
      <c r="D2711" s="39"/>
    </row>
    <row r="2712" spans="1:6">
      <c r="A2712" s="39"/>
      <c r="D2712" s="39"/>
    </row>
    <row r="2713" spans="1:6">
      <c r="A2713" s="39"/>
      <c r="D2713" s="39"/>
    </row>
    <row r="2714" spans="1:6">
      <c r="A2714" s="39"/>
      <c r="D2714" s="39"/>
    </row>
    <row r="2715" spans="1:6">
      <c r="A2715" s="39"/>
      <c r="D2715" s="39"/>
    </row>
    <row r="2716" spans="1:6">
      <c r="A2716" s="39"/>
      <c r="D2716" s="39"/>
    </row>
    <row r="2717" spans="1:6">
      <c r="A2717" s="39"/>
      <c r="D2717" s="39"/>
    </row>
    <row r="2718" spans="1:6">
      <c r="A2718" s="39"/>
      <c r="D2718" s="39"/>
    </row>
    <row r="2719" spans="1:6">
      <c r="A2719" s="39"/>
      <c r="D2719" s="39"/>
    </row>
    <row r="2720" spans="1:6">
      <c r="A2720" s="39"/>
      <c r="D2720" s="39"/>
    </row>
    <row r="2721" spans="1:4">
      <c r="A2721" s="39"/>
      <c r="D2721" s="39"/>
    </row>
    <row r="2722" spans="1:4">
      <c r="A2722" s="39"/>
      <c r="D2722" s="39"/>
    </row>
    <row r="2723" spans="1:4">
      <c r="A2723" s="39"/>
      <c r="D2723" s="39"/>
    </row>
    <row r="2724" spans="1:4">
      <c r="A2724" s="39"/>
      <c r="D2724" s="39"/>
    </row>
    <row r="2725" spans="1:4">
      <c r="A2725" s="39"/>
      <c r="D2725" s="39"/>
    </row>
    <row r="2726" spans="1:4">
      <c r="A2726" s="39"/>
      <c r="D2726" s="39"/>
    </row>
    <row r="2727" spans="1:4">
      <c r="A2727" s="39"/>
      <c r="D2727" s="39"/>
    </row>
    <row r="2728" spans="1:4">
      <c r="A2728" s="39"/>
      <c r="D2728" s="39"/>
    </row>
    <row r="2729" spans="1:4">
      <c r="A2729" s="39"/>
      <c r="D2729" s="39"/>
    </row>
    <row r="2730" spans="1:4">
      <c r="A2730" s="39"/>
      <c r="D2730" s="39"/>
    </row>
    <row r="2731" spans="1:4">
      <c r="A2731" s="39"/>
      <c r="D2731" s="39"/>
    </row>
    <row r="2732" spans="1:4">
      <c r="A2732" s="39"/>
      <c r="D2732" s="39"/>
    </row>
    <row r="2733" spans="1:4">
      <c r="A2733" s="39"/>
      <c r="D2733" s="39"/>
    </row>
    <row r="2734" spans="1:4">
      <c r="A2734" s="39"/>
      <c r="D2734" s="39"/>
    </row>
    <row r="2735" spans="1:4">
      <c r="A2735" s="39"/>
      <c r="D2735" s="39"/>
    </row>
    <row r="2736" spans="1:4">
      <c r="A2736" s="39"/>
      <c r="D2736" s="39"/>
    </row>
    <row r="2737" spans="1:4">
      <c r="A2737" s="39"/>
      <c r="D2737" s="39"/>
    </row>
    <row r="2738" spans="1:4">
      <c r="A2738" s="39"/>
      <c r="D2738" s="39"/>
    </row>
    <row r="2739" spans="1:4">
      <c r="A2739" s="39"/>
      <c r="D2739" s="39"/>
    </row>
    <row r="2740" spans="1:4">
      <c r="A2740" s="39"/>
      <c r="D2740" s="39"/>
    </row>
    <row r="2741" spans="1:4">
      <c r="A2741" s="39"/>
      <c r="D2741" s="39"/>
    </row>
    <row r="2742" spans="1:4">
      <c r="A2742" s="39"/>
      <c r="D2742" s="39"/>
    </row>
    <row r="2743" spans="1:4">
      <c r="A2743" s="39"/>
      <c r="D2743" s="39"/>
    </row>
    <row r="2744" spans="1:4">
      <c r="A2744" s="39"/>
      <c r="D2744" s="39"/>
    </row>
    <row r="2745" spans="1:4">
      <c r="A2745" s="39"/>
      <c r="D2745" s="39"/>
    </row>
    <row r="2746" spans="1:4">
      <c r="A2746" s="39"/>
      <c r="D2746" s="39"/>
    </row>
    <row r="2747" spans="1:4">
      <c r="A2747" s="39"/>
      <c r="D2747" s="39"/>
    </row>
    <row r="2748" spans="1:4">
      <c r="A2748" s="39"/>
      <c r="D2748" s="39"/>
    </row>
    <row r="2749" spans="1:4">
      <c r="A2749" s="39"/>
      <c r="D2749" s="39"/>
    </row>
    <row r="2750" spans="1:4">
      <c r="A2750" s="39"/>
      <c r="D2750" s="39"/>
    </row>
    <row r="2751" spans="1:4">
      <c r="A2751" s="39"/>
      <c r="D2751" s="39"/>
    </row>
    <row r="2752" spans="1:4">
      <c r="A2752" s="39"/>
      <c r="D2752" s="39"/>
    </row>
    <row r="2753" spans="1:6">
      <c r="A2753" s="39"/>
      <c r="D2753" s="39"/>
    </row>
    <row r="2754" spans="1:6">
      <c r="A2754" s="39"/>
      <c r="D2754" s="39"/>
    </row>
    <row r="2755" spans="1:6">
      <c r="A2755" s="39"/>
      <c r="D2755" s="39"/>
    </row>
    <row r="2756" spans="1:6">
      <c r="A2756" s="39"/>
      <c r="D2756" s="39"/>
    </row>
    <row r="2757" spans="1:6">
      <c r="A2757" s="39"/>
      <c r="D2757" s="39"/>
    </row>
    <row r="2758" spans="1:6">
      <c r="A2758" s="39"/>
      <c r="D2758" s="39"/>
    </row>
    <row r="2759" spans="1:6">
      <c r="A2759" s="39"/>
      <c r="D2759" s="39"/>
    </row>
    <row r="2760" spans="1:6">
      <c r="A2760" s="39"/>
      <c r="D2760" s="39"/>
    </row>
    <row r="2761" spans="1:6">
      <c r="A2761" s="39"/>
      <c r="D2761" s="39"/>
    </row>
    <row r="2762" spans="1:6">
      <c r="A2762" s="39"/>
      <c r="D2762" s="39"/>
    </row>
    <row r="2763" spans="1:6">
      <c r="A2763" s="39"/>
      <c r="D2763" s="39"/>
      <c r="F2763" s="39"/>
    </row>
    <row r="2764" spans="1:6">
      <c r="A2764" s="39"/>
      <c r="D2764" s="39"/>
    </row>
    <row r="2765" spans="1:6">
      <c r="A2765" s="39"/>
      <c r="D2765" s="39"/>
      <c r="F2765" s="39"/>
    </row>
    <row r="2766" spans="1:6">
      <c r="A2766" s="39"/>
      <c r="D2766" s="39"/>
    </row>
    <row r="2767" spans="1:6">
      <c r="A2767" s="39"/>
      <c r="D2767" s="39"/>
    </row>
    <row r="2768" spans="1:6">
      <c r="A2768" s="39"/>
      <c r="D2768" s="39"/>
    </row>
    <row r="2769" spans="1:6">
      <c r="A2769" s="39"/>
      <c r="D2769" s="39"/>
    </row>
    <row r="2770" spans="1:6">
      <c r="A2770" s="39"/>
      <c r="D2770" s="39"/>
    </row>
    <row r="2771" spans="1:6">
      <c r="A2771" s="39"/>
      <c r="D2771" s="39"/>
    </row>
    <row r="2772" spans="1:6">
      <c r="A2772" s="39"/>
      <c r="D2772" s="39"/>
    </row>
    <row r="2773" spans="1:6">
      <c r="A2773" s="39"/>
      <c r="D2773" s="39"/>
      <c r="F2773" s="419"/>
    </row>
    <row r="2774" spans="1:6">
      <c r="A2774" s="39"/>
      <c r="D2774" s="39"/>
    </row>
    <row r="2775" spans="1:6">
      <c r="A2775" s="39"/>
      <c r="D2775" s="39"/>
    </row>
    <row r="2776" spans="1:6">
      <c r="A2776" s="39"/>
      <c r="D2776" s="39"/>
    </row>
    <row r="2777" spans="1:6">
      <c r="A2777" s="39"/>
      <c r="D2777" s="39"/>
    </row>
    <row r="2778" spans="1:6">
      <c r="A2778" s="39"/>
      <c r="D2778" s="39"/>
    </row>
    <row r="2779" spans="1:6">
      <c r="A2779" s="39"/>
      <c r="D2779" s="39"/>
    </row>
    <row r="2780" spans="1:6">
      <c r="A2780" s="39"/>
      <c r="D2780" s="39"/>
    </row>
    <row r="2781" spans="1:6">
      <c r="A2781" s="39"/>
      <c r="D2781" s="39"/>
    </row>
    <row r="2782" spans="1:6">
      <c r="A2782" s="39"/>
      <c r="D2782" s="39"/>
    </row>
    <row r="2783" spans="1:6">
      <c r="A2783" s="39"/>
      <c r="D2783" s="39"/>
    </row>
    <row r="2784" spans="1:6">
      <c r="A2784" s="39"/>
      <c r="D2784" s="39"/>
    </row>
    <row r="2785" spans="1:4">
      <c r="A2785" s="39"/>
      <c r="D2785" s="39"/>
    </row>
    <row r="2786" spans="1:4">
      <c r="A2786" s="39"/>
      <c r="D2786" s="39"/>
    </row>
    <row r="2787" spans="1:4">
      <c r="A2787" s="39"/>
      <c r="D2787" s="39"/>
    </row>
    <row r="2788" spans="1:4">
      <c r="A2788" s="39"/>
      <c r="B2788" s="417"/>
      <c r="D2788" s="39"/>
    </row>
    <row r="2789" spans="1:4">
      <c r="A2789" s="39"/>
      <c r="D2789" s="39"/>
    </row>
    <row r="2790" spans="1:4">
      <c r="A2790" s="39"/>
      <c r="D2790" s="39"/>
    </row>
    <row r="2791" spans="1:4">
      <c r="A2791" s="39"/>
      <c r="D2791" s="39"/>
    </row>
    <row r="2792" spans="1:4">
      <c r="A2792" s="39"/>
      <c r="B2792" s="459"/>
      <c r="D2792" s="39"/>
    </row>
    <row r="2793" spans="1:4">
      <c r="A2793" s="39"/>
      <c r="D2793" s="39"/>
    </row>
    <row r="2794" spans="1:4">
      <c r="A2794" s="39"/>
      <c r="D2794" s="39"/>
    </row>
    <row r="2795" spans="1:4">
      <c r="A2795" s="39"/>
      <c r="D2795" s="39"/>
    </row>
    <row r="2796" spans="1:4">
      <c r="A2796" s="39"/>
      <c r="D2796" s="39"/>
    </row>
    <row r="2797" spans="1:4">
      <c r="A2797" s="39"/>
      <c r="D2797" s="39"/>
    </row>
    <row r="2798" spans="1:4">
      <c r="A2798" s="39"/>
      <c r="D2798" s="39"/>
    </row>
    <row r="2799" spans="1:4">
      <c r="A2799" s="39"/>
      <c r="D2799" s="39"/>
    </row>
    <row r="2800" spans="1:4">
      <c r="A2800" s="39"/>
      <c r="D2800" s="39"/>
    </row>
    <row r="2801" spans="1:4">
      <c r="A2801" s="39"/>
      <c r="D2801" s="39"/>
    </row>
    <row r="2802" spans="1:4">
      <c r="A2802" s="39"/>
      <c r="D2802" s="39"/>
    </row>
    <row r="2803" spans="1:4">
      <c r="A2803" s="39"/>
      <c r="D2803" s="39"/>
    </row>
    <row r="2804" spans="1:4">
      <c r="A2804" s="39"/>
      <c r="D2804" s="39"/>
    </row>
    <row r="2805" spans="1:4">
      <c r="A2805" s="39"/>
      <c r="D2805" s="39"/>
    </row>
    <row r="2806" spans="1:4">
      <c r="A2806" s="39"/>
      <c r="D2806" s="39"/>
    </row>
    <row r="2807" spans="1:4">
      <c r="A2807" s="39"/>
      <c r="D2807" s="39"/>
    </row>
    <row r="2808" spans="1:4">
      <c r="A2808" s="39"/>
      <c r="D2808" s="39"/>
    </row>
    <row r="2809" spans="1:4">
      <c r="A2809" s="39"/>
      <c r="D2809" s="39"/>
    </row>
    <row r="2810" spans="1:4">
      <c r="A2810" s="39"/>
      <c r="D2810" s="39"/>
    </row>
    <row r="2811" spans="1:4">
      <c r="A2811" s="39"/>
      <c r="D2811" s="39"/>
    </row>
    <row r="2812" spans="1:4">
      <c r="A2812" s="39"/>
      <c r="D2812" s="39"/>
    </row>
    <row r="2813" spans="1:4">
      <c r="A2813" s="39"/>
      <c r="D2813" s="39"/>
    </row>
    <row r="2814" spans="1:4">
      <c r="A2814" s="39"/>
      <c r="D2814" s="39"/>
    </row>
    <row r="2815" spans="1:4">
      <c r="A2815" s="39"/>
      <c r="D2815" s="39"/>
    </row>
    <row r="2816" spans="1:4">
      <c r="A2816" s="39"/>
      <c r="D2816" s="39"/>
    </row>
    <row r="2817" spans="1:13">
      <c r="A2817" s="39"/>
      <c r="D2817" s="39"/>
    </row>
    <row r="2818" spans="1:13">
      <c r="A2818" s="39"/>
      <c r="D2818" s="39"/>
    </row>
    <row r="2819" spans="1:13">
      <c r="A2819" s="39"/>
      <c r="D2819" s="39"/>
    </row>
    <row r="2820" spans="1:13">
      <c r="A2820" s="39"/>
      <c r="D2820" s="39"/>
    </row>
    <row r="2821" spans="1:13">
      <c r="A2821" s="39"/>
      <c r="D2821" s="39"/>
    </row>
    <row r="2822" spans="1:13">
      <c r="A2822" s="39"/>
      <c r="B2822" s="480"/>
      <c r="D2822" s="39"/>
    </row>
    <row r="2823" spans="1:13">
      <c r="A2823" s="39"/>
      <c r="D2823" s="39"/>
    </row>
    <row r="2824" spans="1:13">
      <c r="A2824" s="39"/>
      <c r="D2824" s="39"/>
    </row>
    <row r="2825" spans="1:13">
      <c r="A2825" s="39"/>
      <c r="D2825" s="39"/>
    </row>
    <row r="2826" spans="1:13">
      <c r="A2826" s="39"/>
      <c r="D2826" s="39"/>
    </row>
    <row r="2827" spans="1:13" s="420" customFormat="1">
      <c r="A2827" s="39"/>
      <c r="B2827" s="39"/>
      <c r="C2827" s="39"/>
      <c r="D2827" s="39"/>
      <c r="E2827" s="39"/>
      <c r="F2827" s="177"/>
      <c r="G2827" s="177"/>
      <c r="H2827" s="177"/>
      <c r="I2827" s="177"/>
      <c r="J2827" s="39"/>
      <c r="K2827" s="39"/>
      <c r="L2827" s="39"/>
      <c r="M2827" s="69"/>
    </row>
    <row r="2828" spans="1:13">
      <c r="A2828" s="39"/>
      <c r="D2828" s="39"/>
    </row>
    <row r="2829" spans="1:13">
      <c r="A2829" s="39"/>
      <c r="D2829" s="39"/>
    </row>
    <row r="2830" spans="1:13">
      <c r="A2830" s="39"/>
      <c r="B2830" s="297"/>
      <c r="D2830" s="39"/>
      <c r="F2830" s="476"/>
    </row>
    <row r="2831" spans="1:13">
      <c r="A2831" s="39"/>
      <c r="D2831" s="39"/>
    </row>
    <row r="2832" spans="1:13">
      <c r="A2832" s="39"/>
      <c r="D2832" s="39"/>
    </row>
    <row r="2833" spans="1:4">
      <c r="A2833" s="39"/>
      <c r="D2833" s="39"/>
    </row>
    <row r="2834" spans="1:4">
      <c r="A2834" s="39"/>
      <c r="D2834" s="39"/>
    </row>
    <row r="2835" spans="1:4">
      <c r="A2835" s="39"/>
      <c r="D2835" s="39"/>
    </row>
    <row r="2836" spans="1:4">
      <c r="A2836" s="39"/>
      <c r="D2836" s="39"/>
    </row>
    <row r="2837" spans="1:4">
      <c r="A2837" s="39"/>
      <c r="D2837" s="39"/>
    </row>
    <row r="2838" spans="1:4">
      <c r="A2838" s="39"/>
      <c r="D2838" s="39"/>
    </row>
    <row r="2839" spans="1:4">
      <c r="A2839" s="39"/>
      <c r="D2839" s="177"/>
    </row>
    <row r="2840" spans="1:4">
      <c r="A2840" s="39"/>
      <c r="D2840" s="177"/>
    </row>
    <row r="2841" spans="1:4">
      <c r="A2841" s="39"/>
      <c r="D2841" s="177"/>
    </row>
    <row r="2842" spans="1:4">
      <c r="A2842" s="39"/>
      <c r="D2842" s="177"/>
    </row>
    <row r="2843" spans="1:4">
      <c r="A2843" s="39"/>
      <c r="D2843" s="177"/>
    </row>
    <row r="2844" spans="1:4">
      <c r="A2844" s="39"/>
      <c r="D2844" s="177"/>
    </row>
    <row r="2845" spans="1:4">
      <c r="A2845" s="39"/>
      <c r="D2845" s="177"/>
    </row>
    <row r="2846" spans="1:4">
      <c r="A2846" s="39"/>
      <c r="D2846" s="177"/>
    </row>
    <row r="2847" spans="1:4">
      <c r="A2847" s="39"/>
      <c r="D2847" s="177"/>
    </row>
    <row r="2848" spans="1:4">
      <c r="A2848" s="39"/>
      <c r="D2848" s="177"/>
    </row>
    <row r="2849" spans="1:4">
      <c r="A2849" s="39"/>
      <c r="D2849" s="177"/>
    </row>
    <row r="2850" spans="1:4">
      <c r="A2850" s="39"/>
      <c r="D2850" s="177"/>
    </row>
    <row r="2851" spans="1:4">
      <c r="A2851" s="39"/>
      <c r="D2851" s="177"/>
    </row>
    <row r="2852" spans="1:4">
      <c r="A2852" s="39"/>
      <c r="D2852" s="177"/>
    </row>
    <row r="2853" spans="1:4">
      <c r="A2853" s="39"/>
      <c r="D2853" s="177"/>
    </row>
    <row r="2854" spans="1:4">
      <c r="A2854" s="39"/>
      <c r="D2854" s="177"/>
    </row>
    <row r="2855" spans="1:4">
      <c r="A2855" s="39"/>
      <c r="D2855" s="177"/>
    </row>
    <row r="2856" spans="1:4">
      <c r="A2856" s="39"/>
      <c r="D2856" s="177"/>
    </row>
    <row r="2857" spans="1:4">
      <c r="A2857" s="39"/>
      <c r="D2857" s="177"/>
    </row>
    <row r="2858" spans="1:4">
      <c r="A2858" s="39"/>
      <c r="B2858" s="297"/>
      <c r="D2858" s="177"/>
    </row>
    <row r="2859" spans="1:4">
      <c r="A2859" s="39"/>
      <c r="D2859" s="177"/>
    </row>
    <row r="2860" spans="1:4">
      <c r="A2860" s="39"/>
      <c r="D2860" s="177"/>
    </row>
    <row r="2861" spans="1:4">
      <c r="A2861" s="39"/>
      <c r="D2861" s="177"/>
    </row>
    <row r="2862" spans="1:4">
      <c r="A2862" s="39"/>
      <c r="D2862" s="177"/>
    </row>
    <row r="2863" spans="1:4">
      <c r="A2863" s="39"/>
      <c r="D2863" s="177"/>
    </row>
    <row r="2864" spans="1:4">
      <c r="A2864" s="39"/>
      <c r="D2864" s="177"/>
    </row>
    <row r="2865" spans="1:4">
      <c r="A2865" s="39"/>
      <c r="D2865" s="177"/>
    </row>
    <row r="2866" spans="1:4">
      <c r="A2866" s="39"/>
      <c r="D2866" s="177"/>
    </row>
    <row r="2867" spans="1:4">
      <c r="A2867" s="39"/>
      <c r="D2867" s="177"/>
    </row>
    <row r="2868" spans="1:4">
      <c r="A2868" s="39"/>
      <c r="D2868" s="177"/>
    </row>
    <row r="2869" spans="1:4">
      <c r="A2869" s="39"/>
      <c r="D2869" s="177"/>
    </row>
    <row r="2870" spans="1:4">
      <c r="A2870" s="39"/>
      <c r="D2870" s="177"/>
    </row>
    <row r="2871" spans="1:4">
      <c r="A2871" s="39"/>
      <c r="D2871" s="177"/>
    </row>
    <row r="2872" spans="1:4">
      <c r="A2872" s="39"/>
      <c r="D2872" s="177"/>
    </row>
    <row r="2873" spans="1:4">
      <c r="A2873" s="39"/>
      <c r="D2873" s="177"/>
    </row>
    <row r="2874" spans="1:4">
      <c r="A2874" s="39"/>
      <c r="D2874" s="177"/>
    </row>
    <row r="2875" spans="1:4">
      <c r="A2875" s="39"/>
      <c r="D2875" s="177"/>
    </row>
    <row r="2876" spans="1:4">
      <c r="A2876" s="39"/>
      <c r="D2876" s="177"/>
    </row>
    <row r="2877" spans="1:4">
      <c r="A2877" s="39"/>
      <c r="D2877" s="177"/>
    </row>
    <row r="2878" spans="1:4">
      <c r="A2878" s="39"/>
      <c r="D2878" s="177"/>
    </row>
    <row r="2879" spans="1:4">
      <c r="A2879" s="39"/>
      <c r="D2879" s="177"/>
    </row>
    <row r="2880" spans="1:4">
      <c r="A2880" s="39"/>
      <c r="D2880" s="177"/>
    </row>
    <row r="2881" spans="1:4">
      <c r="A2881" s="39"/>
      <c r="D2881" s="177"/>
    </row>
    <row r="2882" spans="1:4">
      <c r="A2882" s="39"/>
      <c r="D2882" s="177"/>
    </row>
    <row r="2883" spans="1:4">
      <c r="A2883" s="39"/>
      <c r="D2883" s="177"/>
    </row>
    <row r="2884" spans="1:4">
      <c r="A2884" s="39"/>
      <c r="D2884" s="177"/>
    </row>
    <row r="2885" spans="1:4">
      <c r="A2885" s="39"/>
      <c r="D2885" s="177"/>
    </row>
    <row r="2886" spans="1:4">
      <c r="A2886" s="39"/>
      <c r="B2886" s="297"/>
      <c r="D2886" s="177"/>
    </row>
    <row r="2887" spans="1:4">
      <c r="A2887" s="39"/>
      <c r="D2887" s="177"/>
    </row>
    <row r="2888" spans="1:4">
      <c r="A2888" s="39"/>
      <c r="D2888" s="177"/>
    </row>
    <row r="2889" spans="1:4">
      <c r="A2889" s="39"/>
      <c r="D2889" s="177"/>
    </row>
    <row r="2890" spans="1:4">
      <c r="A2890" s="39"/>
      <c r="D2890" s="177"/>
    </row>
    <row r="2891" spans="1:4">
      <c r="A2891" s="39"/>
      <c r="D2891" s="177"/>
    </row>
    <row r="2892" spans="1:4">
      <c r="A2892" s="39"/>
      <c r="D2892" s="177"/>
    </row>
    <row r="2893" spans="1:4">
      <c r="A2893" s="39"/>
      <c r="D2893" s="177"/>
    </row>
    <row r="2894" spans="1:4">
      <c r="A2894" s="39"/>
      <c r="D2894" s="177"/>
    </row>
    <row r="2895" spans="1:4">
      <c r="A2895" s="39"/>
      <c r="D2895" s="177"/>
    </row>
    <row r="2896" spans="1:4">
      <c r="A2896" s="39"/>
      <c r="D2896" s="177"/>
    </row>
    <row r="2897" spans="1:9">
      <c r="A2897" s="39"/>
      <c r="D2897" s="177"/>
    </row>
    <row r="2898" spans="1:9">
      <c r="A2898" s="39"/>
      <c r="D2898" s="177"/>
    </row>
    <row r="2899" spans="1:9">
      <c r="A2899" s="39"/>
      <c r="D2899" s="177"/>
    </row>
    <row r="2900" spans="1:9">
      <c r="A2900" s="39"/>
      <c r="D2900" s="177"/>
    </row>
    <row r="2901" spans="1:9">
      <c r="A2901" s="39"/>
      <c r="D2901" s="177"/>
    </row>
    <row r="2902" spans="1:9">
      <c r="A2902" s="39"/>
    </row>
    <row r="2903" spans="1:9">
      <c r="A2903" s="39"/>
    </row>
    <row r="2904" spans="1:9">
      <c r="A2904" s="39"/>
      <c r="D2904" s="39"/>
      <c r="E2904" s="258"/>
      <c r="H2904" s="189"/>
      <c r="I2904" s="189"/>
    </row>
    <row r="2905" spans="1:9">
      <c r="A2905" s="39"/>
    </row>
    <row r="2906" spans="1:9">
      <c r="A2906" s="39"/>
    </row>
    <row r="2907" spans="1:9">
      <c r="A2907" s="39"/>
    </row>
    <row r="2908" spans="1:9">
      <c r="A2908" s="39"/>
    </row>
    <row r="2909" spans="1:9">
      <c r="A2909" s="39"/>
    </row>
    <row r="2910" spans="1:9">
      <c r="A2910" s="39"/>
    </row>
    <row r="2911" spans="1:9">
      <c r="A2911" s="39"/>
    </row>
    <row r="2912" spans="1:9">
      <c r="A2912" s="39"/>
    </row>
    <row r="2913" spans="1:2">
      <c r="A2913" s="39"/>
    </row>
    <row r="2914" spans="1:2">
      <c r="A2914" s="39"/>
      <c r="B2914" s="297"/>
    </row>
    <row r="2915" spans="1:2">
      <c r="A2915" s="39"/>
    </row>
    <row r="2916" spans="1:2">
      <c r="A2916" s="39"/>
    </row>
    <row r="2917" spans="1:2">
      <c r="A2917" s="39"/>
    </row>
    <row r="2918" spans="1:2">
      <c r="A2918" s="39"/>
    </row>
    <row r="2919" spans="1:2">
      <c r="A2919" s="39"/>
    </row>
    <row r="2920" spans="1:2">
      <c r="A2920" s="39"/>
    </row>
    <row r="2921" spans="1:2">
      <c r="A2921" s="39"/>
    </row>
    <row r="2922" spans="1:2">
      <c r="A2922" s="39"/>
    </row>
    <row r="2923" spans="1:2">
      <c r="A2923" s="39"/>
    </row>
    <row r="2924" spans="1:2">
      <c r="A2924" s="39"/>
    </row>
    <row r="2925" spans="1:2">
      <c r="A2925" s="39"/>
    </row>
    <row r="2926" spans="1:2">
      <c r="A2926" s="39"/>
    </row>
    <row r="2927" spans="1:2">
      <c r="A2927" s="39"/>
    </row>
    <row r="2928" spans="1:2">
      <c r="A2928" s="39"/>
    </row>
    <row r="2929" spans="1:13">
      <c r="A2929" s="39"/>
    </row>
    <row r="2930" spans="1:13">
      <c r="A2930" s="39"/>
    </row>
    <row r="2931" spans="1:13">
      <c r="A2931" s="39"/>
    </row>
    <row r="2932" spans="1:13">
      <c r="A2932" s="39"/>
    </row>
    <row r="2933" spans="1:13">
      <c r="A2933" s="39"/>
    </row>
    <row r="2934" spans="1:13" s="420" customFormat="1">
      <c r="A2934" s="39"/>
      <c r="B2934" s="39"/>
      <c r="C2934" s="39"/>
      <c r="D2934" s="478"/>
      <c r="E2934" s="39"/>
      <c r="F2934" s="177"/>
      <c r="G2934" s="177"/>
      <c r="H2934" s="177"/>
      <c r="I2934" s="177"/>
      <c r="J2934" s="39"/>
      <c r="K2934" s="39"/>
      <c r="L2934" s="39"/>
      <c r="M2934" s="69"/>
    </row>
    <row r="2935" spans="1:13">
      <c r="A2935" s="39"/>
    </row>
    <row r="2936" spans="1:13">
      <c r="A2936" s="39"/>
    </row>
    <row r="2937" spans="1:13">
      <c r="A2937" s="39"/>
    </row>
    <row r="2938" spans="1:13">
      <c r="A2938" s="39"/>
    </row>
    <row r="2939" spans="1:13">
      <c r="A2939" s="39"/>
    </row>
    <row r="2940" spans="1:13">
      <c r="A2940" s="39"/>
    </row>
    <row r="2941" spans="1:13">
      <c r="A2941" s="39"/>
    </row>
    <row r="2942" spans="1:13">
      <c r="A2942" s="39"/>
      <c r="B2942" s="297"/>
    </row>
    <row r="2943" spans="1:13">
      <c r="A2943" s="39"/>
    </row>
    <row r="2944" spans="1:13">
      <c r="A2944" s="39"/>
      <c r="B2944" s="21"/>
      <c r="C2944" s="21"/>
      <c r="D2944" s="479"/>
      <c r="E2944" s="21"/>
      <c r="F2944" s="32"/>
      <c r="G2944" s="32"/>
      <c r="H2944" s="32"/>
      <c r="I2944" s="32"/>
      <c r="J2944" s="21"/>
      <c r="L2944" s="21"/>
    </row>
    <row r="2945" spans="1:13">
      <c r="A2945" s="39"/>
    </row>
    <row r="2946" spans="1:13">
      <c r="A2946" s="21"/>
    </row>
    <row r="2947" spans="1:13">
      <c r="A2947" s="39"/>
    </row>
    <row r="2948" spans="1:13" s="420" customFormat="1">
      <c r="A2948" s="39"/>
      <c r="B2948" s="39"/>
      <c r="C2948" s="39"/>
      <c r="D2948" s="478"/>
      <c r="E2948" s="39"/>
      <c r="F2948" s="177"/>
      <c r="G2948" s="177"/>
      <c r="H2948" s="177"/>
      <c r="I2948" s="177"/>
      <c r="J2948" s="39"/>
      <c r="K2948" s="39"/>
      <c r="L2948" s="39"/>
      <c r="M2948" s="69"/>
    </row>
    <row r="2949" spans="1:13">
      <c r="A2949" s="39"/>
    </row>
    <row r="2950" spans="1:13">
      <c r="A2950" s="39"/>
    </row>
    <row r="2951" spans="1:13">
      <c r="A2951" s="39"/>
    </row>
    <row r="2952" spans="1:13">
      <c r="A2952" s="39"/>
    </row>
    <row r="2953" spans="1:13">
      <c r="A2953" s="39"/>
    </row>
    <row r="2954" spans="1:13">
      <c r="A2954" s="39"/>
    </row>
    <row r="2955" spans="1:13">
      <c r="A2955" s="39"/>
    </row>
    <row r="2956" spans="1:13">
      <c r="A2956" s="39"/>
    </row>
    <row r="2957" spans="1:13">
      <c r="A2957" s="39"/>
    </row>
    <row r="2958" spans="1:13">
      <c r="A2958" s="39"/>
    </row>
    <row r="2959" spans="1:13">
      <c r="A2959" s="39"/>
    </row>
    <row r="2960" spans="1:13">
      <c r="A2960" s="39"/>
    </row>
    <row r="2961" spans="1:2">
      <c r="A2961" s="39"/>
    </row>
    <row r="2962" spans="1:2">
      <c r="A2962" s="39"/>
    </row>
    <row r="2963" spans="1:2">
      <c r="A2963" s="39"/>
    </row>
    <row r="2964" spans="1:2">
      <c r="A2964" s="39"/>
    </row>
    <row r="2965" spans="1:2">
      <c r="A2965" s="39"/>
    </row>
    <row r="2966" spans="1:2">
      <c r="A2966" s="39"/>
    </row>
    <row r="2967" spans="1:2">
      <c r="A2967" s="39"/>
    </row>
    <row r="2968" spans="1:2">
      <c r="A2968" s="39"/>
    </row>
    <row r="2969" spans="1:2">
      <c r="A2969" s="39"/>
    </row>
    <row r="2970" spans="1:2">
      <c r="A2970" s="39"/>
      <c r="B2970" s="297"/>
    </row>
    <row r="2971" spans="1:2">
      <c r="A2971" s="39"/>
    </row>
    <row r="2972" spans="1:2">
      <c r="A2972" s="39"/>
    </row>
    <row r="2973" spans="1:2">
      <c r="A2973" s="39"/>
    </row>
    <row r="2974" spans="1:2">
      <c r="A2974" s="39"/>
    </row>
    <row r="2975" spans="1:2">
      <c r="A2975" s="39"/>
    </row>
    <row r="2976" spans="1:2">
      <c r="A2976" s="39"/>
    </row>
    <row r="2977" spans="1:12">
      <c r="A2977" s="39"/>
    </row>
    <row r="2978" spans="1:12">
      <c r="A2978" s="39"/>
    </row>
    <row r="2979" spans="1:12">
      <c r="A2979" s="39"/>
    </row>
    <row r="2980" spans="1:12">
      <c r="A2980" s="39"/>
    </row>
    <row r="2981" spans="1:12">
      <c r="A2981" s="39"/>
      <c r="B2981" s="21"/>
      <c r="C2981" s="21"/>
      <c r="D2981" s="479"/>
      <c r="E2981" s="21"/>
      <c r="F2981" s="32"/>
      <c r="G2981" s="32"/>
      <c r="H2981" s="32"/>
      <c r="I2981" s="32"/>
      <c r="J2981" s="21"/>
      <c r="K2981" s="21"/>
      <c r="L2981" s="21"/>
    </row>
    <row r="2982" spans="1:12">
      <c r="A2982" s="39"/>
    </row>
    <row r="2983" spans="1:12">
      <c r="A2983" s="21"/>
    </row>
    <row r="2984" spans="1:12">
      <c r="A2984" s="39"/>
    </row>
    <row r="2985" spans="1:12">
      <c r="A2985" s="39"/>
    </row>
    <row r="2986" spans="1:12">
      <c r="A2986" s="39"/>
    </row>
    <row r="2987" spans="1:12">
      <c r="A2987" s="39"/>
    </row>
    <row r="2988" spans="1:12">
      <c r="A2988" s="39"/>
    </row>
    <row r="2989" spans="1:12">
      <c r="A2989" s="39"/>
    </row>
    <row r="2990" spans="1:12">
      <c r="A2990" s="39"/>
    </row>
    <row r="2991" spans="1:12">
      <c r="A2991" s="39"/>
    </row>
    <row r="2992" spans="1:12">
      <c r="A2992" s="39"/>
    </row>
    <row r="2993" spans="1:2">
      <c r="A2993" s="39"/>
    </row>
    <row r="2994" spans="1:2">
      <c r="A2994" s="39"/>
    </row>
    <row r="2995" spans="1:2">
      <c r="A2995" s="39"/>
    </row>
    <row r="2996" spans="1:2">
      <c r="A2996" s="39"/>
    </row>
    <row r="2997" spans="1:2">
      <c r="A2997" s="39"/>
    </row>
    <row r="2998" spans="1:2">
      <c r="A2998" s="39"/>
      <c r="B2998" s="297"/>
    </row>
    <row r="2999" spans="1:2">
      <c r="A2999" s="39"/>
    </row>
    <row r="3000" spans="1:2">
      <c r="A3000" s="39"/>
    </row>
    <row r="3001" spans="1:2">
      <c r="A3001" s="39"/>
    </row>
    <row r="3002" spans="1:2">
      <c r="A3002" s="39"/>
    </row>
    <row r="3003" spans="1:2">
      <c r="A3003" s="39"/>
    </row>
    <row r="3004" spans="1:2">
      <c r="A3004" s="39"/>
    </row>
    <row r="3005" spans="1:2">
      <c r="A3005" s="39"/>
    </row>
    <row r="3006" spans="1:2">
      <c r="A3006" s="39"/>
    </row>
    <row r="3007" spans="1:2">
      <c r="A3007" s="39"/>
    </row>
    <row r="3008" spans="1:2">
      <c r="A3008" s="39"/>
    </row>
    <row r="3009" spans="1:12">
      <c r="A3009" s="39"/>
    </row>
    <row r="3010" spans="1:12">
      <c r="A3010" s="39"/>
    </row>
    <row r="3011" spans="1:12">
      <c r="A3011" s="39"/>
    </row>
    <row r="3012" spans="1:12">
      <c r="A3012" s="39"/>
    </row>
    <row r="3013" spans="1:12">
      <c r="A3013" s="39"/>
    </row>
    <row r="3014" spans="1:12">
      <c r="A3014" s="39"/>
    </row>
    <row r="3015" spans="1:12">
      <c r="A3015" s="39"/>
    </row>
    <row r="3016" spans="1:12">
      <c r="A3016" s="39"/>
      <c r="B3016" s="21"/>
      <c r="C3016" s="21"/>
      <c r="D3016" s="479"/>
      <c r="E3016" s="21"/>
      <c r="F3016" s="32"/>
      <c r="G3016" s="32"/>
      <c r="H3016" s="32"/>
      <c r="I3016" s="32"/>
      <c r="J3016" s="21"/>
      <c r="K3016" s="21"/>
      <c r="L3016" s="21"/>
    </row>
    <row r="3017" spans="1:12">
      <c r="A3017" s="39"/>
    </row>
    <row r="3018" spans="1:12">
      <c r="A3018" s="21"/>
    </row>
    <row r="3019" spans="1:12">
      <c r="A3019" s="39"/>
    </row>
    <row r="3020" spans="1:12">
      <c r="A3020" s="39"/>
    </row>
    <row r="3021" spans="1:12">
      <c r="A3021" s="39"/>
    </row>
    <row r="3022" spans="1:12">
      <c r="A3022" s="39"/>
    </row>
    <row r="3023" spans="1:12">
      <c r="A3023" s="39"/>
    </row>
    <row r="3024" spans="1:12">
      <c r="A3024" s="39"/>
    </row>
    <row r="3025" spans="1:2">
      <c r="A3025" s="39"/>
    </row>
    <row r="3026" spans="1:2">
      <c r="A3026" s="39"/>
      <c r="B3026" s="297"/>
    </row>
    <row r="3027" spans="1:2">
      <c r="A3027" s="39"/>
    </row>
    <row r="3028" spans="1:2">
      <c r="A3028" s="39"/>
    </row>
    <row r="3029" spans="1:2">
      <c r="A3029" s="39"/>
    </row>
    <row r="3030" spans="1:2">
      <c r="A3030" s="39"/>
    </row>
    <row r="3031" spans="1:2">
      <c r="A3031" s="39"/>
    </row>
    <row r="3032" spans="1:2">
      <c r="A3032" s="39"/>
    </row>
    <row r="3033" spans="1:2">
      <c r="A3033" s="39"/>
    </row>
    <row r="3034" spans="1:2">
      <c r="A3034" s="39"/>
    </row>
    <row r="3035" spans="1:2">
      <c r="A3035" s="39"/>
    </row>
    <row r="3036" spans="1:2">
      <c r="A3036" s="39"/>
    </row>
    <row r="3037" spans="1:2">
      <c r="A3037" s="39"/>
    </row>
    <row r="3038" spans="1:2">
      <c r="A3038" s="39"/>
    </row>
    <row r="3039" spans="1:2">
      <c r="A3039" s="39"/>
    </row>
    <row r="3040" spans="1:2">
      <c r="A3040" s="39"/>
    </row>
    <row r="3041" spans="1:6">
      <c r="A3041" s="39"/>
    </row>
    <row r="3042" spans="1:6">
      <c r="A3042" s="39"/>
    </row>
    <row r="3043" spans="1:6">
      <c r="A3043" s="39"/>
    </row>
    <row r="3044" spans="1:6">
      <c r="A3044" s="39"/>
    </row>
    <row r="3045" spans="1:6">
      <c r="A3045" s="39"/>
    </row>
    <row r="3046" spans="1:6">
      <c r="A3046" s="39"/>
    </row>
    <row r="3047" spans="1:6">
      <c r="A3047" s="39"/>
    </row>
    <row r="3048" spans="1:6">
      <c r="A3048" s="39"/>
    </row>
    <row r="3049" spans="1:6">
      <c r="A3049" s="39"/>
    </row>
    <row r="3050" spans="1:6">
      <c r="A3050" s="39"/>
    </row>
    <row r="3051" spans="1:6">
      <c r="A3051" s="39"/>
    </row>
    <row r="3052" spans="1:6">
      <c r="A3052" s="39"/>
    </row>
    <row r="3053" spans="1:6">
      <c r="A3053" s="39"/>
    </row>
    <row r="3054" spans="1:6">
      <c r="A3054" s="39"/>
      <c r="F3054" s="476"/>
    </row>
    <row r="3055" spans="1:6">
      <c r="A3055" s="39"/>
    </row>
    <row r="3056" spans="1:6">
      <c r="A3056" s="39"/>
    </row>
    <row r="3057" spans="1:1">
      <c r="A3057" s="39"/>
    </row>
    <row r="3058" spans="1:1">
      <c r="A3058" s="39"/>
    </row>
    <row r="3059" spans="1:1">
      <c r="A3059" s="39"/>
    </row>
    <row r="3060" spans="1:1">
      <c r="A3060" s="39"/>
    </row>
    <row r="3061" spans="1:1">
      <c r="A3061" s="39"/>
    </row>
    <row r="3062" spans="1:1">
      <c r="A3062" s="39"/>
    </row>
    <row r="3063" spans="1:1">
      <c r="A3063" s="39"/>
    </row>
    <row r="3064" spans="1:1">
      <c r="A3064" s="39"/>
    </row>
    <row r="3065" spans="1:1">
      <c r="A3065" s="39"/>
    </row>
    <row r="3066" spans="1:1">
      <c r="A3066" s="39"/>
    </row>
    <row r="3067" spans="1:1">
      <c r="A3067" s="39"/>
    </row>
    <row r="3068" spans="1:1">
      <c r="A3068" s="39"/>
    </row>
    <row r="3069" spans="1:1">
      <c r="A3069" s="39"/>
    </row>
    <row r="3070" spans="1:1">
      <c r="A3070" s="39"/>
    </row>
    <row r="3071" spans="1:1">
      <c r="A3071" s="39"/>
    </row>
    <row r="3072" spans="1:1">
      <c r="A3072" s="39"/>
    </row>
    <row r="3073" spans="1:1">
      <c r="A3073" s="39"/>
    </row>
    <row r="3074" spans="1:1">
      <c r="A3074" s="39"/>
    </row>
    <row r="3075" spans="1:1">
      <c r="A3075" s="39"/>
    </row>
    <row r="3076" spans="1:1">
      <c r="A3076" s="39"/>
    </row>
    <row r="3077" spans="1:1">
      <c r="A3077" s="39"/>
    </row>
    <row r="3078" spans="1:1">
      <c r="A3078" s="39"/>
    </row>
    <row r="3079" spans="1:1">
      <c r="A3079" s="39"/>
    </row>
    <row r="3080" spans="1:1">
      <c r="A3080" s="39"/>
    </row>
    <row r="3081" spans="1:1">
      <c r="A3081" s="39"/>
    </row>
    <row r="3082" spans="1:1">
      <c r="A3082" s="39"/>
    </row>
    <row r="3083" spans="1:1">
      <c r="A3083" s="39"/>
    </row>
    <row r="3084" spans="1:1">
      <c r="A3084" s="39"/>
    </row>
    <row r="3085" spans="1:1">
      <c r="A3085" s="39"/>
    </row>
    <row r="3086" spans="1:1">
      <c r="A3086" s="39"/>
    </row>
    <row r="3087" spans="1:1">
      <c r="A3087" s="39"/>
    </row>
    <row r="3088" spans="1:1">
      <c r="A3088" s="39"/>
    </row>
    <row r="3089" spans="1:1">
      <c r="A3089" s="39"/>
    </row>
    <row r="3090" spans="1:1">
      <c r="A3090" s="39"/>
    </row>
    <row r="3091" spans="1:1">
      <c r="A3091" s="39"/>
    </row>
    <row r="3092" spans="1:1">
      <c r="A3092" s="39"/>
    </row>
    <row r="3093" spans="1:1">
      <c r="A3093" s="39"/>
    </row>
    <row r="3094" spans="1:1">
      <c r="A3094" s="39"/>
    </row>
    <row r="3095" spans="1:1">
      <c r="A3095" s="39"/>
    </row>
    <row r="3096" spans="1:1">
      <c r="A3096" s="39"/>
    </row>
    <row r="3097" spans="1:1">
      <c r="A3097" s="39"/>
    </row>
    <row r="3098" spans="1:1">
      <c r="A3098" s="39"/>
    </row>
    <row r="3099" spans="1:1">
      <c r="A3099" s="39"/>
    </row>
    <row r="3100" spans="1:1">
      <c r="A3100" s="39"/>
    </row>
    <row r="3101" spans="1:1">
      <c r="A3101" s="39"/>
    </row>
    <row r="3102" spans="1:1">
      <c r="A3102" s="39"/>
    </row>
    <row r="3103" spans="1:1">
      <c r="A3103" s="39"/>
    </row>
    <row r="3104" spans="1:1">
      <c r="A3104" s="39"/>
    </row>
    <row r="3105" spans="1:1">
      <c r="A3105" s="39"/>
    </row>
    <row r="3106" spans="1:1">
      <c r="A3106" s="39"/>
    </row>
    <row r="3107" spans="1:1">
      <c r="A3107" s="39"/>
    </row>
    <row r="3108" spans="1:1">
      <c r="A3108" s="39"/>
    </row>
    <row r="3109" spans="1:1">
      <c r="A3109" s="39"/>
    </row>
    <row r="3110" spans="1:1">
      <c r="A3110" s="39"/>
    </row>
    <row r="3111" spans="1:1">
      <c r="A3111" s="39"/>
    </row>
    <row r="3112" spans="1:1">
      <c r="A3112" s="39"/>
    </row>
    <row r="3113" spans="1:1">
      <c r="A3113" s="39"/>
    </row>
    <row r="3114" spans="1:1">
      <c r="A3114" s="39"/>
    </row>
    <row r="3115" spans="1:1">
      <c r="A3115" s="39"/>
    </row>
    <row r="3116" spans="1:1">
      <c r="A3116" s="39"/>
    </row>
    <row r="3117" spans="1:1">
      <c r="A3117" s="39"/>
    </row>
    <row r="3118" spans="1:1">
      <c r="A3118" s="39"/>
    </row>
    <row r="3119" spans="1:1">
      <c r="A3119" s="39"/>
    </row>
    <row r="3120" spans="1:1">
      <c r="A3120" s="39"/>
    </row>
    <row r="3121" spans="1:1">
      <c r="A3121" s="39"/>
    </row>
    <row r="3122" spans="1:1">
      <c r="A3122" s="39"/>
    </row>
    <row r="3123" spans="1:1">
      <c r="A3123" s="39"/>
    </row>
    <row r="3124" spans="1:1">
      <c r="A3124" s="39"/>
    </row>
    <row r="3125" spans="1:1">
      <c r="A3125" s="39"/>
    </row>
    <row r="3126" spans="1:1">
      <c r="A3126" s="39"/>
    </row>
    <row r="3127" spans="1:1">
      <c r="A3127" s="39"/>
    </row>
    <row r="3128" spans="1:1">
      <c r="A3128" s="39"/>
    </row>
    <row r="3129" spans="1:1">
      <c r="A3129" s="39"/>
    </row>
    <row r="3130" spans="1:1">
      <c r="A3130" s="39"/>
    </row>
    <row r="3131" spans="1:1">
      <c r="A3131" s="39"/>
    </row>
    <row r="3132" spans="1:1">
      <c r="A3132" s="39"/>
    </row>
    <row r="3133" spans="1:1">
      <c r="A3133" s="39"/>
    </row>
    <row r="3134" spans="1:1">
      <c r="A3134" s="39"/>
    </row>
    <row r="3135" spans="1:1">
      <c r="A3135" s="39"/>
    </row>
    <row r="3136" spans="1:1">
      <c r="A3136" s="39"/>
    </row>
    <row r="3137" spans="1:1">
      <c r="A3137" s="39"/>
    </row>
    <row r="3138" spans="1:1">
      <c r="A3138" s="39"/>
    </row>
    <row r="3139" spans="1:1">
      <c r="A3139" s="39"/>
    </row>
    <row r="3140" spans="1:1">
      <c r="A3140" s="39"/>
    </row>
    <row r="3141" spans="1:1">
      <c r="A3141" s="39"/>
    </row>
    <row r="3142" spans="1:1">
      <c r="A3142" s="39"/>
    </row>
    <row r="3143" spans="1:1">
      <c r="A3143" s="39"/>
    </row>
    <row r="3144" spans="1:1">
      <c r="A3144" s="39"/>
    </row>
    <row r="3145" spans="1:1">
      <c r="A3145" s="39"/>
    </row>
    <row r="3146" spans="1:1">
      <c r="A3146" s="39"/>
    </row>
    <row r="3147" spans="1:1">
      <c r="A3147" s="39"/>
    </row>
    <row r="3148" spans="1:1">
      <c r="A3148" s="39"/>
    </row>
    <row r="3149" spans="1:1">
      <c r="A3149" s="39"/>
    </row>
    <row r="3150" spans="1:1">
      <c r="A3150" s="39"/>
    </row>
    <row r="3151" spans="1:1">
      <c r="A3151" s="39"/>
    </row>
    <row r="3152" spans="1:1">
      <c r="A3152" s="39"/>
    </row>
    <row r="3153" spans="1:1">
      <c r="A3153" s="39"/>
    </row>
    <row r="3154" spans="1:1">
      <c r="A3154" s="39"/>
    </row>
    <row r="3155" spans="1:1">
      <c r="A3155" s="39"/>
    </row>
    <row r="3156" spans="1:1">
      <c r="A3156" s="39"/>
    </row>
    <row r="3157" spans="1:1">
      <c r="A3157" s="39"/>
    </row>
    <row r="3158" spans="1:1">
      <c r="A3158" s="39"/>
    </row>
    <row r="3159" spans="1:1">
      <c r="A3159" s="39"/>
    </row>
    <row r="3160" spans="1:1">
      <c r="A3160" s="39"/>
    </row>
    <row r="3161" spans="1:1">
      <c r="A3161" s="39"/>
    </row>
    <row r="3162" spans="1:1">
      <c r="A3162" s="39"/>
    </row>
    <row r="3163" spans="1:1">
      <c r="A3163" s="39"/>
    </row>
    <row r="3164" spans="1:1">
      <c r="A3164" s="39"/>
    </row>
    <row r="3165" spans="1:1">
      <c r="A3165" s="39"/>
    </row>
    <row r="3166" spans="1:1">
      <c r="A3166" s="39"/>
    </row>
    <row r="3167" spans="1:1">
      <c r="A3167" s="39"/>
    </row>
    <row r="3168" spans="1:1">
      <c r="A3168" s="39"/>
    </row>
    <row r="3169" spans="1:1">
      <c r="A3169" s="39"/>
    </row>
    <row r="3170" spans="1:1">
      <c r="A3170" s="39"/>
    </row>
    <row r="3171" spans="1:1">
      <c r="A3171" s="39"/>
    </row>
    <row r="3172" spans="1:1">
      <c r="A3172" s="39"/>
    </row>
    <row r="3173" spans="1:1">
      <c r="A3173" s="39"/>
    </row>
    <row r="3174" spans="1:1">
      <c r="A3174" s="39"/>
    </row>
    <row r="3175" spans="1:1">
      <c r="A3175" s="39"/>
    </row>
    <row r="3176" spans="1:1">
      <c r="A3176" s="39"/>
    </row>
    <row r="3177" spans="1:1">
      <c r="A3177" s="39"/>
    </row>
    <row r="3178" spans="1:1">
      <c r="A3178" s="39"/>
    </row>
    <row r="3179" spans="1:1">
      <c r="A3179" s="39"/>
    </row>
    <row r="3180" spans="1:1">
      <c r="A3180" s="39"/>
    </row>
    <row r="3181" spans="1:1">
      <c r="A3181" s="39"/>
    </row>
    <row r="3182" spans="1:1">
      <c r="A3182" s="39"/>
    </row>
    <row r="3183" spans="1:1">
      <c r="A3183" s="39"/>
    </row>
    <row r="3184" spans="1:1">
      <c r="A3184" s="39"/>
    </row>
    <row r="3185" spans="1:1">
      <c r="A3185" s="39"/>
    </row>
    <row r="3186" spans="1:1">
      <c r="A3186" s="39"/>
    </row>
    <row r="3187" spans="1:1">
      <c r="A3187" s="39"/>
    </row>
    <row r="3188" spans="1:1">
      <c r="A3188" s="39"/>
    </row>
    <row r="3189" spans="1:1">
      <c r="A3189" s="39"/>
    </row>
    <row r="3190" spans="1:1">
      <c r="A3190" s="39"/>
    </row>
    <row r="3191" spans="1:1">
      <c r="A3191" s="39"/>
    </row>
    <row r="3192" spans="1:1">
      <c r="A3192" s="39"/>
    </row>
    <row r="3193" spans="1:1">
      <c r="A3193" s="39"/>
    </row>
    <row r="3194" spans="1:1">
      <c r="A3194" s="39"/>
    </row>
    <row r="3195" spans="1:1">
      <c r="A3195" s="39"/>
    </row>
    <row r="3196" spans="1:1">
      <c r="A3196" s="39"/>
    </row>
    <row r="3197" spans="1:1">
      <c r="A3197" s="39"/>
    </row>
    <row r="3198" spans="1:1">
      <c r="A3198" s="39"/>
    </row>
    <row r="3199" spans="1:1">
      <c r="A3199" s="39"/>
    </row>
    <row r="3200" spans="1:1">
      <c r="A3200" s="39"/>
    </row>
    <row r="3201" spans="1:1">
      <c r="A3201" s="39"/>
    </row>
    <row r="3202" spans="1:1">
      <c r="A3202" s="39"/>
    </row>
    <row r="3203" spans="1:1">
      <c r="A3203" s="39"/>
    </row>
    <row r="3204" spans="1:1">
      <c r="A3204" s="39"/>
    </row>
    <row r="3205" spans="1:1">
      <c r="A3205" s="39"/>
    </row>
    <row r="3206" spans="1:1">
      <c r="A3206" s="39"/>
    </row>
    <row r="3207" spans="1:1">
      <c r="A3207" s="39"/>
    </row>
    <row r="3208" spans="1:1">
      <c r="A3208" s="39"/>
    </row>
    <row r="3209" spans="1:1">
      <c r="A3209" s="39"/>
    </row>
    <row r="3210" spans="1:1">
      <c r="A3210" s="39"/>
    </row>
    <row r="3211" spans="1:1">
      <c r="A3211" s="39"/>
    </row>
    <row r="3212" spans="1:1">
      <c r="A3212" s="39"/>
    </row>
    <row r="3213" spans="1:1">
      <c r="A3213" s="39"/>
    </row>
    <row r="3214" spans="1:1">
      <c r="A3214" s="39"/>
    </row>
    <row r="3215" spans="1:1">
      <c r="A3215" s="39"/>
    </row>
    <row r="3216" spans="1:1">
      <c r="A3216" s="39"/>
    </row>
    <row r="3217" spans="1:1">
      <c r="A3217" s="39"/>
    </row>
    <row r="3218" spans="1:1">
      <c r="A3218" s="39"/>
    </row>
    <row r="3219" spans="1:1">
      <c r="A3219" s="39"/>
    </row>
    <row r="3220" spans="1:1">
      <c r="A3220" s="39"/>
    </row>
    <row r="3221" spans="1:1">
      <c r="A3221" s="39"/>
    </row>
    <row r="3222" spans="1:1">
      <c r="A3222" s="39"/>
    </row>
    <row r="3223" spans="1:1">
      <c r="A3223" s="39"/>
    </row>
    <row r="3224" spans="1:1">
      <c r="A3224" s="39"/>
    </row>
    <row r="3225" spans="1:1">
      <c r="A3225" s="39"/>
    </row>
    <row r="3226" spans="1:1">
      <c r="A3226" s="39"/>
    </row>
    <row r="3227" spans="1:1">
      <c r="A3227" s="39"/>
    </row>
    <row r="3228" spans="1:1">
      <c r="A3228" s="39"/>
    </row>
    <row r="3229" spans="1:1">
      <c r="A3229" s="39"/>
    </row>
    <row r="3230" spans="1:1">
      <c r="A3230" s="39"/>
    </row>
    <row r="3231" spans="1:1">
      <c r="A3231" s="39"/>
    </row>
    <row r="3232" spans="1:1">
      <c r="A3232" s="39"/>
    </row>
    <row r="3233" spans="1:1">
      <c r="A3233" s="39"/>
    </row>
    <row r="3234" spans="1:1">
      <c r="A3234" s="39"/>
    </row>
    <row r="3235" spans="1:1">
      <c r="A3235" s="39"/>
    </row>
    <row r="3236" spans="1:1">
      <c r="A3236" s="39"/>
    </row>
    <row r="3237" spans="1:1">
      <c r="A3237" s="39"/>
    </row>
    <row r="3238" spans="1:1">
      <c r="A3238" s="39"/>
    </row>
    <row r="3239" spans="1:1">
      <c r="A3239" s="39"/>
    </row>
    <row r="3240" spans="1:1">
      <c r="A3240" s="39"/>
    </row>
    <row r="3241" spans="1:1">
      <c r="A3241" s="39"/>
    </row>
    <row r="3242" spans="1:1">
      <c r="A3242" s="39"/>
    </row>
    <row r="3243" spans="1:1">
      <c r="A3243" s="39"/>
    </row>
    <row r="3244" spans="1:1">
      <c r="A3244" s="39"/>
    </row>
    <row r="3245" spans="1:1">
      <c r="A3245" s="39"/>
    </row>
    <row r="3246" spans="1:1">
      <c r="A3246" s="39"/>
    </row>
    <row r="3247" spans="1:1">
      <c r="A3247" s="39"/>
    </row>
    <row r="3248" spans="1:1">
      <c r="A3248" s="39"/>
    </row>
    <row r="3249" spans="1:1">
      <c r="A3249" s="39"/>
    </row>
    <row r="3250" spans="1:1">
      <c r="A3250" s="39"/>
    </row>
    <row r="3251" spans="1:1">
      <c r="A3251" s="39"/>
    </row>
    <row r="3252" spans="1:1">
      <c r="A3252" s="39"/>
    </row>
    <row r="3253" spans="1:1">
      <c r="A3253" s="39"/>
    </row>
    <row r="3254" spans="1:1">
      <c r="A3254" s="39"/>
    </row>
    <row r="3255" spans="1:1">
      <c r="A3255" s="39"/>
    </row>
    <row r="3256" spans="1:1">
      <c r="A3256" s="39"/>
    </row>
    <row r="3257" spans="1:1">
      <c r="A3257" s="39"/>
    </row>
    <row r="3258" spans="1:1">
      <c r="A3258" s="39"/>
    </row>
    <row r="3259" spans="1:1">
      <c r="A3259" s="39"/>
    </row>
    <row r="3260" spans="1:1">
      <c r="A3260" s="39"/>
    </row>
    <row r="3261" spans="1:1">
      <c r="A3261" s="39"/>
    </row>
    <row r="3262" spans="1:1">
      <c r="A3262" s="39"/>
    </row>
    <row r="3263" spans="1:1">
      <c r="A3263" s="39"/>
    </row>
    <row r="3264" spans="1:1">
      <c r="A3264" s="39"/>
    </row>
    <row r="3265" spans="1:1">
      <c r="A3265" s="39"/>
    </row>
    <row r="3266" spans="1:1">
      <c r="A3266" s="39"/>
    </row>
    <row r="3267" spans="1:1">
      <c r="A3267" s="39"/>
    </row>
    <row r="3268" spans="1:1">
      <c r="A3268" s="39"/>
    </row>
    <row r="3269" spans="1:1">
      <c r="A3269" s="39"/>
    </row>
    <row r="3270" spans="1:1">
      <c r="A3270" s="39"/>
    </row>
    <row r="3271" spans="1:1">
      <c r="A3271" s="39"/>
    </row>
    <row r="3272" spans="1:1">
      <c r="A3272" s="39"/>
    </row>
    <row r="3273" spans="1:1">
      <c r="A3273" s="39"/>
    </row>
    <row r="3274" spans="1:1">
      <c r="A3274" s="39"/>
    </row>
    <row r="3275" spans="1:1">
      <c r="A3275" s="39"/>
    </row>
    <row r="3276" spans="1:1">
      <c r="A3276" s="39"/>
    </row>
    <row r="3277" spans="1:1">
      <c r="A3277" s="39"/>
    </row>
    <row r="3278" spans="1:1">
      <c r="A3278" s="39"/>
    </row>
    <row r="3279" spans="1:1">
      <c r="A3279" s="39"/>
    </row>
    <row r="3280" spans="1:1">
      <c r="A3280" s="39"/>
    </row>
    <row r="3281" spans="1:1">
      <c r="A3281" s="39"/>
    </row>
    <row r="3282" spans="1:1">
      <c r="A3282" s="39"/>
    </row>
    <row r="3283" spans="1:1">
      <c r="A3283" s="39"/>
    </row>
    <row r="3284" spans="1:1">
      <c r="A3284" s="39"/>
    </row>
    <row r="3285" spans="1:1">
      <c r="A3285" s="39"/>
    </row>
    <row r="3286" spans="1:1">
      <c r="A3286" s="39"/>
    </row>
    <row r="3287" spans="1:1">
      <c r="A3287" s="39"/>
    </row>
    <row r="3288" spans="1:1">
      <c r="A3288" s="39"/>
    </row>
    <row r="3289" spans="1:1">
      <c r="A3289" s="39"/>
    </row>
    <row r="3290" spans="1:1">
      <c r="A3290" s="39"/>
    </row>
    <row r="3291" spans="1:1">
      <c r="A3291" s="39"/>
    </row>
    <row r="3292" spans="1:1">
      <c r="A3292" s="39"/>
    </row>
    <row r="3293" spans="1:1">
      <c r="A3293" s="39"/>
    </row>
    <row r="3294" spans="1:1">
      <c r="A3294" s="39"/>
    </row>
    <row r="3295" spans="1:1">
      <c r="A3295" s="39"/>
    </row>
    <row r="3296" spans="1:1">
      <c r="A3296" s="39"/>
    </row>
    <row r="3297" spans="1:1">
      <c r="A3297" s="39"/>
    </row>
    <row r="3298" spans="1:1">
      <c r="A3298" s="39"/>
    </row>
    <row r="3299" spans="1:1">
      <c r="A3299" s="39"/>
    </row>
    <row r="3300" spans="1:1">
      <c r="A3300" s="39"/>
    </row>
    <row r="3301" spans="1:1">
      <c r="A3301" s="39"/>
    </row>
    <row r="3302" spans="1:1">
      <c r="A3302" s="39"/>
    </row>
    <row r="3303" spans="1:1">
      <c r="A3303" s="39"/>
    </row>
    <row r="3304" spans="1:1">
      <c r="A3304" s="39"/>
    </row>
    <row r="3305" spans="1:1">
      <c r="A3305" s="39"/>
    </row>
    <row r="3306" spans="1:1">
      <c r="A3306" s="39"/>
    </row>
    <row r="3307" spans="1:1">
      <c r="A3307" s="39"/>
    </row>
    <row r="3308" spans="1:1">
      <c r="A3308" s="39"/>
    </row>
    <row r="3309" spans="1:1">
      <c r="A3309" s="39"/>
    </row>
    <row r="3310" spans="1:1">
      <c r="A3310" s="39"/>
    </row>
    <row r="3311" spans="1:1">
      <c r="A3311" s="39"/>
    </row>
    <row r="3312" spans="1:1">
      <c r="A3312" s="39"/>
    </row>
    <row r="3313" spans="1:1">
      <c r="A3313" s="39"/>
    </row>
    <row r="3314" spans="1:1">
      <c r="A3314" s="39"/>
    </row>
    <row r="3315" spans="1:1">
      <c r="A3315" s="39"/>
    </row>
    <row r="3316" spans="1:1">
      <c r="A3316" s="39"/>
    </row>
    <row r="3317" spans="1:1">
      <c r="A3317" s="39"/>
    </row>
    <row r="3318" spans="1:1">
      <c r="A3318" s="39"/>
    </row>
    <row r="3319" spans="1:1">
      <c r="A3319" s="39"/>
    </row>
    <row r="3320" spans="1:1">
      <c r="A3320" s="39"/>
    </row>
    <row r="3321" spans="1:1">
      <c r="A3321" s="39"/>
    </row>
    <row r="3322" spans="1:1">
      <c r="A3322" s="39"/>
    </row>
    <row r="3323" spans="1:1">
      <c r="A3323" s="39"/>
    </row>
    <row r="3324" spans="1:1">
      <c r="A3324" s="39"/>
    </row>
    <row r="3325" spans="1:1">
      <c r="A3325" s="39"/>
    </row>
    <row r="3326" spans="1:1">
      <c r="A3326" s="39"/>
    </row>
    <row r="3327" spans="1:1">
      <c r="A3327" s="39"/>
    </row>
    <row r="3328" spans="1:1">
      <c r="A3328" s="39"/>
    </row>
    <row r="3329" spans="1:1">
      <c r="A3329" s="39"/>
    </row>
    <row r="3330" spans="1:1">
      <c r="A3330" s="39"/>
    </row>
    <row r="3331" spans="1:1">
      <c r="A3331" s="39"/>
    </row>
    <row r="3332" spans="1:1">
      <c r="A3332" s="39"/>
    </row>
    <row r="3333" spans="1:1">
      <c r="A3333" s="39"/>
    </row>
    <row r="3334" spans="1:1">
      <c r="A3334" s="39"/>
    </row>
    <row r="3335" spans="1:1">
      <c r="A3335" s="39"/>
    </row>
    <row r="3336" spans="1:1">
      <c r="A3336" s="39"/>
    </row>
    <row r="3337" spans="1:1">
      <c r="A3337" s="39"/>
    </row>
    <row r="3338" spans="1:1">
      <c r="A3338" s="39"/>
    </row>
    <row r="3339" spans="1:1">
      <c r="A3339" s="39"/>
    </row>
    <row r="3340" spans="1:1">
      <c r="A3340" s="39"/>
    </row>
    <row r="3341" spans="1:1">
      <c r="A3341" s="39"/>
    </row>
    <row r="3342" spans="1:1">
      <c r="A3342" s="39"/>
    </row>
    <row r="3343" spans="1:1">
      <c r="A3343" s="39"/>
    </row>
    <row r="3344" spans="1:1">
      <c r="A3344" s="39"/>
    </row>
    <row r="3345" spans="1:1">
      <c r="A3345" s="39"/>
    </row>
    <row r="3346" spans="1:1">
      <c r="A3346" s="39"/>
    </row>
    <row r="3347" spans="1:1">
      <c r="A3347" s="39"/>
    </row>
    <row r="3348" spans="1:1">
      <c r="A3348" s="39"/>
    </row>
    <row r="3349" spans="1:1">
      <c r="A3349" s="39"/>
    </row>
    <row r="3350" spans="1:1">
      <c r="A3350" s="39"/>
    </row>
    <row r="3351" spans="1:1">
      <c r="A3351" s="39"/>
    </row>
    <row r="3352" spans="1:1">
      <c r="A3352" s="39"/>
    </row>
    <row r="3353" spans="1:1">
      <c r="A3353" s="39"/>
    </row>
    <row r="3354" spans="1:1">
      <c r="A3354" s="39"/>
    </row>
    <row r="3355" spans="1:1">
      <c r="A3355" s="39"/>
    </row>
    <row r="3356" spans="1:1">
      <c r="A3356" s="39"/>
    </row>
    <row r="3357" spans="1:1">
      <c r="A3357" s="39"/>
    </row>
    <row r="3358" spans="1:1">
      <c r="A3358" s="39"/>
    </row>
    <row r="3359" spans="1:1">
      <c r="A3359" s="39"/>
    </row>
    <row r="3360" spans="1:1">
      <c r="A3360" s="39"/>
    </row>
    <row r="3361" spans="1:1">
      <c r="A3361" s="39"/>
    </row>
    <row r="3362" spans="1:1">
      <c r="A3362" s="39"/>
    </row>
    <row r="3363" spans="1:1">
      <c r="A3363" s="39"/>
    </row>
    <row r="3364" spans="1:1">
      <c r="A3364" s="39"/>
    </row>
    <row r="3365" spans="1:1">
      <c r="A3365" s="39"/>
    </row>
    <row r="3366" spans="1:1">
      <c r="A3366" s="39"/>
    </row>
    <row r="3367" spans="1:1">
      <c r="A3367" s="39"/>
    </row>
    <row r="3368" spans="1:1">
      <c r="A3368" s="39"/>
    </row>
    <row r="3369" spans="1:1">
      <c r="A3369" s="39"/>
    </row>
    <row r="3370" spans="1:1">
      <c r="A3370" s="39"/>
    </row>
    <row r="3371" spans="1:1">
      <c r="A3371" s="39"/>
    </row>
    <row r="3372" spans="1:1">
      <c r="A3372" s="39"/>
    </row>
    <row r="3373" spans="1:1">
      <c r="A3373" s="39"/>
    </row>
    <row r="3374" spans="1:1">
      <c r="A3374" s="39"/>
    </row>
    <row r="3375" spans="1:1">
      <c r="A3375" s="39"/>
    </row>
    <row r="3376" spans="1:1">
      <c r="A3376" s="39"/>
    </row>
    <row r="3377" spans="1:1">
      <c r="A3377" s="39"/>
    </row>
    <row r="3378" spans="1:1">
      <c r="A3378" s="39"/>
    </row>
    <row r="3379" spans="1:1">
      <c r="A3379" s="39"/>
    </row>
    <row r="3380" spans="1:1">
      <c r="A3380" s="39"/>
    </row>
    <row r="3381" spans="1:1">
      <c r="A3381" s="39"/>
    </row>
    <row r="3382" spans="1:1">
      <c r="A3382" s="39"/>
    </row>
    <row r="3383" spans="1:1">
      <c r="A3383" s="39"/>
    </row>
    <row r="3384" spans="1:1">
      <c r="A3384" s="39"/>
    </row>
    <row r="3385" spans="1:1">
      <c r="A3385" s="39"/>
    </row>
    <row r="3386" spans="1:1">
      <c r="A3386" s="39"/>
    </row>
    <row r="3387" spans="1:1">
      <c r="A3387" s="39"/>
    </row>
    <row r="3388" spans="1:1">
      <c r="A3388" s="39"/>
    </row>
    <row r="3389" spans="1:1">
      <c r="A3389" s="39"/>
    </row>
    <row r="3390" spans="1:1">
      <c r="A3390" s="39"/>
    </row>
    <row r="3391" spans="1:1">
      <c r="A3391" s="39"/>
    </row>
    <row r="3392" spans="1:1">
      <c r="A3392" s="39"/>
    </row>
    <row r="3393" spans="1:1">
      <c r="A3393" s="39"/>
    </row>
    <row r="3394" spans="1:1">
      <c r="A3394" s="39"/>
    </row>
    <row r="3395" spans="1:1">
      <c r="A3395" s="39"/>
    </row>
    <row r="3396" spans="1:1">
      <c r="A3396" s="39"/>
    </row>
    <row r="3397" spans="1:1">
      <c r="A3397" s="39"/>
    </row>
    <row r="3398" spans="1:1">
      <c r="A3398" s="39"/>
    </row>
    <row r="3399" spans="1:1">
      <c r="A3399" s="39"/>
    </row>
    <row r="3400" spans="1:1">
      <c r="A3400" s="39"/>
    </row>
    <row r="3401" spans="1:1">
      <c r="A3401" s="39"/>
    </row>
    <row r="3402" spans="1:1">
      <c r="A3402" s="39"/>
    </row>
    <row r="3403" spans="1:1">
      <c r="A3403" s="39"/>
    </row>
    <row r="3404" spans="1:1">
      <c r="A3404" s="39"/>
    </row>
    <row r="3405" spans="1:1">
      <c r="A3405" s="39"/>
    </row>
    <row r="3406" spans="1:1">
      <c r="A3406" s="39"/>
    </row>
    <row r="3407" spans="1:1">
      <c r="A3407" s="39"/>
    </row>
    <row r="3408" spans="1:1">
      <c r="A3408" s="39"/>
    </row>
    <row r="3409" spans="1:1">
      <c r="A3409" s="39"/>
    </row>
    <row r="3410" spans="1:1">
      <c r="A3410" s="39"/>
    </row>
    <row r="3411" spans="1:1">
      <c r="A3411" s="39"/>
    </row>
    <row r="3412" spans="1:1">
      <c r="A3412" s="39"/>
    </row>
    <row r="3413" spans="1:1">
      <c r="A3413" s="39"/>
    </row>
    <row r="3414" spans="1:1">
      <c r="A3414" s="39"/>
    </row>
    <row r="3415" spans="1:1">
      <c r="A3415" s="39"/>
    </row>
    <row r="3416" spans="1:1">
      <c r="A3416" s="39"/>
    </row>
    <row r="3417" spans="1:1">
      <c r="A3417" s="39"/>
    </row>
    <row r="3418" spans="1:1">
      <c r="A3418" s="39"/>
    </row>
    <row r="3419" spans="1:1">
      <c r="A3419" s="39"/>
    </row>
    <row r="3420" spans="1:1">
      <c r="A3420" s="39"/>
    </row>
    <row r="3421" spans="1:1">
      <c r="A3421" s="39"/>
    </row>
    <row r="3422" spans="1:1">
      <c r="A3422" s="39"/>
    </row>
    <row r="3423" spans="1:1">
      <c r="A3423" s="39"/>
    </row>
    <row r="3424" spans="1:1">
      <c r="A3424" s="39"/>
    </row>
    <row r="3425" spans="1:1">
      <c r="A3425" s="39"/>
    </row>
    <row r="3426" spans="1:1">
      <c r="A3426" s="39"/>
    </row>
    <row r="3427" spans="1:1">
      <c r="A3427" s="39"/>
    </row>
    <row r="3428" spans="1:1">
      <c r="A3428" s="39"/>
    </row>
    <row r="3429" spans="1:1">
      <c r="A3429" s="39"/>
    </row>
    <row r="3430" spans="1:1">
      <c r="A3430" s="39"/>
    </row>
    <row r="3431" spans="1:1">
      <c r="A3431" s="39"/>
    </row>
    <row r="3432" spans="1:1">
      <c r="A3432" s="39"/>
    </row>
    <row r="3433" spans="1:1">
      <c r="A3433" s="39"/>
    </row>
    <row r="3434" spans="1:1">
      <c r="A3434" s="39"/>
    </row>
    <row r="3435" spans="1:1">
      <c r="A3435" s="39"/>
    </row>
    <row r="3436" spans="1:1">
      <c r="A3436" s="39"/>
    </row>
    <row r="3437" spans="1:1">
      <c r="A3437" s="39"/>
    </row>
    <row r="3438" spans="1:1">
      <c r="A3438" s="39"/>
    </row>
    <row r="3439" spans="1:1">
      <c r="A3439" s="39"/>
    </row>
    <row r="3440" spans="1:1">
      <c r="A3440" s="39"/>
    </row>
    <row r="3441" spans="1:1">
      <c r="A3441" s="39"/>
    </row>
    <row r="3442" spans="1:1">
      <c r="A3442" s="39"/>
    </row>
    <row r="188932" spans="14:14">
      <c r="N188932" s="39"/>
    </row>
  </sheetData>
  <autoFilter ref="A1:M3441" xr:uid="{7FD5ED9D-CE6F-4202-8738-F799A2146A24}"/>
  <sortState xmlns:xlrd2="http://schemas.microsoft.com/office/spreadsheetml/2017/richdata2" ref="A3:M3442">
    <sortCondition ref="B3:B3442"/>
  </sortState>
  <conditionalFormatting sqref="B2817">
    <cfRule type="duplicateValues" dxfId="422" priority="323"/>
  </conditionalFormatting>
  <conditionalFormatting sqref="F1892:F999999 F41:F42 F65 F102:F103 F145 F26:F27 F90:F92 F150 F44 F50 F56 F59:F60 F67 F81 F85 F97:F100 F105 F108:F109 F152 F158:F1890 F46">
    <cfRule type="duplicateValues" dxfId="421" priority="322"/>
  </conditionalFormatting>
  <conditionalFormatting sqref="H2774:I2774">
    <cfRule type="duplicateValues" dxfId="420" priority="321"/>
  </conditionalFormatting>
  <conditionalFormatting sqref="H2778:I2778">
    <cfRule type="duplicateValues" dxfId="419" priority="320"/>
  </conditionalFormatting>
  <conditionalFormatting sqref="H2777:I2777">
    <cfRule type="duplicateValues" dxfId="418" priority="319"/>
  </conditionalFormatting>
  <conditionalFormatting sqref="H2776:I2776">
    <cfRule type="duplicateValues" dxfId="417" priority="318"/>
  </conditionalFormatting>
  <conditionalFormatting sqref="J1748:J1890 I1892:J99999 I3:I1890 J140:J144 J149:J151 J153:J336">
    <cfRule type="containsText" dxfId="416" priority="317" operator="containsText" text="Defective">
      <formula>NOT(ISERROR(SEARCH("Defective",I3)))</formula>
    </cfRule>
  </conditionalFormatting>
  <conditionalFormatting sqref="J338:J501 J503:J597 J1172:J1185 J703:J1170 J1448:J1746 J1187:J1446 J599:J701 J114 J119:J122 J31 J35 J38:J39 J48:J50 J53 J56:J57 J59:J63 J65 J70 J72 J74 J78 J81 J84:J85 J87:J88 J96:J97 J99:J109 J111 J124:J125 J90:J92 J127:J130 J134:J138 J41:J43 J45:J46 J17:J23 J5:J9 J76 J67:J68 J132 J25:J29 J11:J13 J15">
    <cfRule type="containsText" dxfId="415" priority="316" operator="containsText" text="Defective">
      <formula>NOT(ISERROR(SEARCH("Defective",J5)))</formula>
    </cfRule>
  </conditionalFormatting>
  <conditionalFormatting sqref="I100">
    <cfRule type="containsText" dxfId="414" priority="315" operator="containsText" text="Defective">
      <formula>NOT(ISERROR(SEARCH("Defective",I100)))</formula>
    </cfRule>
  </conditionalFormatting>
  <conditionalFormatting sqref="J337">
    <cfRule type="containsText" dxfId="413" priority="311" operator="containsText" text="Defective">
      <formula>NOT(ISERROR(SEARCH("Defective",J337)))</formula>
    </cfRule>
  </conditionalFormatting>
  <conditionalFormatting sqref="I2507:J2507 I2508:I9999 I1892:I2506 I3:I1890">
    <cfRule type="containsText" dxfId="412" priority="310" operator="containsText" text="Working">
      <formula>NOT(ISERROR(SEARCH("Working",I3)))</formula>
    </cfRule>
  </conditionalFormatting>
  <conditionalFormatting sqref="I2507:J2507 I2508:I9999 I1892:I2506 I3:I1890">
    <cfRule type="containsText" dxfId="411" priority="309" operator="containsText" text="Spare">
      <formula>NOT(ISERROR(SEARCH("Spare",I3)))</formula>
    </cfRule>
  </conditionalFormatting>
  <conditionalFormatting sqref="J502">
    <cfRule type="containsText" dxfId="410" priority="308" operator="containsText" text="Defective">
      <formula>NOT(ISERROR(SEARCH("Defective",J502)))</formula>
    </cfRule>
  </conditionalFormatting>
  <conditionalFormatting sqref="J502">
    <cfRule type="containsText" dxfId="409" priority="307" operator="containsText" text="Working">
      <formula>NOT(ISERROR(SEARCH("Working",J502)))</formula>
    </cfRule>
  </conditionalFormatting>
  <conditionalFormatting sqref="J502">
    <cfRule type="containsText" dxfId="408" priority="306" operator="containsText" text="Spare">
      <formula>NOT(ISERROR(SEARCH("Spare",J502)))</formula>
    </cfRule>
  </conditionalFormatting>
  <conditionalFormatting sqref="J598">
    <cfRule type="containsText" dxfId="407" priority="305" operator="containsText" text="Defective">
      <formula>NOT(ISERROR(SEARCH("Defective",J598)))</formula>
    </cfRule>
  </conditionalFormatting>
  <conditionalFormatting sqref="J598">
    <cfRule type="containsText" dxfId="406" priority="304" operator="containsText" text="Working">
      <formula>NOT(ISERROR(SEARCH("Working",J598)))</formula>
    </cfRule>
  </conditionalFormatting>
  <conditionalFormatting sqref="J598">
    <cfRule type="containsText" dxfId="405" priority="303" operator="containsText" text="Spare">
      <formula>NOT(ISERROR(SEARCH("Spare",J598)))</formula>
    </cfRule>
  </conditionalFormatting>
  <conditionalFormatting sqref="J702">
    <cfRule type="containsText" dxfId="404" priority="302" operator="containsText" text="Defective">
      <formula>NOT(ISERROR(SEARCH("Defective",J702)))</formula>
    </cfRule>
  </conditionalFormatting>
  <conditionalFormatting sqref="J702">
    <cfRule type="containsText" dxfId="403" priority="301" operator="containsText" text="Working">
      <formula>NOT(ISERROR(SEARCH("Working",J702)))</formula>
    </cfRule>
  </conditionalFormatting>
  <conditionalFormatting sqref="J702">
    <cfRule type="containsText" dxfId="402" priority="300" operator="containsText" text="Spare">
      <formula>NOT(ISERROR(SEARCH("Spare",J702)))</formula>
    </cfRule>
  </conditionalFormatting>
  <conditionalFormatting sqref="J1747">
    <cfRule type="containsText" dxfId="401" priority="299" operator="containsText" text="Defective">
      <formula>NOT(ISERROR(SEARCH("Defective",J1747)))</formula>
    </cfRule>
  </conditionalFormatting>
  <conditionalFormatting sqref="J1747">
    <cfRule type="containsText" dxfId="400" priority="298" operator="containsText" text="Working">
      <formula>NOT(ISERROR(SEARCH("Working",J1747)))</formula>
    </cfRule>
  </conditionalFormatting>
  <conditionalFormatting sqref="J1747">
    <cfRule type="containsText" dxfId="399" priority="297" operator="containsText" text="Spare">
      <formula>NOT(ISERROR(SEARCH("Spare",J1747)))</formula>
    </cfRule>
  </conditionalFormatting>
  <conditionalFormatting sqref="I2507:J2507 I2508:I999999 I1892:I2506 I3:I1890">
    <cfRule type="containsText" dxfId="398" priority="296" operator="containsText" text="Lost Dongle">
      <formula>NOT(ISERROR(SEARCH("Lost Dongle",I3)))</formula>
    </cfRule>
  </conditionalFormatting>
  <conditionalFormatting sqref="I2507:J2507 I2508:I9999 I1892:I2506 I3:I1890">
    <cfRule type="containsText" dxfId="397" priority="295" operator="containsText" text="N/A">
      <formula>NOT(ISERROR(SEARCH("N/A",I3)))</formula>
    </cfRule>
  </conditionalFormatting>
  <conditionalFormatting sqref="J98">
    <cfRule type="containsText" dxfId="396" priority="294" operator="containsText" text="Defective">
      <formula>NOT(ISERROR(SEARCH("Defective",J98)))</formula>
    </cfRule>
  </conditionalFormatting>
  <conditionalFormatting sqref="J98">
    <cfRule type="containsText" dxfId="395" priority="293" operator="containsText" text="Working">
      <formula>NOT(ISERROR(SEARCH("Working",J98)))</formula>
    </cfRule>
  </conditionalFormatting>
  <conditionalFormatting sqref="J98">
    <cfRule type="containsText" dxfId="394" priority="292" operator="containsText" text="Spare">
      <formula>NOT(ISERROR(SEARCH("Spare",J98)))</formula>
    </cfRule>
  </conditionalFormatting>
  <conditionalFormatting sqref="J98">
    <cfRule type="containsText" dxfId="393" priority="291" operator="containsText" text="Lost Dongle">
      <formula>NOT(ISERROR(SEARCH("Lost Dongle",J98)))</formula>
    </cfRule>
  </conditionalFormatting>
  <conditionalFormatting sqref="J98">
    <cfRule type="containsText" dxfId="392" priority="290" operator="containsText" text="N/A">
      <formula>NOT(ISERROR(SEARCH("N/A",J98)))</formula>
    </cfRule>
  </conditionalFormatting>
  <conditionalFormatting sqref="J1447">
    <cfRule type="containsText" dxfId="391" priority="284" operator="containsText" text="Defective">
      <formula>NOT(ISERROR(SEARCH("Defective",J1447)))</formula>
    </cfRule>
  </conditionalFormatting>
  <conditionalFormatting sqref="J1447">
    <cfRule type="containsText" dxfId="390" priority="283" operator="containsText" text="Working">
      <formula>NOT(ISERROR(SEARCH("Working",J1447)))</formula>
    </cfRule>
  </conditionalFormatting>
  <conditionalFormatting sqref="J1447">
    <cfRule type="containsText" dxfId="389" priority="282" operator="containsText" text="Spare">
      <formula>NOT(ISERROR(SEARCH("Spare",J1447)))</formula>
    </cfRule>
  </conditionalFormatting>
  <conditionalFormatting sqref="J1447">
    <cfRule type="containsText" dxfId="388" priority="281" operator="containsText" text="Lost Dongle">
      <formula>NOT(ISERROR(SEARCH("Lost Dongle",J1447)))</formula>
    </cfRule>
  </conditionalFormatting>
  <conditionalFormatting sqref="J1447">
    <cfRule type="containsText" dxfId="387" priority="280" operator="containsText" text="N/A">
      <formula>NOT(ISERROR(SEARCH("N/A",J1447)))</formula>
    </cfRule>
  </conditionalFormatting>
  <conditionalFormatting sqref="J1171">
    <cfRule type="containsText" dxfId="386" priority="279" operator="containsText" text="Defective">
      <formula>NOT(ISERROR(SEARCH("Defective",J1171)))</formula>
    </cfRule>
  </conditionalFormatting>
  <conditionalFormatting sqref="J1171">
    <cfRule type="containsText" dxfId="385" priority="278" operator="containsText" text="Working">
      <formula>NOT(ISERROR(SEARCH("Working",J1171)))</formula>
    </cfRule>
  </conditionalFormatting>
  <conditionalFormatting sqref="J1171">
    <cfRule type="containsText" dxfId="384" priority="277" operator="containsText" text="Spare">
      <formula>NOT(ISERROR(SEARCH("Spare",J1171)))</formula>
    </cfRule>
  </conditionalFormatting>
  <conditionalFormatting sqref="J1171">
    <cfRule type="containsText" dxfId="383" priority="276" operator="containsText" text="Lost Dongle">
      <formula>NOT(ISERROR(SEARCH("Lost Dongle",J1171)))</formula>
    </cfRule>
  </conditionalFormatting>
  <conditionalFormatting sqref="J1171">
    <cfRule type="containsText" dxfId="382" priority="275" operator="containsText" text="N/A">
      <formula>NOT(ISERROR(SEARCH("N/A",J1171)))</formula>
    </cfRule>
  </conditionalFormatting>
  <conditionalFormatting sqref="J1186">
    <cfRule type="containsText" dxfId="381" priority="274" operator="containsText" text="Defective">
      <formula>NOT(ISERROR(SEARCH("Defective",J1186)))</formula>
    </cfRule>
  </conditionalFormatting>
  <conditionalFormatting sqref="J1186">
    <cfRule type="containsText" dxfId="380" priority="273" operator="containsText" text="Working">
      <formula>NOT(ISERROR(SEARCH("Working",J1186)))</formula>
    </cfRule>
  </conditionalFormatting>
  <conditionalFormatting sqref="J1186">
    <cfRule type="containsText" dxfId="379" priority="272" operator="containsText" text="Spare">
      <formula>NOT(ISERROR(SEARCH("Spare",J1186)))</formula>
    </cfRule>
  </conditionalFormatting>
  <conditionalFormatting sqref="J1186">
    <cfRule type="containsText" dxfId="378" priority="271" operator="containsText" text="Lost Dongle">
      <formula>NOT(ISERROR(SEARCH("Lost Dongle",J1186)))</formula>
    </cfRule>
  </conditionalFormatting>
  <conditionalFormatting sqref="J1186">
    <cfRule type="containsText" dxfId="377" priority="270" operator="containsText" text="N/A">
      <formula>NOT(ISERROR(SEARCH("N/A",J1186)))</formula>
    </cfRule>
  </conditionalFormatting>
  <conditionalFormatting sqref="L1159">
    <cfRule type="containsText" dxfId="376" priority="269" operator="containsText" text="Defective">
      <formula>NOT(ISERROR(SEARCH("Defective",L1159)))</formula>
    </cfRule>
  </conditionalFormatting>
  <conditionalFormatting sqref="L1214:L1220">
    <cfRule type="containsText" dxfId="375" priority="268" operator="containsText" text="Defective">
      <formula>NOT(ISERROR(SEARCH("Defective",L1214)))</formula>
    </cfRule>
  </conditionalFormatting>
  <conditionalFormatting sqref="L1330:L1335">
    <cfRule type="containsText" dxfId="374" priority="267" operator="containsText" text="Defective">
      <formula>NOT(ISERROR(SEARCH("Defective",L1330)))</formula>
    </cfRule>
  </conditionalFormatting>
  <conditionalFormatting sqref="L1557:L1558">
    <cfRule type="containsText" dxfId="373" priority="266" operator="containsText" text="Defective">
      <formula>NOT(ISERROR(SEARCH("Defective",L1557)))</formula>
    </cfRule>
  </conditionalFormatting>
  <conditionalFormatting sqref="B2824">
    <cfRule type="duplicateValues" dxfId="372" priority="265"/>
  </conditionalFormatting>
  <conditionalFormatting sqref="B728">
    <cfRule type="duplicateValues" dxfId="371" priority="264"/>
  </conditionalFormatting>
  <conditionalFormatting sqref="B2831">
    <cfRule type="duplicateValues" dxfId="370" priority="263"/>
  </conditionalFormatting>
  <conditionalFormatting sqref="G2831:G2840">
    <cfRule type="duplicateValues" dxfId="369" priority="262"/>
  </conditionalFormatting>
  <conditionalFormatting sqref="H2831:H2840">
    <cfRule type="duplicateValues" dxfId="368" priority="261"/>
  </conditionalFormatting>
  <conditionalFormatting sqref="B3057:B3065">
    <cfRule type="duplicateValues" dxfId="367" priority="260"/>
  </conditionalFormatting>
  <conditionalFormatting sqref="A3:A1000001">
    <cfRule type="duplicateValues" dxfId="366" priority="381"/>
  </conditionalFormatting>
  <conditionalFormatting sqref="J113">
    <cfRule type="containsText" dxfId="365" priority="258" operator="containsText" text="Defective">
      <formula>NOT(ISERROR(SEARCH("Defective",J113)))</formula>
    </cfRule>
  </conditionalFormatting>
  <conditionalFormatting sqref="F29:F32">
    <cfRule type="duplicateValues" dxfId="364" priority="256"/>
  </conditionalFormatting>
  <conditionalFormatting sqref="J115:J118">
    <cfRule type="containsText" dxfId="363" priority="251" operator="containsText" text="Defective">
      <formula>NOT(ISERROR(SEARCH("Defective",J115)))</formula>
    </cfRule>
  </conditionalFormatting>
  <conditionalFormatting sqref="F116">
    <cfRule type="duplicateValues" dxfId="362" priority="250"/>
  </conditionalFormatting>
  <conditionalFormatting sqref="F117">
    <cfRule type="duplicateValues" dxfId="361" priority="249"/>
  </conditionalFormatting>
  <conditionalFormatting sqref="F118">
    <cfRule type="duplicateValues" dxfId="360" priority="248"/>
  </conditionalFormatting>
  <conditionalFormatting sqref="F119">
    <cfRule type="duplicateValues" dxfId="359" priority="247"/>
  </conditionalFormatting>
  <conditionalFormatting sqref="F120">
    <cfRule type="duplicateValues" dxfId="358" priority="246"/>
  </conditionalFormatting>
  <conditionalFormatting sqref="F121">
    <cfRule type="duplicateValues" dxfId="357" priority="245"/>
  </conditionalFormatting>
  <conditionalFormatting sqref="F124">
    <cfRule type="duplicateValues" dxfId="356" priority="242"/>
  </conditionalFormatting>
  <conditionalFormatting sqref="F127">
    <cfRule type="duplicateValues" dxfId="355" priority="239"/>
  </conditionalFormatting>
  <conditionalFormatting sqref="F130">
    <cfRule type="duplicateValues" dxfId="354" priority="236"/>
  </conditionalFormatting>
  <conditionalFormatting sqref="F134">
    <cfRule type="duplicateValues" dxfId="353" priority="232"/>
  </conditionalFormatting>
  <conditionalFormatting sqref="F135">
    <cfRule type="duplicateValues" dxfId="352" priority="231"/>
  </conditionalFormatting>
  <conditionalFormatting sqref="F136">
    <cfRule type="duplicateValues" dxfId="351" priority="224"/>
  </conditionalFormatting>
  <conditionalFormatting sqref="F137">
    <cfRule type="duplicateValues" dxfId="350" priority="223"/>
  </conditionalFormatting>
  <conditionalFormatting sqref="F141">
    <cfRule type="duplicateValues" dxfId="349" priority="218"/>
  </conditionalFormatting>
  <conditionalFormatting sqref="F142">
    <cfRule type="duplicateValues" dxfId="348" priority="217"/>
  </conditionalFormatting>
  <conditionalFormatting sqref="F143">
    <cfRule type="duplicateValues" dxfId="347" priority="216"/>
  </conditionalFormatting>
  <conditionalFormatting sqref="C144">
    <cfRule type="duplicateValues" dxfId="346" priority="214"/>
  </conditionalFormatting>
  <conditionalFormatting sqref="G144:H144">
    <cfRule type="containsText" dxfId="345" priority="193" operator="containsText" text="Defective">
      <formula>NOT(ISERROR(SEARCH("Defective",G144)))</formula>
    </cfRule>
  </conditionalFormatting>
  <conditionalFormatting sqref="G144:H144">
    <cfRule type="containsText" dxfId="344" priority="192" operator="containsText" text="Working">
      <formula>NOT(ISERROR(SEARCH("Working",G144)))</formula>
    </cfRule>
  </conditionalFormatting>
  <conditionalFormatting sqref="G144:H144">
    <cfRule type="containsText" dxfId="343" priority="191" operator="containsText" text="Spare">
      <formula>NOT(ISERROR(SEARCH("Spare",G144)))</formula>
    </cfRule>
  </conditionalFormatting>
  <conditionalFormatting sqref="G144:H144">
    <cfRule type="containsText" dxfId="342" priority="190" operator="containsText" text="Lost Dongle">
      <formula>NOT(ISERROR(SEARCH("Lost Dongle",G144)))</formula>
    </cfRule>
  </conditionalFormatting>
  <conditionalFormatting sqref="G144:H144">
    <cfRule type="containsText" dxfId="341" priority="189" operator="containsText" text="N/A">
      <formula>NOT(ISERROR(SEARCH("N/A",G144)))</formula>
    </cfRule>
  </conditionalFormatting>
  <conditionalFormatting sqref="F144">
    <cfRule type="containsText" dxfId="340" priority="188" operator="containsText" text="Defective">
      <formula>NOT(ISERROR(SEARCH("Defective",F144)))</formula>
    </cfRule>
  </conditionalFormatting>
  <conditionalFormatting sqref="F144">
    <cfRule type="containsText" dxfId="339" priority="187" operator="containsText" text="Working">
      <formula>NOT(ISERROR(SEARCH("Working",F144)))</formula>
    </cfRule>
  </conditionalFormatting>
  <conditionalFormatting sqref="F144">
    <cfRule type="containsText" dxfId="338" priority="186" operator="containsText" text="Spare">
      <formula>NOT(ISERROR(SEARCH("Spare",F144)))</formula>
    </cfRule>
  </conditionalFormatting>
  <conditionalFormatting sqref="F144">
    <cfRule type="containsText" dxfId="337" priority="185" operator="containsText" text="Lost Dongle">
      <formula>NOT(ISERROR(SEARCH("Lost Dongle",F144)))</formula>
    </cfRule>
  </conditionalFormatting>
  <conditionalFormatting sqref="F144">
    <cfRule type="containsText" dxfId="336" priority="184" operator="containsText" text="N/A">
      <formula>NOT(ISERROR(SEARCH("N/A",F144)))</formula>
    </cfRule>
  </conditionalFormatting>
  <conditionalFormatting sqref="F3">
    <cfRule type="duplicateValues" dxfId="335" priority="183"/>
  </conditionalFormatting>
  <conditionalFormatting sqref="F4">
    <cfRule type="duplicateValues" dxfId="334" priority="182"/>
  </conditionalFormatting>
  <conditionalFormatting sqref="F5">
    <cfRule type="duplicateValues" dxfId="333" priority="181"/>
  </conditionalFormatting>
  <conditionalFormatting sqref="F6">
    <cfRule type="duplicateValues" dxfId="332" priority="180"/>
  </conditionalFormatting>
  <conditionalFormatting sqref="F7">
    <cfRule type="duplicateValues" dxfId="331" priority="179"/>
  </conditionalFormatting>
  <conditionalFormatting sqref="F8:F24">
    <cfRule type="duplicateValues" dxfId="330" priority="178"/>
  </conditionalFormatting>
  <conditionalFormatting sqref="F25">
    <cfRule type="duplicateValues" dxfId="329" priority="177"/>
  </conditionalFormatting>
  <conditionalFormatting sqref="J30">
    <cfRule type="containsText" dxfId="328" priority="176" operator="containsText" text="Defective">
      <formula>NOT(ISERROR(SEARCH("Defective",J30)))</formula>
    </cfRule>
  </conditionalFormatting>
  <conditionalFormatting sqref="F33">
    <cfRule type="duplicateValues" dxfId="327" priority="175"/>
  </conditionalFormatting>
  <conditionalFormatting sqref="J33">
    <cfRule type="containsText" dxfId="326" priority="174" operator="containsText" text="Defective">
      <formula>NOT(ISERROR(SEARCH("Defective",J33)))</formula>
    </cfRule>
  </conditionalFormatting>
  <conditionalFormatting sqref="F34">
    <cfRule type="duplicateValues" dxfId="325" priority="173"/>
  </conditionalFormatting>
  <conditionalFormatting sqref="J34">
    <cfRule type="containsText" dxfId="324" priority="172" operator="containsText" text="Defective">
      <formula>NOT(ISERROR(SEARCH("Defective",J34)))</formula>
    </cfRule>
  </conditionalFormatting>
  <conditionalFormatting sqref="F28">
    <cfRule type="duplicateValues" dxfId="323" priority="171"/>
  </conditionalFormatting>
  <conditionalFormatting sqref="F35:F36">
    <cfRule type="duplicateValues" dxfId="322" priority="170"/>
  </conditionalFormatting>
  <conditionalFormatting sqref="J36">
    <cfRule type="containsText" dxfId="321" priority="169" operator="containsText" text="Defective">
      <formula>NOT(ISERROR(SEARCH("Defective",J36)))</formula>
    </cfRule>
  </conditionalFormatting>
  <conditionalFormatting sqref="F37">
    <cfRule type="duplicateValues" dxfId="320" priority="168"/>
  </conditionalFormatting>
  <conditionalFormatting sqref="F40">
    <cfRule type="duplicateValues" dxfId="319" priority="167"/>
  </conditionalFormatting>
  <conditionalFormatting sqref="F43">
    <cfRule type="duplicateValues" dxfId="318" priority="166"/>
  </conditionalFormatting>
  <conditionalFormatting sqref="F47">
    <cfRule type="duplicateValues" dxfId="317" priority="165"/>
  </conditionalFormatting>
  <conditionalFormatting sqref="J47">
    <cfRule type="containsText" dxfId="316" priority="164" operator="containsText" text="Defective">
      <formula>NOT(ISERROR(SEARCH("Defective",J47)))</formula>
    </cfRule>
  </conditionalFormatting>
  <conditionalFormatting sqref="F48">
    <cfRule type="duplicateValues" dxfId="315" priority="163"/>
  </conditionalFormatting>
  <conditionalFormatting sqref="F49">
    <cfRule type="duplicateValues" dxfId="314" priority="162"/>
  </conditionalFormatting>
  <conditionalFormatting sqref="F51">
    <cfRule type="duplicateValues" dxfId="313" priority="161"/>
  </conditionalFormatting>
  <conditionalFormatting sqref="J51">
    <cfRule type="containsText" dxfId="312" priority="160" operator="containsText" text="Defective">
      <formula>NOT(ISERROR(SEARCH("Defective",J51)))</formula>
    </cfRule>
  </conditionalFormatting>
  <conditionalFormatting sqref="F52">
    <cfRule type="duplicateValues" dxfId="311" priority="159"/>
  </conditionalFormatting>
  <conditionalFormatting sqref="J52">
    <cfRule type="containsText" dxfId="310" priority="158" operator="containsText" text="Defective">
      <formula>NOT(ISERROR(SEARCH("Defective",J52)))</formula>
    </cfRule>
  </conditionalFormatting>
  <conditionalFormatting sqref="F53">
    <cfRule type="duplicateValues" dxfId="309" priority="157"/>
  </conditionalFormatting>
  <conditionalFormatting sqref="F54">
    <cfRule type="duplicateValues" dxfId="308" priority="156"/>
  </conditionalFormatting>
  <conditionalFormatting sqref="J54">
    <cfRule type="containsText" dxfId="307" priority="155" operator="containsText" text="Defective">
      <formula>NOT(ISERROR(SEARCH("Defective",J54)))</formula>
    </cfRule>
  </conditionalFormatting>
  <conditionalFormatting sqref="F55">
    <cfRule type="duplicateValues" dxfId="306" priority="154"/>
  </conditionalFormatting>
  <conditionalFormatting sqref="J55">
    <cfRule type="containsText" dxfId="305" priority="153" operator="containsText" text="Defective">
      <formula>NOT(ISERROR(SEARCH("Defective",J55)))</formula>
    </cfRule>
  </conditionalFormatting>
  <conditionalFormatting sqref="F57">
    <cfRule type="duplicateValues" dxfId="304" priority="152"/>
  </conditionalFormatting>
  <conditionalFormatting sqref="F58">
    <cfRule type="duplicateValues" dxfId="303" priority="151"/>
  </conditionalFormatting>
  <conditionalFormatting sqref="J58">
    <cfRule type="containsText" dxfId="302" priority="150" operator="containsText" text="Defective">
      <formula>NOT(ISERROR(SEARCH("Defective",J58)))</formula>
    </cfRule>
  </conditionalFormatting>
  <conditionalFormatting sqref="F61">
    <cfRule type="duplicateValues" dxfId="301" priority="149"/>
  </conditionalFormatting>
  <conditionalFormatting sqref="F62">
    <cfRule type="duplicateValues" dxfId="300" priority="148"/>
  </conditionalFormatting>
  <conditionalFormatting sqref="F63">
    <cfRule type="duplicateValues" dxfId="299" priority="147"/>
  </conditionalFormatting>
  <conditionalFormatting sqref="F64">
    <cfRule type="duplicateValues" dxfId="298" priority="146"/>
  </conditionalFormatting>
  <conditionalFormatting sqref="J64">
    <cfRule type="containsText" dxfId="297" priority="145" operator="containsText" text="Defective">
      <formula>NOT(ISERROR(SEARCH("Defective",J64)))</formula>
    </cfRule>
  </conditionalFormatting>
  <conditionalFormatting sqref="F66">
    <cfRule type="duplicateValues" dxfId="296" priority="144"/>
  </conditionalFormatting>
  <conditionalFormatting sqref="F68">
    <cfRule type="duplicateValues" dxfId="295" priority="143"/>
  </conditionalFormatting>
  <conditionalFormatting sqref="F69">
    <cfRule type="duplicateValues" dxfId="294" priority="142"/>
  </conditionalFormatting>
  <conditionalFormatting sqref="J69">
    <cfRule type="containsText" dxfId="293" priority="141" operator="containsText" text="Defective">
      <formula>NOT(ISERROR(SEARCH("Defective",J69)))</formula>
    </cfRule>
  </conditionalFormatting>
  <conditionalFormatting sqref="F70">
    <cfRule type="duplicateValues" dxfId="292" priority="140"/>
  </conditionalFormatting>
  <conditionalFormatting sqref="F71">
    <cfRule type="duplicateValues" dxfId="291" priority="139"/>
  </conditionalFormatting>
  <conditionalFormatting sqref="J71">
    <cfRule type="containsText" dxfId="290" priority="138" operator="containsText" text="Defective">
      <formula>NOT(ISERROR(SEARCH("Defective",J71)))</formula>
    </cfRule>
  </conditionalFormatting>
  <conditionalFormatting sqref="F72">
    <cfRule type="duplicateValues" dxfId="289" priority="137"/>
  </conditionalFormatting>
  <conditionalFormatting sqref="F73">
    <cfRule type="duplicateValues" dxfId="288" priority="136"/>
  </conditionalFormatting>
  <conditionalFormatting sqref="J73">
    <cfRule type="containsText" dxfId="287" priority="135" operator="containsText" text="Defective">
      <formula>NOT(ISERROR(SEARCH("Defective",J73)))</formula>
    </cfRule>
  </conditionalFormatting>
  <conditionalFormatting sqref="F74">
    <cfRule type="duplicateValues" dxfId="286" priority="134"/>
  </conditionalFormatting>
  <conditionalFormatting sqref="F75">
    <cfRule type="duplicateValues" dxfId="285" priority="133"/>
  </conditionalFormatting>
  <conditionalFormatting sqref="F76">
    <cfRule type="duplicateValues" dxfId="284" priority="130"/>
  </conditionalFormatting>
  <conditionalFormatting sqref="F77">
    <cfRule type="duplicateValues" dxfId="283" priority="129"/>
  </conditionalFormatting>
  <conditionalFormatting sqref="J77">
    <cfRule type="containsText" dxfId="282" priority="128" operator="containsText" text="Defective">
      <formula>NOT(ISERROR(SEARCH("Defective",J77)))</formula>
    </cfRule>
  </conditionalFormatting>
  <conditionalFormatting sqref="F78">
    <cfRule type="duplicateValues" dxfId="281" priority="127"/>
  </conditionalFormatting>
  <conditionalFormatting sqref="F79">
    <cfRule type="duplicateValues" dxfId="280" priority="126"/>
  </conditionalFormatting>
  <conditionalFormatting sqref="J79">
    <cfRule type="containsText" dxfId="279" priority="125" operator="containsText" text="Defective">
      <formula>NOT(ISERROR(SEARCH("Defective",J79)))</formula>
    </cfRule>
  </conditionalFormatting>
  <conditionalFormatting sqref="F80">
    <cfRule type="duplicateValues" dxfId="278" priority="124"/>
  </conditionalFormatting>
  <conditionalFormatting sqref="J80">
    <cfRule type="containsText" dxfId="277" priority="123" operator="containsText" text="Defective">
      <formula>NOT(ISERROR(SEARCH("Defective",J80)))</formula>
    </cfRule>
  </conditionalFormatting>
  <conditionalFormatting sqref="F82">
    <cfRule type="duplicateValues" dxfId="276" priority="122"/>
  </conditionalFormatting>
  <conditionalFormatting sqref="J82">
    <cfRule type="containsText" dxfId="275" priority="121" operator="containsText" text="Defective">
      <formula>NOT(ISERROR(SEARCH("Defective",J82)))</formula>
    </cfRule>
  </conditionalFormatting>
  <conditionalFormatting sqref="F83">
    <cfRule type="duplicateValues" dxfId="274" priority="120"/>
  </conditionalFormatting>
  <conditionalFormatting sqref="J83">
    <cfRule type="containsText" dxfId="273" priority="119" operator="containsText" text="Defective">
      <formula>NOT(ISERROR(SEARCH("Defective",J83)))</formula>
    </cfRule>
  </conditionalFormatting>
  <conditionalFormatting sqref="F84">
    <cfRule type="duplicateValues" dxfId="272" priority="118"/>
  </conditionalFormatting>
  <conditionalFormatting sqref="F86">
    <cfRule type="duplicateValues" dxfId="271" priority="117"/>
  </conditionalFormatting>
  <conditionalFormatting sqref="J86">
    <cfRule type="containsText" dxfId="270" priority="116" operator="containsText" text="Defective">
      <formula>NOT(ISERROR(SEARCH("Defective",J86)))</formula>
    </cfRule>
  </conditionalFormatting>
  <conditionalFormatting sqref="F87">
    <cfRule type="duplicateValues" dxfId="269" priority="115"/>
  </conditionalFormatting>
  <conditionalFormatting sqref="F88">
    <cfRule type="duplicateValues" dxfId="268" priority="114"/>
  </conditionalFormatting>
  <conditionalFormatting sqref="F89">
    <cfRule type="duplicateValues" dxfId="267" priority="113"/>
  </conditionalFormatting>
  <conditionalFormatting sqref="F93">
    <cfRule type="duplicateValues" dxfId="266" priority="112"/>
  </conditionalFormatting>
  <conditionalFormatting sqref="J93">
    <cfRule type="containsText" dxfId="265" priority="111" operator="containsText" text="Defective">
      <formula>NOT(ISERROR(SEARCH("Defective",J93)))</formula>
    </cfRule>
  </conditionalFormatting>
  <conditionalFormatting sqref="F94">
    <cfRule type="duplicateValues" dxfId="264" priority="110"/>
  </conditionalFormatting>
  <conditionalFormatting sqref="J94">
    <cfRule type="containsText" dxfId="263" priority="109" operator="containsText" text="Defective">
      <formula>NOT(ISERROR(SEARCH("Defective",J94)))</formula>
    </cfRule>
  </conditionalFormatting>
  <conditionalFormatting sqref="F95">
    <cfRule type="duplicateValues" dxfId="262" priority="108"/>
  </conditionalFormatting>
  <conditionalFormatting sqref="J95">
    <cfRule type="containsText" dxfId="261" priority="107" operator="containsText" text="Defective">
      <formula>NOT(ISERROR(SEARCH("Defective",J95)))</formula>
    </cfRule>
  </conditionalFormatting>
  <conditionalFormatting sqref="F96">
    <cfRule type="duplicateValues" dxfId="260" priority="106"/>
  </conditionalFormatting>
  <conditionalFormatting sqref="F101">
    <cfRule type="duplicateValues" dxfId="259" priority="105"/>
  </conditionalFormatting>
  <conditionalFormatting sqref="F104">
    <cfRule type="duplicateValues" dxfId="258" priority="104"/>
  </conditionalFormatting>
  <conditionalFormatting sqref="F106">
    <cfRule type="duplicateValues" dxfId="257" priority="103"/>
  </conditionalFormatting>
  <conditionalFormatting sqref="F107">
    <cfRule type="duplicateValues" dxfId="256" priority="102"/>
  </conditionalFormatting>
  <conditionalFormatting sqref="J110">
    <cfRule type="containsText" dxfId="255" priority="101" operator="containsText" text="Defective">
      <formula>NOT(ISERROR(SEARCH("Defective",J110)))</formula>
    </cfRule>
  </conditionalFormatting>
  <conditionalFormatting sqref="F110">
    <cfRule type="duplicateValues" dxfId="254" priority="100"/>
  </conditionalFormatting>
  <conditionalFormatting sqref="F111">
    <cfRule type="duplicateValues" dxfId="253" priority="99"/>
  </conditionalFormatting>
  <conditionalFormatting sqref="F112">
    <cfRule type="duplicateValues" dxfId="252" priority="98"/>
  </conditionalFormatting>
  <conditionalFormatting sqref="J112">
    <cfRule type="containsText" dxfId="251" priority="97" operator="containsText" text="Defective">
      <formula>NOT(ISERROR(SEARCH("Defective",J112)))</formula>
    </cfRule>
  </conditionalFormatting>
  <conditionalFormatting sqref="F113">
    <cfRule type="duplicateValues" dxfId="250" priority="96"/>
  </conditionalFormatting>
  <conditionalFormatting sqref="F114">
    <cfRule type="duplicateValues" dxfId="249" priority="95"/>
  </conditionalFormatting>
  <conditionalFormatting sqref="F115">
    <cfRule type="duplicateValues" dxfId="248" priority="94"/>
  </conditionalFormatting>
  <conditionalFormatting sqref="F122">
    <cfRule type="duplicateValues" dxfId="247" priority="93"/>
  </conditionalFormatting>
  <conditionalFormatting sqref="F123">
    <cfRule type="duplicateValues" dxfId="246" priority="92"/>
  </conditionalFormatting>
  <conditionalFormatting sqref="J123">
    <cfRule type="containsText" dxfId="245" priority="91" operator="containsText" text="Defective">
      <formula>NOT(ISERROR(SEARCH("Defective",J123)))</formula>
    </cfRule>
  </conditionalFormatting>
  <conditionalFormatting sqref="F125">
    <cfRule type="duplicateValues" dxfId="244" priority="90"/>
  </conditionalFormatting>
  <conditionalFormatting sqref="F126">
    <cfRule type="duplicateValues" dxfId="243" priority="89"/>
  </conditionalFormatting>
  <conditionalFormatting sqref="F128">
    <cfRule type="duplicateValues" dxfId="242" priority="88"/>
  </conditionalFormatting>
  <conditionalFormatting sqref="F129">
    <cfRule type="duplicateValues" dxfId="241" priority="87"/>
  </conditionalFormatting>
  <conditionalFormatting sqref="F131">
    <cfRule type="duplicateValues" dxfId="240" priority="86"/>
  </conditionalFormatting>
  <conditionalFormatting sqref="F132">
    <cfRule type="duplicateValues" dxfId="239" priority="85"/>
  </conditionalFormatting>
  <conditionalFormatting sqref="F133">
    <cfRule type="duplicateValues" dxfId="238" priority="84"/>
  </conditionalFormatting>
  <conditionalFormatting sqref="F138:H138">
    <cfRule type="duplicateValues" dxfId="237" priority="83"/>
  </conditionalFormatting>
  <conditionalFormatting sqref="B139">
    <cfRule type="duplicateValues" dxfId="236" priority="81"/>
  </conditionalFormatting>
  <conditionalFormatting sqref="G140">
    <cfRule type="duplicateValues" dxfId="235" priority="78"/>
  </conditionalFormatting>
  <conditionalFormatting sqref="H140">
    <cfRule type="duplicateValues" dxfId="234" priority="77"/>
  </conditionalFormatting>
  <conditionalFormatting sqref="J139">
    <cfRule type="containsText" dxfId="233" priority="76" operator="containsText" text="Defective">
      <formula>NOT(ISERROR(SEARCH("Defective",J139)))</formula>
    </cfRule>
  </conditionalFormatting>
  <conditionalFormatting sqref="F140">
    <cfRule type="duplicateValues" dxfId="232" priority="416"/>
  </conditionalFormatting>
  <conditionalFormatting sqref="L145">
    <cfRule type="containsText" dxfId="231" priority="75" operator="containsText" text="Defective">
      <formula>NOT(ISERROR(SEARCH("Defective",L145)))</formula>
    </cfRule>
  </conditionalFormatting>
  <conditionalFormatting sqref="F146">
    <cfRule type="duplicateValues" dxfId="230" priority="74"/>
  </conditionalFormatting>
  <conditionalFormatting sqref="J145">
    <cfRule type="containsText" dxfId="229" priority="73" operator="containsText" text="Defective">
      <formula>NOT(ISERROR(SEARCH("Defective",J145)))</formula>
    </cfRule>
  </conditionalFormatting>
  <conditionalFormatting sqref="J146:J148">
    <cfRule type="containsText" dxfId="228" priority="72" operator="containsText" text="Defective">
      <formula>NOT(ISERROR(SEARCH("Defective",J146)))</formula>
    </cfRule>
  </conditionalFormatting>
  <conditionalFormatting sqref="B2823 B26:B138 B2825:B2830 B729:B2821 B2832:B3056 B3066:B99999 B140:B146 B148:B727">
    <cfRule type="duplicateValues" dxfId="227" priority="417"/>
  </conditionalFormatting>
  <conditionalFormatting sqref="F147">
    <cfRule type="duplicateValues" dxfId="226" priority="71"/>
  </conditionalFormatting>
  <conditionalFormatting sqref="F148">
    <cfRule type="duplicateValues" dxfId="225" priority="70"/>
  </conditionalFormatting>
  <conditionalFormatting sqref="J89">
    <cfRule type="containsText" dxfId="224" priority="69" operator="containsText" text="Defective">
      <formula>NOT(ISERROR(SEARCH("Defective",J89)))</formula>
    </cfRule>
  </conditionalFormatting>
  <conditionalFormatting sqref="J126">
    <cfRule type="containsText" dxfId="223" priority="68" operator="containsText" text="Defective">
      <formula>NOT(ISERROR(SEARCH("Defective",J126)))</formula>
    </cfRule>
  </conditionalFormatting>
  <conditionalFormatting sqref="J133">
    <cfRule type="containsText" dxfId="222" priority="67" operator="containsText" text="Defective">
      <formula>NOT(ISERROR(SEARCH("Defective",J133)))</formula>
    </cfRule>
  </conditionalFormatting>
  <conditionalFormatting sqref="J16">
    <cfRule type="containsText" dxfId="221" priority="56" operator="containsText" text="Defective">
      <formula>NOT(ISERROR(SEARCH("Defective",J16)))</formula>
    </cfRule>
  </conditionalFormatting>
  <conditionalFormatting sqref="J16">
    <cfRule type="containsText" dxfId="220" priority="55" operator="containsText" text="Working">
      <formula>NOT(ISERROR(SEARCH("Working",J16)))</formula>
    </cfRule>
  </conditionalFormatting>
  <conditionalFormatting sqref="J16">
    <cfRule type="containsText" dxfId="219" priority="54" operator="containsText" text="Spare">
      <formula>NOT(ISERROR(SEARCH("Spare",J16)))</formula>
    </cfRule>
  </conditionalFormatting>
  <conditionalFormatting sqref="J16">
    <cfRule type="containsText" dxfId="218" priority="53" operator="containsText" text="Lost Dongle">
      <formula>NOT(ISERROR(SEARCH("Lost Dongle",J16)))</formula>
    </cfRule>
  </conditionalFormatting>
  <conditionalFormatting sqref="J16">
    <cfRule type="containsText" dxfId="217" priority="52" operator="containsText" text="N/A">
      <formula>NOT(ISERROR(SEARCH("N/A",J16)))</formula>
    </cfRule>
  </conditionalFormatting>
  <conditionalFormatting sqref="J24">
    <cfRule type="containsText" dxfId="216" priority="51" operator="containsText" text="Defective">
      <formula>NOT(ISERROR(SEARCH("Defective",J24)))</formula>
    </cfRule>
  </conditionalFormatting>
  <conditionalFormatting sqref="J24">
    <cfRule type="containsText" dxfId="215" priority="50" operator="containsText" text="Working">
      <formula>NOT(ISERROR(SEARCH("Working",J24)))</formula>
    </cfRule>
  </conditionalFormatting>
  <conditionalFormatting sqref="J24">
    <cfRule type="containsText" dxfId="214" priority="49" operator="containsText" text="Spare">
      <formula>NOT(ISERROR(SEARCH("Spare",J24)))</formula>
    </cfRule>
  </conditionalFormatting>
  <conditionalFormatting sqref="J24">
    <cfRule type="containsText" dxfId="213" priority="48" operator="containsText" text="Lost Dongle">
      <formula>NOT(ISERROR(SEARCH("Lost Dongle",J24)))</formula>
    </cfRule>
  </conditionalFormatting>
  <conditionalFormatting sqref="J24">
    <cfRule type="containsText" dxfId="212" priority="47" operator="containsText" text="N/A">
      <formula>NOT(ISERROR(SEARCH("N/A",J24)))</formula>
    </cfRule>
  </conditionalFormatting>
  <conditionalFormatting sqref="J32">
    <cfRule type="containsText" dxfId="211" priority="46" operator="containsText" text="Defective">
      <formula>NOT(ISERROR(SEARCH("Defective",J32)))</formula>
    </cfRule>
  </conditionalFormatting>
  <conditionalFormatting sqref="J32">
    <cfRule type="containsText" dxfId="210" priority="45" operator="containsText" text="Working">
      <formula>NOT(ISERROR(SEARCH("Working",J32)))</formula>
    </cfRule>
  </conditionalFormatting>
  <conditionalFormatting sqref="J32">
    <cfRule type="containsText" dxfId="209" priority="44" operator="containsText" text="Spare">
      <formula>NOT(ISERROR(SEARCH("Spare",J32)))</formula>
    </cfRule>
  </conditionalFormatting>
  <conditionalFormatting sqref="J32">
    <cfRule type="containsText" dxfId="208" priority="43" operator="containsText" text="Lost Dongle">
      <formula>NOT(ISERROR(SEARCH("Lost Dongle",J32)))</formula>
    </cfRule>
  </conditionalFormatting>
  <conditionalFormatting sqref="J32">
    <cfRule type="containsText" dxfId="207" priority="42" operator="containsText" text="N/A">
      <formula>NOT(ISERROR(SEARCH("N/A",J32)))</formula>
    </cfRule>
  </conditionalFormatting>
  <conditionalFormatting sqref="J37">
    <cfRule type="containsText" dxfId="206" priority="41" operator="containsText" text="Defective">
      <formula>NOT(ISERROR(SEARCH("Defective",J37)))</formula>
    </cfRule>
  </conditionalFormatting>
  <conditionalFormatting sqref="J37">
    <cfRule type="containsText" dxfId="205" priority="40" operator="containsText" text="Working">
      <formula>NOT(ISERROR(SEARCH("Working",J37)))</formula>
    </cfRule>
  </conditionalFormatting>
  <conditionalFormatting sqref="J37">
    <cfRule type="containsText" dxfId="204" priority="39" operator="containsText" text="Spare">
      <formula>NOT(ISERROR(SEARCH("Spare",J37)))</formula>
    </cfRule>
  </conditionalFormatting>
  <conditionalFormatting sqref="J37">
    <cfRule type="containsText" dxfId="203" priority="38" operator="containsText" text="Lost Dongle">
      <formula>NOT(ISERROR(SEARCH("Lost Dongle",J37)))</formula>
    </cfRule>
  </conditionalFormatting>
  <conditionalFormatting sqref="J37">
    <cfRule type="containsText" dxfId="202" priority="37" operator="containsText" text="N/A">
      <formula>NOT(ISERROR(SEARCH("N/A",J37)))</formula>
    </cfRule>
  </conditionalFormatting>
  <conditionalFormatting sqref="J40">
    <cfRule type="containsText" dxfId="201" priority="36" operator="containsText" text="Defective">
      <formula>NOT(ISERROR(SEARCH("Defective",J40)))</formula>
    </cfRule>
  </conditionalFormatting>
  <conditionalFormatting sqref="J40">
    <cfRule type="containsText" dxfId="200" priority="35" operator="containsText" text="Working">
      <formula>NOT(ISERROR(SEARCH("Working",J40)))</formula>
    </cfRule>
  </conditionalFormatting>
  <conditionalFormatting sqref="J40">
    <cfRule type="containsText" dxfId="199" priority="34" operator="containsText" text="Spare">
      <formula>NOT(ISERROR(SEARCH("Spare",J40)))</formula>
    </cfRule>
  </conditionalFormatting>
  <conditionalFormatting sqref="J40">
    <cfRule type="containsText" dxfId="198" priority="33" operator="containsText" text="Lost Dongle">
      <formula>NOT(ISERROR(SEARCH("Lost Dongle",J40)))</formula>
    </cfRule>
  </conditionalFormatting>
  <conditionalFormatting sqref="J40">
    <cfRule type="containsText" dxfId="197" priority="32" operator="containsText" text="N/A">
      <formula>NOT(ISERROR(SEARCH("N/A",J40)))</formula>
    </cfRule>
  </conditionalFormatting>
  <conditionalFormatting sqref="J44">
    <cfRule type="containsText" dxfId="196" priority="31" operator="containsText" text="Defective">
      <formula>NOT(ISERROR(SEARCH("Defective",J44)))</formula>
    </cfRule>
  </conditionalFormatting>
  <conditionalFormatting sqref="J44">
    <cfRule type="containsText" dxfId="195" priority="30" operator="containsText" text="Working">
      <formula>NOT(ISERROR(SEARCH("Working",J44)))</formula>
    </cfRule>
  </conditionalFormatting>
  <conditionalFormatting sqref="J44">
    <cfRule type="containsText" dxfId="194" priority="29" operator="containsText" text="Spare">
      <formula>NOT(ISERROR(SEARCH("Spare",J44)))</formula>
    </cfRule>
  </conditionalFormatting>
  <conditionalFormatting sqref="J44">
    <cfRule type="containsText" dxfId="193" priority="28" operator="containsText" text="Lost Dongle">
      <formula>NOT(ISERROR(SEARCH("Lost Dongle",J44)))</formula>
    </cfRule>
  </conditionalFormatting>
  <conditionalFormatting sqref="J44">
    <cfRule type="containsText" dxfId="192" priority="27" operator="containsText" text="N/A">
      <formula>NOT(ISERROR(SEARCH("N/A",J44)))</formula>
    </cfRule>
  </conditionalFormatting>
  <conditionalFormatting sqref="J75">
    <cfRule type="containsText" dxfId="191" priority="26" operator="containsText" text="Defective">
      <formula>NOT(ISERROR(SEARCH("Defective",J75)))</formula>
    </cfRule>
  </conditionalFormatting>
  <conditionalFormatting sqref="J10">
    <cfRule type="containsText" dxfId="190" priority="25" operator="containsText" text="Defective">
      <formula>NOT(ISERROR(SEARCH("Defective",J10)))</formula>
    </cfRule>
  </conditionalFormatting>
  <conditionalFormatting sqref="J66">
    <cfRule type="containsText" dxfId="189" priority="24" operator="containsText" text="Defective">
      <formula>NOT(ISERROR(SEARCH("Defective",J66)))</formula>
    </cfRule>
  </conditionalFormatting>
  <conditionalFormatting sqref="J66">
    <cfRule type="containsText" dxfId="188" priority="23" operator="containsText" text="Working">
      <formula>NOT(ISERROR(SEARCH("Working",J66)))</formula>
    </cfRule>
  </conditionalFormatting>
  <conditionalFormatting sqref="J66">
    <cfRule type="containsText" dxfId="187" priority="22" operator="containsText" text="Spare">
      <formula>NOT(ISERROR(SEARCH("Spare",J66)))</formula>
    </cfRule>
  </conditionalFormatting>
  <conditionalFormatting sqref="J66">
    <cfRule type="containsText" dxfId="186" priority="21" operator="containsText" text="Lost Dongle">
      <formula>NOT(ISERROR(SEARCH("Lost Dongle",J66)))</formula>
    </cfRule>
  </conditionalFormatting>
  <conditionalFormatting sqref="J66">
    <cfRule type="containsText" dxfId="185" priority="20" operator="containsText" text="N/A">
      <formula>NOT(ISERROR(SEARCH("N/A",J66)))</formula>
    </cfRule>
  </conditionalFormatting>
  <conditionalFormatting sqref="F149">
    <cfRule type="duplicateValues" dxfId="184" priority="19"/>
  </conditionalFormatting>
  <conditionalFormatting sqref="J131">
    <cfRule type="containsText" dxfId="183" priority="18" operator="containsText" text="Defective">
      <formula>NOT(ISERROR(SEARCH("Defective",J131)))</formula>
    </cfRule>
  </conditionalFormatting>
  <conditionalFormatting sqref="J152">
    <cfRule type="containsText" dxfId="182" priority="17" operator="containsText" text="Defective">
      <formula>NOT(ISERROR(SEARCH("Defective",J152)))</formula>
    </cfRule>
  </conditionalFormatting>
  <conditionalFormatting sqref="H5">
    <cfRule type="duplicateValues" dxfId="181" priority="16"/>
  </conditionalFormatting>
  <conditionalFormatting sqref="F154">
    <cfRule type="duplicateValues" dxfId="180" priority="10"/>
  </conditionalFormatting>
  <conditionalFormatting sqref="F45">
    <cfRule type="duplicateValues" dxfId="179" priority="9"/>
  </conditionalFormatting>
  <conditionalFormatting sqref="F155">
    <cfRule type="duplicateValues" dxfId="178" priority="8"/>
  </conditionalFormatting>
  <conditionalFormatting sqref="F156">
    <cfRule type="duplicateValues" dxfId="177" priority="7"/>
  </conditionalFormatting>
  <conditionalFormatting sqref="F157">
    <cfRule type="duplicateValues" dxfId="176" priority="6"/>
  </conditionalFormatting>
  <conditionalFormatting sqref="J14">
    <cfRule type="containsText" dxfId="175" priority="5" operator="containsText" text="Defective">
      <formula>NOT(ISERROR(SEARCH("Defective",J14)))</formula>
    </cfRule>
  </conditionalFormatting>
  <conditionalFormatting sqref="J14">
    <cfRule type="containsText" dxfId="174" priority="4" operator="containsText" text="Working">
      <formula>NOT(ISERROR(SEARCH("Working",J14)))</formula>
    </cfRule>
  </conditionalFormatting>
  <conditionalFormatting sqref="J14">
    <cfRule type="containsText" dxfId="173" priority="3" operator="containsText" text="Spare">
      <formula>NOT(ISERROR(SEARCH("Spare",J14)))</formula>
    </cfRule>
  </conditionalFormatting>
  <conditionalFormatting sqref="J14">
    <cfRule type="containsText" dxfId="172" priority="2" operator="containsText" text="Lost Dongle">
      <formula>NOT(ISERROR(SEARCH("Lost Dongle",J14)))</formula>
    </cfRule>
  </conditionalFormatting>
  <conditionalFormatting sqref="J14">
    <cfRule type="containsText" dxfId="171" priority="1" operator="containsText" text="N/A">
      <formula>NOT(ISERROR(SEARCH("N/A",J14)))</formula>
    </cfRule>
  </conditionalFormatting>
  <dataValidations count="8">
    <dataValidation type="list" allowBlank="1" showInputMessage="1" showErrorMessage="1" sqref="M342:M1048576 N342 M3:M340" xr:uid="{9CD125DA-7E8C-4053-B110-52A6F86979D6}">
      <formula1>"Joe Dela Paz, Alvin Patrick Bayani, Joey Boy Corsino, Adrian Fabonan, Intern IT"</formula1>
    </dataValidation>
    <dataValidation type="list" allowBlank="1" showInputMessage="1" showErrorMessage="1" sqref="K1892:K1048576 K3:K1890" xr:uid="{9E152C29-97B2-40C6-8142-97843DF2FC4E}">
      <formula1>"SD - South Africa, WFH - Ortigas, WFH - Cebu, WFH - Alabang, WFH - Pampanga, Hybrid - Ortigas, Hybrid - Cebu, Hybrid - Alabang, Hybrid - Pampanga, SD - Ortigas, SD - Cebu, SD - Alabang, SD - Pampanga"</formula1>
    </dataValidation>
    <dataValidation type="list" allowBlank="1" showInputMessage="1" showErrorMessage="1" sqref="K1:K2" xr:uid="{BAFD766B-2DE2-4D7C-9F4A-163D64AC0BAF}">
      <formula1>"WFH, Hybrid - Ortigas, Hybrid - Cebu, Hybrid - Alabang, Hybrid - Pampanga, SD - Ortigas, SD - Cebu, SD - Alabang, SD - Pampanga"</formula1>
    </dataValidation>
    <dataValidation type="list" allowBlank="1" showInputMessage="1" showErrorMessage="1" sqref="I2507:I2530" xr:uid="{898A959B-3F2B-46EF-9D6C-954EFEE08B8F}">
      <formula1>"Spare, Working, Defective, Lost Dongle, N/A"</formula1>
    </dataValidation>
    <dataValidation type="list" allowBlank="1" showInputMessage="1" showErrorMessage="1" sqref="I1892:I2506 J337 J502 J598 J702 J1747 I2531:I1048576 J98 J1186 J1447 J1171 I3:I1890 J66 J16 J24 J32 J37 J40 J44 J14" xr:uid="{EE2C7D1A-534C-4843-B6AB-D929D00D79BE}">
      <formula1>"Spare, Working, Defective, Lost Dongle"</formula1>
    </dataValidation>
    <dataValidation allowBlank="1" showInputMessage="1" showErrorMessage="1" sqref="J1448:J1746 L1214:L1220 J338:J501 J503:J597 J67:J97 J599:J701 L1159 J1172:J1185 J1187:J1446 J703:J1170 L1330:L1335 L1557:L1558 J1748:J1890 J189004:J1048576 N188932 J1892:J189002 L145 J2 J17:J23 J25:J31 J15 J33:J36 J38:J39 J41:J43 J45:J65 J5:J13 J99:J336" xr:uid="{3DAA6D14-AF53-4736-8DA8-DC14F4B21CEB}"/>
    <dataValidation type="custom" errorStyle="warning" showInputMessage="1" showErrorMessage="1" sqref="A102" xr:uid="{9634980D-44A3-4157-AA97-055DFE59EC7D}">
      <formula1>COUNTIF(A:A,A102)&gt;1</formula1>
    </dataValidation>
    <dataValidation type="custom" showInputMessage="1" showErrorMessage="1" sqref="B2817 B728 B2824 B2831 B2789:B2790 B2778 B2762 B2787 B2802 B2793 B2795 B2798:B2800 B2774 A103:A3442 B3057:B3065 A2:A101 B139" xr:uid="{C35EF7CC-A07F-4721-8E0B-1F24F96CC450}">
      <formula1>COUNTIF(A:A,A2)&gt;1</formula1>
    </dataValidation>
  </dataValidations>
  <hyperlinks>
    <hyperlink ref="G56" r:id="rId1" xr:uid="{70E5FE92-BA44-4DA3-B53D-ECC5044B980C}"/>
    <hyperlink ref="E29" r:id="rId2" tooltip="Search Web" display="http://www.google.com/search?hl=en&amp;q=Dell%20Inc.%20OptiPlex%207040" xr:uid="{7400E1B2-58D7-4118-8975-5E6BF8FABF4A}"/>
    <hyperlink ref="G29" r:id="rId3" tooltip="Go To Dell" xr:uid="{807ABD78-8F38-487B-8B6E-F2CE058529FF}"/>
    <hyperlink ref="E59" r:id="rId4" xr:uid="{BB21D3CF-7D7B-4CBD-A55E-B905F068A141}"/>
    <hyperlink ref="E65" r:id="rId5" xr:uid="{0470EF4B-65F2-4E77-AECB-F9B47C17FA07}"/>
    <hyperlink ref="E39" r:id="rId6" tooltip="Search Web" display="http://www.google.com/search?hl=en&amp;q=Dell+Inc.%20OptiPlex+7460+AIO" xr:uid="{6311C9E6-AEEA-4039-A7B8-081F0A6493A0}"/>
    <hyperlink ref="E60" r:id="rId7" xr:uid="{4D78EA1F-86F5-4672-B483-FD8F8ADA02CC}"/>
    <hyperlink ref="E67" r:id="rId8" xr:uid="{5EDCEB94-224D-4ED0-BA4B-A5F4620C244D}"/>
    <hyperlink ref="E41" r:id="rId9" tooltip="Search Web" display="http://www.google.com/search?hl=en&amp;q=Dell+Inc.%20OptiPlex+7460+AIO" xr:uid="{AE86BADC-64B3-4DB3-A4E0-60B2F9124EDE}"/>
    <hyperlink ref="G30" r:id="rId10" tooltip="Go To Dell" xr:uid="{BE91585F-7C4C-42F9-8FFD-41F3EB734832}"/>
    <hyperlink ref="G31" r:id="rId11" tooltip="Go To Dell" display="http://www.dell.com/support/my-support/uk/en/ukbsdt1/product-support/servicetag/34DF8F2" xr:uid="{BA5F996F-B3DF-4827-9F85-882C41E8DF54}"/>
    <hyperlink ref="G32" r:id="rId12" tooltip="Go To Dell" xr:uid="{6E1EC997-9E8D-4515-829F-3CA98303E686}"/>
    <hyperlink ref="G33" r:id="rId13" xr:uid="{D4294AA7-CD1A-4B58-A932-5F7470CCADA0}"/>
    <hyperlink ref="G34" r:id="rId14" tooltip="Go To Dell" xr:uid="{21A5B75F-428D-4404-A53B-B6FEFEC70B73}"/>
    <hyperlink ref="G28" r:id="rId15" xr:uid="{EE79A306-C794-4DE3-BCE0-CA7632F18E4A}"/>
    <hyperlink ref="G35" r:id="rId16" tooltip="Go To Dell" xr:uid="{F921C7CE-6DD5-492C-9082-CCB7A1D1A6DB}"/>
    <hyperlink ref="G36" r:id="rId17" xr:uid="{7892A0C2-488D-4BCC-9172-3A60A94E35EA}"/>
    <hyperlink ref="G54" r:id="rId18" xr:uid="{A3EB0785-0AA2-4443-A78D-FB3E3B54F088}"/>
    <hyperlink ref="G55" r:id="rId19" xr:uid="{66A0A331-C2C8-4440-8A04-B7E4B8C25D61}"/>
    <hyperlink ref="G145" r:id="rId20" tooltip="Go To Dell" xr:uid="{BE58105B-CB7E-4A6B-8078-A36ABE809937}"/>
    <hyperlink ref="E73" r:id="rId21" xr:uid="{E216E757-59CC-427D-B47A-ED0F9E7FFEFD}"/>
    <hyperlink ref="E62" r:id="rId22" xr:uid="{6A0766E1-5438-40D4-8426-18C8B29DB3B9}"/>
    <hyperlink ref="E36" r:id="rId23" tooltip="Search Web" display="http://www.google.com/search?hl=en&amp;q=Dell%20Inc.%20OptiPlex%207040" xr:uid="{D4DB6C59-F4DE-42F1-8C5B-FCD61B9178A3}"/>
    <hyperlink ref="E80" r:id="rId24" xr:uid="{17F28FC9-ACBF-441E-B8BF-EF7206F7A425}"/>
    <hyperlink ref="E77" r:id="rId25" xr:uid="{21714F97-CE31-47F3-9DAE-597BFEB6A8E4}"/>
    <hyperlink ref="E82" r:id="rId26" xr:uid="{ACC76ACC-CC0B-4D6F-A11E-E6D38FF23D75}"/>
    <hyperlink ref="E75" r:id="rId27" xr:uid="{052139D9-1629-4D13-956B-8BD4AFD27E7B}"/>
    <hyperlink ref="E30" r:id="rId28" tooltip="Search Web" display="http://www.google.com/search?hl=en&amp;q=Dell%20Inc.%20OptiPlex%207040" xr:uid="{939D753B-F4BE-4C3F-8DD6-FA573574A4BB}"/>
    <hyperlink ref="E69" r:id="rId29" xr:uid="{7666E9F9-ED2E-403F-97D5-CC65984E9CB0}"/>
    <hyperlink ref="E33" r:id="rId30" tooltip="Search Web" display="http://www.google.com/search?hl=en&amp;q=Dell+Inc.%20OptiPlex+7040" xr:uid="{891D5FDB-2121-4B61-A3EF-FDE39F6A5F83}"/>
    <hyperlink ref="E71" r:id="rId31" xr:uid="{552BEC3B-EEF3-4AC5-9EE6-D9E86053F543}"/>
    <hyperlink ref="E28" r:id="rId32" tooltip="Search Web" display="http://www.google.com/search?hl=en&amp;q=Dell%20Inc.%20OptiPlex%207040" xr:uid="{0828458B-AB50-4612-A532-BE2B2397DC06}"/>
    <hyperlink ref="E31" r:id="rId33" tooltip="Search Web" display="http://www.google.com/search?hl=en&amp;q=Dell%20Inc.%20OptiPlex%207040" xr:uid="{E8319528-B529-4091-A112-9BE10D8C732B}"/>
    <hyperlink ref="E32" r:id="rId34" tooltip="Search Web" display="http://www.google.com/search?hl=en&amp;q=Dell%20Inc.%20OptiPlex%207040" xr:uid="{2286C305-097C-45F4-B920-11BE6BED0E27}"/>
    <hyperlink ref="E34" r:id="rId35" tooltip="Search Web" display="http://www.google.com/search?hl=en&amp;q=Dell+Inc.%20OptiPlex+7040" xr:uid="{491308A1-2EBB-4786-B41D-11C7C4FFF743}"/>
    <hyperlink ref="E35" r:id="rId36" tooltip="Search Web" display="http://www.google.com/search?hl=en&amp;q=Dell%20Inc.%20OptiPlex%207040" xr:uid="{94376CB2-6101-4D04-9B84-DF3DA56D1C65}"/>
    <hyperlink ref="G45" r:id="rId37" xr:uid="{FD9C139A-F142-4F4F-A9F7-20858F0203FE}"/>
    <hyperlink ref="E49" r:id="rId38" display="94C8BS2" xr:uid="{C9DB462D-8990-46C4-A845-AAB90EABC850}"/>
    <hyperlink ref="E61" r:id="rId39" xr:uid="{B7C5B074-52A4-4009-8742-277C0C817093}"/>
    <hyperlink ref="E63" r:id="rId40" xr:uid="{2B9F57BE-9E34-4827-8D38-03E3E0C22455}"/>
    <hyperlink ref="E64" r:id="rId41" xr:uid="{39BFCDD8-8222-438A-A362-6C5975D0822D}"/>
    <hyperlink ref="E66" r:id="rId42" xr:uid="{38F7D5C7-7915-4838-B67B-F75FE5C2FEB3}"/>
    <hyperlink ref="E68" r:id="rId43" xr:uid="{CD782B14-28E4-41B8-9B69-AD3D037F3644}"/>
    <hyperlink ref="E70" r:id="rId44" xr:uid="{AB2F6F9F-DF0D-49AA-AC0D-BAA3EAAB477E}"/>
    <hyperlink ref="E72" r:id="rId45" xr:uid="{2D1E2659-DD04-4ECD-85A0-42080BA6128A}"/>
    <hyperlink ref="E74" r:id="rId46" xr:uid="{3CC3F882-4FB0-4CE0-9E56-99DA216923CA}"/>
    <hyperlink ref="E76" r:id="rId47" xr:uid="{6A046BB0-339B-4C31-A00D-E6223092ACF8}"/>
    <hyperlink ref="E79" r:id="rId48" xr:uid="{3E226DB9-B77A-43A6-B021-67838C925D2A}"/>
    <hyperlink ref="E145" r:id="rId49" tooltip="Search Web" display="http://www.google.com/search?hl=en&amp;q=Dell%20Inc.%20OptiPlex%207040" xr:uid="{8A0D3B56-47DB-4920-8471-6D2228AEBF8C}"/>
    <hyperlink ref="E155" r:id="rId50" xr:uid="{5F164065-4835-4A73-BB57-130552176BFA}"/>
    <hyperlink ref="E156" r:id="rId51" tooltip="Search Web" display="http://www.google.com/search?hl=en&amp;q=Dell+Inc.%20OptiPlex+7460+AIO" xr:uid="{CCF27DA7-2FEB-4F0A-937B-16893556F0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ED9D-CE6F-4202-8738-F799A2146A24}">
  <dimension ref="A1:W3445"/>
  <sheetViews>
    <sheetView tabSelected="1" workbookViewId="0">
      <pane xSplit="4" ySplit="2" topLeftCell="G2420" activePane="bottomRight" state="frozen"/>
      <selection pane="bottomRight" activeCell="M2440" sqref="M2440"/>
      <selection pane="bottomLeft"/>
      <selection pane="topRight"/>
    </sheetView>
  </sheetViews>
  <sheetFormatPr defaultRowHeight="15"/>
  <cols>
    <col min="1" max="1" width="15.85546875" style="420" bestFit="1" customWidth="1"/>
    <col min="2" max="2" width="21.85546875" style="39" customWidth="1"/>
    <col min="3" max="3" width="34.28515625" style="39" customWidth="1"/>
    <col min="4" max="4" width="29.42578125" style="478" customWidth="1"/>
    <col min="5" max="5" width="32.28515625" style="39" customWidth="1"/>
    <col min="6" max="6" width="45.7109375" style="177" customWidth="1"/>
    <col min="7" max="7" width="32" style="177" customWidth="1"/>
    <col min="8" max="9" width="32.7109375" style="177" customWidth="1"/>
    <col min="10" max="10" width="43.7109375" style="39" bestFit="1" customWidth="1"/>
    <col min="11" max="12" width="41.7109375" style="39" customWidth="1"/>
    <col min="13" max="13" width="18.42578125" style="69" bestFit="1" customWidth="1"/>
    <col min="14" max="14" width="13.7109375" style="436" bestFit="1" customWidth="1"/>
    <col min="15" max="16384" width="9.140625" style="436"/>
  </cols>
  <sheetData>
    <row r="1" spans="1:23" s="411" customFormat="1">
      <c r="A1" s="477" t="s">
        <v>0</v>
      </c>
      <c r="B1" s="407" t="s">
        <v>1</v>
      </c>
      <c r="C1" s="407">
        <f>COUNTIF(I3:I10004, "Working")</f>
        <v>1878</v>
      </c>
      <c r="D1" s="407" t="s">
        <v>2</v>
      </c>
      <c r="E1" s="407">
        <f>COUNTIF(I3:I10004, "Defective")</f>
        <v>83</v>
      </c>
      <c r="F1" s="408" t="s">
        <v>3</v>
      </c>
      <c r="G1" s="407">
        <f>COUNTIF(I3:I10004, "Spare")</f>
        <v>1035</v>
      </c>
      <c r="H1" s="409" t="s">
        <v>4</v>
      </c>
      <c r="I1" s="407">
        <f>COUNTIF(I3:I1000004, "Lost Dongle")</f>
        <v>3</v>
      </c>
      <c r="J1" s="409"/>
      <c r="K1" s="407"/>
      <c r="L1" s="410"/>
      <c r="M1" s="481"/>
      <c r="N1" s="487"/>
      <c r="O1" s="487"/>
      <c r="P1" s="487"/>
      <c r="Q1" s="487"/>
      <c r="R1" s="487"/>
      <c r="S1" s="487"/>
      <c r="T1" s="487"/>
      <c r="U1" s="487"/>
      <c r="V1" s="487"/>
    </row>
    <row r="2" spans="1:23" customFormat="1">
      <c r="A2" s="463" t="s">
        <v>5</v>
      </c>
      <c r="B2" s="463" t="s">
        <v>6</v>
      </c>
      <c r="C2" s="463" t="s">
        <v>7</v>
      </c>
      <c r="D2" s="463" t="s">
        <v>8</v>
      </c>
      <c r="E2" s="463" t="s">
        <v>9</v>
      </c>
      <c r="F2" s="464" t="s">
        <v>10</v>
      </c>
      <c r="G2" s="464" t="s">
        <v>11</v>
      </c>
      <c r="H2" s="464" t="s">
        <v>12</v>
      </c>
      <c r="I2" s="464" t="s">
        <v>13</v>
      </c>
      <c r="J2" s="463" t="s">
        <v>14</v>
      </c>
      <c r="K2" s="465" t="s">
        <v>15</v>
      </c>
      <c r="L2" s="466" t="s">
        <v>16</v>
      </c>
      <c r="M2" s="483" t="s">
        <v>17</v>
      </c>
      <c r="N2" s="420"/>
      <c r="O2" s="420"/>
      <c r="P2" s="420"/>
      <c r="Q2" s="420"/>
      <c r="R2" s="420"/>
      <c r="S2" s="420"/>
      <c r="T2" s="420"/>
      <c r="U2" s="420"/>
      <c r="V2" s="420"/>
    </row>
    <row r="3" spans="1:23">
      <c r="A3" s="39" t="s">
        <v>479</v>
      </c>
      <c r="B3" s="39" t="s">
        <v>479</v>
      </c>
      <c r="C3" s="39" t="s">
        <v>480</v>
      </c>
      <c r="D3" s="39" t="s">
        <v>481</v>
      </c>
      <c r="E3" s="39" t="s">
        <v>482</v>
      </c>
      <c r="F3" s="177" t="s">
        <v>483</v>
      </c>
      <c r="G3" s="177" t="s">
        <v>483</v>
      </c>
      <c r="I3" s="177" t="s">
        <v>32</v>
      </c>
      <c r="J3" s="39" t="s">
        <v>484</v>
      </c>
      <c r="K3" s="39" t="s">
        <v>485</v>
      </c>
      <c r="M3" s="484"/>
      <c r="N3" s="420"/>
      <c r="O3" s="420"/>
      <c r="P3" s="420"/>
      <c r="Q3" s="420"/>
      <c r="R3" s="420"/>
      <c r="S3" s="420"/>
      <c r="T3" s="420"/>
      <c r="U3" s="420"/>
      <c r="V3" s="420"/>
      <c r="W3" s="485"/>
    </row>
    <row r="4" spans="1:23">
      <c r="A4" s="39" t="s">
        <v>486</v>
      </c>
      <c r="B4" s="39" t="s">
        <v>486</v>
      </c>
      <c r="C4" s="39" t="s">
        <v>480</v>
      </c>
      <c r="D4" s="39" t="s">
        <v>481</v>
      </c>
      <c r="E4" s="39" t="s">
        <v>482</v>
      </c>
      <c r="F4" s="177" t="s">
        <v>487</v>
      </c>
      <c r="G4" s="177" t="s">
        <v>487</v>
      </c>
      <c r="I4" s="177" t="s">
        <v>32</v>
      </c>
      <c r="J4" s="39" t="s">
        <v>488</v>
      </c>
      <c r="K4" s="39" t="s">
        <v>485</v>
      </c>
      <c r="M4" s="484"/>
      <c r="N4" s="420"/>
      <c r="O4" s="420"/>
      <c r="P4" s="420"/>
      <c r="Q4" s="420"/>
      <c r="R4" s="420"/>
      <c r="S4" s="420"/>
      <c r="T4" s="420"/>
      <c r="U4" s="420"/>
      <c r="V4" s="420"/>
      <c r="W4" s="485"/>
    </row>
    <row r="5" spans="1:23">
      <c r="A5" s="39" t="s">
        <v>489</v>
      </c>
      <c r="B5" s="39" t="s">
        <v>489</v>
      </c>
      <c r="C5" s="39" t="s">
        <v>490</v>
      </c>
      <c r="D5" s="39" t="s">
        <v>491</v>
      </c>
      <c r="E5" s="39" t="s">
        <v>491</v>
      </c>
      <c r="F5" s="177" t="s">
        <v>492</v>
      </c>
      <c r="G5" s="177" t="s">
        <v>492</v>
      </c>
      <c r="H5" s="177" t="s">
        <v>492</v>
      </c>
      <c r="I5" s="177" t="s">
        <v>32</v>
      </c>
      <c r="J5" s="39" t="s">
        <v>493</v>
      </c>
      <c r="K5" s="39" t="s">
        <v>485</v>
      </c>
      <c r="N5" s="486"/>
      <c r="O5" s="486"/>
      <c r="P5" s="486"/>
      <c r="Q5" s="486"/>
      <c r="R5" s="486"/>
      <c r="S5" s="486"/>
      <c r="T5" s="486"/>
      <c r="U5" s="486"/>
      <c r="V5" s="486"/>
    </row>
    <row r="6" spans="1:23">
      <c r="A6" s="39" t="s">
        <v>494</v>
      </c>
      <c r="B6" s="39" t="s">
        <v>494</v>
      </c>
      <c r="C6" s="39" t="s">
        <v>490</v>
      </c>
      <c r="D6" s="39" t="s">
        <v>491</v>
      </c>
      <c r="E6" s="417" t="s">
        <v>491</v>
      </c>
      <c r="F6" s="177" t="s">
        <v>495</v>
      </c>
      <c r="G6" s="177" t="s">
        <v>495</v>
      </c>
      <c r="H6" s="177" t="s">
        <v>495</v>
      </c>
      <c r="I6" s="177" t="s">
        <v>32</v>
      </c>
      <c r="J6" s="39" t="s">
        <v>493</v>
      </c>
      <c r="K6" s="39" t="s">
        <v>485</v>
      </c>
    </row>
    <row r="7" spans="1:23">
      <c r="A7" s="39" t="s">
        <v>496</v>
      </c>
      <c r="B7" s="39" t="s">
        <v>496</v>
      </c>
      <c r="C7" s="39" t="s">
        <v>35</v>
      </c>
      <c r="D7" s="39" t="s">
        <v>387</v>
      </c>
      <c r="E7" s="39" t="s">
        <v>497</v>
      </c>
      <c r="F7" s="177" t="s">
        <v>498</v>
      </c>
      <c r="I7" s="177" t="s">
        <v>32</v>
      </c>
      <c r="J7" s="39" t="s">
        <v>18</v>
      </c>
      <c r="K7" s="39" t="s">
        <v>485</v>
      </c>
    </row>
    <row r="8" spans="1:23">
      <c r="A8" s="39" t="s">
        <v>499</v>
      </c>
      <c r="B8" s="39" t="s">
        <v>499</v>
      </c>
      <c r="C8" s="39" t="s">
        <v>500</v>
      </c>
      <c r="D8" s="39" t="s">
        <v>501</v>
      </c>
      <c r="F8" s="177" t="s">
        <v>502</v>
      </c>
      <c r="G8" s="177" t="s">
        <v>502</v>
      </c>
      <c r="H8" s="177" t="s">
        <v>502</v>
      </c>
      <c r="I8" s="177" t="s">
        <v>32</v>
      </c>
      <c r="J8" s="39" t="s">
        <v>493</v>
      </c>
      <c r="K8" s="39" t="s">
        <v>485</v>
      </c>
    </row>
    <row r="9" spans="1:23">
      <c r="A9" s="39" t="s">
        <v>503</v>
      </c>
      <c r="B9" s="470" t="s">
        <v>503</v>
      </c>
      <c r="C9" s="39" t="s">
        <v>504</v>
      </c>
      <c r="D9" s="39" t="s">
        <v>387</v>
      </c>
      <c r="E9" s="39" t="s">
        <v>497</v>
      </c>
      <c r="F9" s="177" t="s">
        <v>505</v>
      </c>
      <c r="I9" s="177" t="s">
        <v>32</v>
      </c>
      <c r="J9" s="39" t="s">
        <v>18</v>
      </c>
      <c r="K9" s="39" t="s">
        <v>485</v>
      </c>
    </row>
    <row r="10" spans="1:23">
      <c r="A10" s="39" t="s">
        <v>506</v>
      </c>
      <c r="B10" s="39" t="s">
        <v>506</v>
      </c>
      <c r="C10" s="39" t="s">
        <v>500</v>
      </c>
      <c r="D10" s="39" t="s">
        <v>507</v>
      </c>
      <c r="F10" s="177" t="s">
        <v>508</v>
      </c>
      <c r="G10" s="177" t="s">
        <v>508</v>
      </c>
      <c r="H10" s="177" t="s">
        <v>508</v>
      </c>
      <c r="I10" s="177" t="s">
        <v>32</v>
      </c>
      <c r="J10" s="39" t="s">
        <v>493</v>
      </c>
      <c r="K10" s="39" t="s">
        <v>485</v>
      </c>
    </row>
    <row r="11" spans="1:23">
      <c r="A11" s="39" t="s">
        <v>509</v>
      </c>
      <c r="B11" s="39" t="s">
        <v>509</v>
      </c>
      <c r="C11" s="39" t="s">
        <v>500</v>
      </c>
      <c r="D11" s="39" t="s">
        <v>510</v>
      </c>
      <c r="F11" s="177" t="s">
        <v>511</v>
      </c>
      <c r="G11" s="177" t="s">
        <v>511</v>
      </c>
      <c r="H11" s="177" t="s">
        <v>511</v>
      </c>
      <c r="I11" s="177" t="s">
        <v>32</v>
      </c>
      <c r="J11" s="39" t="s">
        <v>493</v>
      </c>
      <c r="K11" s="39" t="s">
        <v>485</v>
      </c>
    </row>
    <row r="12" spans="1:23">
      <c r="A12" s="39" t="s">
        <v>512</v>
      </c>
      <c r="B12" s="39" t="s">
        <v>512</v>
      </c>
      <c r="C12" s="39" t="s">
        <v>500</v>
      </c>
      <c r="D12" s="39" t="s">
        <v>513</v>
      </c>
      <c r="F12" s="177" t="s">
        <v>514</v>
      </c>
      <c r="G12" s="177" t="s">
        <v>514</v>
      </c>
      <c r="H12" s="177" t="s">
        <v>514</v>
      </c>
      <c r="I12" s="177" t="s">
        <v>32</v>
      </c>
      <c r="J12" s="39" t="s">
        <v>493</v>
      </c>
      <c r="K12" s="39" t="s">
        <v>485</v>
      </c>
    </row>
    <row r="13" spans="1:23">
      <c r="A13" s="39" t="s">
        <v>515</v>
      </c>
      <c r="B13" s="39" t="s">
        <v>515</v>
      </c>
      <c r="C13" s="39" t="s">
        <v>500</v>
      </c>
      <c r="D13" s="39" t="s">
        <v>516</v>
      </c>
      <c r="F13" s="177" t="s">
        <v>517</v>
      </c>
      <c r="G13" s="177" t="s">
        <v>517</v>
      </c>
      <c r="H13" s="177" t="s">
        <v>517</v>
      </c>
      <c r="I13" s="177" t="s">
        <v>32</v>
      </c>
      <c r="J13" s="39" t="s">
        <v>493</v>
      </c>
      <c r="K13" s="39" t="s">
        <v>485</v>
      </c>
    </row>
    <row r="14" spans="1:23">
      <c r="A14" s="39" t="s">
        <v>518</v>
      </c>
      <c r="B14" s="39" t="s">
        <v>518</v>
      </c>
      <c r="C14" s="39" t="s">
        <v>500</v>
      </c>
      <c r="D14" s="39" t="s">
        <v>516</v>
      </c>
      <c r="F14" s="177" t="s">
        <v>519</v>
      </c>
      <c r="G14" s="177" t="s">
        <v>519</v>
      </c>
      <c r="H14" s="177" t="s">
        <v>519</v>
      </c>
      <c r="I14" s="177" t="s">
        <v>32</v>
      </c>
      <c r="J14" s="39" t="s">
        <v>493</v>
      </c>
      <c r="K14" s="39" t="s">
        <v>485</v>
      </c>
    </row>
    <row r="15" spans="1:23">
      <c r="A15" s="39" t="s">
        <v>520</v>
      </c>
      <c r="B15" s="39" t="s">
        <v>520</v>
      </c>
      <c r="C15" s="39" t="s">
        <v>500</v>
      </c>
      <c r="D15" s="39" t="s">
        <v>521</v>
      </c>
      <c r="F15" s="177" t="s">
        <v>522</v>
      </c>
      <c r="G15" s="177" t="s">
        <v>522</v>
      </c>
      <c r="H15" s="177" t="s">
        <v>522</v>
      </c>
      <c r="I15" s="177" t="s">
        <v>32</v>
      </c>
      <c r="J15" s="39" t="s">
        <v>493</v>
      </c>
      <c r="K15" s="39" t="s">
        <v>485</v>
      </c>
    </row>
    <row r="16" spans="1:23">
      <c r="A16" s="39" t="s">
        <v>523</v>
      </c>
      <c r="B16" s="39" t="s">
        <v>523</v>
      </c>
      <c r="C16" s="39" t="s">
        <v>35</v>
      </c>
      <c r="D16" s="39" t="s">
        <v>387</v>
      </c>
      <c r="E16" s="39" t="s">
        <v>497</v>
      </c>
      <c r="F16" s="177" t="s">
        <v>524</v>
      </c>
      <c r="I16" s="177" t="s">
        <v>23</v>
      </c>
      <c r="J16" s="39" t="s">
        <v>18</v>
      </c>
      <c r="K16" s="39" t="s">
        <v>485</v>
      </c>
    </row>
    <row r="17" spans="1:13">
      <c r="A17" s="39" t="s">
        <v>525</v>
      </c>
      <c r="B17" s="39" t="s">
        <v>525</v>
      </c>
      <c r="C17" s="39" t="s">
        <v>500</v>
      </c>
      <c r="D17" s="39" t="s">
        <v>526</v>
      </c>
      <c r="F17" s="177" t="s">
        <v>527</v>
      </c>
      <c r="G17" s="177" t="s">
        <v>527</v>
      </c>
      <c r="H17" s="177" t="s">
        <v>527</v>
      </c>
      <c r="I17" s="177" t="s">
        <v>32</v>
      </c>
      <c r="J17" s="39" t="s">
        <v>493</v>
      </c>
      <c r="K17" s="39" t="s">
        <v>485</v>
      </c>
    </row>
    <row r="18" spans="1:13">
      <c r="A18" s="39" t="s">
        <v>528</v>
      </c>
      <c r="B18" s="39" t="s">
        <v>528</v>
      </c>
      <c r="C18" s="39" t="s">
        <v>500</v>
      </c>
      <c r="D18" s="39" t="s">
        <v>529</v>
      </c>
      <c r="F18" s="177" t="s">
        <v>530</v>
      </c>
      <c r="G18" s="177" t="s">
        <v>530</v>
      </c>
      <c r="H18" s="177" t="s">
        <v>530</v>
      </c>
      <c r="I18" s="177" t="s">
        <v>32</v>
      </c>
      <c r="J18" s="39" t="s">
        <v>493</v>
      </c>
      <c r="K18" s="39" t="s">
        <v>485</v>
      </c>
    </row>
    <row r="19" spans="1:13">
      <c r="A19" s="39" t="s">
        <v>531</v>
      </c>
      <c r="B19" s="39" t="s">
        <v>531</v>
      </c>
      <c r="C19" s="39" t="s">
        <v>500</v>
      </c>
      <c r="D19" s="39" t="s">
        <v>532</v>
      </c>
      <c r="F19" s="437" t="s">
        <v>533</v>
      </c>
      <c r="G19" s="437" t="s">
        <v>533</v>
      </c>
      <c r="H19" s="437" t="s">
        <v>533</v>
      </c>
      <c r="I19" s="177" t="s">
        <v>32</v>
      </c>
      <c r="J19" s="406" t="s">
        <v>493</v>
      </c>
      <c r="K19" s="39" t="s">
        <v>485</v>
      </c>
      <c r="L19" s="406"/>
    </row>
    <row r="20" spans="1:13">
      <c r="A20" s="39" t="s">
        <v>534</v>
      </c>
      <c r="B20" s="39" t="s">
        <v>534</v>
      </c>
      <c r="C20" s="39" t="s">
        <v>35</v>
      </c>
      <c r="D20" s="39" t="s">
        <v>481</v>
      </c>
      <c r="E20" s="39" t="s">
        <v>535</v>
      </c>
      <c r="F20" s="177" t="s">
        <v>536</v>
      </c>
      <c r="G20" s="177" t="s">
        <v>536</v>
      </c>
      <c r="H20" s="177" t="s">
        <v>537</v>
      </c>
      <c r="I20" s="177" t="s">
        <v>32</v>
      </c>
      <c r="J20" s="39" t="s">
        <v>538</v>
      </c>
      <c r="K20" s="39" t="s">
        <v>24</v>
      </c>
    </row>
    <row r="21" spans="1:13">
      <c r="A21" s="39" t="s">
        <v>539</v>
      </c>
      <c r="B21" s="39" t="s">
        <v>539</v>
      </c>
      <c r="C21" s="39" t="s">
        <v>540</v>
      </c>
      <c r="D21" s="39" t="s">
        <v>339</v>
      </c>
      <c r="E21" s="39" t="s">
        <v>541</v>
      </c>
      <c r="F21" s="177" t="s">
        <v>542</v>
      </c>
      <c r="G21" s="177" t="s">
        <v>542</v>
      </c>
      <c r="H21" s="177" t="s">
        <v>543</v>
      </c>
      <c r="I21" s="177" t="s">
        <v>32</v>
      </c>
      <c r="J21" s="39" t="s">
        <v>544</v>
      </c>
      <c r="K21" s="39" t="s">
        <v>485</v>
      </c>
    </row>
    <row r="22" spans="1:13">
      <c r="A22" s="39" t="s">
        <v>72</v>
      </c>
      <c r="B22" s="39" t="s">
        <v>72</v>
      </c>
      <c r="C22" s="252" t="s">
        <v>73</v>
      </c>
      <c r="D22" s="252" t="s">
        <v>74</v>
      </c>
      <c r="E22" s="39" t="s">
        <v>75</v>
      </c>
      <c r="F22" s="412" t="s">
        <v>76</v>
      </c>
      <c r="G22" s="435"/>
      <c r="H22" s="435"/>
      <c r="I22" s="177" t="s">
        <v>32</v>
      </c>
      <c r="J22" s="417" t="s">
        <v>545</v>
      </c>
      <c r="K22" s="39" t="s">
        <v>546</v>
      </c>
      <c r="L22" s="418"/>
    </row>
    <row r="23" spans="1:13">
      <c r="A23" s="39" t="s">
        <v>79</v>
      </c>
      <c r="B23" s="418"/>
      <c r="C23" s="252" t="s">
        <v>35</v>
      </c>
      <c r="D23" s="252" t="s">
        <v>80</v>
      </c>
      <c r="E23" s="418"/>
      <c r="F23" s="412" t="s">
        <v>81</v>
      </c>
      <c r="G23" s="412"/>
      <c r="H23" s="435"/>
      <c r="I23" s="177" t="s">
        <v>32</v>
      </c>
      <c r="J23" s="39" t="s">
        <v>77</v>
      </c>
      <c r="K23" s="39" t="s">
        <v>78</v>
      </c>
      <c r="L23" s="418"/>
    </row>
    <row r="24" spans="1:13">
      <c r="A24" s="39" t="s">
        <v>547</v>
      </c>
      <c r="B24" s="39" t="s">
        <v>547</v>
      </c>
      <c r="C24" s="252" t="s">
        <v>35</v>
      </c>
      <c r="D24" s="39" t="s">
        <v>548</v>
      </c>
      <c r="E24" s="39" t="s">
        <v>549</v>
      </c>
      <c r="F24" s="177" t="s">
        <v>550</v>
      </c>
      <c r="G24" s="177" t="s">
        <v>551</v>
      </c>
      <c r="H24" s="435"/>
      <c r="I24" s="177" t="s">
        <v>32</v>
      </c>
      <c r="J24" s="39" t="s">
        <v>552</v>
      </c>
      <c r="K24" s="39" t="s">
        <v>485</v>
      </c>
      <c r="L24" s="418"/>
      <c r="M24" s="69" t="s">
        <v>26</v>
      </c>
    </row>
    <row r="25" spans="1:13">
      <c r="A25" s="39" t="s">
        <v>553</v>
      </c>
      <c r="C25" s="252" t="s">
        <v>35</v>
      </c>
      <c r="D25" s="39" t="s">
        <v>554</v>
      </c>
      <c r="E25" s="39" t="s">
        <v>555</v>
      </c>
      <c r="F25" s="177" t="s">
        <v>18</v>
      </c>
      <c r="G25" s="177" t="s">
        <v>556</v>
      </c>
      <c r="H25" s="177" t="s">
        <v>557</v>
      </c>
      <c r="I25" s="177" t="s">
        <v>32</v>
      </c>
      <c r="J25" s="39" t="s">
        <v>558</v>
      </c>
      <c r="K25" s="39" t="s">
        <v>485</v>
      </c>
      <c r="L25" s="418"/>
    </row>
    <row r="26" spans="1:13">
      <c r="A26" s="39" t="s">
        <v>559</v>
      </c>
      <c r="B26" s="39" t="s">
        <v>559</v>
      </c>
      <c r="C26" s="39" t="s">
        <v>500</v>
      </c>
      <c r="D26" s="39" t="s">
        <v>560</v>
      </c>
      <c r="E26" s="438" t="s">
        <v>560</v>
      </c>
      <c r="F26" s="177" t="s">
        <v>561</v>
      </c>
      <c r="G26" s="421"/>
      <c r="I26" s="39" t="s">
        <v>23</v>
      </c>
      <c r="J26" s="39" t="s">
        <v>18</v>
      </c>
      <c r="K26" s="39" t="s">
        <v>485</v>
      </c>
    </row>
    <row r="27" spans="1:13">
      <c r="A27" s="39" t="s">
        <v>562</v>
      </c>
      <c r="B27" s="39" t="s">
        <v>563</v>
      </c>
      <c r="C27" s="39" t="s">
        <v>564</v>
      </c>
      <c r="D27" s="39" t="s">
        <v>560</v>
      </c>
      <c r="E27" s="438" t="s">
        <v>565</v>
      </c>
      <c r="F27" s="177" t="s">
        <v>566</v>
      </c>
      <c r="G27" s="421"/>
      <c r="I27" s="177" t="s">
        <v>23</v>
      </c>
      <c r="J27" s="39" t="s">
        <v>18</v>
      </c>
      <c r="K27" s="39" t="s">
        <v>485</v>
      </c>
    </row>
    <row r="28" spans="1:13">
      <c r="A28" s="39" t="s">
        <v>567</v>
      </c>
      <c r="B28" s="39" t="s">
        <v>568</v>
      </c>
      <c r="C28" s="39" t="s">
        <v>35</v>
      </c>
      <c r="D28" s="39" t="s">
        <v>83</v>
      </c>
      <c r="E28" s="39" t="s">
        <v>83</v>
      </c>
      <c r="F28" s="177" t="s">
        <v>569</v>
      </c>
      <c r="G28" s="421" t="s">
        <v>569</v>
      </c>
      <c r="H28" s="177">
        <v>35153218982</v>
      </c>
      <c r="I28" s="177" t="s">
        <v>32</v>
      </c>
      <c r="J28" s="39" t="s">
        <v>538</v>
      </c>
      <c r="K28" s="39" t="s">
        <v>78</v>
      </c>
    </row>
    <row r="29" spans="1:13">
      <c r="A29" s="39" t="s">
        <v>570</v>
      </c>
      <c r="B29" s="39" t="s">
        <v>570</v>
      </c>
      <c r="C29" s="39" t="s">
        <v>571</v>
      </c>
      <c r="D29" s="39" t="s">
        <v>572</v>
      </c>
      <c r="E29" s="39" t="s">
        <v>18</v>
      </c>
      <c r="F29" s="177" t="s">
        <v>18</v>
      </c>
      <c r="G29" s="421" t="s">
        <v>18</v>
      </c>
      <c r="H29" s="177" t="s">
        <v>18</v>
      </c>
      <c r="I29" s="177" t="s">
        <v>32</v>
      </c>
      <c r="J29" s="39" t="s">
        <v>493</v>
      </c>
      <c r="K29" s="39" t="s">
        <v>485</v>
      </c>
    </row>
    <row r="30" spans="1:13">
      <c r="A30" s="39" t="s">
        <v>573</v>
      </c>
      <c r="B30" s="39" t="s">
        <v>573</v>
      </c>
      <c r="C30" s="39" t="s">
        <v>571</v>
      </c>
      <c r="D30" s="39" t="s">
        <v>572</v>
      </c>
      <c r="E30" s="39" t="s">
        <v>18</v>
      </c>
      <c r="F30" s="177" t="s">
        <v>18</v>
      </c>
      <c r="G30" s="421" t="s">
        <v>18</v>
      </c>
      <c r="H30" s="177" t="s">
        <v>18</v>
      </c>
      <c r="I30" s="177" t="s">
        <v>32</v>
      </c>
      <c r="J30" s="39" t="s">
        <v>493</v>
      </c>
      <c r="K30" s="39" t="s">
        <v>485</v>
      </c>
    </row>
    <row r="31" spans="1:13">
      <c r="A31" s="39" t="s">
        <v>574</v>
      </c>
      <c r="B31" s="39" t="s">
        <v>574</v>
      </c>
      <c r="C31" s="39" t="s">
        <v>575</v>
      </c>
      <c r="D31" s="39" t="s">
        <v>575</v>
      </c>
      <c r="F31" s="177" t="s">
        <v>18</v>
      </c>
      <c r="G31" s="421" t="s">
        <v>18</v>
      </c>
      <c r="H31" s="177" t="s">
        <v>18</v>
      </c>
      <c r="I31" s="177" t="s">
        <v>32</v>
      </c>
      <c r="J31" s="39" t="s">
        <v>493</v>
      </c>
      <c r="K31" s="39" t="s">
        <v>485</v>
      </c>
    </row>
    <row r="32" spans="1:13">
      <c r="A32" s="39" t="s">
        <v>576</v>
      </c>
      <c r="B32" s="469" t="s">
        <v>576</v>
      </c>
      <c r="C32" s="39" t="s">
        <v>35</v>
      </c>
      <c r="D32" s="39" t="s">
        <v>387</v>
      </c>
      <c r="E32" s="39" t="s">
        <v>497</v>
      </c>
      <c r="F32" s="177" t="s">
        <v>577</v>
      </c>
      <c r="G32" s="421"/>
      <c r="I32" s="177" t="s">
        <v>23</v>
      </c>
      <c r="J32" s="39" t="s">
        <v>18</v>
      </c>
      <c r="K32" s="39" t="s">
        <v>485</v>
      </c>
    </row>
    <row r="33" spans="1:13">
      <c r="A33" s="39" t="s">
        <v>578</v>
      </c>
      <c r="B33" s="39" t="s">
        <v>578</v>
      </c>
      <c r="C33" s="39" t="s">
        <v>579</v>
      </c>
      <c r="D33" s="39" t="s">
        <v>580</v>
      </c>
      <c r="F33" s="177" t="s">
        <v>18</v>
      </c>
      <c r="G33" s="177" t="s">
        <v>581</v>
      </c>
      <c r="H33" s="177" t="s">
        <v>581</v>
      </c>
      <c r="I33" s="177" t="s">
        <v>32</v>
      </c>
      <c r="J33" s="39" t="s">
        <v>558</v>
      </c>
      <c r="K33" s="39" t="s">
        <v>485</v>
      </c>
      <c r="L33" s="39" t="s">
        <v>582</v>
      </c>
    </row>
    <row r="34" spans="1:13">
      <c r="A34" s="39" t="s">
        <v>583</v>
      </c>
      <c r="B34" s="39" t="s">
        <v>583</v>
      </c>
      <c r="C34" s="39" t="s">
        <v>584</v>
      </c>
      <c r="D34" s="39" t="s">
        <v>585</v>
      </c>
      <c r="E34" s="39" t="s">
        <v>586</v>
      </c>
      <c r="F34" s="177" t="s">
        <v>587</v>
      </c>
      <c r="G34" s="177" t="s">
        <v>581</v>
      </c>
      <c r="H34" s="177" t="s">
        <v>581</v>
      </c>
      <c r="I34" s="177" t="s">
        <v>32</v>
      </c>
      <c r="J34" s="39" t="s">
        <v>558</v>
      </c>
      <c r="K34" s="39" t="s">
        <v>485</v>
      </c>
      <c r="L34" s="39" t="s">
        <v>582</v>
      </c>
    </row>
    <row r="35" spans="1:13">
      <c r="A35" s="39" t="s">
        <v>588</v>
      </c>
      <c r="B35" s="39" t="s">
        <v>588</v>
      </c>
      <c r="C35" s="39" t="s">
        <v>589</v>
      </c>
      <c r="D35" s="39" t="s">
        <v>590</v>
      </c>
      <c r="E35" s="39" t="s">
        <v>591</v>
      </c>
      <c r="F35" s="177" t="s">
        <v>592</v>
      </c>
      <c r="G35" s="177" t="s">
        <v>581</v>
      </c>
      <c r="H35" s="177" t="s">
        <v>581</v>
      </c>
      <c r="I35" s="177" t="s">
        <v>32</v>
      </c>
      <c r="J35" s="39" t="s">
        <v>558</v>
      </c>
      <c r="K35" s="39" t="s">
        <v>485</v>
      </c>
      <c r="L35" s="39" t="s">
        <v>582</v>
      </c>
    </row>
    <row r="36" spans="1:13">
      <c r="A36" s="39" t="s">
        <v>593</v>
      </c>
      <c r="B36" s="39" t="s">
        <v>593</v>
      </c>
      <c r="C36" s="39" t="s">
        <v>480</v>
      </c>
      <c r="D36" s="39" t="s">
        <v>594</v>
      </c>
      <c r="E36" s="39" t="s">
        <v>595</v>
      </c>
      <c r="F36" s="177" t="s">
        <v>596</v>
      </c>
      <c r="G36" s="177" t="s">
        <v>581</v>
      </c>
      <c r="H36" s="177" t="s">
        <v>581</v>
      </c>
      <c r="I36" s="177" t="s">
        <v>32</v>
      </c>
      <c r="J36" s="39" t="s">
        <v>558</v>
      </c>
      <c r="K36" s="39" t="s">
        <v>485</v>
      </c>
      <c r="L36" s="39" t="s">
        <v>582</v>
      </c>
    </row>
    <row r="37" spans="1:13">
      <c r="A37" s="39" t="s">
        <v>597</v>
      </c>
      <c r="B37" s="39" t="s">
        <v>597</v>
      </c>
      <c r="C37" s="39" t="s">
        <v>480</v>
      </c>
      <c r="D37" s="39" t="s">
        <v>598</v>
      </c>
      <c r="E37" s="39" t="s">
        <v>599</v>
      </c>
      <c r="F37" s="177" t="s">
        <v>600</v>
      </c>
      <c r="G37" s="177" t="s">
        <v>581</v>
      </c>
      <c r="H37" s="177" t="s">
        <v>581</v>
      </c>
      <c r="I37" s="177" t="s">
        <v>32</v>
      </c>
      <c r="J37" s="39" t="s">
        <v>558</v>
      </c>
      <c r="K37" s="39" t="s">
        <v>485</v>
      </c>
      <c r="L37" s="39" t="s">
        <v>582</v>
      </c>
    </row>
    <row r="38" spans="1:13">
      <c r="A38" s="39" t="s">
        <v>601</v>
      </c>
      <c r="B38" s="39" t="s">
        <v>601</v>
      </c>
      <c r="C38" s="39" t="s">
        <v>480</v>
      </c>
      <c r="D38" s="39" t="s">
        <v>598</v>
      </c>
      <c r="E38" s="39" t="s">
        <v>599</v>
      </c>
      <c r="F38" s="177" t="s">
        <v>602</v>
      </c>
      <c r="G38" s="177" t="s">
        <v>581</v>
      </c>
      <c r="H38" s="177" t="s">
        <v>581</v>
      </c>
      <c r="I38" s="177" t="s">
        <v>32</v>
      </c>
      <c r="J38" s="39" t="s">
        <v>558</v>
      </c>
      <c r="K38" s="39" t="s">
        <v>485</v>
      </c>
      <c r="L38" s="39" t="s">
        <v>603</v>
      </c>
    </row>
    <row r="39" spans="1:13">
      <c r="A39" s="39" t="s">
        <v>604</v>
      </c>
      <c r="B39" s="39" t="s">
        <v>604</v>
      </c>
      <c r="C39" s="39" t="s">
        <v>480</v>
      </c>
      <c r="D39" s="39" t="s">
        <v>598</v>
      </c>
      <c r="E39" s="39" t="s">
        <v>605</v>
      </c>
      <c r="F39" s="177" t="s">
        <v>606</v>
      </c>
      <c r="G39" s="177" t="s">
        <v>581</v>
      </c>
      <c r="H39" s="177" t="s">
        <v>581</v>
      </c>
      <c r="I39" s="177" t="s">
        <v>32</v>
      </c>
      <c r="J39" s="39" t="s">
        <v>558</v>
      </c>
      <c r="K39" s="39" t="s">
        <v>485</v>
      </c>
      <c r="L39" s="39" t="s">
        <v>607</v>
      </c>
    </row>
    <row r="40" spans="1:13">
      <c r="A40" s="39" t="s">
        <v>608</v>
      </c>
      <c r="B40" s="39" t="s">
        <v>608</v>
      </c>
      <c r="C40" s="39" t="s">
        <v>480</v>
      </c>
      <c r="D40" s="39" t="s">
        <v>598</v>
      </c>
      <c r="E40" s="39" t="s">
        <v>605</v>
      </c>
      <c r="F40" s="177" t="s">
        <v>609</v>
      </c>
      <c r="G40" s="177" t="s">
        <v>581</v>
      </c>
      <c r="H40" s="177" t="s">
        <v>581</v>
      </c>
      <c r="I40" s="177" t="s">
        <v>32</v>
      </c>
      <c r="J40" s="39" t="s">
        <v>558</v>
      </c>
      <c r="K40" s="39" t="s">
        <v>485</v>
      </c>
      <c r="L40" s="39" t="s">
        <v>610</v>
      </c>
    </row>
    <row r="41" spans="1:13">
      <c r="A41" s="39" t="s">
        <v>611</v>
      </c>
      <c r="B41" s="39" t="s">
        <v>611</v>
      </c>
      <c r="C41" s="39" t="s">
        <v>612</v>
      </c>
      <c r="D41" s="39" t="s">
        <v>613</v>
      </c>
      <c r="E41" s="39" t="s">
        <v>614</v>
      </c>
      <c r="F41" s="177" t="s">
        <v>615</v>
      </c>
      <c r="G41" s="177" t="s">
        <v>581</v>
      </c>
      <c r="H41" s="177" t="s">
        <v>581</v>
      </c>
      <c r="I41" s="177" t="s">
        <v>32</v>
      </c>
      <c r="J41" s="39" t="s">
        <v>558</v>
      </c>
      <c r="K41" s="39" t="s">
        <v>485</v>
      </c>
      <c r="L41" s="39" t="s">
        <v>610</v>
      </c>
    </row>
    <row r="42" spans="1:13">
      <c r="A42" s="39" t="s">
        <v>616</v>
      </c>
      <c r="B42" s="39" t="s">
        <v>617</v>
      </c>
      <c r="C42" s="39" t="s">
        <v>35</v>
      </c>
      <c r="D42" s="39" t="s">
        <v>83</v>
      </c>
      <c r="E42" s="439" t="s">
        <v>83</v>
      </c>
      <c r="F42" s="177" t="s">
        <v>84</v>
      </c>
      <c r="G42" s="422" t="s">
        <v>85</v>
      </c>
      <c r="H42" s="177">
        <v>4451213522</v>
      </c>
      <c r="I42" s="39" t="s">
        <v>32</v>
      </c>
      <c r="J42" s="39" t="s">
        <v>18</v>
      </c>
      <c r="K42" s="39" t="s">
        <v>24</v>
      </c>
    </row>
    <row r="43" spans="1:13">
      <c r="A43" s="252" t="s">
        <v>618</v>
      </c>
      <c r="B43" s="252" t="s">
        <v>619</v>
      </c>
      <c r="C43" s="39" t="s">
        <v>35</v>
      </c>
      <c r="D43" s="252" t="s">
        <v>83</v>
      </c>
      <c r="E43" s="440" t="s">
        <v>83</v>
      </c>
      <c r="F43" s="441" t="s">
        <v>620</v>
      </c>
      <c r="G43" s="441" t="s">
        <v>620</v>
      </c>
      <c r="H43" s="412">
        <v>4461384530</v>
      </c>
      <c r="I43" s="39" t="s">
        <v>23</v>
      </c>
      <c r="J43" s="39" t="s">
        <v>18</v>
      </c>
      <c r="K43" s="39" t="s">
        <v>485</v>
      </c>
      <c r="L43" s="252"/>
    </row>
    <row r="44" spans="1:13">
      <c r="A44" s="39" t="s">
        <v>621</v>
      </c>
      <c r="B44" s="39" t="s">
        <v>622</v>
      </c>
      <c r="C44" s="39" t="s">
        <v>35</v>
      </c>
      <c r="D44" s="39" t="s">
        <v>83</v>
      </c>
      <c r="E44" s="438" t="s">
        <v>83</v>
      </c>
      <c r="F44" s="177" t="s">
        <v>623</v>
      </c>
      <c r="G44" s="421" t="s">
        <v>623</v>
      </c>
      <c r="H44" s="177">
        <v>4458165266</v>
      </c>
      <c r="I44" s="39" t="s">
        <v>23</v>
      </c>
      <c r="J44" s="39" t="s">
        <v>18</v>
      </c>
      <c r="K44" s="39" t="s">
        <v>485</v>
      </c>
    </row>
    <row r="45" spans="1:13">
      <c r="A45" s="39" t="s">
        <v>624</v>
      </c>
      <c r="B45" s="39" t="s">
        <v>625</v>
      </c>
      <c r="C45" s="39" t="s">
        <v>35</v>
      </c>
      <c r="D45" s="39" t="s">
        <v>83</v>
      </c>
      <c r="E45" s="438" t="s">
        <v>83</v>
      </c>
      <c r="F45" s="177" t="s">
        <v>626</v>
      </c>
      <c r="G45" s="421" t="s">
        <v>627</v>
      </c>
      <c r="H45" s="177">
        <v>4449720530</v>
      </c>
      <c r="I45" s="39" t="s">
        <v>23</v>
      </c>
      <c r="J45" s="39" t="s">
        <v>18</v>
      </c>
      <c r="K45" s="39" t="s">
        <v>485</v>
      </c>
    </row>
    <row r="46" spans="1:13" s="420" customFormat="1">
      <c r="A46" s="39" t="s">
        <v>628</v>
      </c>
      <c r="B46" s="39" t="s">
        <v>629</v>
      </c>
      <c r="C46" s="39" t="s">
        <v>35</v>
      </c>
      <c r="D46" s="39" t="s">
        <v>83</v>
      </c>
      <c r="E46" s="442" t="s">
        <v>83</v>
      </c>
      <c r="F46" s="177" t="s">
        <v>18</v>
      </c>
      <c r="G46" s="443" t="s">
        <v>630</v>
      </c>
      <c r="H46" s="177">
        <v>4456252370</v>
      </c>
      <c r="I46" s="39" t="s">
        <v>23</v>
      </c>
      <c r="J46" s="39" t="s">
        <v>18</v>
      </c>
      <c r="K46" s="39" t="s">
        <v>485</v>
      </c>
      <c r="L46" s="39"/>
      <c r="M46" s="428"/>
    </row>
    <row r="47" spans="1:13">
      <c r="A47" s="39" t="s">
        <v>631</v>
      </c>
      <c r="B47" s="39" t="s">
        <v>632</v>
      </c>
      <c r="C47" s="39" t="s">
        <v>35</v>
      </c>
      <c r="D47" s="39" t="s">
        <v>83</v>
      </c>
      <c r="E47" s="438" t="s">
        <v>83</v>
      </c>
      <c r="F47" s="177" t="s">
        <v>18</v>
      </c>
      <c r="G47" s="421" t="s">
        <v>633</v>
      </c>
      <c r="H47" s="177">
        <v>4466423378</v>
      </c>
      <c r="I47" s="177" t="s">
        <v>32</v>
      </c>
      <c r="J47" s="39" t="s">
        <v>634</v>
      </c>
      <c r="K47" s="39" t="s">
        <v>546</v>
      </c>
    </row>
    <row r="48" spans="1:13">
      <c r="A48" s="39" t="s">
        <v>635</v>
      </c>
      <c r="B48" s="39" t="s">
        <v>636</v>
      </c>
      <c r="C48" s="39" t="s">
        <v>35</v>
      </c>
      <c r="D48" s="39" t="s">
        <v>83</v>
      </c>
      <c r="E48" s="438" t="s">
        <v>83</v>
      </c>
      <c r="F48" s="177" t="s">
        <v>18</v>
      </c>
      <c r="G48" s="421" t="s">
        <v>637</v>
      </c>
      <c r="H48" s="177" t="s">
        <v>638</v>
      </c>
      <c r="I48" s="39" t="s">
        <v>23</v>
      </c>
      <c r="J48" s="39" t="s">
        <v>18</v>
      </c>
      <c r="K48" s="39" t="s">
        <v>485</v>
      </c>
    </row>
    <row r="49" spans="1:13">
      <c r="A49" s="39" t="s">
        <v>639</v>
      </c>
      <c r="B49" s="39" t="s">
        <v>640</v>
      </c>
      <c r="C49" s="39" t="s">
        <v>35</v>
      </c>
      <c r="D49" s="39" t="s">
        <v>83</v>
      </c>
      <c r="E49" s="439" t="s">
        <v>83</v>
      </c>
      <c r="F49" s="177" t="s">
        <v>18</v>
      </c>
      <c r="G49" s="422" t="s">
        <v>87</v>
      </c>
      <c r="H49" s="177">
        <v>6779920862</v>
      </c>
      <c r="I49" s="39" t="s">
        <v>32</v>
      </c>
      <c r="J49" s="39" t="s">
        <v>88</v>
      </c>
      <c r="K49" s="39" t="s">
        <v>78</v>
      </c>
    </row>
    <row r="50" spans="1:13">
      <c r="A50" s="39" t="s">
        <v>641</v>
      </c>
      <c r="B50" s="39" t="s">
        <v>642</v>
      </c>
      <c r="C50" s="39" t="s">
        <v>35</v>
      </c>
      <c r="D50" s="39" t="s">
        <v>83</v>
      </c>
      <c r="E50" s="438" t="s">
        <v>83</v>
      </c>
      <c r="F50" s="177" t="s">
        <v>18</v>
      </c>
      <c r="G50" s="421" t="s">
        <v>90</v>
      </c>
      <c r="H50" s="177">
        <v>4452939794</v>
      </c>
      <c r="I50" s="177" t="s">
        <v>32</v>
      </c>
      <c r="J50" s="39" t="s">
        <v>45</v>
      </c>
      <c r="K50" s="39" t="s">
        <v>24</v>
      </c>
    </row>
    <row r="51" spans="1:13">
      <c r="A51" s="39" t="s">
        <v>643</v>
      </c>
      <c r="B51" s="39" t="s">
        <v>644</v>
      </c>
      <c r="C51" s="39" t="s">
        <v>35</v>
      </c>
      <c r="D51" s="39" t="s">
        <v>83</v>
      </c>
      <c r="E51" s="438" t="s">
        <v>83</v>
      </c>
      <c r="F51" s="177" t="s">
        <v>18</v>
      </c>
      <c r="G51" s="421" t="s">
        <v>92</v>
      </c>
      <c r="H51" s="177">
        <v>6794757470</v>
      </c>
      <c r="I51" s="39" t="s">
        <v>32</v>
      </c>
      <c r="J51" s="39" t="s">
        <v>18</v>
      </c>
      <c r="K51" s="39" t="s">
        <v>24</v>
      </c>
    </row>
    <row r="52" spans="1:13">
      <c r="A52" s="39" t="s">
        <v>645</v>
      </c>
      <c r="B52" s="39" t="s">
        <v>646</v>
      </c>
      <c r="C52" s="39" t="s">
        <v>35</v>
      </c>
      <c r="D52" s="39" t="s">
        <v>83</v>
      </c>
      <c r="E52" s="438" t="s">
        <v>83</v>
      </c>
      <c r="F52" s="177" t="s">
        <v>18</v>
      </c>
      <c r="G52" s="421" t="s">
        <v>647</v>
      </c>
      <c r="H52" s="177">
        <v>35084354726</v>
      </c>
      <c r="I52" s="39" t="s">
        <v>23</v>
      </c>
      <c r="J52" s="39" t="s">
        <v>18</v>
      </c>
      <c r="K52" s="39" t="s">
        <v>485</v>
      </c>
    </row>
    <row r="53" spans="1:13">
      <c r="A53" s="39" t="s">
        <v>648</v>
      </c>
      <c r="B53" s="39" t="s">
        <v>649</v>
      </c>
      <c r="C53" s="39" t="s">
        <v>35</v>
      </c>
      <c r="D53" s="39" t="s">
        <v>83</v>
      </c>
      <c r="E53" s="438" t="s">
        <v>83</v>
      </c>
      <c r="F53" s="177" t="s">
        <v>18</v>
      </c>
      <c r="G53" s="421" t="s">
        <v>650</v>
      </c>
      <c r="H53" s="177">
        <v>4466236754</v>
      </c>
      <c r="I53" s="39" t="s">
        <v>23</v>
      </c>
      <c r="J53" s="39" t="s">
        <v>18</v>
      </c>
      <c r="K53" s="39" t="s">
        <v>485</v>
      </c>
    </row>
    <row r="54" spans="1:13">
      <c r="A54" s="39" t="s">
        <v>651</v>
      </c>
      <c r="B54" s="39" t="s">
        <v>652</v>
      </c>
      <c r="C54" s="39" t="s">
        <v>35</v>
      </c>
      <c r="D54" s="39" t="s">
        <v>83</v>
      </c>
      <c r="E54" s="438" t="s">
        <v>83</v>
      </c>
      <c r="F54" s="177" t="s">
        <v>18</v>
      </c>
      <c r="G54" s="421" t="s">
        <v>653</v>
      </c>
      <c r="H54" s="177">
        <v>4451446802</v>
      </c>
      <c r="I54" s="39" t="s">
        <v>23</v>
      </c>
      <c r="J54" s="39" t="s">
        <v>18</v>
      </c>
      <c r="K54" s="39" t="s">
        <v>485</v>
      </c>
    </row>
    <row r="55" spans="1:13">
      <c r="A55" s="39" t="s">
        <v>654</v>
      </c>
      <c r="B55" s="39" t="s">
        <v>655</v>
      </c>
      <c r="C55" s="39" t="s">
        <v>35</v>
      </c>
      <c r="D55" s="39" t="s">
        <v>83</v>
      </c>
      <c r="E55" s="438" t="s">
        <v>83</v>
      </c>
      <c r="F55" s="177" t="s">
        <v>18</v>
      </c>
      <c r="G55" s="421" t="s">
        <v>656</v>
      </c>
      <c r="H55" s="177">
        <v>4461244562</v>
      </c>
      <c r="I55" s="39" t="s">
        <v>23</v>
      </c>
      <c r="J55" s="39" t="s">
        <v>18</v>
      </c>
      <c r="K55" s="39" t="s">
        <v>485</v>
      </c>
    </row>
    <row r="56" spans="1:13">
      <c r="A56" s="39" t="s">
        <v>657</v>
      </c>
      <c r="B56" s="39" t="s">
        <v>658</v>
      </c>
      <c r="C56" s="39" t="s">
        <v>35</v>
      </c>
      <c r="D56" s="39" t="s">
        <v>83</v>
      </c>
      <c r="E56" s="438" t="s">
        <v>83</v>
      </c>
      <c r="F56" s="177" t="s">
        <v>18</v>
      </c>
      <c r="G56" s="421" t="s">
        <v>659</v>
      </c>
      <c r="H56" s="177">
        <v>6778334558</v>
      </c>
      <c r="I56" s="39" t="s">
        <v>23</v>
      </c>
      <c r="J56" s="39" t="s">
        <v>18</v>
      </c>
      <c r="K56" s="39" t="s">
        <v>485</v>
      </c>
    </row>
    <row r="57" spans="1:13" s="420" customFormat="1">
      <c r="A57" s="39" t="s">
        <v>660</v>
      </c>
      <c r="B57" s="39" t="s">
        <v>661</v>
      </c>
      <c r="C57" s="39" t="s">
        <v>35</v>
      </c>
      <c r="D57" s="39" t="s">
        <v>83</v>
      </c>
      <c r="E57" s="442" t="s">
        <v>83</v>
      </c>
      <c r="F57" s="177" t="s">
        <v>662</v>
      </c>
      <c r="G57" s="443" t="s">
        <v>663</v>
      </c>
      <c r="H57" s="177">
        <v>35084028134</v>
      </c>
      <c r="I57" s="39" t="s">
        <v>23</v>
      </c>
      <c r="J57" s="39" t="s">
        <v>18</v>
      </c>
      <c r="K57" s="39" t="s">
        <v>485</v>
      </c>
      <c r="L57" s="39"/>
      <c r="M57" s="428"/>
    </row>
    <row r="58" spans="1:13">
      <c r="A58" s="39" t="s">
        <v>664</v>
      </c>
      <c r="B58" s="39" t="s">
        <v>665</v>
      </c>
      <c r="C58" s="39" t="s">
        <v>35</v>
      </c>
      <c r="D58" s="39" t="s">
        <v>83</v>
      </c>
      <c r="E58" s="438" t="s">
        <v>83</v>
      </c>
      <c r="F58" s="177" t="s">
        <v>18</v>
      </c>
      <c r="G58" s="421" t="s">
        <v>666</v>
      </c>
      <c r="H58" s="177">
        <v>6788039006</v>
      </c>
      <c r="I58" s="177" t="s">
        <v>23</v>
      </c>
      <c r="J58" s="39" t="s">
        <v>18</v>
      </c>
      <c r="K58" s="39" t="s">
        <v>485</v>
      </c>
    </row>
    <row r="59" spans="1:13">
      <c r="A59" s="39" t="s">
        <v>667</v>
      </c>
      <c r="B59" s="39" t="s">
        <v>668</v>
      </c>
      <c r="C59" s="39" t="s">
        <v>35</v>
      </c>
      <c r="D59" s="39" t="s">
        <v>83</v>
      </c>
      <c r="E59" s="438" t="s">
        <v>83</v>
      </c>
      <c r="F59" s="177" t="s">
        <v>18</v>
      </c>
      <c r="G59" s="421" t="s">
        <v>669</v>
      </c>
      <c r="H59" s="177" t="s">
        <v>670</v>
      </c>
      <c r="I59" s="177" t="s">
        <v>32</v>
      </c>
      <c r="J59" s="39" t="s">
        <v>671</v>
      </c>
      <c r="K59" s="39" t="s">
        <v>546</v>
      </c>
    </row>
    <row r="60" spans="1:13">
      <c r="A60" s="39" t="s">
        <v>672</v>
      </c>
      <c r="B60" s="39" t="s">
        <v>673</v>
      </c>
      <c r="C60" s="39" t="s">
        <v>35</v>
      </c>
      <c r="D60" s="39" t="s">
        <v>83</v>
      </c>
      <c r="E60" s="438" t="s">
        <v>83</v>
      </c>
      <c r="F60" s="177" t="s">
        <v>18</v>
      </c>
      <c r="G60" s="421" t="s">
        <v>448</v>
      </c>
      <c r="H60" s="177">
        <v>35124385574</v>
      </c>
      <c r="I60" s="177" t="s">
        <v>32</v>
      </c>
      <c r="J60" s="39" t="s">
        <v>160</v>
      </c>
      <c r="K60" s="39" t="s">
        <v>100</v>
      </c>
    </row>
    <row r="61" spans="1:13">
      <c r="A61" s="39" t="s">
        <v>674</v>
      </c>
      <c r="B61" s="39" t="s">
        <v>675</v>
      </c>
      <c r="C61" s="39" t="s">
        <v>35</v>
      </c>
      <c r="D61" s="39" t="s">
        <v>83</v>
      </c>
      <c r="E61" s="438" t="s">
        <v>83</v>
      </c>
      <c r="F61" s="177" t="s">
        <v>18</v>
      </c>
      <c r="G61" s="421" t="s">
        <v>676</v>
      </c>
      <c r="H61" s="177">
        <v>35157884582</v>
      </c>
      <c r="I61" s="177" t="s">
        <v>23</v>
      </c>
      <c r="J61" s="39" t="s">
        <v>18</v>
      </c>
      <c r="K61" s="39" t="s">
        <v>485</v>
      </c>
    </row>
    <row r="62" spans="1:13">
      <c r="A62" s="39" t="s">
        <v>677</v>
      </c>
      <c r="B62" s="39" t="s">
        <v>678</v>
      </c>
      <c r="C62" s="39" t="s">
        <v>35</v>
      </c>
      <c r="D62" s="39" t="s">
        <v>83</v>
      </c>
      <c r="E62" s="438" t="s">
        <v>83</v>
      </c>
      <c r="F62" s="177" t="s">
        <v>18</v>
      </c>
      <c r="G62" s="421" t="s">
        <v>679</v>
      </c>
      <c r="H62" s="177">
        <v>35159564198</v>
      </c>
      <c r="I62" s="39" t="s">
        <v>23</v>
      </c>
      <c r="J62" s="39" t="s">
        <v>18</v>
      </c>
      <c r="K62" s="39" t="s">
        <v>485</v>
      </c>
    </row>
    <row r="63" spans="1:13" s="420" customFormat="1">
      <c r="A63" s="252" t="s">
        <v>680</v>
      </c>
      <c r="B63" s="252" t="s">
        <v>681</v>
      </c>
      <c r="C63" s="252" t="s">
        <v>35</v>
      </c>
      <c r="D63" s="252" t="s">
        <v>83</v>
      </c>
      <c r="E63" s="445" t="s">
        <v>83</v>
      </c>
      <c r="F63" s="177" t="s">
        <v>18</v>
      </c>
      <c r="G63" s="413" t="s">
        <v>682</v>
      </c>
      <c r="H63" s="412">
        <v>35124292262</v>
      </c>
      <c r="I63" s="412" t="s">
        <v>54</v>
      </c>
      <c r="J63" s="412" t="s">
        <v>54</v>
      </c>
      <c r="K63" s="252" t="s">
        <v>485</v>
      </c>
      <c r="L63" s="252"/>
      <c r="M63" s="428"/>
    </row>
    <row r="64" spans="1:13" s="420" customFormat="1">
      <c r="A64" s="39" t="s">
        <v>683</v>
      </c>
      <c r="B64" s="39" t="s">
        <v>684</v>
      </c>
      <c r="C64" s="39" t="s">
        <v>35</v>
      </c>
      <c r="D64" s="39" t="s">
        <v>83</v>
      </c>
      <c r="E64" s="442" t="s">
        <v>83</v>
      </c>
      <c r="F64" s="177" t="s">
        <v>18</v>
      </c>
      <c r="G64" s="443" t="s">
        <v>685</v>
      </c>
      <c r="H64" s="177">
        <v>35082675110</v>
      </c>
      <c r="I64" s="39" t="s">
        <v>23</v>
      </c>
      <c r="J64" s="39" t="s">
        <v>18</v>
      </c>
      <c r="K64" s="252" t="s">
        <v>485</v>
      </c>
      <c r="L64" s="39"/>
      <c r="M64" s="428"/>
    </row>
    <row r="65" spans="1:13">
      <c r="A65" s="39" t="s">
        <v>686</v>
      </c>
      <c r="B65" s="39" t="s">
        <v>687</v>
      </c>
      <c r="C65" s="39" t="s">
        <v>35</v>
      </c>
      <c r="D65" s="39" t="s">
        <v>83</v>
      </c>
      <c r="E65" s="439" t="s">
        <v>83</v>
      </c>
      <c r="F65" s="177" t="s">
        <v>18</v>
      </c>
      <c r="G65" s="422" t="s">
        <v>94</v>
      </c>
      <c r="H65" s="177">
        <v>35125971878</v>
      </c>
      <c r="I65" s="39" t="s">
        <v>54</v>
      </c>
      <c r="J65" s="412" t="s">
        <v>54</v>
      </c>
      <c r="K65" s="252" t="s">
        <v>24</v>
      </c>
    </row>
    <row r="66" spans="1:13">
      <c r="A66" s="39" t="s">
        <v>688</v>
      </c>
      <c r="B66" s="39" t="s">
        <v>689</v>
      </c>
      <c r="C66" s="39" t="s">
        <v>35</v>
      </c>
      <c r="D66" s="39" t="s">
        <v>83</v>
      </c>
      <c r="E66" s="438" t="s">
        <v>83</v>
      </c>
      <c r="F66" s="441" t="s">
        <v>690</v>
      </c>
      <c r="G66" s="421" t="s">
        <v>691</v>
      </c>
      <c r="H66" s="177">
        <v>35082348518</v>
      </c>
      <c r="I66" s="39" t="s">
        <v>23</v>
      </c>
      <c r="J66" s="39" t="s">
        <v>18</v>
      </c>
      <c r="K66" s="252" t="s">
        <v>485</v>
      </c>
    </row>
    <row r="67" spans="1:13">
      <c r="A67" s="39" t="s">
        <v>692</v>
      </c>
      <c r="B67" s="39" t="s">
        <v>693</v>
      </c>
      <c r="C67" s="39" t="s">
        <v>35</v>
      </c>
      <c r="D67" s="39" t="s">
        <v>83</v>
      </c>
      <c r="E67" s="439" t="s">
        <v>83</v>
      </c>
      <c r="F67" s="177" t="s">
        <v>18</v>
      </c>
      <c r="G67" s="422" t="s">
        <v>96</v>
      </c>
      <c r="H67" s="177">
        <v>35085847718</v>
      </c>
      <c r="I67" s="177" t="s">
        <v>32</v>
      </c>
      <c r="J67" s="39" t="s">
        <v>61</v>
      </c>
      <c r="K67" s="39" t="s">
        <v>24</v>
      </c>
    </row>
    <row r="68" spans="1:13">
      <c r="A68" s="39" t="s">
        <v>694</v>
      </c>
      <c r="B68" s="39" t="s">
        <v>695</v>
      </c>
      <c r="C68" s="39" t="s">
        <v>35</v>
      </c>
      <c r="D68" s="39" t="s">
        <v>83</v>
      </c>
      <c r="E68" s="438" t="s">
        <v>83</v>
      </c>
      <c r="F68" s="177" t="s">
        <v>18</v>
      </c>
      <c r="G68" s="421" t="s">
        <v>98</v>
      </c>
      <c r="H68" s="177">
        <v>6791491550</v>
      </c>
      <c r="I68" s="177" t="s">
        <v>32</v>
      </c>
      <c r="J68" s="39" t="s">
        <v>99</v>
      </c>
      <c r="K68" s="39" t="s">
        <v>100</v>
      </c>
    </row>
    <row r="69" spans="1:13">
      <c r="A69" s="39" t="s">
        <v>696</v>
      </c>
      <c r="B69" s="39" t="s">
        <v>697</v>
      </c>
      <c r="C69" s="39" t="s">
        <v>35</v>
      </c>
      <c r="D69" s="39" t="s">
        <v>83</v>
      </c>
      <c r="E69" s="438" t="s">
        <v>83</v>
      </c>
      <c r="F69" s="177" t="s">
        <v>18</v>
      </c>
      <c r="G69" s="421" t="s">
        <v>102</v>
      </c>
      <c r="H69" s="177">
        <v>35124572198</v>
      </c>
      <c r="I69" s="39" t="s">
        <v>32</v>
      </c>
      <c r="J69" s="39" t="s">
        <v>18</v>
      </c>
      <c r="K69" s="39" t="s">
        <v>24</v>
      </c>
    </row>
    <row r="70" spans="1:13">
      <c r="A70" s="39" t="s">
        <v>698</v>
      </c>
      <c r="B70" s="39" t="s">
        <v>699</v>
      </c>
      <c r="C70" s="39" t="s">
        <v>35</v>
      </c>
      <c r="D70" s="39" t="s">
        <v>83</v>
      </c>
      <c r="E70" s="438" t="s">
        <v>83</v>
      </c>
      <c r="F70" s="177" t="s">
        <v>18</v>
      </c>
      <c r="G70" s="421" t="s">
        <v>700</v>
      </c>
      <c r="H70" s="177">
        <v>35126018534</v>
      </c>
      <c r="I70" s="39" t="s">
        <v>23</v>
      </c>
      <c r="J70" s="39" t="s">
        <v>18</v>
      </c>
      <c r="K70" s="39" t="s">
        <v>485</v>
      </c>
    </row>
    <row r="71" spans="1:13">
      <c r="A71" s="39" t="s">
        <v>701</v>
      </c>
      <c r="B71" s="39" t="s">
        <v>702</v>
      </c>
      <c r="C71" s="39" t="s">
        <v>35</v>
      </c>
      <c r="D71" s="39" t="s">
        <v>83</v>
      </c>
      <c r="E71" s="438" t="s">
        <v>83</v>
      </c>
      <c r="F71" s="177" t="s">
        <v>18</v>
      </c>
      <c r="G71" s="421" t="s">
        <v>703</v>
      </c>
      <c r="H71" s="177">
        <v>35125925222</v>
      </c>
      <c r="I71" s="39" t="s">
        <v>23</v>
      </c>
      <c r="J71" s="39" t="s">
        <v>18</v>
      </c>
      <c r="K71" s="39" t="s">
        <v>485</v>
      </c>
    </row>
    <row r="72" spans="1:13">
      <c r="A72" s="39" t="s">
        <v>704</v>
      </c>
      <c r="B72" s="39" t="s">
        <v>705</v>
      </c>
      <c r="C72" s="39" t="s">
        <v>35</v>
      </c>
      <c r="D72" s="39" t="s">
        <v>83</v>
      </c>
      <c r="E72" s="438" t="s">
        <v>83</v>
      </c>
      <c r="F72" s="177" t="s">
        <v>18</v>
      </c>
      <c r="G72" s="421" t="s">
        <v>706</v>
      </c>
      <c r="H72" s="177">
        <v>35149673126</v>
      </c>
      <c r="I72" s="177" t="s">
        <v>32</v>
      </c>
      <c r="J72" s="39" t="s">
        <v>707</v>
      </c>
      <c r="K72" s="39" t="s">
        <v>24</v>
      </c>
    </row>
    <row r="73" spans="1:13" s="420" customFormat="1">
      <c r="A73" s="252" t="s">
        <v>708</v>
      </c>
      <c r="B73" s="252" t="s">
        <v>709</v>
      </c>
      <c r="C73" s="252" t="s">
        <v>35</v>
      </c>
      <c r="D73" s="252" t="s">
        <v>83</v>
      </c>
      <c r="E73" s="445" t="s">
        <v>83</v>
      </c>
      <c r="F73" s="177" t="s">
        <v>18</v>
      </c>
      <c r="G73" s="413" t="s">
        <v>710</v>
      </c>
      <c r="H73" s="412">
        <v>35089160294</v>
      </c>
      <c r="I73" s="412" t="s">
        <v>54</v>
      </c>
      <c r="J73" s="412" t="s">
        <v>54</v>
      </c>
      <c r="K73" s="39" t="s">
        <v>485</v>
      </c>
      <c r="L73" s="252" t="s">
        <v>711</v>
      </c>
      <c r="M73" s="428"/>
    </row>
    <row r="74" spans="1:13" s="420" customFormat="1">
      <c r="A74" s="252" t="s">
        <v>712</v>
      </c>
      <c r="B74" s="252" t="s">
        <v>713</v>
      </c>
      <c r="C74" s="252" t="s">
        <v>35</v>
      </c>
      <c r="D74" s="252" t="s">
        <v>83</v>
      </c>
      <c r="E74" s="445" t="s">
        <v>83</v>
      </c>
      <c r="F74" s="177" t="s">
        <v>18</v>
      </c>
      <c r="G74" s="413" t="s">
        <v>714</v>
      </c>
      <c r="H74" s="412">
        <v>35152799078</v>
      </c>
      <c r="I74" s="412" t="s">
        <v>54</v>
      </c>
      <c r="J74" s="412" t="s">
        <v>54</v>
      </c>
      <c r="K74" s="39" t="s">
        <v>485</v>
      </c>
      <c r="L74" s="252" t="s">
        <v>711</v>
      </c>
      <c r="M74" s="428"/>
    </row>
    <row r="75" spans="1:13">
      <c r="A75" s="39" t="s">
        <v>715</v>
      </c>
      <c r="B75" s="39" t="s">
        <v>716</v>
      </c>
      <c r="C75" s="39" t="s">
        <v>35</v>
      </c>
      <c r="D75" s="39" t="s">
        <v>83</v>
      </c>
      <c r="E75" s="438" t="s">
        <v>83</v>
      </c>
      <c r="F75" s="177" t="s">
        <v>18</v>
      </c>
      <c r="G75" s="421" t="s">
        <v>717</v>
      </c>
      <c r="H75" s="177">
        <v>35159750822</v>
      </c>
      <c r="I75" s="39" t="s">
        <v>23</v>
      </c>
      <c r="J75" s="39" t="s">
        <v>18</v>
      </c>
      <c r="K75" s="39" t="s">
        <v>485</v>
      </c>
    </row>
    <row r="76" spans="1:13">
      <c r="A76" s="39" t="s">
        <v>718</v>
      </c>
      <c r="B76" s="39" t="s">
        <v>719</v>
      </c>
      <c r="C76" s="39" t="s">
        <v>35</v>
      </c>
      <c r="D76" s="39" t="s">
        <v>83</v>
      </c>
      <c r="E76" s="438" t="s">
        <v>83</v>
      </c>
      <c r="F76" s="177" t="s">
        <v>18</v>
      </c>
      <c r="G76" s="421" t="s">
        <v>720</v>
      </c>
      <c r="H76" s="177">
        <v>35126065190</v>
      </c>
      <c r="I76" s="39" t="s">
        <v>23</v>
      </c>
      <c r="J76" s="39" t="s">
        <v>18</v>
      </c>
      <c r="K76" s="39" t="s">
        <v>485</v>
      </c>
    </row>
    <row r="77" spans="1:13">
      <c r="A77" s="39" t="s">
        <v>721</v>
      </c>
      <c r="B77" s="39" t="s">
        <v>722</v>
      </c>
      <c r="C77" s="39" t="s">
        <v>35</v>
      </c>
      <c r="D77" s="39" t="s">
        <v>83</v>
      </c>
      <c r="E77" s="438" t="s">
        <v>83</v>
      </c>
      <c r="F77" s="177" t="s">
        <v>18</v>
      </c>
      <c r="G77" s="421" t="s">
        <v>104</v>
      </c>
      <c r="H77" s="177">
        <v>6784773086</v>
      </c>
      <c r="I77" s="177" t="s">
        <v>32</v>
      </c>
      <c r="J77" s="39" t="s">
        <v>105</v>
      </c>
      <c r="K77" s="39" t="s">
        <v>24</v>
      </c>
    </row>
    <row r="78" spans="1:13">
      <c r="A78" s="39" t="s">
        <v>723</v>
      </c>
      <c r="B78" s="39" t="s">
        <v>724</v>
      </c>
      <c r="C78" s="39" t="s">
        <v>35</v>
      </c>
      <c r="D78" s="39" t="s">
        <v>83</v>
      </c>
      <c r="E78" s="438" t="s">
        <v>83</v>
      </c>
      <c r="F78" s="177" t="s">
        <v>18</v>
      </c>
      <c r="G78" s="421" t="s">
        <v>725</v>
      </c>
      <c r="H78" s="177">
        <v>6781507166</v>
      </c>
      <c r="I78" s="177" t="s">
        <v>23</v>
      </c>
      <c r="J78" s="39" t="s">
        <v>18</v>
      </c>
      <c r="K78" s="39" t="s">
        <v>485</v>
      </c>
    </row>
    <row r="79" spans="1:13">
      <c r="A79" s="39" t="s">
        <v>726</v>
      </c>
      <c r="B79" s="39" t="s">
        <v>727</v>
      </c>
      <c r="C79" s="39" t="s">
        <v>35</v>
      </c>
      <c r="D79" s="39" t="s">
        <v>83</v>
      </c>
      <c r="E79" s="438" t="s">
        <v>83</v>
      </c>
      <c r="F79" s="177" t="s">
        <v>18</v>
      </c>
      <c r="G79" s="421" t="s">
        <v>728</v>
      </c>
      <c r="H79" s="177">
        <v>35126111846</v>
      </c>
      <c r="I79" s="177" t="s">
        <v>32</v>
      </c>
      <c r="J79" s="39" t="s">
        <v>729</v>
      </c>
      <c r="K79" s="39" t="s">
        <v>78</v>
      </c>
    </row>
    <row r="80" spans="1:13">
      <c r="A80" s="39" t="s">
        <v>730</v>
      </c>
      <c r="B80" s="39" t="s">
        <v>731</v>
      </c>
      <c r="C80" s="39" t="s">
        <v>35</v>
      </c>
      <c r="D80" s="39" t="s">
        <v>83</v>
      </c>
      <c r="E80" s="438" t="s">
        <v>83</v>
      </c>
      <c r="F80" s="177" t="s">
        <v>18</v>
      </c>
      <c r="G80" s="421" t="s">
        <v>732</v>
      </c>
      <c r="H80" s="177">
        <v>6782906846</v>
      </c>
      <c r="I80" s="39" t="s">
        <v>23</v>
      </c>
      <c r="J80" s="39" t="s">
        <v>18</v>
      </c>
      <c r="K80" s="39" t="s">
        <v>485</v>
      </c>
    </row>
    <row r="81" spans="1:12">
      <c r="A81" s="39" t="s">
        <v>733</v>
      </c>
      <c r="B81" s="39" t="s">
        <v>734</v>
      </c>
      <c r="C81" s="39" t="s">
        <v>35</v>
      </c>
      <c r="D81" s="39" t="s">
        <v>83</v>
      </c>
      <c r="E81" s="438" t="s">
        <v>83</v>
      </c>
      <c r="F81" s="177" t="s">
        <v>18</v>
      </c>
      <c r="G81" s="421" t="s">
        <v>735</v>
      </c>
      <c r="H81" s="177">
        <v>4457792018</v>
      </c>
      <c r="I81" s="39" t="s">
        <v>23</v>
      </c>
      <c r="J81" s="39" t="s">
        <v>18</v>
      </c>
      <c r="K81" s="39" t="s">
        <v>485</v>
      </c>
    </row>
    <row r="82" spans="1:12">
      <c r="A82" s="39" t="s">
        <v>736</v>
      </c>
      <c r="B82" s="39" t="s">
        <v>737</v>
      </c>
      <c r="C82" s="39" t="s">
        <v>35</v>
      </c>
      <c r="D82" s="39" t="s">
        <v>83</v>
      </c>
      <c r="E82" s="438" t="s">
        <v>83</v>
      </c>
      <c r="F82" s="177" t="s">
        <v>18</v>
      </c>
      <c r="G82" s="421" t="s">
        <v>738</v>
      </c>
      <c r="H82" s="177">
        <v>6793077854</v>
      </c>
      <c r="I82" s="39" t="s">
        <v>23</v>
      </c>
      <c r="J82" s="39" t="s">
        <v>18</v>
      </c>
      <c r="K82" s="39" t="s">
        <v>485</v>
      </c>
    </row>
    <row r="83" spans="1:12">
      <c r="A83" s="39" t="s">
        <v>739</v>
      </c>
      <c r="B83" s="39" t="s">
        <v>740</v>
      </c>
      <c r="C83" s="39" t="s">
        <v>35</v>
      </c>
      <c r="D83" s="39" t="s">
        <v>83</v>
      </c>
      <c r="E83" s="438" t="s">
        <v>83</v>
      </c>
      <c r="F83" s="177" t="s">
        <v>18</v>
      </c>
      <c r="G83" s="421" t="s">
        <v>741</v>
      </c>
      <c r="H83" s="177">
        <v>4459658258</v>
      </c>
      <c r="I83" s="177" t="s">
        <v>32</v>
      </c>
      <c r="J83" s="39" t="s">
        <v>742</v>
      </c>
      <c r="K83" s="39" t="s">
        <v>546</v>
      </c>
    </row>
    <row r="84" spans="1:12">
      <c r="A84" s="39" t="s">
        <v>743</v>
      </c>
      <c r="B84" s="39" t="s">
        <v>744</v>
      </c>
      <c r="C84" s="39" t="s">
        <v>35</v>
      </c>
      <c r="D84" s="39" t="s">
        <v>83</v>
      </c>
      <c r="E84" s="438" t="s">
        <v>83</v>
      </c>
      <c r="F84" s="177" t="s">
        <v>18</v>
      </c>
      <c r="G84" s="421" t="s">
        <v>745</v>
      </c>
      <c r="H84" s="177">
        <v>4457978642</v>
      </c>
      <c r="I84" s="177" t="s">
        <v>32</v>
      </c>
      <c r="J84" s="39" t="s">
        <v>746</v>
      </c>
      <c r="K84" s="39" t="s">
        <v>546</v>
      </c>
    </row>
    <row r="85" spans="1:12">
      <c r="A85" s="39" t="s">
        <v>747</v>
      </c>
      <c r="B85" s="39" t="s">
        <v>748</v>
      </c>
      <c r="C85" s="39" t="s">
        <v>35</v>
      </c>
      <c r="D85" s="39" t="s">
        <v>83</v>
      </c>
      <c r="E85" s="438" t="s">
        <v>83</v>
      </c>
      <c r="F85" s="177" t="s">
        <v>18</v>
      </c>
      <c r="G85" s="421" t="s">
        <v>749</v>
      </c>
      <c r="H85" s="177">
        <v>4462877522</v>
      </c>
      <c r="I85" s="177" t="s">
        <v>32</v>
      </c>
      <c r="J85" s="433" t="s">
        <v>750</v>
      </c>
      <c r="K85" s="39" t="s">
        <v>485</v>
      </c>
    </row>
    <row r="86" spans="1:12">
      <c r="A86" s="39" t="s">
        <v>751</v>
      </c>
      <c r="B86" s="39" t="s">
        <v>752</v>
      </c>
      <c r="C86" s="39" t="s">
        <v>35</v>
      </c>
      <c r="D86" s="39" t="s">
        <v>83</v>
      </c>
      <c r="E86" s="438" t="s">
        <v>83</v>
      </c>
      <c r="F86" s="177" t="s">
        <v>18</v>
      </c>
      <c r="G86" s="421" t="s">
        <v>753</v>
      </c>
      <c r="H86" s="177">
        <v>4449580562</v>
      </c>
      <c r="I86" s="39" t="s">
        <v>23</v>
      </c>
      <c r="J86" s="39" t="s">
        <v>18</v>
      </c>
      <c r="K86" s="39" t="s">
        <v>485</v>
      </c>
    </row>
    <row r="87" spans="1:12">
      <c r="A87" s="39" t="s">
        <v>754</v>
      </c>
      <c r="B87" s="39" t="s">
        <v>755</v>
      </c>
      <c r="C87" s="39" t="s">
        <v>35</v>
      </c>
      <c r="D87" s="39" t="s">
        <v>83</v>
      </c>
      <c r="E87" s="438" t="s">
        <v>83</v>
      </c>
      <c r="F87" s="177" t="s">
        <v>18</v>
      </c>
      <c r="G87" s="421" t="s">
        <v>756</v>
      </c>
      <c r="H87" s="177">
        <v>4461151250</v>
      </c>
      <c r="I87" s="39" t="s">
        <v>23</v>
      </c>
      <c r="J87" s="39" t="s">
        <v>18</v>
      </c>
      <c r="K87" s="39" t="s">
        <v>485</v>
      </c>
    </row>
    <row r="88" spans="1:12">
      <c r="A88" s="39" t="s">
        <v>757</v>
      </c>
      <c r="B88" s="265" t="s">
        <v>757</v>
      </c>
      <c r="C88" s="39" t="s">
        <v>35</v>
      </c>
      <c r="D88" s="39" t="s">
        <v>107</v>
      </c>
      <c r="E88" s="39" t="s">
        <v>107</v>
      </c>
      <c r="F88" s="177" t="s">
        <v>758</v>
      </c>
      <c r="G88" s="177" t="s">
        <v>759</v>
      </c>
      <c r="H88" s="177">
        <v>20301924566</v>
      </c>
      <c r="I88" s="177" t="s">
        <v>32</v>
      </c>
      <c r="J88" s="39" t="s">
        <v>634</v>
      </c>
      <c r="K88" s="39" t="s">
        <v>546</v>
      </c>
    </row>
    <row r="89" spans="1:12">
      <c r="A89" s="252" t="s">
        <v>760</v>
      </c>
      <c r="B89" s="252" t="s">
        <v>760</v>
      </c>
      <c r="C89" s="252" t="s">
        <v>35</v>
      </c>
      <c r="D89" s="252" t="s">
        <v>107</v>
      </c>
      <c r="E89" s="252" t="s">
        <v>107</v>
      </c>
      <c r="F89" s="412" t="s">
        <v>761</v>
      </c>
      <c r="G89" s="412" t="s">
        <v>762</v>
      </c>
      <c r="H89" s="412">
        <v>19084806902</v>
      </c>
      <c r="I89" s="412" t="s">
        <v>54</v>
      </c>
      <c r="J89" s="252" t="s">
        <v>54</v>
      </c>
      <c r="K89" s="39" t="s">
        <v>485</v>
      </c>
      <c r="L89" s="252"/>
    </row>
    <row r="90" spans="1:12">
      <c r="A90" s="39" t="s">
        <v>763</v>
      </c>
      <c r="B90" s="39" t="s">
        <v>763</v>
      </c>
      <c r="C90" s="39" t="s">
        <v>35</v>
      </c>
      <c r="D90" s="39" t="s">
        <v>107</v>
      </c>
      <c r="E90" s="39" t="s">
        <v>107</v>
      </c>
      <c r="F90" s="177" t="s">
        <v>764</v>
      </c>
      <c r="G90" s="177" t="s">
        <v>765</v>
      </c>
      <c r="H90" s="177">
        <v>27331721462</v>
      </c>
      <c r="I90" s="177" t="s">
        <v>32</v>
      </c>
      <c r="J90" s="39" t="s">
        <v>766</v>
      </c>
      <c r="K90" s="39" t="s">
        <v>546</v>
      </c>
    </row>
    <row r="91" spans="1:12">
      <c r="A91" s="39" t="s">
        <v>767</v>
      </c>
      <c r="B91" s="39" t="s">
        <v>767</v>
      </c>
      <c r="C91" s="39" t="s">
        <v>35</v>
      </c>
      <c r="D91" s="39" t="s">
        <v>107</v>
      </c>
      <c r="E91" s="39" t="s">
        <v>107</v>
      </c>
      <c r="F91" s="177" t="s">
        <v>768</v>
      </c>
      <c r="G91" s="177" t="s">
        <v>769</v>
      </c>
      <c r="H91" s="177">
        <v>33495308246</v>
      </c>
      <c r="I91" s="177" t="s">
        <v>32</v>
      </c>
      <c r="J91" s="39" t="s">
        <v>770</v>
      </c>
      <c r="K91" s="39" t="s">
        <v>546</v>
      </c>
    </row>
    <row r="92" spans="1:12">
      <c r="A92" s="39" t="s">
        <v>106</v>
      </c>
      <c r="B92" s="39" t="s">
        <v>106</v>
      </c>
      <c r="C92" s="39" t="s">
        <v>35</v>
      </c>
      <c r="D92" s="39" t="s">
        <v>107</v>
      </c>
      <c r="E92" s="39" t="s">
        <v>107</v>
      </c>
      <c r="F92" s="177" t="s">
        <v>108</v>
      </c>
      <c r="G92" s="177" t="s">
        <v>109</v>
      </c>
      <c r="H92" s="177" t="s">
        <v>110</v>
      </c>
      <c r="I92" s="177" t="s">
        <v>54</v>
      </c>
      <c r="J92" s="177" t="s">
        <v>54</v>
      </c>
      <c r="K92" s="39" t="s">
        <v>24</v>
      </c>
      <c r="L92" s="39" t="s">
        <v>111</v>
      </c>
    </row>
    <row r="93" spans="1:12">
      <c r="A93" s="39" t="s">
        <v>771</v>
      </c>
      <c r="B93" s="265" t="s">
        <v>771</v>
      </c>
      <c r="C93" s="39" t="s">
        <v>35</v>
      </c>
      <c r="D93" s="39" t="s">
        <v>107</v>
      </c>
      <c r="E93" s="39" t="s">
        <v>107</v>
      </c>
      <c r="F93" s="177" t="s">
        <v>772</v>
      </c>
      <c r="G93" s="177" t="s">
        <v>773</v>
      </c>
      <c r="H93" s="177">
        <v>24944375306</v>
      </c>
      <c r="I93" s="177" t="s">
        <v>32</v>
      </c>
      <c r="J93" s="39" t="s">
        <v>746</v>
      </c>
      <c r="K93" s="39" t="s">
        <v>546</v>
      </c>
    </row>
    <row r="94" spans="1:12">
      <c r="A94" s="39" t="s">
        <v>112</v>
      </c>
      <c r="B94" s="39" t="s">
        <v>112</v>
      </c>
      <c r="C94" s="39" t="s">
        <v>35</v>
      </c>
      <c r="D94" s="39" t="s">
        <v>107</v>
      </c>
      <c r="E94" s="39" t="s">
        <v>107</v>
      </c>
      <c r="F94" s="177" t="s">
        <v>113</v>
      </c>
      <c r="G94" s="177" t="s">
        <v>114</v>
      </c>
      <c r="H94" s="177" t="s">
        <v>115</v>
      </c>
      <c r="I94" s="177" t="s">
        <v>32</v>
      </c>
      <c r="J94" s="39" t="s">
        <v>116</v>
      </c>
      <c r="K94" s="39" t="s">
        <v>78</v>
      </c>
    </row>
    <row r="95" spans="1:12">
      <c r="A95" s="39" t="s">
        <v>774</v>
      </c>
      <c r="B95" s="265" t="s">
        <v>774</v>
      </c>
      <c r="C95" s="39" t="s">
        <v>35</v>
      </c>
      <c r="D95" s="39" t="s">
        <v>107</v>
      </c>
      <c r="E95" s="39" t="s">
        <v>107</v>
      </c>
      <c r="F95" s="177" t="s">
        <v>775</v>
      </c>
      <c r="G95" s="177" t="s">
        <v>776</v>
      </c>
      <c r="H95" s="177" t="s">
        <v>777</v>
      </c>
      <c r="I95" s="177" t="s">
        <v>32</v>
      </c>
      <c r="J95" s="39" t="s">
        <v>778</v>
      </c>
      <c r="K95" s="39" t="s">
        <v>546</v>
      </c>
    </row>
    <row r="96" spans="1:12">
      <c r="A96" s="39" t="s">
        <v>117</v>
      </c>
      <c r="B96" s="39" t="s">
        <v>117</v>
      </c>
      <c r="C96" s="39" t="s">
        <v>35</v>
      </c>
      <c r="D96" s="39" t="s">
        <v>107</v>
      </c>
      <c r="E96" s="39" t="s">
        <v>107</v>
      </c>
      <c r="F96" s="177" t="s">
        <v>18</v>
      </c>
      <c r="G96" s="177" t="s">
        <v>18</v>
      </c>
      <c r="H96" s="177" t="s">
        <v>18</v>
      </c>
      <c r="I96" s="39" t="s">
        <v>32</v>
      </c>
      <c r="J96" s="39" t="s">
        <v>118</v>
      </c>
      <c r="K96" s="39" t="s">
        <v>24</v>
      </c>
    </row>
    <row r="97" spans="1:13">
      <c r="A97" s="39" t="s">
        <v>779</v>
      </c>
      <c r="B97" s="265" t="s">
        <v>779</v>
      </c>
      <c r="C97" s="39" t="s">
        <v>35</v>
      </c>
      <c r="D97" s="39" t="s">
        <v>107</v>
      </c>
      <c r="E97" s="39" t="s">
        <v>107</v>
      </c>
      <c r="F97" s="177" t="s">
        <v>780</v>
      </c>
      <c r="G97" s="177" t="s">
        <v>18</v>
      </c>
      <c r="H97" s="177" t="s">
        <v>18</v>
      </c>
      <c r="I97" s="177" t="s">
        <v>32</v>
      </c>
      <c r="J97" s="39" t="s">
        <v>781</v>
      </c>
      <c r="K97" s="39" t="s">
        <v>546</v>
      </c>
    </row>
    <row r="98" spans="1:13" s="420" customFormat="1">
      <c r="A98" s="252" t="s">
        <v>782</v>
      </c>
      <c r="B98" s="415" t="s">
        <v>782</v>
      </c>
      <c r="C98" s="252" t="s">
        <v>35</v>
      </c>
      <c r="D98" s="252" t="s">
        <v>107</v>
      </c>
      <c r="E98" s="252" t="s">
        <v>107</v>
      </c>
      <c r="F98" s="412" t="s">
        <v>783</v>
      </c>
      <c r="G98" s="412" t="s">
        <v>784</v>
      </c>
      <c r="H98" s="412">
        <v>38918788310</v>
      </c>
      <c r="I98" s="177" t="s">
        <v>32</v>
      </c>
      <c r="J98" s="412" t="s">
        <v>785</v>
      </c>
      <c r="K98" s="39" t="s">
        <v>485</v>
      </c>
      <c r="L98" s="252"/>
      <c r="M98" s="428"/>
    </row>
    <row r="99" spans="1:13">
      <c r="A99" s="39" t="s">
        <v>786</v>
      </c>
      <c r="B99" s="265" t="s">
        <v>786</v>
      </c>
      <c r="C99" s="39" t="s">
        <v>35</v>
      </c>
      <c r="D99" s="39" t="s">
        <v>107</v>
      </c>
      <c r="E99" s="39" t="s">
        <v>107</v>
      </c>
      <c r="F99" s="177" t="s">
        <v>787</v>
      </c>
      <c r="G99" s="177" t="s">
        <v>788</v>
      </c>
      <c r="H99" s="177" t="s">
        <v>789</v>
      </c>
      <c r="I99" s="177" t="s">
        <v>32</v>
      </c>
      <c r="J99" s="39" t="s">
        <v>707</v>
      </c>
      <c r="K99" s="39" t="s">
        <v>78</v>
      </c>
    </row>
    <row r="100" spans="1:13">
      <c r="A100" s="39" t="s">
        <v>790</v>
      </c>
      <c r="B100" s="39" t="s">
        <v>791</v>
      </c>
      <c r="C100" s="39" t="s">
        <v>35</v>
      </c>
      <c r="D100" s="39" t="s">
        <v>83</v>
      </c>
      <c r="E100" s="438" t="s">
        <v>83</v>
      </c>
      <c r="F100" s="177" t="s">
        <v>792</v>
      </c>
      <c r="G100" s="421" t="s">
        <v>793</v>
      </c>
      <c r="H100" s="177">
        <v>35124198950</v>
      </c>
      <c r="I100" s="39" t="s">
        <v>23</v>
      </c>
      <c r="J100" s="39" t="s">
        <v>18</v>
      </c>
      <c r="K100" s="39" t="s">
        <v>485</v>
      </c>
    </row>
    <row r="101" spans="1:13" s="420" customFormat="1">
      <c r="A101" s="252" t="s">
        <v>794</v>
      </c>
      <c r="B101" s="252" t="s">
        <v>794</v>
      </c>
      <c r="C101" s="252" t="s">
        <v>35</v>
      </c>
      <c r="D101" s="252" t="s">
        <v>107</v>
      </c>
      <c r="E101" s="252" t="s">
        <v>107</v>
      </c>
      <c r="F101" s="412" t="s">
        <v>795</v>
      </c>
      <c r="G101" s="412" t="s">
        <v>796</v>
      </c>
      <c r="H101" s="412"/>
      <c r="I101" s="412" t="s">
        <v>54</v>
      </c>
      <c r="J101" s="412" t="s">
        <v>54</v>
      </c>
      <c r="K101" s="39" t="s">
        <v>485</v>
      </c>
      <c r="L101" s="252"/>
      <c r="M101" s="428"/>
    </row>
    <row r="102" spans="1:13">
      <c r="A102" s="39" t="s">
        <v>119</v>
      </c>
      <c r="B102" s="265" t="s">
        <v>119</v>
      </c>
      <c r="C102" s="39" t="s">
        <v>35</v>
      </c>
      <c r="D102" s="39" t="s">
        <v>107</v>
      </c>
      <c r="E102" s="39" t="s">
        <v>107</v>
      </c>
      <c r="F102" s="177" t="s">
        <v>120</v>
      </c>
      <c r="G102" s="177" t="s">
        <v>121</v>
      </c>
      <c r="H102" s="177">
        <v>41948815574</v>
      </c>
      <c r="I102" s="177" t="s">
        <v>54</v>
      </c>
      <c r="J102" s="412" t="s">
        <v>54</v>
      </c>
      <c r="K102" s="39" t="s">
        <v>24</v>
      </c>
      <c r="L102" s="39" t="s">
        <v>122</v>
      </c>
    </row>
    <row r="103" spans="1:13">
      <c r="A103" s="39" t="s">
        <v>797</v>
      </c>
      <c r="B103" s="265" t="s">
        <v>797</v>
      </c>
      <c r="C103" s="39" t="s">
        <v>35</v>
      </c>
      <c r="D103" s="39" t="s">
        <v>107</v>
      </c>
      <c r="E103" s="39" t="s">
        <v>107</v>
      </c>
      <c r="F103" s="177" t="s">
        <v>798</v>
      </c>
      <c r="G103" s="177" t="s">
        <v>799</v>
      </c>
      <c r="H103" s="177" t="s">
        <v>800</v>
      </c>
      <c r="I103" s="177" t="s">
        <v>32</v>
      </c>
      <c r="J103" s="39" t="s">
        <v>801</v>
      </c>
      <c r="K103" s="39" t="s">
        <v>802</v>
      </c>
    </row>
    <row r="104" spans="1:13">
      <c r="A104" s="39" t="s">
        <v>803</v>
      </c>
      <c r="B104" s="265" t="s">
        <v>803</v>
      </c>
      <c r="C104" s="39" t="s">
        <v>35</v>
      </c>
      <c r="D104" s="39" t="s">
        <v>107</v>
      </c>
      <c r="E104" s="39" t="s">
        <v>107</v>
      </c>
      <c r="F104" s="177" t="s">
        <v>804</v>
      </c>
      <c r="G104" s="177" t="s">
        <v>805</v>
      </c>
      <c r="H104" s="177">
        <v>10681084118</v>
      </c>
      <c r="I104" s="39" t="s">
        <v>23</v>
      </c>
      <c r="J104" s="39" t="s">
        <v>18</v>
      </c>
      <c r="K104" s="39" t="s">
        <v>485</v>
      </c>
    </row>
    <row r="105" spans="1:13">
      <c r="A105" s="39" t="s">
        <v>806</v>
      </c>
      <c r="B105" s="265" t="s">
        <v>806</v>
      </c>
      <c r="C105" s="39" t="s">
        <v>35</v>
      </c>
      <c r="D105" s="39" t="s">
        <v>107</v>
      </c>
      <c r="E105" s="39" t="s">
        <v>107</v>
      </c>
      <c r="F105" s="177" t="s">
        <v>18</v>
      </c>
      <c r="I105" s="177" t="s">
        <v>32</v>
      </c>
      <c r="J105" s="39" t="s">
        <v>807</v>
      </c>
      <c r="K105" s="39" t="s">
        <v>802</v>
      </c>
    </row>
    <row r="106" spans="1:13">
      <c r="A106" s="39" t="s">
        <v>808</v>
      </c>
      <c r="B106" s="265" t="s">
        <v>808</v>
      </c>
      <c r="C106" s="39" t="s">
        <v>35</v>
      </c>
      <c r="D106" s="39" t="s">
        <v>136</v>
      </c>
      <c r="E106" s="39" t="s">
        <v>136</v>
      </c>
      <c r="F106" s="177" t="s">
        <v>809</v>
      </c>
      <c r="G106" s="177" t="s">
        <v>810</v>
      </c>
      <c r="H106" s="177" t="s">
        <v>811</v>
      </c>
      <c r="I106" s="177" t="s">
        <v>32</v>
      </c>
      <c r="J106" s="39" t="s">
        <v>812</v>
      </c>
      <c r="K106" s="39" t="s">
        <v>546</v>
      </c>
    </row>
    <row r="107" spans="1:13">
      <c r="A107" s="39" t="s">
        <v>813</v>
      </c>
      <c r="B107" s="265" t="s">
        <v>813</v>
      </c>
      <c r="C107" s="39" t="s">
        <v>35</v>
      </c>
      <c r="D107" s="39" t="s">
        <v>107</v>
      </c>
      <c r="E107" s="39" t="s">
        <v>107</v>
      </c>
      <c r="F107" s="177" t="s">
        <v>814</v>
      </c>
      <c r="G107" s="177" t="s">
        <v>815</v>
      </c>
      <c r="H107" s="177">
        <v>38797855958</v>
      </c>
      <c r="I107" s="177" t="s">
        <v>32</v>
      </c>
      <c r="J107" s="39" t="s">
        <v>816</v>
      </c>
      <c r="K107" s="39" t="s">
        <v>802</v>
      </c>
    </row>
    <row r="108" spans="1:13">
      <c r="A108" s="39" t="s">
        <v>449</v>
      </c>
      <c r="B108" s="39" t="s">
        <v>449</v>
      </c>
      <c r="C108" s="39" t="s">
        <v>35</v>
      </c>
      <c r="D108" s="39" t="s">
        <v>107</v>
      </c>
      <c r="E108" s="39" t="s">
        <v>107</v>
      </c>
      <c r="F108" s="177" t="s">
        <v>450</v>
      </c>
      <c r="G108" s="177" t="s">
        <v>451</v>
      </c>
      <c r="H108" s="177">
        <v>9418012886</v>
      </c>
      <c r="I108" s="177" t="s">
        <v>32</v>
      </c>
      <c r="J108" s="39" t="s">
        <v>160</v>
      </c>
      <c r="K108" s="39" t="s">
        <v>100</v>
      </c>
    </row>
    <row r="109" spans="1:13">
      <c r="A109" s="39" t="s">
        <v>817</v>
      </c>
      <c r="B109" s="265" t="s">
        <v>817</v>
      </c>
      <c r="C109" s="39" t="s">
        <v>35</v>
      </c>
      <c r="D109" s="39" t="s">
        <v>107</v>
      </c>
      <c r="E109" s="39" t="s">
        <v>107</v>
      </c>
      <c r="F109" s="177" t="s">
        <v>818</v>
      </c>
      <c r="G109" s="177" t="s">
        <v>819</v>
      </c>
      <c r="I109" s="177" t="s">
        <v>32</v>
      </c>
      <c r="J109" s="39" t="s">
        <v>820</v>
      </c>
      <c r="K109" s="39" t="s">
        <v>802</v>
      </c>
    </row>
    <row r="110" spans="1:13">
      <c r="A110" s="39" t="s">
        <v>821</v>
      </c>
      <c r="B110" s="39" t="s">
        <v>821</v>
      </c>
      <c r="C110" s="39" t="s">
        <v>35</v>
      </c>
      <c r="D110" s="39" t="s">
        <v>107</v>
      </c>
      <c r="E110" s="39" t="s">
        <v>107</v>
      </c>
      <c r="F110" s="177" t="s">
        <v>822</v>
      </c>
      <c r="G110" s="177" t="s">
        <v>823</v>
      </c>
      <c r="H110" s="177">
        <v>9526952054</v>
      </c>
      <c r="I110" s="177" t="s">
        <v>32</v>
      </c>
      <c r="J110" s="39" t="s">
        <v>824</v>
      </c>
      <c r="K110" s="39" t="s">
        <v>802</v>
      </c>
    </row>
    <row r="111" spans="1:13">
      <c r="A111" s="39" t="s">
        <v>825</v>
      </c>
      <c r="B111" s="265" t="s">
        <v>825</v>
      </c>
      <c r="C111" s="39" t="s">
        <v>35</v>
      </c>
      <c r="D111" s="39" t="s">
        <v>107</v>
      </c>
      <c r="E111" s="39" t="s">
        <v>107</v>
      </c>
      <c r="F111" s="177" t="s">
        <v>826</v>
      </c>
      <c r="G111" s="177" t="s">
        <v>18</v>
      </c>
      <c r="H111" s="177" t="s">
        <v>18</v>
      </c>
      <c r="I111" s="177" t="s">
        <v>32</v>
      </c>
      <c r="J111" s="39" t="s">
        <v>827</v>
      </c>
      <c r="K111" s="39" t="s">
        <v>802</v>
      </c>
    </row>
    <row r="112" spans="1:13">
      <c r="A112" s="39" t="s">
        <v>123</v>
      </c>
      <c r="B112" s="265" t="s">
        <v>123</v>
      </c>
      <c r="C112" s="39" t="s">
        <v>35</v>
      </c>
      <c r="D112" s="39" t="s">
        <v>107</v>
      </c>
      <c r="E112" s="39" t="s">
        <v>107</v>
      </c>
      <c r="F112" s="177" t="s">
        <v>18</v>
      </c>
      <c r="G112" s="177" t="s">
        <v>18</v>
      </c>
      <c r="H112" s="177" t="s">
        <v>18</v>
      </c>
      <c r="I112" s="177" t="s">
        <v>32</v>
      </c>
      <c r="J112" s="39" t="s">
        <v>124</v>
      </c>
      <c r="K112" s="39" t="s">
        <v>78</v>
      </c>
    </row>
    <row r="113" spans="1:13">
      <c r="A113" s="39" t="s">
        <v>828</v>
      </c>
      <c r="B113" s="39" t="s">
        <v>828</v>
      </c>
      <c r="C113" s="39" t="s">
        <v>35</v>
      </c>
      <c r="D113" s="39" t="s">
        <v>107</v>
      </c>
      <c r="E113" s="39" t="s">
        <v>107</v>
      </c>
      <c r="F113" s="177" t="s">
        <v>829</v>
      </c>
      <c r="G113" s="177" t="s">
        <v>830</v>
      </c>
      <c r="H113" s="177">
        <v>11944147466</v>
      </c>
      <c r="I113" s="177" t="s">
        <v>32</v>
      </c>
      <c r="J113" s="39" t="s">
        <v>831</v>
      </c>
      <c r="K113" s="39" t="s">
        <v>802</v>
      </c>
    </row>
    <row r="114" spans="1:13" s="420" customFormat="1">
      <c r="A114" s="39" t="s">
        <v>832</v>
      </c>
      <c r="B114" s="39" t="s">
        <v>832</v>
      </c>
      <c r="C114" s="252" t="s">
        <v>35</v>
      </c>
      <c r="D114" s="252" t="s">
        <v>107</v>
      </c>
      <c r="E114" s="252" t="s">
        <v>107</v>
      </c>
      <c r="F114" s="412" t="s">
        <v>833</v>
      </c>
      <c r="G114" s="412" t="s">
        <v>834</v>
      </c>
      <c r="H114" s="412">
        <v>37978250006</v>
      </c>
      <c r="I114" s="412" t="s">
        <v>54</v>
      </c>
      <c r="J114" s="252" t="s">
        <v>54</v>
      </c>
      <c r="K114" s="39" t="s">
        <v>485</v>
      </c>
      <c r="L114" s="252"/>
      <c r="M114" s="428"/>
    </row>
    <row r="115" spans="1:13" s="420" customFormat="1">
      <c r="A115" s="252" t="s">
        <v>832</v>
      </c>
      <c r="B115" s="252" t="s">
        <v>832</v>
      </c>
      <c r="C115" s="252" t="s">
        <v>35</v>
      </c>
      <c r="D115" s="252" t="s">
        <v>107</v>
      </c>
      <c r="E115" s="252" t="s">
        <v>107</v>
      </c>
      <c r="F115" s="412" t="s">
        <v>835</v>
      </c>
      <c r="G115" s="412" t="s">
        <v>836</v>
      </c>
      <c r="H115" s="412">
        <v>3447581942</v>
      </c>
      <c r="I115" s="412" t="s">
        <v>23</v>
      </c>
      <c r="J115" s="39" t="s">
        <v>18</v>
      </c>
      <c r="K115" s="39" t="s">
        <v>485</v>
      </c>
      <c r="L115" s="252"/>
      <c r="M115" s="428"/>
    </row>
    <row r="116" spans="1:13" s="420" customFormat="1">
      <c r="A116" s="252" t="s">
        <v>837</v>
      </c>
      <c r="B116" s="415" t="s">
        <v>837</v>
      </c>
      <c r="C116" s="252" t="s">
        <v>35</v>
      </c>
      <c r="D116" s="252" t="s">
        <v>107</v>
      </c>
      <c r="E116" s="252" t="s">
        <v>107</v>
      </c>
      <c r="F116" s="412" t="s">
        <v>838</v>
      </c>
      <c r="G116" s="412" t="s">
        <v>839</v>
      </c>
      <c r="H116" s="412" t="s">
        <v>840</v>
      </c>
      <c r="I116" s="412" t="s">
        <v>54</v>
      </c>
      <c r="J116" s="258" t="s">
        <v>841</v>
      </c>
      <c r="K116" s="39" t="s">
        <v>485</v>
      </c>
      <c r="L116" s="252"/>
      <c r="M116" s="428"/>
    </row>
    <row r="117" spans="1:13">
      <c r="A117" s="39" t="s">
        <v>842</v>
      </c>
      <c r="B117" s="265" t="s">
        <v>842</v>
      </c>
      <c r="C117" s="39" t="s">
        <v>35</v>
      </c>
      <c r="D117" s="39" t="s">
        <v>107</v>
      </c>
      <c r="E117" s="39" t="s">
        <v>107</v>
      </c>
      <c r="F117" s="177" t="s">
        <v>843</v>
      </c>
      <c r="G117" s="177" t="s">
        <v>581</v>
      </c>
      <c r="H117" s="177" t="s">
        <v>581</v>
      </c>
      <c r="I117" s="39" t="s">
        <v>23</v>
      </c>
      <c r="J117" s="39" t="s">
        <v>18</v>
      </c>
      <c r="K117" s="39" t="s">
        <v>485</v>
      </c>
    </row>
    <row r="118" spans="1:13" s="420" customFormat="1">
      <c r="A118" s="252" t="s">
        <v>844</v>
      </c>
      <c r="B118" s="252" t="s">
        <v>844</v>
      </c>
      <c r="C118" s="252" t="s">
        <v>35</v>
      </c>
      <c r="D118" s="252" t="s">
        <v>107</v>
      </c>
      <c r="E118" s="252" t="s">
        <v>107</v>
      </c>
      <c r="F118" s="412" t="s">
        <v>845</v>
      </c>
      <c r="G118" s="412" t="s">
        <v>846</v>
      </c>
      <c r="H118" s="412">
        <v>10620617942</v>
      </c>
      <c r="I118" s="412" t="s">
        <v>54</v>
      </c>
      <c r="J118" s="252" t="s">
        <v>54</v>
      </c>
      <c r="K118" s="39" t="s">
        <v>485</v>
      </c>
      <c r="L118" s="252"/>
      <c r="M118" s="428"/>
    </row>
    <row r="119" spans="1:13">
      <c r="A119" s="39" t="s">
        <v>125</v>
      </c>
      <c r="B119" s="265" t="s">
        <v>125</v>
      </c>
      <c r="C119" s="39" t="s">
        <v>35</v>
      </c>
      <c r="D119" s="39" t="s">
        <v>107</v>
      </c>
      <c r="E119" s="39" t="s">
        <v>107</v>
      </c>
      <c r="F119" s="177" t="s">
        <v>126</v>
      </c>
      <c r="G119" s="177" t="s">
        <v>18</v>
      </c>
      <c r="H119" s="177" t="s">
        <v>18</v>
      </c>
      <c r="I119" s="39" t="s">
        <v>32</v>
      </c>
      <c r="J119" s="39" t="s">
        <v>88</v>
      </c>
      <c r="K119" s="39" t="s">
        <v>78</v>
      </c>
    </row>
    <row r="120" spans="1:13">
      <c r="A120" s="39" t="s">
        <v>471</v>
      </c>
      <c r="B120" s="39" t="s">
        <v>471</v>
      </c>
      <c r="C120" s="39" t="s">
        <v>35</v>
      </c>
      <c r="D120" s="39" t="s">
        <v>107</v>
      </c>
      <c r="E120" s="39" t="s">
        <v>107</v>
      </c>
      <c r="F120" s="177" t="s">
        <v>472</v>
      </c>
      <c r="G120" s="177" t="s">
        <v>473</v>
      </c>
      <c r="H120" s="177">
        <v>16508275958</v>
      </c>
      <c r="I120" s="177" t="s">
        <v>23</v>
      </c>
      <c r="J120" s="39" t="s">
        <v>18</v>
      </c>
      <c r="K120" s="39" t="s">
        <v>24</v>
      </c>
    </row>
    <row r="121" spans="1:13">
      <c r="A121" s="39" t="s">
        <v>847</v>
      </c>
      <c r="B121" s="265" t="s">
        <v>847</v>
      </c>
      <c r="C121" s="39" t="s">
        <v>35</v>
      </c>
      <c r="D121" s="39" t="s">
        <v>107</v>
      </c>
      <c r="E121" s="39" t="s">
        <v>107</v>
      </c>
      <c r="F121" s="177" t="s">
        <v>848</v>
      </c>
      <c r="G121" s="177" t="s">
        <v>18</v>
      </c>
      <c r="H121" s="177" t="s">
        <v>18</v>
      </c>
      <c r="I121" s="177" t="s">
        <v>32</v>
      </c>
      <c r="J121" s="39" t="s">
        <v>849</v>
      </c>
      <c r="K121" s="39" t="s">
        <v>802</v>
      </c>
    </row>
    <row r="122" spans="1:13">
      <c r="A122" s="39" t="s">
        <v>850</v>
      </c>
      <c r="B122" s="265" t="s">
        <v>850</v>
      </c>
      <c r="C122" s="39" t="s">
        <v>35</v>
      </c>
      <c r="D122" s="39" t="s">
        <v>107</v>
      </c>
      <c r="E122" s="39" t="s">
        <v>107</v>
      </c>
      <c r="F122" s="177" t="s">
        <v>18</v>
      </c>
      <c r="G122" s="177" t="s">
        <v>18</v>
      </c>
      <c r="H122" s="177" t="s">
        <v>18</v>
      </c>
      <c r="I122" s="177" t="s">
        <v>32</v>
      </c>
      <c r="J122" s="39" t="s">
        <v>851</v>
      </c>
      <c r="K122" s="39" t="s">
        <v>802</v>
      </c>
    </row>
    <row r="123" spans="1:13">
      <c r="A123" s="39" t="s">
        <v>852</v>
      </c>
      <c r="B123" s="265" t="s">
        <v>852</v>
      </c>
      <c r="C123" s="39" t="s">
        <v>35</v>
      </c>
      <c r="D123" s="39" t="s">
        <v>107</v>
      </c>
      <c r="E123" s="39" t="s">
        <v>107</v>
      </c>
      <c r="F123" s="177" t="s">
        <v>18</v>
      </c>
      <c r="G123" s="177" t="s">
        <v>18</v>
      </c>
      <c r="H123" s="177" t="s">
        <v>18</v>
      </c>
      <c r="I123" s="177" t="s">
        <v>32</v>
      </c>
      <c r="J123" s="39" t="s">
        <v>853</v>
      </c>
      <c r="K123" s="39" t="s">
        <v>802</v>
      </c>
    </row>
    <row r="124" spans="1:13" s="420" customFormat="1">
      <c r="A124" s="252" t="s">
        <v>854</v>
      </c>
      <c r="B124" s="415" t="s">
        <v>854</v>
      </c>
      <c r="C124" s="252" t="s">
        <v>35</v>
      </c>
      <c r="D124" s="252" t="s">
        <v>107</v>
      </c>
      <c r="E124" s="252" t="s">
        <v>107</v>
      </c>
      <c r="F124" s="412" t="s">
        <v>855</v>
      </c>
      <c r="G124" s="412" t="s">
        <v>856</v>
      </c>
      <c r="H124" s="412">
        <v>13832043734</v>
      </c>
      <c r="I124" s="412" t="s">
        <v>54</v>
      </c>
      <c r="J124" s="252" t="s">
        <v>54</v>
      </c>
      <c r="K124" s="39" t="s">
        <v>485</v>
      </c>
      <c r="L124" s="252"/>
      <c r="M124" s="428"/>
    </row>
    <row r="125" spans="1:13">
      <c r="A125" s="39" t="s">
        <v>857</v>
      </c>
      <c r="B125" s="265" t="s">
        <v>857</v>
      </c>
      <c r="C125" s="39" t="s">
        <v>35</v>
      </c>
      <c r="D125" s="39" t="s">
        <v>107</v>
      </c>
      <c r="E125" s="39" t="s">
        <v>107</v>
      </c>
      <c r="F125" s="177" t="s">
        <v>858</v>
      </c>
      <c r="G125" s="177" t="s">
        <v>859</v>
      </c>
      <c r="H125" s="177" t="s">
        <v>860</v>
      </c>
      <c r="I125" s="177" t="s">
        <v>32</v>
      </c>
      <c r="J125" s="39" t="s">
        <v>861</v>
      </c>
      <c r="K125" s="39" t="s">
        <v>802</v>
      </c>
    </row>
    <row r="126" spans="1:13">
      <c r="A126" s="39" t="s">
        <v>862</v>
      </c>
      <c r="B126" s="265" t="s">
        <v>862</v>
      </c>
      <c r="C126" s="39" t="s">
        <v>35</v>
      </c>
      <c r="D126" s="252" t="s">
        <v>136</v>
      </c>
      <c r="E126" s="39" t="s">
        <v>136</v>
      </c>
      <c r="F126" s="177" t="s">
        <v>863</v>
      </c>
      <c r="G126" s="177" t="s">
        <v>864</v>
      </c>
      <c r="H126" s="177">
        <v>32951112662</v>
      </c>
      <c r="I126" s="177" t="s">
        <v>32</v>
      </c>
      <c r="J126" s="39" t="s">
        <v>634</v>
      </c>
      <c r="K126" s="39" t="s">
        <v>802</v>
      </c>
    </row>
    <row r="127" spans="1:13" s="420" customFormat="1">
      <c r="A127" s="39" t="s">
        <v>127</v>
      </c>
      <c r="B127" s="39" t="s">
        <v>127</v>
      </c>
      <c r="C127" s="39" t="s">
        <v>35</v>
      </c>
      <c r="D127" s="39" t="s">
        <v>107</v>
      </c>
      <c r="E127" s="39" t="s">
        <v>107</v>
      </c>
      <c r="F127" s="177" t="s">
        <v>128</v>
      </c>
      <c r="G127" s="177" t="s">
        <v>129</v>
      </c>
      <c r="H127" s="177">
        <v>4070719478</v>
      </c>
      <c r="I127" s="39" t="s">
        <v>32</v>
      </c>
      <c r="J127" s="39" t="s">
        <v>130</v>
      </c>
      <c r="K127" s="39" t="s">
        <v>24</v>
      </c>
      <c r="L127" s="39"/>
      <c r="M127" s="428"/>
    </row>
    <row r="128" spans="1:13">
      <c r="A128" s="39" t="s">
        <v>452</v>
      </c>
      <c r="B128" s="39" t="s">
        <v>452</v>
      </c>
      <c r="C128" s="39" t="s">
        <v>35</v>
      </c>
      <c r="D128" s="39" t="s">
        <v>107</v>
      </c>
      <c r="E128" s="39" t="s">
        <v>107</v>
      </c>
      <c r="F128" s="177" t="s">
        <v>453</v>
      </c>
      <c r="G128" s="177" t="s">
        <v>454</v>
      </c>
      <c r="H128" s="177">
        <v>5386981142</v>
      </c>
      <c r="I128" s="177" t="s">
        <v>32</v>
      </c>
      <c r="J128" s="39" t="s">
        <v>160</v>
      </c>
      <c r="K128" s="39" t="s">
        <v>100</v>
      </c>
    </row>
    <row r="129" spans="1:13">
      <c r="A129" s="39" t="s">
        <v>865</v>
      </c>
      <c r="B129" s="265" t="s">
        <v>865</v>
      </c>
      <c r="C129" s="39" t="s">
        <v>35</v>
      </c>
      <c r="D129" s="39" t="s">
        <v>107</v>
      </c>
      <c r="E129" s="39" t="s">
        <v>107</v>
      </c>
      <c r="F129" s="177" t="s">
        <v>866</v>
      </c>
      <c r="G129" s="177" t="s">
        <v>867</v>
      </c>
      <c r="H129" s="177">
        <v>12154711286</v>
      </c>
      <c r="I129" s="177" t="s">
        <v>32</v>
      </c>
      <c r="J129" s="39" t="s">
        <v>868</v>
      </c>
      <c r="K129" s="39" t="s">
        <v>802</v>
      </c>
    </row>
    <row r="130" spans="1:13">
      <c r="A130" s="39" t="s">
        <v>869</v>
      </c>
      <c r="B130" s="39" t="s">
        <v>869</v>
      </c>
      <c r="C130" s="39" t="s">
        <v>35</v>
      </c>
      <c r="D130" s="39" t="s">
        <v>107</v>
      </c>
      <c r="E130" s="39" t="s">
        <v>107</v>
      </c>
      <c r="F130" s="177" t="s">
        <v>870</v>
      </c>
      <c r="G130" s="177" t="s">
        <v>871</v>
      </c>
      <c r="H130" s="177">
        <v>29117993078</v>
      </c>
      <c r="I130" s="177" t="s">
        <v>32</v>
      </c>
      <c r="J130" s="39" t="s">
        <v>872</v>
      </c>
      <c r="K130" s="39" t="s">
        <v>802</v>
      </c>
    </row>
    <row r="131" spans="1:13">
      <c r="A131" s="39" t="s">
        <v>873</v>
      </c>
      <c r="B131" s="265" t="s">
        <v>873</v>
      </c>
      <c r="C131" s="39" t="s">
        <v>35</v>
      </c>
      <c r="D131" s="39" t="s">
        <v>107</v>
      </c>
      <c r="E131" s="39" t="s">
        <v>107</v>
      </c>
      <c r="F131" s="177" t="s">
        <v>874</v>
      </c>
      <c r="G131" s="177" t="s">
        <v>875</v>
      </c>
      <c r="H131" s="177">
        <v>38215633142</v>
      </c>
      <c r="I131" s="177" t="s">
        <v>32</v>
      </c>
      <c r="J131" s="39" t="s">
        <v>876</v>
      </c>
      <c r="K131" s="39" t="s">
        <v>802</v>
      </c>
    </row>
    <row r="132" spans="1:13">
      <c r="A132" s="39" t="s">
        <v>877</v>
      </c>
      <c r="B132" s="265" t="s">
        <v>877</v>
      </c>
      <c r="C132" s="39" t="s">
        <v>35</v>
      </c>
      <c r="D132" s="39" t="s">
        <v>107</v>
      </c>
      <c r="E132" s="39" t="s">
        <v>107</v>
      </c>
      <c r="F132" s="177" t="s">
        <v>18</v>
      </c>
      <c r="I132" s="39" t="s">
        <v>23</v>
      </c>
      <c r="J132" s="39" t="s">
        <v>18</v>
      </c>
      <c r="K132" s="39" t="s">
        <v>485</v>
      </c>
    </row>
    <row r="133" spans="1:13">
      <c r="A133" s="39" t="s">
        <v>878</v>
      </c>
      <c r="B133" s="265" t="s">
        <v>878</v>
      </c>
      <c r="C133" s="39" t="s">
        <v>35</v>
      </c>
      <c r="D133" s="39" t="s">
        <v>107</v>
      </c>
      <c r="E133" s="39" t="s">
        <v>107</v>
      </c>
      <c r="F133" s="177" t="s">
        <v>18</v>
      </c>
      <c r="I133" s="177" t="s">
        <v>32</v>
      </c>
      <c r="J133" s="39" t="s">
        <v>879</v>
      </c>
      <c r="K133" s="39" t="s">
        <v>802</v>
      </c>
    </row>
    <row r="134" spans="1:13">
      <c r="A134" s="39" t="s">
        <v>131</v>
      </c>
      <c r="B134" s="39" t="s">
        <v>131</v>
      </c>
      <c r="C134" s="39" t="s">
        <v>35</v>
      </c>
      <c r="D134" s="39" t="s">
        <v>107</v>
      </c>
      <c r="E134" s="442" t="s">
        <v>132</v>
      </c>
      <c r="F134" s="177" t="s">
        <v>133</v>
      </c>
      <c r="G134" s="443" t="s">
        <v>18</v>
      </c>
      <c r="H134" s="177" t="s">
        <v>18</v>
      </c>
      <c r="I134" s="39" t="s">
        <v>54</v>
      </c>
      <c r="J134" s="252" t="s">
        <v>54</v>
      </c>
      <c r="K134" s="39" t="s">
        <v>24</v>
      </c>
    </row>
    <row r="135" spans="1:13">
      <c r="A135" s="39" t="s">
        <v>880</v>
      </c>
      <c r="B135" s="39" t="s">
        <v>880</v>
      </c>
      <c r="C135" s="39" t="s">
        <v>881</v>
      </c>
      <c r="D135" s="39" t="s">
        <v>882</v>
      </c>
      <c r="I135" s="39" t="s">
        <v>23</v>
      </c>
      <c r="J135" s="39" t="s">
        <v>18</v>
      </c>
      <c r="K135" s="39" t="s">
        <v>485</v>
      </c>
    </row>
    <row r="136" spans="1:13">
      <c r="A136" s="39" t="s">
        <v>883</v>
      </c>
      <c r="B136" s="325" t="s">
        <v>883</v>
      </c>
      <c r="C136" s="39" t="s">
        <v>35</v>
      </c>
      <c r="D136" s="39" t="s">
        <v>481</v>
      </c>
      <c r="E136" s="39" t="s">
        <v>884</v>
      </c>
      <c r="F136" s="177" t="s">
        <v>885</v>
      </c>
      <c r="I136" s="39" t="s">
        <v>32</v>
      </c>
      <c r="J136" s="325" t="s">
        <v>552</v>
      </c>
      <c r="K136" s="39" t="s">
        <v>485</v>
      </c>
      <c r="M136" s="69" t="s">
        <v>26</v>
      </c>
    </row>
    <row r="137" spans="1:13">
      <c r="A137" s="39" t="s">
        <v>886</v>
      </c>
      <c r="B137" s="39" t="s">
        <v>886</v>
      </c>
      <c r="C137" s="39" t="s">
        <v>35</v>
      </c>
      <c r="D137" s="39" t="s">
        <v>387</v>
      </c>
      <c r="E137" s="39" t="s">
        <v>497</v>
      </c>
      <c r="F137" s="177" t="s">
        <v>887</v>
      </c>
      <c r="I137" s="39" t="s">
        <v>32</v>
      </c>
      <c r="J137" s="39" t="s">
        <v>888</v>
      </c>
      <c r="K137" s="39" t="s">
        <v>485</v>
      </c>
      <c r="M137" s="69" t="s">
        <v>26</v>
      </c>
    </row>
    <row r="138" spans="1:13">
      <c r="A138" s="39" t="s">
        <v>889</v>
      </c>
      <c r="B138" s="39" t="s">
        <v>889</v>
      </c>
      <c r="C138" s="39" t="s">
        <v>35</v>
      </c>
      <c r="D138" s="39" t="s">
        <v>481</v>
      </c>
      <c r="E138" s="39" t="s">
        <v>884</v>
      </c>
      <c r="F138" s="177" t="s">
        <v>890</v>
      </c>
      <c r="I138" s="39" t="s">
        <v>32</v>
      </c>
      <c r="J138" s="39" t="s">
        <v>888</v>
      </c>
      <c r="K138" s="39" t="s">
        <v>485</v>
      </c>
      <c r="M138" s="69" t="s">
        <v>26</v>
      </c>
    </row>
    <row r="139" spans="1:13">
      <c r="A139" s="39" t="s">
        <v>891</v>
      </c>
      <c r="B139" s="265" t="s">
        <v>891</v>
      </c>
      <c r="C139" s="39" t="s">
        <v>35</v>
      </c>
      <c r="D139" s="39" t="s">
        <v>136</v>
      </c>
      <c r="E139" s="39" t="s">
        <v>136</v>
      </c>
      <c r="F139" s="177" t="s">
        <v>892</v>
      </c>
      <c r="G139" s="421" t="s">
        <v>893</v>
      </c>
      <c r="H139" s="177">
        <v>10967570714</v>
      </c>
      <c r="I139" s="39" t="s">
        <v>23</v>
      </c>
      <c r="J139" s="39" t="s">
        <v>18</v>
      </c>
      <c r="K139" s="39" t="s">
        <v>485</v>
      </c>
    </row>
    <row r="140" spans="1:13">
      <c r="A140" s="39" t="s">
        <v>894</v>
      </c>
      <c r="B140" s="265" t="s">
        <v>894</v>
      </c>
      <c r="C140" s="39" t="s">
        <v>35</v>
      </c>
      <c r="D140" s="39" t="s">
        <v>136</v>
      </c>
      <c r="E140" s="39" t="s">
        <v>136</v>
      </c>
      <c r="F140" s="177" t="s">
        <v>895</v>
      </c>
      <c r="G140" s="421" t="s">
        <v>896</v>
      </c>
      <c r="H140" s="177">
        <v>27344770238</v>
      </c>
      <c r="I140" s="177" t="s">
        <v>32</v>
      </c>
      <c r="J140" s="39" t="s">
        <v>897</v>
      </c>
      <c r="K140" s="39" t="s">
        <v>802</v>
      </c>
    </row>
    <row r="141" spans="1:13">
      <c r="A141" s="252" t="s">
        <v>135</v>
      </c>
      <c r="B141" s="252" t="s">
        <v>135</v>
      </c>
      <c r="C141" s="252" t="s">
        <v>35</v>
      </c>
      <c r="D141" s="39" t="s">
        <v>136</v>
      </c>
      <c r="E141" s="39" t="s">
        <v>136</v>
      </c>
      <c r="F141" s="412" t="s">
        <v>18</v>
      </c>
      <c r="G141" s="413" t="s">
        <v>137</v>
      </c>
      <c r="H141" s="412" t="s">
        <v>18</v>
      </c>
      <c r="I141" s="412" t="s">
        <v>32</v>
      </c>
      <c r="J141" s="252" t="s">
        <v>43</v>
      </c>
      <c r="K141" s="39" t="s">
        <v>24</v>
      </c>
      <c r="L141" s="252"/>
    </row>
    <row r="142" spans="1:13">
      <c r="A142" s="39" t="s">
        <v>898</v>
      </c>
      <c r="B142" s="265" t="s">
        <v>898</v>
      </c>
      <c r="C142" s="39" t="s">
        <v>35</v>
      </c>
      <c r="D142" s="39" t="s">
        <v>136</v>
      </c>
      <c r="E142" s="39" t="s">
        <v>136</v>
      </c>
      <c r="F142" s="177" t="s">
        <v>899</v>
      </c>
      <c r="G142" s="177" t="s">
        <v>900</v>
      </c>
      <c r="H142" s="177">
        <v>6967668926</v>
      </c>
      <c r="I142" s="177" t="s">
        <v>32</v>
      </c>
      <c r="J142" s="39" t="s">
        <v>901</v>
      </c>
      <c r="K142" s="39" t="s">
        <v>802</v>
      </c>
    </row>
    <row r="143" spans="1:13">
      <c r="A143" s="39" t="s">
        <v>902</v>
      </c>
      <c r="B143" s="265" t="s">
        <v>902</v>
      </c>
      <c r="C143" s="39" t="s">
        <v>35</v>
      </c>
      <c r="D143" s="39" t="s">
        <v>136</v>
      </c>
      <c r="E143" s="39" t="s">
        <v>136</v>
      </c>
      <c r="F143" s="177" t="s">
        <v>903</v>
      </c>
      <c r="G143" s="177" t="s">
        <v>904</v>
      </c>
      <c r="H143" s="177">
        <v>19674700058</v>
      </c>
      <c r="I143" s="177" t="s">
        <v>32</v>
      </c>
      <c r="J143" s="39" t="s">
        <v>905</v>
      </c>
      <c r="K143" s="39" t="s">
        <v>802</v>
      </c>
    </row>
    <row r="144" spans="1:13">
      <c r="A144" s="39" t="s">
        <v>906</v>
      </c>
      <c r="B144" s="265" t="s">
        <v>906</v>
      </c>
      <c r="C144" s="39" t="s">
        <v>35</v>
      </c>
      <c r="D144" s="39" t="s">
        <v>136</v>
      </c>
      <c r="E144" s="39" t="s">
        <v>136</v>
      </c>
      <c r="F144" s="177" t="s">
        <v>907</v>
      </c>
      <c r="G144" s="177" t="s">
        <v>908</v>
      </c>
      <c r="H144" s="177">
        <v>28671480254</v>
      </c>
      <c r="I144" s="177" t="s">
        <v>32</v>
      </c>
      <c r="J144" s="39" t="s">
        <v>909</v>
      </c>
      <c r="K144" s="39" t="s">
        <v>546</v>
      </c>
    </row>
    <row r="145" spans="1:12">
      <c r="A145" s="39" t="s">
        <v>138</v>
      </c>
      <c r="B145" s="39" t="s">
        <v>138</v>
      </c>
      <c r="C145" s="39" t="s">
        <v>35</v>
      </c>
      <c r="D145" s="39" t="s">
        <v>136</v>
      </c>
      <c r="E145" s="39" t="s">
        <v>136</v>
      </c>
      <c r="F145" s="177" t="s">
        <v>139</v>
      </c>
      <c r="G145" s="177" t="s">
        <v>140</v>
      </c>
      <c r="H145" s="177">
        <v>4730420414</v>
      </c>
      <c r="I145" s="177" t="s">
        <v>32</v>
      </c>
      <c r="J145" s="39" t="s">
        <v>88</v>
      </c>
      <c r="K145" s="39" t="s">
        <v>78</v>
      </c>
    </row>
    <row r="146" spans="1:12">
      <c r="A146" s="39" t="s">
        <v>141</v>
      </c>
      <c r="B146" s="265" t="s">
        <v>141</v>
      </c>
      <c r="C146" s="39" t="s">
        <v>35</v>
      </c>
      <c r="D146" s="39" t="s">
        <v>136</v>
      </c>
      <c r="E146" s="39" t="s">
        <v>136</v>
      </c>
      <c r="F146" s="177" t="s">
        <v>142</v>
      </c>
      <c r="G146" s="177" t="s">
        <v>143</v>
      </c>
      <c r="H146" s="177">
        <v>34227649982</v>
      </c>
      <c r="I146" s="177" t="s">
        <v>32</v>
      </c>
      <c r="J146" s="39" t="s">
        <v>33</v>
      </c>
      <c r="K146" s="39" t="s">
        <v>24</v>
      </c>
    </row>
    <row r="147" spans="1:12">
      <c r="A147" s="39" t="s">
        <v>910</v>
      </c>
      <c r="B147" s="39" t="s">
        <v>910</v>
      </c>
      <c r="C147" s="39" t="s">
        <v>35</v>
      </c>
      <c r="D147" s="39" t="s">
        <v>136</v>
      </c>
      <c r="E147" s="39" t="s">
        <v>136</v>
      </c>
      <c r="F147" s="177" t="s">
        <v>911</v>
      </c>
      <c r="G147" s="177" t="s">
        <v>912</v>
      </c>
      <c r="H147" s="177">
        <v>34851710234</v>
      </c>
      <c r="I147" s="177" t="s">
        <v>23</v>
      </c>
      <c r="J147" s="39" t="s">
        <v>18</v>
      </c>
      <c r="K147" s="39" t="s">
        <v>485</v>
      </c>
    </row>
    <row r="148" spans="1:12">
      <c r="A148" s="39" t="s">
        <v>913</v>
      </c>
      <c r="B148" s="265" t="s">
        <v>913</v>
      </c>
      <c r="C148" s="39" t="s">
        <v>35</v>
      </c>
      <c r="D148" s="39" t="s">
        <v>136</v>
      </c>
      <c r="E148" s="39" t="s">
        <v>136</v>
      </c>
      <c r="F148" s="177" t="s">
        <v>914</v>
      </c>
      <c r="G148" s="177" t="s">
        <v>915</v>
      </c>
      <c r="H148" s="177">
        <v>41796186302</v>
      </c>
      <c r="I148" s="177" t="s">
        <v>32</v>
      </c>
      <c r="J148" s="39" t="s">
        <v>916</v>
      </c>
      <c r="K148" s="39" t="s">
        <v>802</v>
      </c>
    </row>
    <row r="149" spans="1:12">
      <c r="A149" s="39" t="s">
        <v>917</v>
      </c>
      <c r="B149" s="265" t="s">
        <v>917</v>
      </c>
      <c r="C149" s="39" t="s">
        <v>35</v>
      </c>
      <c r="D149" s="39" t="s">
        <v>136</v>
      </c>
      <c r="E149" s="39" t="s">
        <v>136</v>
      </c>
      <c r="F149" s="177" t="s">
        <v>918</v>
      </c>
      <c r="G149" s="177" t="s">
        <v>919</v>
      </c>
      <c r="H149" s="177">
        <v>12948594878</v>
      </c>
      <c r="I149" s="177" t="s">
        <v>32</v>
      </c>
      <c r="J149" s="39" t="s">
        <v>920</v>
      </c>
      <c r="K149" s="39" t="s">
        <v>802</v>
      </c>
    </row>
    <row r="150" spans="1:12">
      <c r="A150" s="39" t="s">
        <v>921</v>
      </c>
      <c r="B150" s="265" t="s">
        <v>921</v>
      </c>
      <c r="C150" s="39" t="s">
        <v>35</v>
      </c>
      <c r="D150" s="39" t="s">
        <v>136</v>
      </c>
      <c r="E150" s="39" t="s">
        <v>136</v>
      </c>
      <c r="F150" s="177" t="s">
        <v>922</v>
      </c>
      <c r="G150" s="177" t="s">
        <v>923</v>
      </c>
      <c r="H150" s="177">
        <v>35265839294</v>
      </c>
      <c r="I150" s="177" t="s">
        <v>32</v>
      </c>
      <c r="J150" s="39" t="s">
        <v>924</v>
      </c>
      <c r="K150" s="39" t="s">
        <v>802</v>
      </c>
    </row>
    <row r="151" spans="1:12">
      <c r="A151" s="39" t="s">
        <v>925</v>
      </c>
      <c r="B151" s="265" t="s">
        <v>925</v>
      </c>
      <c r="C151" s="39" t="s">
        <v>35</v>
      </c>
      <c r="D151" s="39" t="s">
        <v>136</v>
      </c>
      <c r="E151" s="39" t="s">
        <v>136</v>
      </c>
      <c r="F151" s="177" t="s">
        <v>926</v>
      </c>
      <c r="G151" s="177" t="s">
        <v>927</v>
      </c>
      <c r="H151" s="177" t="s">
        <v>928</v>
      </c>
      <c r="I151" s="177" t="s">
        <v>32</v>
      </c>
      <c r="J151" s="39" t="s">
        <v>929</v>
      </c>
      <c r="K151" s="39" t="s">
        <v>802</v>
      </c>
    </row>
    <row r="152" spans="1:12">
      <c r="A152" s="39" t="s">
        <v>930</v>
      </c>
      <c r="B152" s="265" t="s">
        <v>930</v>
      </c>
      <c r="C152" s="39" t="s">
        <v>35</v>
      </c>
      <c r="D152" s="39" t="s">
        <v>136</v>
      </c>
      <c r="E152" s="39" t="s">
        <v>136</v>
      </c>
      <c r="F152" s="177" t="s">
        <v>931</v>
      </c>
      <c r="G152" s="177" t="s">
        <v>932</v>
      </c>
      <c r="H152" s="177">
        <v>9080439230</v>
      </c>
      <c r="I152" s="177" t="s">
        <v>32</v>
      </c>
      <c r="J152" s="39" t="s">
        <v>933</v>
      </c>
      <c r="K152" s="39" t="s">
        <v>802</v>
      </c>
    </row>
    <row r="153" spans="1:12">
      <c r="A153" s="39" t="s">
        <v>934</v>
      </c>
      <c r="B153" s="265" t="s">
        <v>934</v>
      </c>
      <c r="C153" s="39" t="s">
        <v>35</v>
      </c>
      <c r="D153" s="39" t="s">
        <v>136</v>
      </c>
      <c r="E153" s="39" t="s">
        <v>136</v>
      </c>
      <c r="F153" s="177" t="s">
        <v>935</v>
      </c>
      <c r="G153" s="177" t="s">
        <v>936</v>
      </c>
      <c r="H153" s="177" t="s">
        <v>937</v>
      </c>
      <c r="I153" s="177" t="s">
        <v>32</v>
      </c>
      <c r="J153" s="39" t="s">
        <v>938</v>
      </c>
      <c r="K153" s="39" t="s">
        <v>802</v>
      </c>
    </row>
    <row r="154" spans="1:12">
      <c r="A154" s="39" t="s">
        <v>939</v>
      </c>
      <c r="B154" s="265" t="s">
        <v>939</v>
      </c>
      <c r="C154" s="39" t="s">
        <v>35</v>
      </c>
      <c r="D154" s="39" t="s">
        <v>136</v>
      </c>
      <c r="E154" s="39" t="s">
        <v>136</v>
      </c>
      <c r="F154" s="177" t="s">
        <v>940</v>
      </c>
      <c r="G154" s="421" t="s">
        <v>941</v>
      </c>
      <c r="H154" s="177" t="s">
        <v>942</v>
      </c>
      <c r="I154" s="177" t="s">
        <v>32</v>
      </c>
      <c r="J154" s="39" t="s">
        <v>943</v>
      </c>
      <c r="K154" s="39" t="s">
        <v>802</v>
      </c>
    </row>
    <row r="155" spans="1:12">
      <c r="A155" s="39" t="s">
        <v>944</v>
      </c>
      <c r="B155" s="39" t="s">
        <v>944</v>
      </c>
      <c r="C155" s="39" t="s">
        <v>35</v>
      </c>
      <c r="D155" s="39" t="s">
        <v>136</v>
      </c>
      <c r="E155" s="39" t="s">
        <v>136</v>
      </c>
      <c r="F155" s="177" t="s">
        <v>945</v>
      </c>
      <c r="G155" s="177" t="s">
        <v>946</v>
      </c>
      <c r="H155" s="177">
        <v>8166728126</v>
      </c>
      <c r="I155" s="177" t="s">
        <v>32</v>
      </c>
      <c r="J155" s="39" t="s">
        <v>947</v>
      </c>
      <c r="K155" s="39" t="s">
        <v>802</v>
      </c>
    </row>
    <row r="156" spans="1:12">
      <c r="A156" s="39" t="s">
        <v>948</v>
      </c>
      <c r="B156" s="265" t="s">
        <v>948</v>
      </c>
      <c r="C156" s="39" t="s">
        <v>881</v>
      </c>
      <c r="D156" s="39" t="s">
        <v>882</v>
      </c>
      <c r="E156" s="39" t="s">
        <v>18</v>
      </c>
      <c r="F156" s="177" t="s">
        <v>18</v>
      </c>
      <c r="G156" s="177" t="s">
        <v>18</v>
      </c>
      <c r="H156" s="177" t="s">
        <v>18</v>
      </c>
      <c r="I156" s="39" t="s">
        <v>23</v>
      </c>
      <c r="J156" s="39" t="s">
        <v>18</v>
      </c>
      <c r="K156" s="39" t="s">
        <v>485</v>
      </c>
    </row>
    <row r="157" spans="1:12">
      <c r="A157" s="39" t="s">
        <v>949</v>
      </c>
      <c r="B157" s="265" t="s">
        <v>949</v>
      </c>
      <c r="C157" s="39" t="s">
        <v>35</v>
      </c>
      <c r="D157" s="39" t="s">
        <v>136</v>
      </c>
      <c r="E157" s="39" t="s">
        <v>136</v>
      </c>
      <c r="F157" s="177" t="s">
        <v>950</v>
      </c>
      <c r="G157" s="177" t="s">
        <v>951</v>
      </c>
      <c r="H157" s="177">
        <v>15735264446</v>
      </c>
      <c r="I157" s="177" t="s">
        <v>32</v>
      </c>
      <c r="J157" s="39" t="s">
        <v>952</v>
      </c>
      <c r="K157" s="39" t="s">
        <v>802</v>
      </c>
    </row>
    <row r="158" spans="1:12">
      <c r="A158" s="39" t="s">
        <v>953</v>
      </c>
      <c r="B158" s="265" t="s">
        <v>953</v>
      </c>
      <c r="C158" s="39" t="s">
        <v>35</v>
      </c>
      <c r="D158" s="39" t="s">
        <v>136</v>
      </c>
      <c r="E158" s="39" t="s">
        <v>136</v>
      </c>
      <c r="F158" s="177" t="s">
        <v>18</v>
      </c>
      <c r="G158" s="421" t="s">
        <v>954</v>
      </c>
      <c r="H158" s="177">
        <v>38228681918</v>
      </c>
      <c r="I158" s="177" t="s">
        <v>32</v>
      </c>
      <c r="J158" s="39" t="s">
        <v>955</v>
      </c>
      <c r="K158" s="39" t="s">
        <v>802</v>
      </c>
    </row>
    <row r="159" spans="1:12">
      <c r="A159" s="39" t="s">
        <v>956</v>
      </c>
      <c r="B159" s="39" t="s">
        <v>956</v>
      </c>
      <c r="C159" s="39" t="s">
        <v>35</v>
      </c>
      <c r="D159" s="39" t="s">
        <v>136</v>
      </c>
      <c r="E159" s="39" t="s">
        <v>136</v>
      </c>
      <c r="F159" s="177" t="s">
        <v>957</v>
      </c>
      <c r="G159" s="177" t="s">
        <v>958</v>
      </c>
      <c r="H159" s="177">
        <v>33571021214</v>
      </c>
      <c r="I159" s="177" t="s">
        <v>32</v>
      </c>
      <c r="J159" s="39" t="s">
        <v>959</v>
      </c>
      <c r="K159" s="39" t="s">
        <v>802</v>
      </c>
    </row>
    <row r="160" spans="1:12">
      <c r="A160" s="252" t="s">
        <v>960</v>
      </c>
      <c r="B160" s="252" t="s">
        <v>960</v>
      </c>
      <c r="C160" s="252" t="s">
        <v>35</v>
      </c>
      <c r="D160" s="252" t="s">
        <v>136</v>
      </c>
      <c r="E160" s="252" t="s">
        <v>136</v>
      </c>
      <c r="F160" s="412" t="s">
        <v>961</v>
      </c>
      <c r="G160" s="413" t="s">
        <v>962</v>
      </c>
      <c r="H160" s="412">
        <v>12167760062</v>
      </c>
      <c r="I160" s="412" t="s">
        <v>54</v>
      </c>
      <c r="J160" s="252" t="s">
        <v>54</v>
      </c>
      <c r="K160" s="39" t="s">
        <v>485</v>
      </c>
      <c r="L160" s="252"/>
    </row>
    <row r="161" spans="1:12">
      <c r="A161" s="252" t="s">
        <v>963</v>
      </c>
      <c r="B161" s="252" t="s">
        <v>963</v>
      </c>
      <c r="C161" s="252" t="s">
        <v>35</v>
      </c>
      <c r="D161" s="252" t="s">
        <v>136</v>
      </c>
      <c r="E161" s="252" t="s">
        <v>136</v>
      </c>
      <c r="F161" s="412" t="s">
        <v>964</v>
      </c>
      <c r="G161" s="412" t="s">
        <v>965</v>
      </c>
      <c r="H161" s="412">
        <v>4437223706</v>
      </c>
      <c r="I161" s="412" t="s">
        <v>54</v>
      </c>
      <c r="J161" s="252" t="s">
        <v>54</v>
      </c>
      <c r="K161" s="39" t="s">
        <v>485</v>
      </c>
      <c r="L161" s="252"/>
    </row>
    <row r="162" spans="1:12">
      <c r="A162" s="39" t="s">
        <v>144</v>
      </c>
      <c r="B162" s="39" t="s">
        <v>144</v>
      </c>
      <c r="C162" s="39" t="s">
        <v>35</v>
      </c>
      <c r="D162" s="39" t="s">
        <v>136</v>
      </c>
      <c r="E162" s="39" t="s">
        <v>136</v>
      </c>
      <c r="F162" s="177" t="s">
        <v>145</v>
      </c>
      <c r="G162" s="177" t="s">
        <v>146</v>
      </c>
      <c r="H162" s="177">
        <v>15321135386</v>
      </c>
      <c r="I162" s="177" t="s">
        <v>32</v>
      </c>
      <c r="J162" s="39" t="s">
        <v>18</v>
      </c>
      <c r="K162" s="39" t="s">
        <v>24</v>
      </c>
    </row>
    <row r="163" spans="1:12">
      <c r="A163" s="39" t="s">
        <v>966</v>
      </c>
      <c r="B163" s="265" t="s">
        <v>966</v>
      </c>
      <c r="C163" s="39" t="s">
        <v>35</v>
      </c>
      <c r="D163" s="39" t="s">
        <v>136</v>
      </c>
      <c r="E163" s="39" t="s">
        <v>136</v>
      </c>
      <c r="F163" s="177" t="s">
        <v>967</v>
      </c>
      <c r="G163" s="421" t="s">
        <v>968</v>
      </c>
      <c r="H163" s="177">
        <v>42400848062</v>
      </c>
      <c r="I163" s="177" t="s">
        <v>32</v>
      </c>
      <c r="J163" s="39" t="s">
        <v>969</v>
      </c>
      <c r="K163" s="39" t="s">
        <v>802</v>
      </c>
    </row>
    <row r="164" spans="1:12">
      <c r="A164" s="39" t="s">
        <v>970</v>
      </c>
      <c r="B164" s="265" t="s">
        <v>970</v>
      </c>
      <c r="C164" s="39" t="s">
        <v>35</v>
      </c>
      <c r="D164" s="39" t="s">
        <v>136</v>
      </c>
      <c r="E164" s="39" t="s">
        <v>136</v>
      </c>
      <c r="F164" s="177" t="s">
        <v>971</v>
      </c>
      <c r="G164" s="177" t="s">
        <v>972</v>
      </c>
      <c r="H164" s="177">
        <v>9990977726</v>
      </c>
      <c r="I164" s="177" t="s">
        <v>32</v>
      </c>
      <c r="J164" s="39" t="s">
        <v>973</v>
      </c>
      <c r="K164" s="39" t="s">
        <v>802</v>
      </c>
    </row>
    <row r="165" spans="1:12">
      <c r="A165" s="39" t="s">
        <v>974</v>
      </c>
      <c r="B165" s="39" t="s">
        <v>974</v>
      </c>
      <c r="C165" s="39" t="s">
        <v>35</v>
      </c>
      <c r="D165" s="39" t="s">
        <v>136</v>
      </c>
      <c r="E165" s="39" t="s">
        <v>136</v>
      </c>
      <c r="F165" s="177" t="s">
        <v>975</v>
      </c>
      <c r="G165" s="177" t="s">
        <v>976</v>
      </c>
      <c r="H165" s="177">
        <v>27163371710</v>
      </c>
      <c r="I165" s="177" t="s">
        <v>23</v>
      </c>
      <c r="J165" s="39" t="s">
        <v>18</v>
      </c>
      <c r="K165" s="39" t="s">
        <v>485</v>
      </c>
    </row>
    <row r="166" spans="1:12">
      <c r="A166" s="39" t="s">
        <v>977</v>
      </c>
      <c r="B166" s="265" t="s">
        <v>977</v>
      </c>
      <c r="C166" s="39" t="s">
        <v>35</v>
      </c>
      <c r="D166" s="39" t="s">
        <v>136</v>
      </c>
      <c r="E166" s="39" t="s">
        <v>136</v>
      </c>
      <c r="F166" s="177" t="s">
        <v>978</v>
      </c>
      <c r="G166" s="177" t="s">
        <v>979</v>
      </c>
      <c r="H166" s="177">
        <v>37986817214</v>
      </c>
      <c r="I166" s="177" t="s">
        <v>32</v>
      </c>
      <c r="J166" s="39" t="s">
        <v>980</v>
      </c>
      <c r="K166" s="39" t="s">
        <v>802</v>
      </c>
    </row>
    <row r="167" spans="1:12">
      <c r="A167" s="39" t="s">
        <v>981</v>
      </c>
      <c r="B167" s="265" t="s">
        <v>981</v>
      </c>
      <c r="C167" s="39" t="s">
        <v>35</v>
      </c>
      <c r="D167" s="39" t="s">
        <v>136</v>
      </c>
      <c r="E167" s="39" t="s">
        <v>136</v>
      </c>
      <c r="F167" s="177" t="s">
        <v>982</v>
      </c>
      <c r="G167" s="177" t="s">
        <v>983</v>
      </c>
      <c r="H167" s="177">
        <v>19931964086</v>
      </c>
      <c r="I167" s="177" t="s">
        <v>32</v>
      </c>
      <c r="J167" s="39" t="s">
        <v>984</v>
      </c>
      <c r="K167" s="39" t="s">
        <v>802</v>
      </c>
    </row>
    <row r="168" spans="1:12">
      <c r="A168" s="39" t="s">
        <v>985</v>
      </c>
      <c r="B168" s="265" t="s">
        <v>985</v>
      </c>
      <c r="C168" s="39" t="s">
        <v>35</v>
      </c>
      <c r="D168" s="39" t="s">
        <v>136</v>
      </c>
      <c r="E168" s="39" t="s">
        <v>136</v>
      </c>
      <c r="F168" s="177" t="s">
        <v>18</v>
      </c>
      <c r="G168" s="177" t="s">
        <v>986</v>
      </c>
      <c r="H168" s="177">
        <v>7028135102</v>
      </c>
      <c r="I168" s="177" t="s">
        <v>23</v>
      </c>
      <c r="J168" s="39" t="s">
        <v>18</v>
      </c>
      <c r="K168" s="39" t="s">
        <v>485</v>
      </c>
    </row>
    <row r="169" spans="1:12">
      <c r="A169" s="39" t="s">
        <v>147</v>
      </c>
      <c r="B169" s="265" t="s">
        <v>147</v>
      </c>
      <c r="C169" s="39" t="s">
        <v>35</v>
      </c>
      <c r="D169" s="39" t="s">
        <v>136</v>
      </c>
      <c r="E169" s="39" t="s">
        <v>136</v>
      </c>
      <c r="F169" s="177" t="s">
        <v>148</v>
      </c>
      <c r="G169" s="177" t="s">
        <v>149</v>
      </c>
      <c r="H169" s="177">
        <v>5637413054</v>
      </c>
      <c r="I169" s="177" t="s">
        <v>32</v>
      </c>
      <c r="J169" s="39" t="s">
        <v>18</v>
      </c>
      <c r="K169" s="39" t="s">
        <v>24</v>
      </c>
    </row>
    <row r="170" spans="1:12">
      <c r="A170" s="39" t="s">
        <v>987</v>
      </c>
      <c r="B170" s="39" t="s">
        <v>987</v>
      </c>
      <c r="C170" s="39" t="s">
        <v>35</v>
      </c>
      <c r="D170" s="39" t="s">
        <v>136</v>
      </c>
      <c r="E170" s="39" t="s">
        <v>136</v>
      </c>
      <c r="F170" s="177" t="s">
        <v>988</v>
      </c>
      <c r="G170" s="422" t="s">
        <v>989</v>
      </c>
      <c r="H170" s="177">
        <v>14576142782</v>
      </c>
      <c r="I170" s="177" t="s">
        <v>32</v>
      </c>
      <c r="J170" s="39" t="s">
        <v>990</v>
      </c>
      <c r="K170" s="39" t="s">
        <v>802</v>
      </c>
    </row>
    <row r="171" spans="1:12">
      <c r="A171" s="39" t="s">
        <v>991</v>
      </c>
      <c r="B171" s="39" t="s">
        <v>991</v>
      </c>
      <c r="C171" s="39" t="s">
        <v>35</v>
      </c>
      <c r="D171" s="39" t="s">
        <v>884</v>
      </c>
      <c r="E171" s="39" t="s">
        <v>884</v>
      </c>
      <c r="F171" s="177" t="s">
        <v>992</v>
      </c>
      <c r="G171" s="177" t="s">
        <v>993</v>
      </c>
      <c r="H171" s="177" t="s">
        <v>994</v>
      </c>
      <c r="I171" s="177" t="s">
        <v>23</v>
      </c>
      <c r="J171" s="39" t="s">
        <v>18</v>
      </c>
      <c r="K171" s="39" t="s">
        <v>485</v>
      </c>
    </row>
    <row r="172" spans="1:12">
      <c r="A172" s="39" t="s">
        <v>995</v>
      </c>
      <c r="B172" s="39" t="s">
        <v>995</v>
      </c>
      <c r="C172" s="39" t="s">
        <v>35</v>
      </c>
      <c r="D172" s="39" t="s">
        <v>884</v>
      </c>
      <c r="E172" s="39" t="s">
        <v>884</v>
      </c>
      <c r="F172" s="177" t="s">
        <v>18</v>
      </c>
      <c r="G172" s="177" t="s">
        <v>996</v>
      </c>
      <c r="I172" s="177" t="s">
        <v>32</v>
      </c>
      <c r="J172" s="39" t="s">
        <v>997</v>
      </c>
      <c r="K172" s="39" t="s">
        <v>802</v>
      </c>
    </row>
    <row r="173" spans="1:12">
      <c r="A173" s="39" t="s">
        <v>998</v>
      </c>
      <c r="B173" s="265" t="s">
        <v>998</v>
      </c>
      <c r="C173" s="39" t="s">
        <v>35</v>
      </c>
      <c r="D173" s="39" t="s">
        <v>136</v>
      </c>
      <c r="E173" s="39" t="s">
        <v>136</v>
      </c>
      <c r="F173" s="177" t="s">
        <v>999</v>
      </c>
      <c r="G173" s="421" t="s">
        <v>1000</v>
      </c>
      <c r="H173" s="177">
        <v>13437549758</v>
      </c>
      <c r="I173" s="177" t="s">
        <v>32</v>
      </c>
      <c r="J173" s="39" t="s">
        <v>1001</v>
      </c>
      <c r="K173" s="39" t="s">
        <v>802</v>
      </c>
    </row>
    <row r="174" spans="1:12">
      <c r="A174" s="39" t="s">
        <v>1002</v>
      </c>
      <c r="B174" s="265" t="s">
        <v>1002</v>
      </c>
      <c r="C174" s="39" t="s">
        <v>35</v>
      </c>
      <c r="D174" s="39" t="s">
        <v>136</v>
      </c>
      <c r="E174" s="39" t="s">
        <v>136</v>
      </c>
      <c r="F174" s="177" t="s">
        <v>1003</v>
      </c>
      <c r="G174" s="177" t="s">
        <v>1004</v>
      </c>
      <c r="H174" s="177">
        <v>21166955966</v>
      </c>
      <c r="I174" s="177" t="s">
        <v>32</v>
      </c>
      <c r="J174" s="39" t="s">
        <v>947</v>
      </c>
      <c r="K174" s="39" t="s">
        <v>802</v>
      </c>
    </row>
    <row r="175" spans="1:12">
      <c r="A175" s="39" t="s">
        <v>1005</v>
      </c>
      <c r="B175" s="265" t="s">
        <v>1005</v>
      </c>
      <c r="C175" s="39" t="s">
        <v>35</v>
      </c>
      <c r="D175" s="39" t="s">
        <v>136</v>
      </c>
      <c r="E175" s="39" t="s">
        <v>136</v>
      </c>
      <c r="G175" s="421" t="s">
        <v>1006</v>
      </c>
      <c r="H175" s="177">
        <v>37382155454</v>
      </c>
      <c r="I175" s="177" t="s">
        <v>32</v>
      </c>
      <c r="J175" s="39" t="s">
        <v>1007</v>
      </c>
      <c r="K175" s="39" t="s">
        <v>802</v>
      </c>
    </row>
    <row r="176" spans="1:12">
      <c r="A176" s="39" t="s">
        <v>1008</v>
      </c>
      <c r="B176" s="265" t="s">
        <v>1008</v>
      </c>
      <c r="C176" s="39" t="s">
        <v>35</v>
      </c>
      <c r="D176" s="39" t="s">
        <v>136</v>
      </c>
      <c r="E176" s="39" t="s">
        <v>136</v>
      </c>
      <c r="F176" s="177" t="s">
        <v>1009</v>
      </c>
      <c r="G176" s="177" t="s">
        <v>1010</v>
      </c>
      <c r="H176" s="177">
        <v>17787568574</v>
      </c>
      <c r="I176" s="177" t="s">
        <v>32</v>
      </c>
      <c r="J176" s="39" t="s">
        <v>1011</v>
      </c>
      <c r="K176" s="39" t="s">
        <v>802</v>
      </c>
    </row>
    <row r="177" spans="1:13">
      <c r="A177" s="39" t="s">
        <v>1012</v>
      </c>
      <c r="B177" s="265" t="s">
        <v>1012</v>
      </c>
      <c r="C177" s="39" t="s">
        <v>35</v>
      </c>
      <c r="D177" s="39" t="s">
        <v>136</v>
      </c>
      <c r="E177" s="39" t="s">
        <v>136</v>
      </c>
      <c r="F177" s="177" t="s">
        <v>1013</v>
      </c>
      <c r="G177" s="421" t="s">
        <v>1014</v>
      </c>
      <c r="H177" s="177">
        <v>35748075710</v>
      </c>
      <c r="I177" s="177" t="s">
        <v>32</v>
      </c>
      <c r="J177" s="39" t="s">
        <v>1015</v>
      </c>
      <c r="K177" s="39" t="s">
        <v>802</v>
      </c>
    </row>
    <row r="178" spans="1:13">
      <c r="A178" s="39" t="s">
        <v>1016</v>
      </c>
      <c r="B178" s="265" t="s">
        <v>1016</v>
      </c>
      <c r="C178" s="39" t="s">
        <v>35</v>
      </c>
      <c r="D178" s="39" t="s">
        <v>136</v>
      </c>
      <c r="E178" s="39" t="s">
        <v>136</v>
      </c>
      <c r="F178" s="177" t="s">
        <v>1017</v>
      </c>
      <c r="G178" s="177" t="s">
        <v>1018</v>
      </c>
      <c r="H178" s="177">
        <v>14344542398</v>
      </c>
      <c r="I178" s="177" t="s">
        <v>32</v>
      </c>
      <c r="J178" s="39" t="s">
        <v>1019</v>
      </c>
      <c r="K178" s="39" t="s">
        <v>802</v>
      </c>
    </row>
    <row r="179" spans="1:13">
      <c r="A179" s="39" t="s">
        <v>1020</v>
      </c>
      <c r="B179" s="265" t="s">
        <v>1020</v>
      </c>
      <c r="C179" s="39" t="s">
        <v>35</v>
      </c>
      <c r="D179" s="39" t="s">
        <v>136</v>
      </c>
      <c r="E179" s="39" t="s">
        <v>136</v>
      </c>
      <c r="G179" s="421" t="s">
        <v>1021</v>
      </c>
      <c r="H179" s="177">
        <v>15125377214</v>
      </c>
      <c r="I179" s="177" t="s">
        <v>32</v>
      </c>
      <c r="J179" s="39" t="s">
        <v>1022</v>
      </c>
      <c r="K179" s="39" t="s">
        <v>802</v>
      </c>
    </row>
    <row r="180" spans="1:13">
      <c r="A180" s="39" t="s">
        <v>1023</v>
      </c>
      <c r="B180" s="39" t="s">
        <v>1023</v>
      </c>
      <c r="C180" s="39" t="s">
        <v>35</v>
      </c>
      <c r="D180" s="39" t="s">
        <v>136</v>
      </c>
      <c r="E180" s="39" t="s">
        <v>136</v>
      </c>
      <c r="F180" s="177" t="s">
        <v>1024</v>
      </c>
      <c r="G180" s="177" t="s">
        <v>1025</v>
      </c>
      <c r="H180" s="177">
        <v>24257449406</v>
      </c>
      <c r="I180" s="177" t="s">
        <v>23</v>
      </c>
      <c r="J180" s="39" t="s">
        <v>18</v>
      </c>
      <c r="K180" s="39" t="s">
        <v>485</v>
      </c>
    </row>
    <row r="181" spans="1:13">
      <c r="A181" s="39" t="s">
        <v>1026</v>
      </c>
      <c r="B181" s="39" t="s">
        <v>1026</v>
      </c>
      <c r="C181" s="39" t="s">
        <v>35</v>
      </c>
      <c r="D181" s="39" t="s">
        <v>136</v>
      </c>
      <c r="E181" s="39" t="s">
        <v>136</v>
      </c>
      <c r="F181" s="177" t="s">
        <v>1027</v>
      </c>
      <c r="G181" s="421" t="s">
        <v>1028</v>
      </c>
      <c r="H181" s="177">
        <v>19614233882</v>
      </c>
      <c r="I181" s="177" t="s">
        <v>32</v>
      </c>
      <c r="J181" s="39" t="s">
        <v>1029</v>
      </c>
      <c r="K181" s="39" t="s">
        <v>802</v>
      </c>
    </row>
    <row r="182" spans="1:13">
      <c r="A182" s="39" t="s">
        <v>1030</v>
      </c>
      <c r="B182" s="39" t="s">
        <v>1030</v>
      </c>
      <c r="C182" s="39" t="s">
        <v>35</v>
      </c>
      <c r="D182" s="39" t="s">
        <v>136</v>
      </c>
      <c r="E182" s="39" t="s">
        <v>136</v>
      </c>
      <c r="F182" s="177" t="s">
        <v>1031</v>
      </c>
      <c r="G182" s="422" t="s">
        <v>1032</v>
      </c>
      <c r="H182" s="177">
        <v>28675026110</v>
      </c>
      <c r="I182" s="177" t="s">
        <v>23</v>
      </c>
      <c r="J182" s="39" t="s">
        <v>18</v>
      </c>
      <c r="K182" s="39" t="s">
        <v>485</v>
      </c>
    </row>
    <row r="183" spans="1:13" s="420" customFormat="1">
      <c r="A183" s="252" t="s">
        <v>1033</v>
      </c>
      <c r="B183" s="252" t="s">
        <v>1033</v>
      </c>
      <c r="C183" s="252" t="s">
        <v>35</v>
      </c>
      <c r="D183" s="252" t="s">
        <v>136</v>
      </c>
      <c r="E183" s="252" t="s">
        <v>136</v>
      </c>
      <c r="F183" s="412" t="s">
        <v>1034</v>
      </c>
      <c r="G183" s="413" t="s">
        <v>1035</v>
      </c>
      <c r="H183" s="412">
        <v>38581214654</v>
      </c>
      <c r="I183" s="412" t="s">
        <v>54</v>
      </c>
      <c r="J183" s="252" t="s">
        <v>54</v>
      </c>
      <c r="K183" s="39" t="s">
        <v>485</v>
      </c>
      <c r="L183" s="252"/>
      <c r="M183" s="428"/>
    </row>
    <row r="184" spans="1:13">
      <c r="A184" s="39" t="s">
        <v>1036</v>
      </c>
      <c r="B184" s="39" t="s">
        <v>1036</v>
      </c>
      <c r="C184" s="39" t="s">
        <v>35</v>
      </c>
      <c r="D184" s="39" t="s">
        <v>136</v>
      </c>
      <c r="E184" s="39" t="s">
        <v>136</v>
      </c>
      <c r="F184" s="177" t="s">
        <v>1037</v>
      </c>
      <c r="G184" s="421" t="s">
        <v>1038</v>
      </c>
      <c r="H184" s="177">
        <v>3752697278</v>
      </c>
      <c r="I184" s="177" t="s">
        <v>32</v>
      </c>
      <c r="J184" s="39" t="s">
        <v>831</v>
      </c>
      <c r="K184" s="39" t="s">
        <v>802</v>
      </c>
    </row>
    <row r="185" spans="1:13">
      <c r="A185" s="39" t="s">
        <v>1039</v>
      </c>
      <c r="B185" s="265" t="s">
        <v>1039</v>
      </c>
      <c r="C185" s="39" t="s">
        <v>35</v>
      </c>
      <c r="D185" s="39" t="s">
        <v>136</v>
      </c>
      <c r="E185" s="39" t="s">
        <v>136</v>
      </c>
      <c r="F185" s="177" t="s">
        <v>1040</v>
      </c>
      <c r="G185" s="421" t="s">
        <v>1041</v>
      </c>
      <c r="H185" s="177">
        <v>15372467390</v>
      </c>
      <c r="I185" s="177" t="s">
        <v>32</v>
      </c>
      <c r="J185" s="39" t="s">
        <v>1042</v>
      </c>
      <c r="K185" s="39" t="s">
        <v>802</v>
      </c>
    </row>
    <row r="186" spans="1:13">
      <c r="A186" s="39" t="s">
        <v>1043</v>
      </c>
      <c r="B186" s="265" t="s">
        <v>1043</v>
      </c>
      <c r="C186" s="39" t="s">
        <v>35</v>
      </c>
      <c r="D186" s="39" t="s">
        <v>136</v>
      </c>
      <c r="E186" s="39" t="s">
        <v>136</v>
      </c>
      <c r="F186" s="177" t="s">
        <v>1044</v>
      </c>
      <c r="G186" s="421" t="s">
        <v>1045</v>
      </c>
      <c r="H186" s="177">
        <v>39135674558</v>
      </c>
      <c r="I186" s="177" t="s">
        <v>32</v>
      </c>
      <c r="J186" s="39" t="s">
        <v>1046</v>
      </c>
      <c r="K186" s="39" t="s">
        <v>802</v>
      </c>
    </row>
    <row r="187" spans="1:13">
      <c r="A187" s="39" t="s">
        <v>1047</v>
      </c>
      <c r="B187" s="265" t="s">
        <v>1047</v>
      </c>
      <c r="C187" s="39" t="s">
        <v>35</v>
      </c>
      <c r="D187" s="39" t="s">
        <v>136</v>
      </c>
      <c r="E187" s="39" t="s">
        <v>136</v>
      </c>
      <c r="F187" s="177" t="s">
        <v>1048</v>
      </c>
      <c r="G187" s="443" t="s">
        <v>1049</v>
      </c>
      <c r="H187" s="177">
        <v>17912046782</v>
      </c>
      <c r="I187" s="177" t="s">
        <v>32</v>
      </c>
      <c r="J187" s="39" t="s">
        <v>1050</v>
      </c>
      <c r="K187" s="39" t="s">
        <v>802</v>
      </c>
    </row>
    <row r="188" spans="1:13">
      <c r="A188" s="39" t="s">
        <v>1051</v>
      </c>
      <c r="B188" s="265" t="s">
        <v>1051</v>
      </c>
      <c r="C188" s="39" t="s">
        <v>35</v>
      </c>
      <c r="D188" s="39" t="s">
        <v>136</v>
      </c>
      <c r="E188" s="39" t="s">
        <v>136</v>
      </c>
      <c r="F188" s="177" t="s">
        <v>1052</v>
      </c>
      <c r="G188" s="421" t="s">
        <v>1053</v>
      </c>
      <c r="H188" s="177">
        <v>35205373118</v>
      </c>
      <c r="I188" s="177" t="s">
        <v>23</v>
      </c>
      <c r="J188" s="39" t="s">
        <v>18</v>
      </c>
      <c r="K188" s="39" t="s">
        <v>485</v>
      </c>
    </row>
    <row r="189" spans="1:13">
      <c r="A189" s="39" t="s">
        <v>1054</v>
      </c>
      <c r="B189" s="265" t="s">
        <v>1054</v>
      </c>
      <c r="C189" s="39" t="s">
        <v>35</v>
      </c>
      <c r="D189" s="39" t="s">
        <v>136</v>
      </c>
      <c r="E189" s="39" t="s">
        <v>136</v>
      </c>
      <c r="F189" s="177" t="s">
        <v>1055</v>
      </c>
      <c r="G189" s="421" t="s">
        <v>1056</v>
      </c>
      <c r="H189" s="177">
        <v>9083985086</v>
      </c>
      <c r="I189" s="177" t="s">
        <v>23</v>
      </c>
      <c r="J189" s="39" t="s">
        <v>18</v>
      </c>
      <c r="K189" s="39" t="s">
        <v>485</v>
      </c>
    </row>
    <row r="190" spans="1:13">
      <c r="A190" s="39" t="s">
        <v>1057</v>
      </c>
      <c r="B190" s="39" t="s">
        <v>1057</v>
      </c>
      <c r="C190" s="39" t="s">
        <v>35</v>
      </c>
      <c r="D190" s="39" t="s">
        <v>136</v>
      </c>
      <c r="E190" s="39" t="s">
        <v>136</v>
      </c>
      <c r="F190" s="177" t="s">
        <v>1058</v>
      </c>
      <c r="G190" s="421" t="s">
        <v>1059</v>
      </c>
      <c r="H190" s="177">
        <v>11257221566</v>
      </c>
      <c r="I190" s="177" t="s">
        <v>32</v>
      </c>
      <c r="J190" s="39" t="s">
        <v>1060</v>
      </c>
      <c r="K190" s="39" t="s">
        <v>485</v>
      </c>
    </row>
    <row r="191" spans="1:13">
      <c r="A191" s="39" t="s">
        <v>1061</v>
      </c>
      <c r="B191" s="265" t="s">
        <v>1061</v>
      </c>
      <c r="C191" s="39" t="s">
        <v>35</v>
      </c>
      <c r="D191" s="39" t="s">
        <v>136</v>
      </c>
      <c r="E191" s="39" t="s">
        <v>136</v>
      </c>
      <c r="F191" s="177" t="s">
        <v>1062</v>
      </c>
      <c r="G191" s="421" t="s">
        <v>1063</v>
      </c>
      <c r="H191" s="177">
        <v>39075208382</v>
      </c>
      <c r="I191" s="177" t="s">
        <v>32</v>
      </c>
      <c r="J191" s="39" t="s">
        <v>1064</v>
      </c>
      <c r="K191" s="39" t="s">
        <v>802</v>
      </c>
    </row>
    <row r="192" spans="1:13">
      <c r="A192" s="39" t="s">
        <v>1065</v>
      </c>
      <c r="B192" s="265" t="s">
        <v>1065</v>
      </c>
      <c r="C192" s="39" t="s">
        <v>35</v>
      </c>
      <c r="D192" s="39" t="s">
        <v>136</v>
      </c>
      <c r="E192" s="39" t="s">
        <v>136</v>
      </c>
      <c r="F192" s="177" t="s">
        <v>1066</v>
      </c>
      <c r="G192" s="421" t="s">
        <v>1067</v>
      </c>
      <c r="H192" s="177">
        <v>25520520638</v>
      </c>
      <c r="I192" s="177" t="s">
        <v>32</v>
      </c>
      <c r="J192" s="424" t="s">
        <v>1068</v>
      </c>
      <c r="K192" s="39" t="s">
        <v>802</v>
      </c>
    </row>
    <row r="193" spans="1:13">
      <c r="A193" s="39" t="s">
        <v>1069</v>
      </c>
      <c r="B193" s="265" t="s">
        <v>1069</v>
      </c>
      <c r="C193" s="39" t="s">
        <v>35</v>
      </c>
      <c r="D193" s="39" t="s">
        <v>136</v>
      </c>
      <c r="E193" s="39" t="s">
        <v>136</v>
      </c>
      <c r="F193" s="177" t="s">
        <v>1070</v>
      </c>
      <c r="G193" s="421" t="s">
        <v>1071</v>
      </c>
      <c r="H193" s="177">
        <v>26494697918</v>
      </c>
      <c r="I193" s="177" t="s">
        <v>32</v>
      </c>
      <c r="J193" s="39" t="s">
        <v>1072</v>
      </c>
      <c r="K193" s="39" t="s">
        <v>802</v>
      </c>
    </row>
    <row r="194" spans="1:13">
      <c r="A194" s="39" t="s">
        <v>1073</v>
      </c>
      <c r="B194" s="265" t="s">
        <v>1073</v>
      </c>
      <c r="C194" s="39" t="s">
        <v>35</v>
      </c>
      <c r="D194" s="39" t="s">
        <v>136</v>
      </c>
      <c r="E194" s="39" t="s">
        <v>136</v>
      </c>
      <c r="F194" s="177" t="s">
        <v>1074</v>
      </c>
      <c r="G194" s="421" t="s">
        <v>1075</v>
      </c>
      <c r="H194" s="177">
        <v>13558482110</v>
      </c>
      <c r="I194" s="177" t="s">
        <v>32</v>
      </c>
      <c r="J194" s="39" t="s">
        <v>1076</v>
      </c>
      <c r="K194" s="39" t="s">
        <v>802</v>
      </c>
    </row>
    <row r="195" spans="1:13">
      <c r="A195" s="39" t="s">
        <v>1077</v>
      </c>
      <c r="B195" s="265" t="s">
        <v>1077</v>
      </c>
      <c r="C195" s="39" t="s">
        <v>35</v>
      </c>
      <c r="D195" s="39" t="s">
        <v>136</v>
      </c>
      <c r="E195" s="39" t="s">
        <v>136</v>
      </c>
      <c r="F195" s="177" t="s">
        <v>1078</v>
      </c>
      <c r="G195" s="421" t="s">
        <v>1079</v>
      </c>
      <c r="H195" s="177">
        <v>41675253950</v>
      </c>
      <c r="I195" s="177" t="s">
        <v>32</v>
      </c>
      <c r="J195" s="39" t="s">
        <v>1080</v>
      </c>
      <c r="K195" s="39" t="s">
        <v>802</v>
      </c>
    </row>
    <row r="196" spans="1:13">
      <c r="A196" s="39" t="s">
        <v>1081</v>
      </c>
      <c r="B196" s="39" t="s">
        <v>1081</v>
      </c>
      <c r="C196" s="39" t="s">
        <v>35</v>
      </c>
      <c r="D196" s="39" t="s">
        <v>136</v>
      </c>
      <c r="E196" s="39" t="s">
        <v>136</v>
      </c>
      <c r="F196" s="177" t="s">
        <v>1082</v>
      </c>
      <c r="G196" s="421" t="s">
        <v>1083</v>
      </c>
      <c r="H196" s="177">
        <v>24028264730</v>
      </c>
      <c r="I196" s="177" t="s">
        <v>32</v>
      </c>
      <c r="J196" s="39" t="s">
        <v>1084</v>
      </c>
      <c r="K196" s="39" t="s">
        <v>802</v>
      </c>
    </row>
    <row r="197" spans="1:13">
      <c r="A197" s="39" t="s">
        <v>1085</v>
      </c>
      <c r="B197" s="265" t="s">
        <v>1085</v>
      </c>
      <c r="C197" s="39" t="s">
        <v>35</v>
      </c>
      <c r="D197" s="39" t="s">
        <v>136</v>
      </c>
      <c r="E197" s="39" t="s">
        <v>136</v>
      </c>
      <c r="F197" s="177" t="s">
        <v>1086</v>
      </c>
      <c r="G197" s="421" t="s">
        <v>1087</v>
      </c>
      <c r="H197" s="177">
        <v>19068358682</v>
      </c>
      <c r="I197" s="177" t="s">
        <v>32</v>
      </c>
      <c r="J197" s="39" t="s">
        <v>1088</v>
      </c>
      <c r="K197" s="39" t="s">
        <v>802</v>
      </c>
    </row>
    <row r="198" spans="1:13" s="420" customFormat="1">
      <c r="A198" s="252" t="s">
        <v>1089</v>
      </c>
      <c r="B198" s="252" t="s">
        <v>1089</v>
      </c>
      <c r="C198" s="252" t="s">
        <v>35</v>
      </c>
      <c r="D198" s="252" t="s">
        <v>136</v>
      </c>
      <c r="E198" s="252" t="s">
        <v>136</v>
      </c>
      <c r="F198" s="412" t="s">
        <v>1090</v>
      </c>
      <c r="G198" s="413" t="s">
        <v>1091</v>
      </c>
      <c r="H198" s="412">
        <v>15610786238</v>
      </c>
      <c r="I198" s="412" t="s">
        <v>54</v>
      </c>
      <c r="J198" s="252" t="s">
        <v>54</v>
      </c>
      <c r="K198" s="39" t="s">
        <v>485</v>
      </c>
      <c r="L198" s="252"/>
      <c r="M198" s="428"/>
    </row>
    <row r="199" spans="1:13">
      <c r="A199" s="39" t="s">
        <v>1092</v>
      </c>
      <c r="B199" s="265" t="s">
        <v>1092</v>
      </c>
      <c r="C199" s="39" t="s">
        <v>35</v>
      </c>
      <c r="D199" s="39" t="s">
        <v>136</v>
      </c>
      <c r="E199" s="39" t="s">
        <v>136</v>
      </c>
      <c r="F199" s="177" t="s">
        <v>1093</v>
      </c>
      <c r="G199" s="421" t="s">
        <v>1094</v>
      </c>
      <c r="H199" s="177">
        <v>35749568702</v>
      </c>
      <c r="I199" s="177" t="s">
        <v>32</v>
      </c>
      <c r="J199" s="39" t="s">
        <v>1095</v>
      </c>
      <c r="K199" s="39" t="s">
        <v>802</v>
      </c>
    </row>
    <row r="200" spans="1:13" s="420" customFormat="1">
      <c r="A200" s="252" t="s">
        <v>1096</v>
      </c>
      <c r="B200" s="252" t="s">
        <v>1096</v>
      </c>
      <c r="C200" s="252" t="s">
        <v>35</v>
      </c>
      <c r="D200" s="252" t="s">
        <v>136</v>
      </c>
      <c r="E200" s="252" t="s">
        <v>136</v>
      </c>
      <c r="F200" s="412" t="s">
        <v>1097</v>
      </c>
      <c r="G200" s="412" t="s">
        <v>1098</v>
      </c>
      <c r="H200" s="412">
        <v>33875117246</v>
      </c>
      <c r="I200" s="412" t="s">
        <v>54</v>
      </c>
      <c r="J200" s="252" t="s">
        <v>54</v>
      </c>
      <c r="K200" s="39" t="s">
        <v>485</v>
      </c>
      <c r="L200" s="252"/>
      <c r="M200" s="428"/>
    </row>
    <row r="201" spans="1:13" s="420" customFormat="1">
      <c r="A201" s="252" t="s">
        <v>1099</v>
      </c>
      <c r="B201" s="252" t="s">
        <v>1099</v>
      </c>
      <c r="C201" s="252" t="s">
        <v>35</v>
      </c>
      <c r="D201" s="252" t="s">
        <v>136</v>
      </c>
      <c r="E201" s="252" t="s">
        <v>136</v>
      </c>
      <c r="F201" s="412" t="s">
        <v>1100</v>
      </c>
      <c r="G201" s="413" t="s">
        <v>1101</v>
      </c>
      <c r="H201" s="412">
        <v>28735492286</v>
      </c>
      <c r="I201" s="412" t="s">
        <v>54</v>
      </c>
      <c r="J201" s="252" t="s">
        <v>54</v>
      </c>
      <c r="K201" s="39" t="s">
        <v>485</v>
      </c>
      <c r="L201" s="252"/>
      <c r="M201" s="428"/>
    </row>
    <row r="202" spans="1:13">
      <c r="A202" s="39" t="s">
        <v>1102</v>
      </c>
      <c r="B202" s="265" t="s">
        <v>1102</v>
      </c>
      <c r="C202" s="39" t="s">
        <v>35</v>
      </c>
      <c r="D202" s="39" t="s">
        <v>136</v>
      </c>
      <c r="E202" s="39" t="s">
        <v>136</v>
      </c>
      <c r="F202" s="177" t="s">
        <v>1103</v>
      </c>
      <c r="G202" s="177" t="s">
        <v>1104</v>
      </c>
      <c r="H202" s="177">
        <v>42546313910</v>
      </c>
      <c r="I202" s="177" t="s">
        <v>32</v>
      </c>
      <c r="J202" s="39" t="s">
        <v>1105</v>
      </c>
      <c r="K202" s="39" t="s">
        <v>802</v>
      </c>
    </row>
    <row r="203" spans="1:13">
      <c r="A203" s="39" t="s">
        <v>1106</v>
      </c>
      <c r="B203" s="39" t="s">
        <v>1106</v>
      </c>
      <c r="C203" s="39" t="s">
        <v>35</v>
      </c>
      <c r="D203" s="39" t="s">
        <v>136</v>
      </c>
      <c r="E203" s="39" t="s">
        <v>136</v>
      </c>
      <c r="F203" s="177" t="s">
        <v>907</v>
      </c>
      <c r="G203" s="421" t="s">
        <v>1107</v>
      </c>
      <c r="H203" s="177">
        <v>33025044926</v>
      </c>
      <c r="I203" s="177" t="s">
        <v>32</v>
      </c>
      <c r="J203" s="39" t="s">
        <v>1108</v>
      </c>
      <c r="K203" s="39" t="s">
        <v>802</v>
      </c>
    </row>
    <row r="204" spans="1:13">
      <c r="A204" s="39" t="s">
        <v>1109</v>
      </c>
      <c r="B204" s="265" t="s">
        <v>1109</v>
      </c>
      <c r="C204" s="39" t="s">
        <v>35</v>
      </c>
      <c r="D204" s="39" t="s">
        <v>136</v>
      </c>
      <c r="E204" s="39" t="s">
        <v>136</v>
      </c>
      <c r="F204" s="177" t="s">
        <v>1110</v>
      </c>
      <c r="G204" s="421" t="s">
        <v>1111</v>
      </c>
      <c r="H204" s="177">
        <v>3156806846</v>
      </c>
      <c r="I204" s="177" t="s">
        <v>32</v>
      </c>
      <c r="J204" s="39" t="s">
        <v>1112</v>
      </c>
      <c r="K204" s="39" t="s">
        <v>802</v>
      </c>
    </row>
    <row r="205" spans="1:13">
      <c r="A205" s="39" t="s">
        <v>1113</v>
      </c>
      <c r="B205" s="265" t="s">
        <v>1113</v>
      </c>
      <c r="C205" s="39" t="s">
        <v>35</v>
      </c>
      <c r="D205" s="39" t="s">
        <v>136</v>
      </c>
      <c r="E205" s="39" t="s">
        <v>136</v>
      </c>
      <c r="F205" s="177" t="s">
        <v>1114</v>
      </c>
      <c r="G205" s="421" t="s">
        <v>1115</v>
      </c>
      <c r="H205" s="177">
        <v>6614006042</v>
      </c>
      <c r="I205" s="177" t="s">
        <v>32</v>
      </c>
      <c r="J205" s="39" t="s">
        <v>1116</v>
      </c>
      <c r="K205" s="39" t="s">
        <v>802</v>
      </c>
    </row>
    <row r="206" spans="1:13" s="420" customFormat="1">
      <c r="A206" s="252" t="s">
        <v>1117</v>
      </c>
      <c r="B206" s="252" t="s">
        <v>1117</v>
      </c>
      <c r="C206" s="252" t="s">
        <v>35</v>
      </c>
      <c r="D206" s="252" t="s">
        <v>136</v>
      </c>
      <c r="E206" s="252" t="s">
        <v>136</v>
      </c>
      <c r="F206" s="412" t="s">
        <v>1118</v>
      </c>
      <c r="G206" s="413" t="s">
        <v>1119</v>
      </c>
      <c r="H206" s="412">
        <v>34912176410</v>
      </c>
      <c r="I206" s="412" t="s">
        <v>54</v>
      </c>
      <c r="J206" s="252" t="s">
        <v>54</v>
      </c>
      <c r="K206" s="39" t="s">
        <v>485</v>
      </c>
      <c r="L206" s="252"/>
      <c r="M206" s="428"/>
    </row>
    <row r="207" spans="1:13">
      <c r="A207" s="39" t="s">
        <v>1120</v>
      </c>
      <c r="B207" s="39" t="s">
        <v>1120</v>
      </c>
      <c r="C207" s="39" t="s">
        <v>35</v>
      </c>
      <c r="D207" s="39" t="s">
        <v>136</v>
      </c>
      <c r="E207" s="39" t="s">
        <v>136</v>
      </c>
      <c r="F207" s="177" t="s">
        <v>1121</v>
      </c>
      <c r="G207" s="421" t="s">
        <v>1122</v>
      </c>
      <c r="H207" s="177">
        <v>27697302974</v>
      </c>
      <c r="I207" s="177" t="s">
        <v>23</v>
      </c>
      <c r="J207" s="39" t="s">
        <v>18</v>
      </c>
      <c r="K207" s="39" t="s">
        <v>485</v>
      </c>
    </row>
    <row r="208" spans="1:13">
      <c r="A208" s="39" t="s">
        <v>1123</v>
      </c>
      <c r="B208" s="265" t="s">
        <v>1123</v>
      </c>
      <c r="C208" s="39" t="s">
        <v>35</v>
      </c>
      <c r="D208" s="39" t="s">
        <v>136</v>
      </c>
      <c r="E208" s="39" t="s">
        <v>136</v>
      </c>
      <c r="F208" s="177" t="s">
        <v>1124</v>
      </c>
      <c r="G208" s="421" t="s">
        <v>1125</v>
      </c>
      <c r="H208" s="177">
        <v>20633024702</v>
      </c>
      <c r="I208" s="177" t="s">
        <v>32</v>
      </c>
      <c r="J208" s="39" t="s">
        <v>1126</v>
      </c>
      <c r="K208" s="39" t="s">
        <v>802</v>
      </c>
    </row>
    <row r="209" spans="1:13" s="420" customFormat="1">
      <c r="A209" s="252" t="s">
        <v>1127</v>
      </c>
      <c r="B209" s="415" t="s">
        <v>1127</v>
      </c>
      <c r="C209" s="252" t="s">
        <v>35</v>
      </c>
      <c r="D209" s="252" t="s">
        <v>136</v>
      </c>
      <c r="E209" s="252" t="s">
        <v>136</v>
      </c>
      <c r="F209" s="412" t="s">
        <v>1128</v>
      </c>
      <c r="G209" s="413" t="s">
        <v>1129</v>
      </c>
      <c r="H209" s="412">
        <v>29874085310</v>
      </c>
      <c r="I209" s="412" t="s">
        <v>54</v>
      </c>
      <c r="J209" s="252" t="s">
        <v>54</v>
      </c>
      <c r="K209" s="39" t="s">
        <v>485</v>
      </c>
      <c r="L209" s="252"/>
      <c r="M209" s="428"/>
    </row>
    <row r="210" spans="1:13">
      <c r="A210" s="39" t="s">
        <v>1130</v>
      </c>
      <c r="B210" s="39" t="s">
        <v>1130</v>
      </c>
      <c r="C210" s="39" t="s">
        <v>35</v>
      </c>
      <c r="D210" s="39" t="s">
        <v>136</v>
      </c>
      <c r="E210" s="39" t="s">
        <v>136</v>
      </c>
      <c r="F210" s="177" t="s">
        <v>1131</v>
      </c>
      <c r="G210" s="421" t="s">
        <v>1132</v>
      </c>
      <c r="H210" s="177">
        <v>17851580606</v>
      </c>
      <c r="I210" s="177" t="s">
        <v>32</v>
      </c>
      <c r="J210" s="39" t="s">
        <v>1133</v>
      </c>
      <c r="K210" s="39" t="s">
        <v>802</v>
      </c>
    </row>
    <row r="211" spans="1:13">
      <c r="A211" s="39" t="s">
        <v>1134</v>
      </c>
      <c r="B211" s="265" t="s">
        <v>1134</v>
      </c>
      <c r="C211" s="39" t="s">
        <v>35</v>
      </c>
      <c r="D211" s="39" t="s">
        <v>136</v>
      </c>
      <c r="E211" s="39" t="s">
        <v>136</v>
      </c>
      <c r="F211" s="177" t="s">
        <v>1135</v>
      </c>
      <c r="G211" s="421" t="s">
        <v>1136</v>
      </c>
      <c r="H211" s="177">
        <v>8655496382</v>
      </c>
      <c r="I211" s="177" t="s">
        <v>32</v>
      </c>
      <c r="J211" s="39" t="s">
        <v>1137</v>
      </c>
      <c r="K211" s="39" t="s">
        <v>802</v>
      </c>
    </row>
    <row r="212" spans="1:13">
      <c r="A212" s="39" t="s">
        <v>1138</v>
      </c>
      <c r="B212" s="39" t="s">
        <v>1138</v>
      </c>
      <c r="C212" s="39" t="s">
        <v>35</v>
      </c>
      <c r="D212" s="39" t="s">
        <v>136</v>
      </c>
      <c r="E212" s="39" t="s">
        <v>136</v>
      </c>
      <c r="F212" s="177" t="s">
        <v>1139</v>
      </c>
      <c r="G212" s="421" t="s">
        <v>1140</v>
      </c>
      <c r="H212" s="177">
        <v>36404432318</v>
      </c>
      <c r="I212" s="177" t="s">
        <v>23</v>
      </c>
      <c r="J212" s="39" t="s">
        <v>18</v>
      </c>
      <c r="K212" s="39" t="s">
        <v>485</v>
      </c>
    </row>
    <row r="213" spans="1:13">
      <c r="A213" s="39" t="s">
        <v>1141</v>
      </c>
      <c r="B213" s="39" t="s">
        <v>1141</v>
      </c>
      <c r="C213" s="39" t="s">
        <v>35</v>
      </c>
      <c r="D213" s="39" t="s">
        <v>136</v>
      </c>
      <c r="E213" s="39" t="s">
        <v>136</v>
      </c>
      <c r="F213" s="177" t="s">
        <v>1142</v>
      </c>
      <c r="G213" s="422" t="s">
        <v>1143</v>
      </c>
      <c r="H213" s="177">
        <v>2419408766</v>
      </c>
      <c r="I213" s="177" t="s">
        <v>32</v>
      </c>
      <c r="J213" s="39" t="s">
        <v>729</v>
      </c>
      <c r="K213" s="39" t="s">
        <v>802</v>
      </c>
    </row>
    <row r="214" spans="1:13">
      <c r="A214" s="39" t="s">
        <v>150</v>
      </c>
      <c r="B214" s="265" t="s">
        <v>150</v>
      </c>
      <c r="C214" s="39" t="s">
        <v>35</v>
      </c>
      <c r="D214" s="39" t="s">
        <v>136</v>
      </c>
      <c r="E214" s="39" t="s">
        <v>136</v>
      </c>
      <c r="F214" s="177" t="s">
        <v>151</v>
      </c>
      <c r="G214" s="421" t="s">
        <v>152</v>
      </c>
      <c r="H214" s="177">
        <v>26205047066</v>
      </c>
      <c r="I214" s="177" t="s">
        <v>32</v>
      </c>
      <c r="J214" s="39" t="s">
        <v>153</v>
      </c>
      <c r="K214" s="39" t="s">
        <v>78</v>
      </c>
    </row>
    <row r="215" spans="1:13">
      <c r="A215" s="39" t="s">
        <v>1144</v>
      </c>
      <c r="B215" s="265" t="s">
        <v>1144</v>
      </c>
      <c r="C215" s="39" t="s">
        <v>35</v>
      </c>
      <c r="D215" s="39" t="s">
        <v>136</v>
      </c>
      <c r="E215" s="39" t="s">
        <v>136</v>
      </c>
      <c r="F215" s="177" t="s">
        <v>1145</v>
      </c>
      <c r="G215" s="421" t="s">
        <v>1146</v>
      </c>
      <c r="H215" s="177">
        <v>13434003902</v>
      </c>
      <c r="I215" s="177" t="s">
        <v>32</v>
      </c>
      <c r="J215" s="39" t="s">
        <v>1147</v>
      </c>
      <c r="K215" s="39" t="s">
        <v>802</v>
      </c>
    </row>
    <row r="216" spans="1:13">
      <c r="A216" s="39" t="s">
        <v>1148</v>
      </c>
      <c r="B216" s="265" t="s">
        <v>1148</v>
      </c>
      <c r="C216" s="39" t="s">
        <v>35</v>
      </c>
      <c r="D216" s="39" t="s">
        <v>136</v>
      </c>
      <c r="E216" s="39" t="s">
        <v>136</v>
      </c>
      <c r="F216" s="177" t="s">
        <v>1149</v>
      </c>
      <c r="G216" s="421" t="s">
        <v>1150</v>
      </c>
      <c r="H216" s="177">
        <v>21227422142</v>
      </c>
      <c r="I216" s="177" t="s">
        <v>32</v>
      </c>
      <c r="J216" s="39" t="s">
        <v>933</v>
      </c>
      <c r="K216" s="39" t="s">
        <v>802</v>
      </c>
    </row>
    <row r="217" spans="1:13">
      <c r="A217" s="39" t="s">
        <v>1151</v>
      </c>
      <c r="B217" s="265" t="s">
        <v>1151</v>
      </c>
      <c r="C217" s="39" t="s">
        <v>35</v>
      </c>
      <c r="D217" s="39" t="s">
        <v>136</v>
      </c>
      <c r="E217" s="39" t="s">
        <v>136</v>
      </c>
      <c r="F217" s="177" t="s">
        <v>1152</v>
      </c>
      <c r="G217" s="421" t="s">
        <v>1153</v>
      </c>
      <c r="H217" s="177">
        <v>21655724222</v>
      </c>
      <c r="I217" s="177" t="s">
        <v>32</v>
      </c>
      <c r="J217" s="39" t="s">
        <v>1154</v>
      </c>
      <c r="K217" s="39" t="s">
        <v>802</v>
      </c>
    </row>
    <row r="218" spans="1:13">
      <c r="A218" s="39" t="s">
        <v>1155</v>
      </c>
      <c r="B218" s="265" t="s">
        <v>1155</v>
      </c>
      <c r="C218" s="39" t="s">
        <v>35</v>
      </c>
      <c r="D218" s="39" t="s">
        <v>136</v>
      </c>
      <c r="E218" s="39" t="s">
        <v>136</v>
      </c>
      <c r="F218" s="177" t="s">
        <v>1156</v>
      </c>
      <c r="G218" s="421" t="s">
        <v>1157</v>
      </c>
      <c r="H218" s="177">
        <v>17302159550</v>
      </c>
      <c r="I218" s="177" t="s">
        <v>32</v>
      </c>
      <c r="J218" s="39" t="s">
        <v>1158</v>
      </c>
      <c r="K218" s="39" t="s">
        <v>485</v>
      </c>
    </row>
    <row r="219" spans="1:13">
      <c r="A219" s="39" t="s">
        <v>1159</v>
      </c>
      <c r="B219" s="265" t="s">
        <v>1159</v>
      </c>
      <c r="C219" s="39" t="s">
        <v>35</v>
      </c>
      <c r="D219" s="39" t="s">
        <v>136</v>
      </c>
      <c r="E219" s="39" t="s">
        <v>136</v>
      </c>
      <c r="F219" s="177" t="s">
        <v>1156</v>
      </c>
      <c r="G219" s="421" t="s">
        <v>1160</v>
      </c>
      <c r="H219" s="177">
        <v>15674798270</v>
      </c>
      <c r="I219" s="177" t="s">
        <v>32</v>
      </c>
      <c r="J219" s="39" t="s">
        <v>1161</v>
      </c>
      <c r="K219" s="39" t="s">
        <v>802</v>
      </c>
    </row>
    <row r="220" spans="1:13">
      <c r="A220" s="39" t="s">
        <v>1162</v>
      </c>
      <c r="B220" s="39" t="s">
        <v>1162</v>
      </c>
      <c r="C220" s="39" t="s">
        <v>35</v>
      </c>
      <c r="D220" s="39" t="s">
        <v>136</v>
      </c>
      <c r="E220" s="39" t="s">
        <v>136</v>
      </c>
      <c r="F220" s="177" t="s">
        <v>1163</v>
      </c>
      <c r="G220" s="421" t="s">
        <v>1164</v>
      </c>
      <c r="H220" s="177">
        <v>42340381886</v>
      </c>
      <c r="I220" s="177" t="s">
        <v>32</v>
      </c>
      <c r="J220" s="39" t="s">
        <v>1165</v>
      </c>
      <c r="K220" s="39" t="s">
        <v>802</v>
      </c>
    </row>
    <row r="221" spans="1:13">
      <c r="A221" s="39" t="s">
        <v>1166</v>
      </c>
      <c r="B221" s="265" t="s">
        <v>1166</v>
      </c>
      <c r="C221" s="39" t="s">
        <v>35</v>
      </c>
      <c r="D221" s="39" t="s">
        <v>136</v>
      </c>
      <c r="E221" s="39" t="s">
        <v>136</v>
      </c>
      <c r="F221" s="177" t="s">
        <v>1167</v>
      </c>
      <c r="G221" s="421" t="s">
        <v>1168</v>
      </c>
      <c r="H221" s="177">
        <v>10844958746</v>
      </c>
      <c r="I221" s="177" t="s">
        <v>32</v>
      </c>
      <c r="J221" s="39" t="s">
        <v>1169</v>
      </c>
      <c r="K221" s="39" t="s">
        <v>802</v>
      </c>
    </row>
    <row r="222" spans="1:13">
      <c r="A222" s="39" t="s">
        <v>154</v>
      </c>
      <c r="B222" s="265" t="s">
        <v>154</v>
      </c>
      <c r="C222" s="39" t="s">
        <v>35</v>
      </c>
      <c r="D222" s="39" t="s">
        <v>136</v>
      </c>
      <c r="E222" s="39" t="s">
        <v>136</v>
      </c>
      <c r="F222" s="177" t="s">
        <v>155</v>
      </c>
      <c r="G222" s="421" t="s">
        <v>156</v>
      </c>
      <c r="H222" s="177">
        <v>6674472218</v>
      </c>
      <c r="I222" s="177" t="s">
        <v>32</v>
      </c>
      <c r="J222" s="39" t="s">
        <v>707</v>
      </c>
      <c r="K222" s="39" t="s">
        <v>24</v>
      </c>
    </row>
    <row r="223" spans="1:13">
      <c r="A223" s="39" t="s">
        <v>157</v>
      </c>
      <c r="B223" s="39" t="s">
        <v>157</v>
      </c>
      <c r="C223" s="39" t="s">
        <v>35</v>
      </c>
      <c r="D223" s="39" t="s">
        <v>136</v>
      </c>
      <c r="E223" s="39" t="s">
        <v>136</v>
      </c>
      <c r="F223" s="177" t="s">
        <v>158</v>
      </c>
      <c r="G223" s="421" t="s">
        <v>159</v>
      </c>
      <c r="H223" s="177">
        <v>14697075134</v>
      </c>
      <c r="I223" s="177" t="s">
        <v>32</v>
      </c>
      <c r="J223" s="39" t="s">
        <v>160</v>
      </c>
      <c r="K223" s="39" t="s">
        <v>100</v>
      </c>
    </row>
    <row r="224" spans="1:13">
      <c r="A224" s="39" t="s">
        <v>1170</v>
      </c>
      <c r="B224" s="39" t="s">
        <v>1170</v>
      </c>
      <c r="C224" s="39" t="s">
        <v>35</v>
      </c>
      <c r="D224" s="39" t="s">
        <v>136</v>
      </c>
      <c r="E224" s="39" t="s">
        <v>136</v>
      </c>
      <c r="F224" s="177" t="s">
        <v>1171</v>
      </c>
      <c r="G224" s="421" t="s">
        <v>1172</v>
      </c>
      <c r="H224" s="177">
        <v>3339698366</v>
      </c>
      <c r="I224" s="177" t="s">
        <v>23</v>
      </c>
      <c r="J224" s="39" t="s">
        <v>18</v>
      </c>
      <c r="K224" s="39" t="s">
        <v>485</v>
      </c>
    </row>
    <row r="225" spans="1:11">
      <c r="A225" s="39" t="s">
        <v>1173</v>
      </c>
      <c r="B225" s="265" t="s">
        <v>1173</v>
      </c>
      <c r="C225" s="39" t="s">
        <v>35</v>
      </c>
      <c r="D225" s="39" t="s">
        <v>136</v>
      </c>
      <c r="E225" s="39" t="s">
        <v>136</v>
      </c>
      <c r="F225" s="177" t="s">
        <v>1174</v>
      </c>
      <c r="G225" s="421" t="s">
        <v>1175</v>
      </c>
      <c r="H225" s="177">
        <v>24986589374</v>
      </c>
      <c r="I225" s="177" t="s">
        <v>32</v>
      </c>
      <c r="J225" s="39" t="s">
        <v>1176</v>
      </c>
      <c r="K225" s="39" t="s">
        <v>802</v>
      </c>
    </row>
    <row r="226" spans="1:11">
      <c r="A226" s="39" t="s">
        <v>1177</v>
      </c>
      <c r="B226" s="39" t="s">
        <v>1177</v>
      </c>
      <c r="C226" s="39" t="s">
        <v>35</v>
      </c>
      <c r="D226" s="39" t="s">
        <v>136</v>
      </c>
      <c r="E226" s="39" t="s">
        <v>136</v>
      </c>
      <c r="F226" s="177" t="s">
        <v>1178</v>
      </c>
      <c r="G226" s="421" t="s">
        <v>1179</v>
      </c>
      <c r="H226" s="177">
        <v>2260441370</v>
      </c>
      <c r="I226" s="177" t="s">
        <v>23</v>
      </c>
      <c r="J226" s="39" t="s">
        <v>18</v>
      </c>
      <c r="K226" s="39" t="s">
        <v>485</v>
      </c>
    </row>
    <row r="227" spans="1:11">
      <c r="A227" s="39" t="s">
        <v>1180</v>
      </c>
      <c r="B227" s="39" t="s">
        <v>1180</v>
      </c>
      <c r="C227" s="39" t="s">
        <v>35</v>
      </c>
      <c r="D227" s="39" t="s">
        <v>136</v>
      </c>
      <c r="E227" s="39" t="s">
        <v>136</v>
      </c>
      <c r="F227" s="177" t="s">
        <v>1181</v>
      </c>
      <c r="G227" s="422" t="s">
        <v>1182</v>
      </c>
      <c r="H227" s="177">
        <v>20028362942</v>
      </c>
      <c r="I227" s="177" t="s">
        <v>32</v>
      </c>
      <c r="J227" s="39" t="s">
        <v>729</v>
      </c>
      <c r="K227" s="39" t="s">
        <v>802</v>
      </c>
    </row>
    <row r="228" spans="1:11">
      <c r="A228" s="39" t="s">
        <v>1183</v>
      </c>
      <c r="B228" s="265" t="s">
        <v>1183</v>
      </c>
      <c r="C228" s="39" t="s">
        <v>35</v>
      </c>
      <c r="D228" s="39" t="s">
        <v>136</v>
      </c>
      <c r="E228" s="39" t="s">
        <v>136</v>
      </c>
      <c r="F228" s="177" t="s">
        <v>1184</v>
      </c>
      <c r="G228" s="421" t="s">
        <v>1185</v>
      </c>
      <c r="H228" s="177">
        <v>41382057242</v>
      </c>
      <c r="I228" s="177" t="s">
        <v>32</v>
      </c>
      <c r="J228" s="39" t="s">
        <v>1186</v>
      </c>
      <c r="K228" s="39" t="s">
        <v>802</v>
      </c>
    </row>
    <row r="229" spans="1:11">
      <c r="A229" s="39" t="s">
        <v>1187</v>
      </c>
      <c r="B229" s="265" t="s">
        <v>1187</v>
      </c>
      <c r="C229" s="39" t="s">
        <v>35</v>
      </c>
      <c r="D229" s="39" t="s">
        <v>136</v>
      </c>
      <c r="E229" s="39" t="s">
        <v>136</v>
      </c>
      <c r="F229" s="177" t="s">
        <v>1188</v>
      </c>
      <c r="G229" s="177" t="s">
        <v>1189</v>
      </c>
      <c r="H229" s="177">
        <v>11321233598</v>
      </c>
      <c r="I229" s="177" t="s">
        <v>23</v>
      </c>
      <c r="J229" s="39" t="s">
        <v>18</v>
      </c>
      <c r="K229" s="39" t="s">
        <v>485</v>
      </c>
    </row>
    <row r="230" spans="1:11">
      <c r="A230" s="39" t="s">
        <v>1190</v>
      </c>
      <c r="B230" s="39" t="s">
        <v>1190</v>
      </c>
      <c r="C230" s="39" t="s">
        <v>35</v>
      </c>
      <c r="D230" s="39" t="s">
        <v>136</v>
      </c>
      <c r="E230" s="39" t="s">
        <v>136</v>
      </c>
      <c r="F230" s="177" t="s">
        <v>1191</v>
      </c>
      <c r="G230" s="177" t="s">
        <v>1192</v>
      </c>
      <c r="H230" s="177">
        <v>14284076222</v>
      </c>
      <c r="I230" s="177" t="s">
        <v>32</v>
      </c>
      <c r="J230" s="39" t="s">
        <v>1193</v>
      </c>
      <c r="K230" s="39" t="s">
        <v>802</v>
      </c>
    </row>
    <row r="231" spans="1:11">
      <c r="A231" s="39" t="s">
        <v>1194</v>
      </c>
      <c r="B231" s="39" t="s">
        <v>1194</v>
      </c>
      <c r="C231" s="39" t="s">
        <v>35</v>
      </c>
      <c r="D231" s="39" t="s">
        <v>136</v>
      </c>
      <c r="E231" s="39" t="s">
        <v>136</v>
      </c>
      <c r="F231" s="177" t="s">
        <v>1195</v>
      </c>
      <c r="G231" s="421" t="s">
        <v>1196</v>
      </c>
      <c r="H231" s="177">
        <v>3813163454</v>
      </c>
      <c r="I231" s="177" t="s">
        <v>23</v>
      </c>
      <c r="J231" s="39" t="s">
        <v>18</v>
      </c>
      <c r="K231" s="39" t="s">
        <v>485</v>
      </c>
    </row>
    <row r="232" spans="1:11">
      <c r="A232" s="39" t="s">
        <v>1197</v>
      </c>
      <c r="B232" s="265" t="s">
        <v>1197</v>
      </c>
      <c r="C232" s="39" t="s">
        <v>35</v>
      </c>
      <c r="D232" s="39" t="s">
        <v>136</v>
      </c>
      <c r="E232" s="39" t="s">
        <v>136</v>
      </c>
      <c r="F232" s="177" t="s">
        <v>1198</v>
      </c>
      <c r="G232" s="421" t="s">
        <v>1199</v>
      </c>
      <c r="H232" s="177">
        <v>19478941886</v>
      </c>
      <c r="I232" s="177" t="s">
        <v>32</v>
      </c>
      <c r="J232" s="39" t="s">
        <v>1200</v>
      </c>
      <c r="K232" s="39" t="s">
        <v>802</v>
      </c>
    </row>
    <row r="233" spans="1:11">
      <c r="A233" s="39" t="s">
        <v>1201</v>
      </c>
      <c r="B233" s="39" t="s">
        <v>1201</v>
      </c>
      <c r="C233" s="39" t="s">
        <v>35</v>
      </c>
      <c r="D233" s="39" t="s">
        <v>136</v>
      </c>
      <c r="E233" s="39" t="s">
        <v>136</v>
      </c>
      <c r="F233" s="177" t="s">
        <v>1202</v>
      </c>
      <c r="G233" s="422" t="s">
        <v>1203</v>
      </c>
      <c r="H233" s="177">
        <v>32674927898</v>
      </c>
      <c r="I233" s="177" t="s">
        <v>32</v>
      </c>
      <c r="J233" s="39" t="s">
        <v>1204</v>
      </c>
      <c r="K233" s="39" t="s">
        <v>802</v>
      </c>
    </row>
    <row r="234" spans="1:11">
      <c r="A234" s="39" t="s">
        <v>1205</v>
      </c>
      <c r="B234" s="265" t="s">
        <v>1205</v>
      </c>
      <c r="C234" s="39" t="s">
        <v>35</v>
      </c>
      <c r="D234" s="39" t="s">
        <v>136</v>
      </c>
      <c r="E234" s="39" t="s">
        <v>136</v>
      </c>
      <c r="F234" s="177" t="s">
        <v>1206</v>
      </c>
      <c r="G234" s="421" t="s">
        <v>1207</v>
      </c>
      <c r="H234" s="177">
        <v>18637640894</v>
      </c>
      <c r="I234" s="177" t="s">
        <v>32</v>
      </c>
      <c r="J234" s="39" t="s">
        <v>1208</v>
      </c>
      <c r="K234" s="39" t="s">
        <v>802</v>
      </c>
    </row>
    <row r="235" spans="1:11">
      <c r="A235" s="39" t="s">
        <v>1209</v>
      </c>
      <c r="B235" s="39" t="s">
        <v>1209</v>
      </c>
      <c r="C235" s="39" t="s">
        <v>35</v>
      </c>
      <c r="D235" s="39" t="s">
        <v>136</v>
      </c>
      <c r="E235" s="39" t="s">
        <v>136</v>
      </c>
      <c r="F235" s="177" t="s">
        <v>1210</v>
      </c>
      <c r="G235" s="421" t="s">
        <v>1211</v>
      </c>
      <c r="H235" s="177">
        <v>3460630718</v>
      </c>
      <c r="I235" s="177" t="s">
        <v>23</v>
      </c>
      <c r="J235" s="39" t="s">
        <v>18</v>
      </c>
      <c r="K235" s="39" t="s">
        <v>485</v>
      </c>
    </row>
    <row r="236" spans="1:11">
      <c r="A236" s="39" t="s">
        <v>1212</v>
      </c>
      <c r="B236" s="39" t="s">
        <v>1212</v>
      </c>
      <c r="C236" s="39" t="s">
        <v>35</v>
      </c>
      <c r="D236" s="39" t="s">
        <v>136</v>
      </c>
      <c r="E236" s="39" t="s">
        <v>136</v>
      </c>
      <c r="F236" s="177" t="s">
        <v>1213</v>
      </c>
      <c r="G236" s="421" t="s">
        <v>1214</v>
      </c>
      <c r="H236" s="177">
        <v>26498243774</v>
      </c>
      <c r="I236" s="177" t="s">
        <v>32</v>
      </c>
      <c r="J236" s="39" t="s">
        <v>1001</v>
      </c>
      <c r="K236" s="39" t="s">
        <v>485</v>
      </c>
    </row>
    <row r="237" spans="1:11">
      <c r="A237" s="39" t="s">
        <v>1215</v>
      </c>
      <c r="B237" s="39" t="s">
        <v>1215</v>
      </c>
      <c r="C237" s="39" t="s">
        <v>35</v>
      </c>
      <c r="D237" s="39" t="s">
        <v>136</v>
      </c>
      <c r="E237" s="39" t="s">
        <v>136</v>
      </c>
      <c r="F237" s="177" t="s">
        <v>1216</v>
      </c>
      <c r="G237" s="421" t="s">
        <v>1217</v>
      </c>
      <c r="H237" s="177">
        <v>15185843390</v>
      </c>
      <c r="I237" s="177" t="s">
        <v>23</v>
      </c>
      <c r="J237" s="39" t="s">
        <v>18</v>
      </c>
      <c r="K237" s="39" t="s">
        <v>485</v>
      </c>
    </row>
    <row r="238" spans="1:11">
      <c r="A238" s="39" t="s">
        <v>1218</v>
      </c>
      <c r="B238" s="265" t="s">
        <v>1218</v>
      </c>
      <c r="C238" s="39" t="s">
        <v>35</v>
      </c>
      <c r="D238" s="39" t="s">
        <v>136</v>
      </c>
      <c r="E238" s="39" t="s">
        <v>136</v>
      </c>
      <c r="F238" s="177" t="s">
        <v>1219</v>
      </c>
      <c r="G238" s="421" t="s">
        <v>1220</v>
      </c>
      <c r="H238" s="177">
        <v>10832278718</v>
      </c>
      <c r="I238" s="177" t="s">
        <v>32</v>
      </c>
      <c r="J238" s="39" t="s">
        <v>938</v>
      </c>
      <c r="K238" s="39" t="s">
        <v>802</v>
      </c>
    </row>
    <row r="239" spans="1:11">
      <c r="A239" s="39" t="s">
        <v>1221</v>
      </c>
      <c r="B239" s="265" t="s">
        <v>1221</v>
      </c>
      <c r="C239" s="39" t="s">
        <v>35</v>
      </c>
      <c r="D239" s="39" t="s">
        <v>136</v>
      </c>
      <c r="E239" s="39" t="s">
        <v>136</v>
      </c>
      <c r="F239" s="177" t="s">
        <v>1222</v>
      </c>
      <c r="G239" s="421" t="s">
        <v>1223</v>
      </c>
      <c r="H239" s="177">
        <v>42632448446</v>
      </c>
      <c r="I239" s="177" t="s">
        <v>32</v>
      </c>
      <c r="J239" s="39" t="s">
        <v>1224</v>
      </c>
      <c r="K239" s="39" t="s">
        <v>802</v>
      </c>
    </row>
    <row r="240" spans="1:11">
      <c r="A240" s="39" t="s">
        <v>1225</v>
      </c>
      <c r="B240" s="265" t="s">
        <v>1225</v>
      </c>
      <c r="C240" s="39" t="s">
        <v>35</v>
      </c>
      <c r="D240" s="39" t="s">
        <v>136</v>
      </c>
      <c r="E240" s="39" t="s">
        <v>136</v>
      </c>
      <c r="F240" s="177" t="s">
        <v>1226</v>
      </c>
      <c r="G240" s="421" t="s">
        <v>1227</v>
      </c>
      <c r="H240" s="177">
        <v>11028036890</v>
      </c>
      <c r="I240" s="177" t="s">
        <v>32</v>
      </c>
      <c r="J240" s="39" t="s">
        <v>1228</v>
      </c>
      <c r="K240" s="39" t="s">
        <v>802</v>
      </c>
    </row>
    <row r="241" spans="1:13">
      <c r="A241" s="39" t="s">
        <v>1229</v>
      </c>
      <c r="B241" s="265" t="s">
        <v>1229</v>
      </c>
      <c r="C241" s="39" t="s">
        <v>35</v>
      </c>
      <c r="D241" s="39" t="s">
        <v>136</v>
      </c>
      <c r="E241" s="39" t="s">
        <v>136</v>
      </c>
      <c r="F241" s="177" t="s">
        <v>1230</v>
      </c>
      <c r="G241" s="421" t="s">
        <v>1231</v>
      </c>
      <c r="H241" s="177">
        <v>33028590782</v>
      </c>
      <c r="I241" s="177" t="s">
        <v>32</v>
      </c>
      <c r="J241" s="39" t="s">
        <v>1232</v>
      </c>
      <c r="K241" s="39" t="s">
        <v>802</v>
      </c>
    </row>
    <row r="242" spans="1:13">
      <c r="A242" s="39" t="s">
        <v>1233</v>
      </c>
      <c r="B242" s="265" t="s">
        <v>1233</v>
      </c>
      <c r="C242" s="39" t="s">
        <v>35</v>
      </c>
      <c r="D242" s="39" t="s">
        <v>136</v>
      </c>
      <c r="E242" s="39" t="s">
        <v>136</v>
      </c>
      <c r="F242" s="177" t="s">
        <v>1234</v>
      </c>
      <c r="G242" s="421" t="s">
        <v>1235</v>
      </c>
      <c r="H242" s="177">
        <v>37028492570</v>
      </c>
      <c r="I242" s="177" t="s">
        <v>32</v>
      </c>
      <c r="J242" s="39" t="s">
        <v>1236</v>
      </c>
      <c r="K242" s="39" t="s">
        <v>485</v>
      </c>
    </row>
    <row r="243" spans="1:13">
      <c r="A243" s="39" t="s">
        <v>1237</v>
      </c>
      <c r="B243" s="265" t="s">
        <v>1237</v>
      </c>
      <c r="C243" s="39" t="s">
        <v>35</v>
      </c>
      <c r="D243" s="39" t="s">
        <v>136</v>
      </c>
      <c r="E243" s="39" t="s">
        <v>136</v>
      </c>
      <c r="F243" s="177" t="s">
        <v>1238</v>
      </c>
      <c r="G243" s="421" t="s">
        <v>1239</v>
      </c>
      <c r="H243" s="177">
        <v>36162567614</v>
      </c>
      <c r="I243" s="177" t="s">
        <v>23</v>
      </c>
      <c r="J243" s="39" t="s">
        <v>18</v>
      </c>
      <c r="K243" s="39" t="s">
        <v>485</v>
      </c>
    </row>
    <row r="244" spans="1:13">
      <c r="A244" s="39" t="s">
        <v>1240</v>
      </c>
      <c r="B244" s="39" t="s">
        <v>1240</v>
      </c>
      <c r="C244" s="39" t="s">
        <v>35</v>
      </c>
      <c r="D244" s="39" t="s">
        <v>136</v>
      </c>
      <c r="E244" s="39" t="s">
        <v>136</v>
      </c>
      <c r="F244" s="177" t="s">
        <v>1241</v>
      </c>
      <c r="G244" s="421" t="s">
        <v>1242</v>
      </c>
      <c r="H244" s="177">
        <v>35201827262</v>
      </c>
      <c r="I244" s="177" t="s">
        <v>32</v>
      </c>
      <c r="J244" s="39" t="s">
        <v>1095</v>
      </c>
      <c r="K244" s="39" t="s">
        <v>802</v>
      </c>
    </row>
    <row r="245" spans="1:13">
      <c r="A245" s="39" t="s">
        <v>1243</v>
      </c>
      <c r="B245" s="39" t="s">
        <v>1243</v>
      </c>
      <c r="C245" s="39" t="s">
        <v>35</v>
      </c>
      <c r="D245" s="39" t="s">
        <v>136</v>
      </c>
      <c r="E245" s="39" t="s">
        <v>136</v>
      </c>
      <c r="F245" s="177" t="s">
        <v>1244</v>
      </c>
      <c r="G245" s="422" t="s">
        <v>1245</v>
      </c>
      <c r="H245" s="177">
        <v>16873857470</v>
      </c>
      <c r="I245" s="177" t="s">
        <v>32</v>
      </c>
      <c r="J245" s="39" t="s">
        <v>1246</v>
      </c>
      <c r="K245" s="39" t="s">
        <v>485</v>
      </c>
      <c r="M245" s="69" t="s">
        <v>26</v>
      </c>
    </row>
    <row r="246" spans="1:13">
      <c r="A246" s="39" t="s">
        <v>1247</v>
      </c>
      <c r="B246" s="265" t="s">
        <v>1247</v>
      </c>
      <c r="C246" s="39" t="s">
        <v>35</v>
      </c>
      <c r="D246" s="39" t="s">
        <v>136</v>
      </c>
      <c r="E246" s="39" t="s">
        <v>136</v>
      </c>
      <c r="F246" s="177" t="s">
        <v>1248</v>
      </c>
      <c r="G246" s="421" t="s">
        <v>1249</v>
      </c>
      <c r="H246" s="177">
        <v>26009288894</v>
      </c>
      <c r="I246" s="177" t="s">
        <v>32</v>
      </c>
      <c r="J246" s="39" t="s">
        <v>1250</v>
      </c>
      <c r="K246" s="39" t="s">
        <v>802</v>
      </c>
    </row>
    <row r="247" spans="1:13">
      <c r="A247" s="39" t="s">
        <v>1251</v>
      </c>
      <c r="B247" s="265" t="s">
        <v>1251</v>
      </c>
      <c r="C247" s="39" t="s">
        <v>35</v>
      </c>
      <c r="D247" s="39" t="s">
        <v>136</v>
      </c>
      <c r="E247" s="39" t="s">
        <v>136</v>
      </c>
      <c r="F247" s="177" t="s">
        <v>1252</v>
      </c>
      <c r="G247" s="177" t="s">
        <v>1253</v>
      </c>
      <c r="H247" s="177">
        <v>24321461438</v>
      </c>
      <c r="I247" s="177" t="s">
        <v>32</v>
      </c>
      <c r="J247" s="39" t="s">
        <v>1254</v>
      </c>
      <c r="K247" s="39" t="s">
        <v>485</v>
      </c>
    </row>
    <row r="248" spans="1:13">
      <c r="A248" s="39" t="s">
        <v>1255</v>
      </c>
      <c r="B248" s="39" t="s">
        <v>1255</v>
      </c>
      <c r="C248" s="39" t="s">
        <v>35</v>
      </c>
      <c r="D248" s="39" t="s">
        <v>136</v>
      </c>
      <c r="E248" s="39" t="s">
        <v>136</v>
      </c>
      <c r="F248" s="177" t="s">
        <v>1256</v>
      </c>
      <c r="G248" s="177" t="s">
        <v>1257</v>
      </c>
      <c r="H248" s="177">
        <v>26558709950</v>
      </c>
      <c r="I248" s="177" t="s">
        <v>23</v>
      </c>
      <c r="J248" s="39" t="s">
        <v>18</v>
      </c>
      <c r="K248" s="39" t="s">
        <v>485</v>
      </c>
    </row>
    <row r="249" spans="1:13">
      <c r="A249" s="39" t="s">
        <v>1258</v>
      </c>
      <c r="B249" s="265" t="s">
        <v>1258</v>
      </c>
      <c r="C249" s="39" t="s">
        <v>35</v>
      </c>
      <c r="D249" s="39" t="s">
        <v>136</v>
      </c>
      <c r="E249" s="39" t="s">
        <v>136</v>
      </c>
      <c r="F249" s="177" t="s">
        <v>1259</v>
      </c>
      <c r="G249" s="177" t="s">
        <v>1260</v>
      </c>
      <c r="H249" s="177">
        <v>33089056958</v>
      </c>
      <c r="I249" s="177" t="s">
        <v>32</v>
      </c>
      <c r="J249" s="252" t="s">
        <v>1261</v>
      </c>
      <c r="K249" s="39" t="s">
        <v>802</v>
      </c>
    </row>
    <row r="250" spans="1:13">
      <c r="A250" s="39" t="s">
        <v>1262</v>
      </c>
      <c r="B250" s="265" t="s">
        <v>1262</v>
      </c>
      <c r="C250" s="39" t="s">
        <v>35</v>
      </c>
      <c r="D250" s="39" t="s">
        <v>136</v>
      </c>
      <c r="E250" s="39" t="s">
        <v>136</v>
      </c>
      <c r="F250" s="177" t="s">
        <v>1263</v>
      </c>
      <c r="G250" s="177" t="s">
        <v>1264</v>
      </c>
      <c r="H250" s="177">
        <v>23967798554</v>
      </c>
      <c r="I250" s="177" t="s">
        <v>32</v>
      </c>
      <c r="J250" s="39" t="s">
        <v>538</v>
      </c>
      <c r="K250" s="39" t="s">
        <v>802</v>
      </c>
    </row>
    <row r="251" spans="1:13">
      <c r="A251" s="39" t="s">
        <v>161</v>
      </c>
      <c r="B251" s="265" t="s">
        <v>161</v>
      </c>
      <c r="C251" s="39" t="s">
        <v>35</v>
      </c>
      <c r="D251" s="39" t="s">
        <v>136</v>
      </c>
      <c r="E251" s="39" t="s">
        <v>136</v>
      </c>
      <c r="F251" s="177" t="s">
        <v>162</v>
      </c>
      <c r="G251" s="177" t="s">
        <v>163</v>
      </c>
      <c r="H251" s="177">
        <v>42934779326</v>
      </c>
      <c r="I251" s="177" t="s">
        <v>23</v>
      </c>
      <c r="J251" s="39" t="s">
        <v>18</v>
      </c>
      <c r="K251" s="39" t="s">
        <v>24</v>
      </c>
    </row>
    <row r="252" spans="1:13" s="420" customFormat="1">
      <c r="A252" s="252" t="s">
        <v>1265</v>
      </c>
      <c r="B252" s="415" t="s">
        <v>1265</v>
      </c>
      <c r="C252" s="252" t="s">
        <v>35</v>
      </c>
      <c r="D252" s="252" t="s">
        <v>136</v>
      </c>
      <c r="E252" s="252" t="s">
        <v>136</v>
      </c>
      <c r="F252" s="412" t="s">
        <v>1266</v>
      </c>
      <c r="G252" s="413" t="s">
        <v>1267</v>
      </c>
      <c r="H252" s="412">
        <v>4851352766</v>
      </c>
      <c r="I252" s="412" t="s">
        <v>54</v>
      </c>
      <c r="J252" s="252" t="s">
        <v>54</v>
      </c>
      <c r="K252" s="39" t="s">
        <v>485</v>
      </c>
      <c r="L252" s="252"/>
      <c r="M252" s="428"/>
    </row>
    <row r="253" spans="1:13">
      <c r="A253" s="39" t="s">
        <v>1268</v>
      </c>
      <c r="B253" s="39" t="s">
        <v>1268</v>
      </c>
      <c r="C253" s="39" t="s">
        <v>35</v>
      </c>
      <c r="D253" s="39" t="s">
        <v>136</v>
      </c>
      <c r="E253" s="39" t="s">
        <v>136</v>
      </c>
      <c r="F253" s="177" t="s">
        <v>1269</v>
      </c>
      <c r="G253" s="421" t="s">
        <v>1270</v>
      </c>
      <c r="H253" s="177">
        <v>8790788378</v>
      </c>
      <c r="I253" s="177" t="s">
        <v>32</v>
      </c>
      <c r="J253" s="39" t="s">
        <v>1271</v>
      </c>
      <c r="K253" s="39" t="s">
        <v>802</v>
      </c>
    </row>
    <row r="254" spans="1:13">
      <c r="A254" s="39" t="s">
        <v>1272</v>
      </c>
      <c r="B254" s="265" t="s">
        <v>1272</v>
      </c>
      <c r="C254" s="39" t="s">
        <v>35</v>
      </c>
      <c r="D254" s="39" t="s">
        <v>136</v>
      </c>
      <c r="E254" s="39" t="s">
        <v>136</v>
      </c>
      <c r="F254" s="177" t="s">
        <v>1273</v>
      </c>
      <c r="G254" s="421" t="s">
        <v>1274</v>
      </c>
      <c r="H254" s="177">
        <v>13144353050</v>
      </c>
      <c r="I254" s="177" t="s">
        <v>32</v>
      </c>
      <c r="J254" s="39" t="s">
        <v>943</v>
      </c>
      <c r="K254" s="39" t="s">
        <v>802</v>
      </c>
    </row>
    <row r="255" spans="1:13" s="420" customFormat="1">
      <c r="A255" s="252" t="s">
        <v>1275</v>
      </c>
      <c r="B255" s="415" t="s">
        <v>1275</v>
      </c>
      <c r="C255" s="252" t="s">
        <v>35</v>
      </c>
      <c r="D255" s="252" t="s">
        <v>136</v>
      </c>
      <c r="E255" s="252" t="s">
        <v>136</v>
      </c>
      <c r="F255" s="412" t="s">
        <v>1276</v>
      </c>
      <c r="G255" s="412" t="s">
        <v>1277</v>
      </c>
      <c r="H255" s="412">
        <v>24381927614</v>
      </c>
      <c r="I255" s="412" t="s">
        <v>54</v>
      </c>
      <c r="J255" s="252" t="s">
        <v>54</v>
      </c>
      <c r="K255" s="39" t="s">
        <v>485</v>
      </c>
      <c r="L255" s="252"/>
      <c r="M255" s="428"/>
    </row>
    <row r="256" spans="1:13">
      <c r="A256" s="39" t="s">
        <v>1278</v>
      </c>
      <c r="B256" s="39" t="s">
        <v>1278</v>
      </c>
      <c r="C256" s="39" t="s">
        <v>35</v>
      </c>
      <c r="D256" s="39" t="s">
        <v>136</v>
      </c>
      <c r="E256" s="39" t="s">
        <v>136</v>
      </c>
      <c r="F256" s="177" t="s">
        <v>1276</v>
      </c>
      <c r="G256" s="177" t="s">
        <v>1279</v>
      </c>
      <c r="H256" s="177">
        <v>2614104254</v>
      </c>
      <c r="I256" s="177" t="s">
        <v>32</v>
      </c>
      <c r="J256" s="39" t="s">
        <v>1280</v>
      </c>
      <c r="K256" s="39" t="s">
        <v>802</v>
      </c>
    </row>
    <row r="257" spans="1:13">
      <c r="A257" s="39" t="s">
        <v>1281</v>
      </c>
      <c r="B257" s="39" t="s">
        <v>1282</v>
      </c>
      <c r="C257" s="39" t="s">
        <v>35</v>
      </c>
      <c r="D257" s="39" t="s">
        <v>166</v>
      </c>
      <c r="E257" s="438" t="s">
        <v>166</v>
      </c>
      <c r="F257" s="177" t="s">
        <v>1283</v>
      </c>
      <c r="G257" s="421" t="s">
        <v>1284</v>
      </c>
      <c r="H257" s="177">
        <v>19846731170</v>
      </c>
      <c r="I257" s="177" t="s">
        <v>32</v>
      </c>
      <c r="J257" s="39" t="s">
        <v>1285</v>
      </c>
      <c r="K257" s="39" t="s">
        <v>802</v>
      </c>
    </row>
    <row r="258" spans="1:13">
      <c r="A258" s="39" t="s">
        <v>1286</v>
      </c>
      <c r="B258" s="39" t="s">
        <v>1287</v>
      </c>
      <c r="C258" s="39" t="s">
        <v>35</v>
      </c>
      <c r="D258" s="39" t="s">
        <v>166</v>
      </c>
      <c r="E258" s="438" t="s">
        <v>166</v>
      </c>
      <c r="F258" s="177" t="s">
        <v>1288</v>
      </c>
      <c r="G258" s="421" t="s">
        <v>1289</v>
      </c>
      <c r="H258" s="177">
        <v>19788177890</v>
      </c>
      <c r="I258" s="177" t="s">
        <v>32</v>
      </c>
      <c r="J258" s="39" t="s">
        <v>909</v>
      </c>
      <c r="K258" s="39" t="s">
        <v>546</v>
      </c>
    </row>
    <row r="259" spans="1:13">
      <c r="A259" s="39" t="s">
        <v>1290</v>
      </c>
      <c r="B259" s="39" t="s">
        <v>1291</v>
      </c>
      <c r="C259" s="39" t="s">
        <v>35</v>
      </c>
      <c r="D259" s="39" t="s">
        <v>166</v>
      </c>
      <c r="E259" s="439" t="s">
        <v>166</v>
      </c>
      <c r="F259" s="177" t="s">
        <v>1292</v>
      </c>
      <c r="G259" s="422" t="s">
        <v>1293</v>
      </c>
      <c r="H259" s="177">
        <v>19815145058</v>
      </c>
      <c r="I259" s="177" t="s">
        <v>32</v>
      </c>
      <c r="J259" s="39" t="s">
        <v>1294</v>
      </c>
      <c r="K259" s="39" t="s">
        <v>802</v>
      </c>
    </row>
    <row r="260" spans="1:13">
      <c r="A260" s="39" t="s">
        <v>1295</v>
      </c>
      <c r="B260" s="39" t="s">
        <v>1296</v>
      </c>
      <c r="C260" s="39" t="s">
        <v>35</v>
      </c>
      <c r="D260" s="39" t="s">
        <v>166</v>
      </c>
      <c r="E260" s="438" t="s">
        <v>166</v>
      </c>
      <c r="F260" s="177" t="s">
        <v>1297</v>
      </c>
      <c r="G260" s="421" t="s">
        <v>1298</v>
      </c>
      <c r="H260" s="177">
        <v>19809826274</v>
      </c>
      <c r="I260" s="177" t="s">
        <v>32</v>
      </c>
      <c r="J260" s="39" t="s">
        <v>897</v>
      </c>
      <c r="K260" s="39" t="s">
        <v>802</v>
      </c>
    </row>
    <row r="261" spans="1:13">
      <c r="A261" s="39" t="s">
        <v>1299</v>
      </c>
      <c r="B261" s="39" t="s">
        <v>1300</v>
      </c>
      <c r="C261" s="39" t="s">
        <v>35</v>
      </c>
      <c r="D261" s="39" t="s">
        <v>166</v>
      </c>
      <c r="E261" s="438" t="s">
        <v>166</v>
      </c>
      <c r="F261" s="177" t="s">
        <v>1301</v>
      </c>
      <c r="G261" s="421" t="s">
        <v>1302</v>
      </c>
      <c r="H261" s="177">
        <v>19843511906</v>
      </c>
      <c r="I261" s="177" t="s">
        <v>32</v>
      </c>
      <c r="J261" s="39" t="s">
        <v>1303</v>
      </c>
      <c r="K261" s="39" t="s">
        <v>802</v>
      </c>
    </row>
    <row r="262" spans="1:13">
      <c r="A262" s="39" t="s">
        <v>1304</v>
      </c>
      <c r="B262" s="39" t="s">
        <v>1305</v>
      </c>
      <c r="C262" s="39" t="s">
        <v>35</v>
      </c>
      <c r="D262" s="39" t="s">
        <v>166</v>
      </c>
      <c r="E262" s="438" t="s">
        <v>166</v>
      </c>
      <c r="F262" s="177" t="s">
        <v>1306</v>
      </c>
      <c r="G262" s="421" t="s">
        <v>1307</v>
      </c>
      <c r="H262" s="177">
        <v>19833620834</v>
      </c>
      <c r="I262" s="177" t="s">
        <v>32</v>
      </c>
      <c r="J262" s="39" t="s">
        <v>1308</v>
      </c>
      <c r="K262" s="39" t="s">
        <v>802</v>
      </c>
    </row>
    <row r="263" spans="1:13">
      <c r="A263" s="39" t="s">
        <v>1309</v>
      </c>
      <c r="B263" s="39" t="s">
        <v>1310</v>
      </c>
      <c r="C263" s="39" t="s">
        <v>35</v>
      </c>
      <c r="D263" s="39" t="s">
        <v>166</v>
      </c>
      <c r="E263" s="438" t="s">
        <v>166</v>
      </c>
      <c r="F263" s="177" t="s">
        <v>1311</v>
      </c>
      <c r="G263" s="421" t="s">
        <v>1312</v>
      </c>
      <c r="H263" s="177">
        <v>19843325282</v>
      </c>
      <c r="I263" s="177" t="s">
        <v>23</v>
      </c>
      <c r="J263" s="39" t="s">
        <v>18</v>
      </c>
      <c r="K263" s="39" t="s">
        <v>485</v>
      </c>
    </row>
    <row r="264" spans="1:13">
      <c r="A264" s="39" t="s">
        <v>1313</v>
      </c>
      <c r="B264" s="39" t="s">
        <v>1314</v>
      </c>
      <c r="C264" s="39" t="s">
        <v>35</v>
      </c>
      <c r="D264" s="39" t="s">
        <v>166</v>
      </c>
      <c r="E264" s="438" t="s">
        <v>166</v>
      </c>
      <c r="F264" s="177" t="s">
        <v>1315</v>
      </c>
      <c r="G264" s="421" t="s">
        <v>1316</v>
      </c>
      <c r="H264" s="177">
        <v>19792983458</v>
      </c>
      <c r="I264" s="177" t="s">
        <v>32</v>
      </c>
      <c r="J264" s="39" t="s">
        <v>1317</v>
      </c>
      <c r="K264" s="39" t="s">
        <v>802</v>
      </c>
    </row>
    <row r="265" spans="1:13">
      <c r="A265" s="39" t="s">
        <v>1318</v>
      </c>
      <c r="B265" s="39" t="s">
        <v>1319</v>
      </c>
      <c r="C265" s="39" t="s">
        <v>35</v>
      </c>
      <c r="D265" s="39" t="s">
        <v>166</v>
      </c>
      <c r="E265" s="438" t="s">
        <v>166</v>
      </c>
      <c r="F265" s="177" t="s">
        <v>1320</v>
      </c>
      <c r="G265" s="421" t="s">
        <v>1321</v>
      </c>
      <c r="H265" s="177">
        <v>19791537122</v>
      </c>
      <c r="I265" s="177" t="s">
        <v>32</v>
      </c>
      <c r="J265" s="39" t="s">
        <v>1322</v>
      </c>
      <c r="K265" s="39" t="s">
        <v>802</v>
      </c>
    </row>
    <row r="266" spans="1:13">
      <c r="A266" s="39" t="s">
        <v>1323</v>
      </c>
      <c r="B266" s="39" t="s">
        <v>1324</v>
      </c>
      <c r="C266" s="39" t="s">
        <v>35</v>
      </c>
      <c r="D266" s="39" t="s">
        <v>166</v>
      </c>
      <c r="E266" s="438" t="s">
        <v>166</v>
      </c>
      <c r="F266" s="177" t="s">
        <v>1325</v>
      </c>
      <c r="G266" s="421" t="s">
        <v>1326</v>
      </c>
      <c r="H266" s="177">
        <v>19853636258</v>
      </c>
      <c r="I266" s="177" t="s">
        <v>23</v>
      </c>
      <c r="J266" s="39" t="s">
        <v>18</v>
      </c>
      <c r="K266" s="39" t="s">
        <v>485</v>
      </c>
    </row>
    <row r="267" spans="1:13">
      <c r="A267" s="39" t="s">
        <v>1327</v>
      </c>
      <c r="B267" s="39" t="s">
        <v>1328</v>
      </c>
      <c r="C267" s="39" t="s">
        <v>35</v>
      </c>
      <c r="D267" s="39" t="s">
        <v>166</v>
      </c>
      <c r="E267" s="439" t="s">
        <v>166</v>
      </c>
      <c r="F267" s="177" t="s">
        <v>1329</v>
      </c>
      <c r="G267" s="422" t="s">
        <v>1330</v>
      </c>
      <c r="H267" s="177">
        <v>19853589602</v>
      </c>
      <c r="I267" s="177" t="s">
        <v>23</v>
      </c>
      <c r="J267" s="39" t="s">
        <v>18</v>
      </c>
      <c r="K267" s="39" t="s">
        <v>485</v>
      </c>
    </row>
    <row r="268" spans="1:13">
      <c r="A268" s="39" t="s">
        <v>1331</v>
      </c>
      <c r="B268" s="39" t="s">
        <v>1332</v>
      </c>
      <c r="C268" s="39" t="s">
        <v>35</v>
      </c>
      <c r="D268" s="39" t="s">
        <v>166</v>
      </c>
      <c r="E268" s="438" t="s">
        <v>166</v>
      </c>
      <c r="F268" s="177" t="s">
        <v>1333</v>
      </c>
      <c r="G268" s="421" t="s">
        <v>1334</v>
      </c>
      <c r="H268" s="177">
        <v>19845098210</v>
      </c>
      <c r="I268" s="177" t="s">
        <v>23</v>
      </c>
      <c r="J268" s="39" t="s">
        <v>18</v>
      </c>
      <c r="K268" s="39" t="s">
        <v>485</v>
      </c>
    </row>
    <row r="269" spans="1:13">
      <c r="A269" s="39" t="s">
        <v>1335</v>
      </c>
      <c r="B269" s="39" t="s">
        <v>1336</v>
      </c>
      <c r="C269" s="39" t="s">
        <v>35</v>
      </c>
      <c r="D269" s="39" t="s">
        <v>166</v>
      </c>
      <c r="E269" s="438" t="s">
        <v>166</v>
      </c>
      <c r="F269" s="177" t="s">
        <v>1337</v>
      </c>
      <c r="G269" s="421" t="s">
        <v>1338</v>
      </c>
      <c r="H269" s="177">
        <v>19821676898</v>
      </c>
      <c r="I269" s="177" t="s">
        <v>32</v>
      </c>
      <c r="J269" s="39" t="s">
        <v>1339</v>
      </c>
      <c r="K269" s="39" t="s">
        <v>802</v>
      </c>
    </row>
    <row r="270" spans="1:13">
      <c r="A270" s="39" t="s">
        <v>1340</v>
      </c>
      <c r="B270" s="39" t="s">
        <v>1341</v>
      </c>
      <c r="C270" s="39" t="s">
        <v>35</v>
      </c>
      <c r="D270" s="39" t="s">
        <v>166</v>
      </c>
      <c r="E270" s="438" t="s">
        <v>166</v>
      </c>
      <c r="F270" s="177" t="s">
        <v>1342</v>
      </c>
      <c r="G270" s="421" t="s">
        <v>1343</v>
      </c>
      <c r="H270" s="177">
        <v>19851956642</v>
      </c>
      <c r="I270" s="177" t="s">
        <v>32</v>
      </c>
      <c r="J270" s="39" t="s">
        <v>1344</v>
      </c>
      <c r="K270" s="39" t="s">
        <v>802</v>
      </c>
    </row>
    <row r="271" spans="1:13" s="420" customFormat="1">
      <c r="A271" s="252" t="s">
        <v>1345</v>
      </c>
      <c r="B271" s="252" t="s">
        <v>1346</v>
      </c>
      <c r="C271" s="252" t="s">
        <v>35</v>
      </c>
      <c r="D271" s="252" t="s">
        <v>166</v>
      </c>
      <c r="E271" s="445" t="s">
        <v>166</v>
      </c>
      <c r="F271" s="412" t="s">
        <v>1347</v>
      </c>
      <c r="G271" s="413" t="s">
        <v>1348</v>
      </c>
      <c r="H271" s="412">
        <v>19830074978</v>
      </c>
      <c r="I271" s="412" t="s">
        <v>54</v>
      </c>
      <c r="J271" s="252" t="s">
        <v>54</v>
      </c>
      <c r="K271" s="39" t="s">
        <v>485</v>
      </c>
      <c r="L271" s="252"/>
      <c r="M271" s="428"/>
    </row>
    <row r="272" spans="1:13">
      <c r="A272" s="39" t="s">
        <v>1349</v>
      </c>
      <c r="B272" s="39" t="s">
        <v>1350</v>
      </c>
      <c r="C272" s="39" t="s">
        <v>35</v>
      </c>
      <c r="D272" s="39" t="s">
        <v>166</v>
      </c>
      <c r="E272" s="438" t="s">
        <v>166</v>
      </c>
      <c r="F272" s="177" t="s">
        <v>1351</v>
      </c>
      <c r="G272" s="421" t="s">
        <v>1352</v>
      </c>
      <c r="H272" s="177">
        <v>19793356706</v>
      </c>
      <c r="I272" s="177" t="s">
        <v>23</v>
      </c>
      <c r="J272" s="39" t="s">
        <v>18</v>
      </c>
      <c r="K272" s="39" t="s">
        <v>485</v>
      </c>
    </row>
    <row r="273" spans="1:13">
      <c r="A273" s="39" t="s">
        <v>1353</v>
      </c>
      <c r="B273" s="39" t="s">
        <v>1354</v>
      </c>
      <c r="C273" s="39" t="s">
        <v>35</v>
      </c>
      <c r="D273" s="39" t="s">
        <v>166</v>
      </c>
      <c r="E273" s="438" t="s">
        <v>166</v>
      </c>
      <c r="F273" s="177" t="s">
        <v>1355</v>
      </c>
      <c r="G273" s="421" t="s">
        <v>1356</v>
      </c>
      <c r="H273" s="177" t="s">
        <v>1357</v>
      </c>
      <c r="I273" s="177" t="s">
        <v>23</v>
      </c>
      <c r="J273" s="39" t="s">
        <v>18</v>
      </c>
      <c r="K273" s="39" t="s">
        <v>485</v>
      </c>
    </row>
    <row r="274" spans="1:13">
      <c r="A274" s="39" t="s">
        <v>1358</v>
      </c>
      <c r="B274" s="39" t="s">
        <v>1359</v>
      </c>
      <c r="C274" s="39" t="s">
        <v>35</v>
      </c>
      <c r="D274" s="39" t="s">
        <v>166</v>
      </c>
      <c r="E274" s="438" t="s">
        <v>166</v>
      </c>
      <c r="F274" s="177" t="s">
        <v>1360</v>
      </c>
      <c r="G274" s="421" t="s">
        <v>1361</v>
      </c>
      <c r="H274" s="177">
        <v>19828488674</v>
      </c>
      <c r="I274" s="177" t="s">
        <v>23</v>
      </c>
      <c r="J274" s="39" t="s">
        <v>18</v>
      </c>
      <c r="K274" s="39" t="s">
        <v>485</v>
      </c>
    </row>
    <row r="275" spans="1:13">
      <c r="A275" s="39" t="s">
        <v>1362</v>
      </c>
      <c r="B275" s="39" t="s">
        <v>1363</v>
      </c>
      <c r="C275" s="39" t="s">
        <v>35</v>
      </c>
      <c r="D275" s="39" t="s">
        <v>166</v>
      </c>
      <c r="E275" s="438" t="s">
        <v>166</v>
      </c>
      <c r="F275" s="177" t="s">
        <v>1364</v>
      </c>
      <c r="G275" s="421" t="s">
        <v>1365</v>
      </c>
      <c r="H275" s="177">
        <v>19787897954</v>
      </c>
      <c r="I275" s="177" t="s">
        <v>32</v>
      </c>
      <c r="J275" s="39" t="s">
        <v>1366</v>
      </c>
      <c r="K275" s="39" t="s">
        <v>802</v>
      </c>
    </row>
    <row r="276" spans="1:13">
      <c r="A276" s="39" t="s">
        <v>1367</v>
      </c>
      <c r="B276" s="39" t="s">
        <v>1368</v>
      </c>
      <c r="C276" s="39" t="s">
        <v>35</v>
      </c>
      <c r="D276" s="39" t="s">
        <v>166</v>
      </c>
      <c r="E276" s="438" t="s">
        <v>166</v>
      </c>
      <c r="F276" s="177" t="s">
        <v>1369</v>
      </c>
      <c r="G276" s="421" t="s">
        <v>1370</v>
      </c>
      <c r="H276" s="177">
        <v>19826435810</v>
      </c>
      <c r="I276" s="177" t="s">
        <v>32</v>
      </c>
      <c r="J276" s="39" t="s">
        <v>1371</v>
      </c>
      <c r="K276" s="39" t="s">
        <v>1372</v>
      </c>
    </row>
    <row r="277" spans="1:13">
      <c r="A277" s="39" t="s">
        <v>1373</v>
      </c>
      <c r="B277" s="39" t="s">
        <v>1374</v>
      </c>
      <c r="C277" s="39" t="s">
        <v>35</v>
      </c>
      <c r="D277" s="39" t="s">
        <v>166</v>
      </c>
      <c r="E277" s="438" t="s">
        <v>166</v>
      </c>
      <c r="F277" s="177" t="s">
        <v>1375</v>
      </c>
      <c r="G277" s="421" t="s">
        <v>1376</v>
      </c>
      <c r="H277" s="177">
        <v>19853776226</v>
      </c>
      <c r="I277" s="177" t="s">
        <v>23</v>
      </c>
      <c r="J277" s="39" t="s">
        <v>18</v>
      </c>
      <c r="K277" s="39" t="s">
        <v>485</v>
      </c>
    </row>
    <row r="278" spans="1:13">
      <c r="A278" s="39" t="s">
        <v>1377</v>
      </c>
      <c r="B278" s="39" t="s">
        <v>1378</v>
      </c>
      <c r="C278" s="39" t="s">
        <v>35</v>
      </c>
      <c r="D278" s="39" t="s">
        <v>166</v>
      </c>
      <c r="E278" s="438" t="s">
        <v>166</v>
      </c>
      <c r="F278" s="177" t="s">
        <v>1379</v>
      </c>
      <c r="G278" s="421" t="s">
        <v>1380</v>
      </c>
      <c r="H278" s="177">
        <v>19844958242</v>
      </c>
      <c r="I278" s="177" t="s">
        <v>23</v>
      </c>
      <c r="J278" s="39" t="s">
        <v>18</v>
      </c>
      <c r="K278" s="39" t="s">
        <v>485</v>
      </c>
    </row>
    <row r="279" spans="1:13">
      <c r="A279" s="39" t="s">
        <v>1381</v>
      </c>
      <c r="B279" s="39" t="s">
        <v>1382</v>
      </c>
      <c r="C279" s="39" t="s">
        <v>35</v>
      </c>
      <c r="D279" s="39" t="s">
        <v>166</v>
      </c>
      <c r="E279" s="438" t="s">
        <v>166</v>
      </c>
      <c r="F279" s="177" t="s">
        <v>167</v>
      </c>
      <c r="G279" s="421" t="s">
        <v>168</v>
      </c>
      <c r="H279" s="177">
        <v>19811599202</v>
      </c>
      <c r="I279" s="177" t="s">
        <v>32</v>
      </c>
      <c r="J279" s="39" t="s">
        <v>48</v>
      </c>
      <c r="K279" s="39" t="s">
        <v>24</v>
      </c>
    </row>
    <row r="280" spans="1:13">
      <c r="A280" s="39" t="s">
        <v>1383</v>
      </c>
      <c r="B280" s="39" t="s">
        <v>1384</v>
      </c>
      <c r="C280" s="39" t="s">
        <v>35</v>
      </c>
      <c r="D280" s="39" t="s">
        <v>166</v>
      </c>
      <c r="E280" s="438" t="s">
        <v>166</v>
      </c>
      <c r="F280" s="177" t="s">
        <v>1385</v>
      </c>
      <c r="G280" s="421" t="s">
        <v>1386</v>
      </c>
      <c r="H280" s="177" t="s">
        <v>1387</v>
      </c>
      <c r="I280" s="177" t="s">
        <v>32</v>
      </c>
      <c r="J280" s="39" t="s">
        <v>1388</v>
      </c>
      <c r="K280" s="39" t="s">
        <v>802</v>
      </c>
    </row>
    <row r="281" spans="1:13">
      <c r="A281" s="39" t="s">
        <v>1389</v>
      </c>
      <c r="B281" s="39" t="s">
        <v>1390</v>
      </c>
      <c r="C281" s="39" t="s">
        <v>35</v>
      </c>
      <c r="D281" s="39" t="s">
        <v>166</v>
      </c>
      <c r="E281" s="438" t="s">
        <v>166</v>
      </c>
      <c r="F281" s="177" t="s">
        <v>1391</v>
      </c>
      <c r="G281" s="421" t="s">
        <v>1392</v>
      </c>
      <c r="H281" s="177">
        <v>19848784034</v>
      </c>
      <c r="I281" s="177" t="s">
        <v>32</v>
      </c>
      <c r="J281" s="39" t="s">
        <v>1393</v>
      </c>
      <c r="K281" s="39" t="s">
        <v>802</v>
      </c>
    </row>
    <row r="282" spans="1:13">
      <c r="A282" s="39" t="s">
        <v>1394</v>
      </c>
      <c r="B282" s="39" t="s">
        <v>1395</v>
      </c>
      <c r="C282" s="39" t="s">
        <v>35</v>
      </c>
      <c r="D282" s="39" t="s">
        <v>166</v>
      </c>
      <c r="E282" s="438" t="s">
        <v>166</v>
      </c>
      <c r="F282" s="177" t="s">
        <v>1396</v>
      </c>
      <c r="G282" s="421" t="s">
        <v>1397</v>
      </c>
      <c r="H282" s="177">
        <v>19848597410</v>
      </c>
      <c r="I282" s="177" t="s">
        <v>32</v>
      </c>
      <c r="J282" s="39" t="s">
        <v>1398</v>
      </c>
      <c r="K282" s="39" t="s">
        <v>802</v>
      </c>
    </row>
    <row r="283" spans="1:13" s="420" customFormat="1">
      <c r="A283" s="252" t="s">
        <v>1399</v>
      </c>
      <c r="B283" s="252" t="s">
        <v>1400</v>
      </c>
      <c r="C283" s="252" t="s">
        <v>35</v>
      </c>
      <c r="D283" s="252" t="s">
        <v>166</v>
      </c>
      <c r="E283" s="445" t="s">
        <v>166</v>
      </c>
      <c r="F283" s="412" t="s">
        <v>1401</v>
      </c>
      <c r="G283" s="413" t="s">
        <v>1402</v>
      </c>
      <c r="H283" s="412">
        <v>19846637858</v>
      </c>
      <c r="I283" s="412" t="s">
        <v>54</v>
      </c>
      <c r="J283" s="252" t="s">
        <v>54</v>
      </c>
      <c r="K283" s="39" t="s">
        <v>485</v>
      </c>
      <c r="L283" s="252"/>
      <c r="M283" s="428"/>
    </row>
    <row r="284" spans="1:13">
      <c r="A284" s="39" t="s">
        <v>1403</v>
      </c>
      <c r="B284" s="39" t="s">
        <v>1404</v>
      </c>
      <c r="C284" s="39" t="s">
        <v>35</v>
      </c>
      <c r="D284" s="39" t="s">
        <v>166</v>
      </c>
      <c r="E284" s="438" t="s">
        <v>166</v>
      </c>
      <c r="F284" s="177" t="s">
        <v>1405</v>
      </c>
      <c r="G284" s="421" t="s">
        <v>1406</v>
      </c>
      <c r="H284" s="177">
        <v>19840152674</v>
      </c>
      <c r="I284" s="177" t="s">
        <v>32</v>
      </c>
      <c r="J284" s="39" t="s">
        <v>1407</v>
      </c>
      <c r="K284" s="39" t="s">
        <v>802</v>
      </c>
    </row>
    <row r="285" spans="1:13">
      <c r="A285" s="39" t="s">
        <v>1408</v>
      </c>
      <c r="B285" s="39" t="s">
        <v>1409</v>
      </c>
      <c r="C285" s="39" t="s">
        <v>35</v>
      </c>
      <c r="D285" s="39" t="s">
        <v>166</v>
      </c>
      <c r="E285" s="438" t="s">
        <v>166</v>
      </c>
      <c r="F285" s="177" t="s">
        <v>1410</v>
      </c>
      <c r="G285" s="421" t="s">
        <v>1411</v>
      </c>
      <c r="H285" s="177">
        <v>19829795042</v>
      </c>
      <c r="I285" s="177" t="s">
        <v>32</v>
      </c>
      <c r="J285" s="39" t="s">
        <v>1412</v>
      </c>
      <c r="K285" s="39" t="s">
        <v>802</v>
      </c>
    </row>
    <row r="286" spans="1:13">
      <c r="A286" s="39" t="s">
        <v>1413</v>
      </c>
      <c r="B286" s="39" t="s">
        <v>1414</v>
      </c>
      <c r="C286" s="39" t="s">
        <v>35</v>
      </c>
      <c r="D286" s="39" t="s">
        <v>166</v>
      </c>
      <c r="E286" s="438" t="s">
        <v>166</v>
      </c>
      <c r="F286" s="177" t="s">
        <v>1415</v>
      </c>
      <c r="G286" s="421" t="s">
        <v>1416</v>
      </c>
      <c r="H286" s="177">
        <v>19848364130</v>
      </c>
      <c r="I286" s="177" t="s">
        <v>32</v>
      </c>
      <c r="J286" s="39" t="s">
        <v>1417</v>
      </c>
      <c r="K286" s="39" t="s">
        <v>802</v>
      </c>
    </row>
    <row r="287" spans="1:13" s="420" customFormat="1">
      <c r="A287" s="252" t="s">
        <v>1418</v>
      </c>
      <c r="B287" s="252" t="s">
        <v>1419</v>
      </c>
      <c r="C287" s="252" t="s">
        <v>35</v>
      </c>
      <c r="D287" s="252" t="s">
        <v>166</v>
      </c>
      <c r="E287" s="445" t="s">
        <v>166</v>
      </c>
      <c r="F287" s="412" t="s">
        <v>1420</v>
      </c>
      <c r="G287" s="413" t="s">
        <v>1421</v>
      </c>
      <c r="H287" s="412">
        <v>19840385954</v>
      </c>
      <c r="I287" s="412" t="s">
        <v>54</v>
      </c>
      <c r="J287" s="252" t="s">
        <v>1422</v>
      </c>
      <c r="K287" s="39" t="s">
        <v>485</v>
      </c>
      <c r="L287" s="252"/>
      <c r="M287" s="428"/>
    </row>
    <row r="288" spans="1:13">
      <c r="A288" s="39" t="s">
        <v>1423</v>
      </c>
      <c r="B288" s="39" t="s">
        <v>1424</v>
      </c>
      <c r="C288" s="39" t="s">
        <v>35</v>
      </c>
      <c r="D288" s="39" t="s">
        <v>166</v>
      </c>
      <c r="E288" s="438" t="s">
        <v>166</v>
      </c>
      <c r="F288" s="177" t="s">
        <v>1425</v>
      </c>
      <c r="G288" s="421" t="s">
        <v>1426</v>
      </c>
      <c r="H288" s="177">
        <v>19814865122</v>
      </c>
      <c r="I288" s="177" t="s">
        <v>32</v>
      </c>
      <c r="J288" s="39" t="s">
        <v>1427</v>
      </c>
      <c r="K288" s="39" t="s">
        <v>802</v>
      </c>
    </row>
    <row r="289" spans="1:13">
      <c r="A289" s="39" t="s">
        <v>1428</v>
      </c>
      <c r="B289" s="39" t="s">
        <v>1429</v>
      </c>
      <c r="C289" s="39" t="s">
        <v>35</v>
      </c>
      <c r="D289" s="39" t="s">
        <v>166</v>
      </c>
      <c r="E289" s="438" t="s">
        <v>166</v>
      </c>
      <c r="F289" s="177" t="s">
        <v>1430</v>
      </c>
      <c r="G289" s="421" t="s">
        <v>1431</v>
      </c>
      <c r="H289" s="177">
        <v>19821723554</v>
      </c>
      <c r="I289" s="177" t="s">
        <v>23</v>
      </c>
      <c r="J289" s="39" t="s">
        <v>18</v>
      </c>
      <c r="K289" s="39" t="s">
        <v>485</v>
      </c>
    </row>
    <row r="290" spans="1:13" s="420" customFormat="1">
      <c r="A290" s="252" t="s">
        <v>1432</v>
      </c>
      <c r="B290" s="252" t="s">
        <v>1433</v>
      </c>
      <c r="C290" s="252" t="s">
        <v>35</v>
      </c>
      <c r="D290" s="252" t="s">
        <v>166</v>
      </c>
      <c r="E290" s="445" t="s">
        <v>166</v>
      </c>
      <c r="F290" s="412" t="s">
        <v>1434</v>
      </c>
      <c r="G290" s="413" t="s">
        <v>1435</v>
      </c>
      <c r="H290" s="412">
        <v>19853356322</v>
      </c>
      <c r="I290" s="412" t="s">
        <v>54</v>
      </c>
      <c r="J290" s="252" t="s">
        <v>54</v>
      </c>
      <c r="K290" s="39" t="s">
        <v>485</v>
      </c>
      <c r="L290" s="252"/>
      <c r="M290" s="428"/>
    </row>
    <row r="291" spans="1:13">
      <c r="A291" s="39" t="s">
        <v>1436</v>
      </c>
      <c r="B291" s="39" t="s">
        <v>1437</v>
      </c>
      <c r="C291" s="39" t="s">
        <v>35</v>
      </c>
      <c r="D291" s="39" t="s">
        <v>166</v>
      </c>
      <c r="E291" s="438" t="s">
        <v>166</v>
      </c>
      <c r="F291" s="177" t="s">
        <v>170</v>
      </c>
      <c r="G291" s="421" t="s">
        <v>171</v>
      </c>
      <c r="H291" s="177">
        <v>19808006690</v>
      </c>
      <c r="I291" s="177" t="s">
        <v>32</v>
      </c>
      <c r="J291" s="39" t="s">
        <v>43</v>
      </c>
      <c r="K291" s="39" t="s">
        <v>24</v>
      </c>
    </row>
    <row r="292" spans="1:13">
      <c r="A292" s="39" t="s">
        <v>1438</v>
      </c>
      <c r="B292" s="39" t="s">
        <v>1439</v>
      </c>
      <c r="C292" s="39" t="s">
        <v>35</v>
      </c>
      <c r="D292" s="39" t="s">
        <v>166</v>
      </c>
      <c r="E292" s="438" t="s">
        <v>166</v>
      </c>
      <c r="F292" s="177" t="s">
        <v>1410</v>
      </c>
      <c r="G292" s="421" t="s">
        <v>1440</v>
      </c>
      <c r="H292" s="177">
        <v>19852096610</v>
      </c>
      <c r="I292" s="177" t="s">
        <v>32</v>
      </c>
      <c r="J292" s="39" t="s">
        <v>1441</v>
      </c>
      <c r="K292" s="39" t="s">
        <v>802</v>
      </c>
    </row>
    <row r="293" spans="1:13">
      <c r="A293" s="39" t="s">
        <v>1442</v>
      </c>
      <c r="B293" s="39" t="s">
        <v>1443</v>
      </c>
      <c r="C293" s="39" t="s">
        <v>35</v>
      </c>
      <c r="D293" s="39" t="s">
        <v>166</v>
      </c>
      <c r="E293" s="438" t="s">
        <v>166</v>
      </c>
      <c r="F293" s="177" t="s">
        <v>1444</v>
      </c>
      <c r="G293" s="421" t="s">
        <v>1445</v>
      </c>
      <c r="H293" s="177">
        <v>19852143266</v>
      </c>
      <c r="I293" s="177" t="s">
        <v>32</v>
      </c>
      <c r="J293" s="39" t="s">
        <v>1169</v>
      </c>
      <c r="K293" s="39" t="s">
        <v>802</v>
      </c>
    </row>
    <row r="294" spans="1:13">
      <c r="A294" s="39" t="s">
        <v>1446</v>
      </c>
      <c r="B294" s="39" t="s">
        <v>1447</v>
      </c>
      <c r="C294" s="39" t="s">
        <v>35</v>
      </c>
      <c r="D294" s="39" t="s">
        <v>166</v>
      </c>
      <c r="E294" s="438" t="s">
        <v>166</v>
      </c>
      <c r="F294" s="177" t="s">
        <v>1448</v>
      </c>
      <c r="G294" s="421" t="s">
        <v>1449</v>
      </c>
      <c r="H294" s="177">
        <v>19836560162</v>
      </c>
      <c r="I294" s="177" t="s">
        <v>32</v>
      </c>
      <c r="J294" s="39" t="s">
        <v>1204</v>
      </c>
      <c r="K294" s="39" t="s">
        <v>802</v>
      </c>
    </row>
    <row r="295" spans="1:13">
      <c r="A295" s="39" t="s">
        <v>1450</v>
      </c>
      <c r="B295" s="39" t="s">
        <v>1451</v>
      </c>
      <c r="C295" s="39" t="s">
        <v>35</v>
      </c>
      <c r="D295" s="39" t="s">
        <v>166</v>
      </c>
      <c r="E295" s="439" t="s">
        <v>166</v>
      </c>
      <c r="F295" s="177" t="s">
        <v>1452</v>
      </c>
      <c r="G295" s="422" t="s">
        <v>1453</v>
      </c>
      <c r="H295" s="177">
        <v>19831614626</v>
      </c>
      <c r="I295" s="177" t="s">
        <v>32</v>
      </c>
      <c r="J295" s="39" t="s">
        <v>812</v>
      </c>
      <c r="K295" s="39" t="s">
        <v>546</v>
      </c>
    </row>
    <row r="296" spans="1:13">
      <c r="A296" s="39" t="s">
        <v>1454</v>
      </c>
      <c r="B296" s="39" t="s">
        <v>1455</v>
      </c>
      <c r="C296" s="39" t="s">
        <v>35</v>
      </c>
      <c r="D296" s="39" t="s">
        <v>166</v>
      </c>
      <c r="E296" s="438" t="s">
        <v>166</v>
      </c>
      <c r="F296" s="177" t="s">
        <v>1456</v>
      </c>
      <c r="G296" s="421" t="s">
        <v>1457</v>
      </c>
      <c r="H296" s="177">
        <v>19798208930</v>
      </c>
      <c r="I296" s="177" t="s">
        <v>23</v>
      </c>
      <c r="J296" s="39" t="s">
        <v>18</v>
      </c>
      <c r="K296" s="39" t="s">
        <v>485</v>
      </c>
    </row>
    <row r="297" spans="1:13">
      <c r="A297" s="39" t="s">
        <v>1458</v>
      </c>
      <c r="B297" s="39" t="s">
        <v>1459</v>
      </c>
      <c r="C297" s="39" t="s">
        <v>35</v>
      </c>
      <c r="D297" s="39" t="s">
        <v>166</v>
      </c>
      <c r="E297" s="438" t="s">
        <v>166</v>
      </c>
      <c r="F297" s="177" t="s">
        <v>1460</v>
      </c>
      <c r="G297" s="421" t="s">
        <v>1461</v>
      </c>
      <c r="H297" s="177" t="s">
        <v>1462</v>
      </c>
      <c r="I297" s="177" t="s">
        <v>32</v>
      </c>
      <c r="J297" s="39" t="s">
        <v>1463</v>
      </c>
      <c r="K297" s="39" t="s">
        <v>546</v>
      </c>
    </row>
    <row r="298" spans="1:13" s="420" customFormat="1">
      <c r="A298" s="252" t="s">
        <v>1464</v>
      </c>
      <c r="B298" s="252" t="s">
        <v>1465</v>
      </c>
      <c r="C298" s="252" t="s">
        <v>35</v>
      </c>
      <c r="D298" s="252" t="s">
        <v>166</v>
      </c>
      <c r="E298" s="445" t="s">
        <v>166</v>
      </c>
      <c r="F298" s="412" t="s">
        <v>1466</v>
      </c>
      <c r="G298" s="413" t="s">
        <v>1467</v>
      </c>
      <c r="H298" s="412">
        <v>19853402978</v>
      </c>
      <c r="I298" s="412" t="s">
        <v>54</v>
      </c>
      <c r="J298" s="252" t="s">
        <v>54</v>
      </c>
      <c r="K298" s="39" t="s">
        <v>485</v>
      </c>
      <c r="L298" s="252"/>
      <c r="M298" s="428"/>
    </row>
    <row r="299" spans="1:13">
      <c r="A299" s="39" t="s">
        <v>1468</v>
      </c>
      <c r="B299" s="39" t="s">
        <v>1469</v>
      </c>
      <c r="C299" s="39" t="s">
        <v>35</v>
      </c>
      <c r="D299" s="39" t="s">
        <v>166</v>
      </c>
      <c r="E299" s="438" t="s">
        <v>166</v>
      </c>
      <c r="F299" s="177" t="s">
        <v>1470</v>
      </c>
      <c r="G299" s="421" t="s">
        <v>1471</v>
      </c>
      <c r="H299" s="177">
        <v>19811785826</v>
      </c>
      <c r="I299" s="177" t="s">
        <v>32</v>
      </c>
      <c r="J299" s="39" t="s">
        <v>1472</v>
      </c>
      <c r="K299" s="39" t="s">
        <v>802</v>
      </c>
    </row>
    <row r="300" spans="1:13">
      <c r="A300" s="39" t="s">
        <v>1473</v>
      </c>
      <c r="B300" s="39" t="s">
        <v>1474</v>
      </c>
      <c r="C300" s="39" t="s">
        <v>35</v>
      </c>
      <c r="D300" s="39" t="s">
        <v>166</v>
      </c>
      <c r="E300" s="438" t="s">
        <v>166</v>
      </c>
      <c r="F300" s="177" t="s">
        <v>1475</v>
      </c>
      <c r="G300" s="421" t="s">
        <v>1476</v>
      </c>
      <c r="H300" s="177">
        <v>19824896162</v>
      </c>
      <c r="I300" s="177" t="s">
        <v>23</v>
      </c>
      <c r="J300" s="39" t="s">
        <v>18</v>
      </c>
      <c r="K300" s="39" t="s">
        <v>485</v>
      </c>
    </row>
    <row r="301" spans="1:13">
      <c r="A301" s="39" t="s">
        <v>1477</v>
      </c>
      <c r="B301" s="39" t="s">
        <v>1478</v>
      </c>
      <c r="C301" s="39" t="s">
        <v>35</v>
      </c>
      <c r="D301" s="39" t="s">
        <v>166</v>
      </c>
      <c r="E301" s="438" t="s">
        <v>166</v>
      </c>
      <c r="F301" s="177" t="s">
        <v>1479</v>
      </c>
      <c r="G301" s="421" t="s">
        <v>1480</v>
      </c>
      <c r="H301" s="177">
        <v>19841692322</v>
      </c>
      <c r="I301" s="177" t="s">
        <v>32</v>
      </c>
      <c r="J301" s="39" t="s">
        <v>1481</v>
      </c>
      <c r="K301" s="39" t="s">
        <v>802</v>
      </c>
    </row>
    <row r="302" spans="1:13">
      <c r="A302" s="39" t="s">
        <v>1482</v>
      </c>
      <c r="B302" s="39" t="s">
        <v>1483</v>
      </c>
      <c r="C302" s="39" t="s">
        <v>35</v>
      </c>
      <c r="D302" s="39" t="s">
        <v>166</v>
      </c>
      <c r="E302" s="438" t="s">
        <v>166</v>
      </c>
      <c r="F302" s="177" t="s">
        <v>173</v>
      </c>
      <c r="G302" s="421" t="s">
        <v>174</v>
      </c>
      <c r="H302" s="177">
        <v>19845284834</v>
      </c>
      <c r="I302" s="177" t="s">
        <v>32</v>
      </c>
      <c r="J302" s="39" t="s">
        <v>175</v>
      </c>
      <c r="K302" s="39" t="s">
        <v>78</v>
      </c>
    </row>
    <row r="303" spans="1:13">
      <c r="A303" s="39" t="s">
        <v>1484</v>
      </c>
      <c r="B303" s="39" t="s">
        <v>1485</v>
      </c>
      <c r="C303" s="39" t="s">
        <v>35</v>
      </c>
      <c r="D303" s="39" t="s">
        <v>166</v>
      </c>
      <c r="E303" s="438" t="s">
        <v>166</v>
      </c>
      <c r="F303" s="177" t="s">
        <v>1486</v>
      </c>
      <c r="G303" s="421" t="s">
        <v>1487</v>
      </c>
      <c r="H303" s="177">
        <v>19842018914</v>
      </c>
      <c r="I303" s="177" t="s">
        <v>23</v>
      </c>
      <c r="J303" s="39" t="s">
        <v>18</v>
      </c>
      <c r="K303" s="39" t="s">
        <v>485</v>
      </c>
    </row>
    <row r="304" spans="1:13">
      <c r="A304" s="39" t="s">
        <v>1488</v>
      </c>
      <c r="B304" s="39" t="s">
        <v>1489</v>
      </c>
      <c r="C304" s="39" t="s">
        <v>35</v>
      </c>
      <c r="D304" s="39" t="s">
        <v>166</v>
      </c>
      <c r="E304" s="438" t="s">
        <v>166</v>
      </c>
      <c r="F304" s="177" t="s">
        <v>1490</v>
      </c>
      <c r="G304" s="421" t="s">
        <v>1491</v>
      </c>
      <c r="H304" s="177">
        <v>19811412578</v>
      </c>
      <c r="I304" s="177" t="s">
        <v>32</v>
      </c>
      <c r="J304" s="39" t="s">
        <v>973</v>
      </c>
      <c r="K304" s="39" t="s">
        <v>802</v>
      </c>
    </row>
    <row r="305" spans="1:13">
      <c r="A305" s="39" t="s">
        <v>1492</v>
      </c>
      <c r="B305" s="39" t="s">
        <v>1493</v>
      </c>
      <c r="C305" s="39" t="s">
        <v>35</v>
      </c>
      <c r="D305" s="39" t="s">
        <v>166</v>
      </c>
      <c r="E305" s="438" t="s">
        <v>166</v>
      </c>
      <c r="F305" s="177" t="s">
        <v>1494</v>
      </c>
      <c r="G305" s="421" t="s">
        <v>1495</v>
      </c>
      <c r="H305" s="177">
        <v>19816731362</v>
      </c>
      <c r="I305" s="177" t="s">
        <v>32</v>
      </c>
      <c r="J305" s="39" t="s">
        <v>897</v>
      </c>
      <c r="K305" s="39" t="s">
        <v>802</v>
      </c>
    </row>
    <row r="306" spans="1:13" s="420" customFormat="1">
      <c r="A306" s="252" t="s">
        <v>1496</v>
      </c>
      <c r="B306" s="252" t="s">
        <v>1497</v>
      </c>
      <c r="C306" s="252" t="s">
        <v>35</v>
      </c>
      <c r="D306" s="252" t="s">
        <v>166</v>
      </c>
      <c r="E306" s="445" t="s">
        <v>166</v>
      </c>
      <c r="F306" s="412" t="s">
        <v>1498</v>
      </c>
      <c r="G306" s="413" t="s">
        <v>1499</v>
      </c>
      <c r="H306" s="412">
        <v>19838333090</v>
      </c>
      <c r="I306" s="412" t="s">
        <v>54</v>
      </c>
      <c r="J306" s="252" t="s">
        <v>54</v>
      </c>
      <c r="K306" s="39" t="s">
        <v>485</v>
      </c>
      <c r="L306" s="252"/>
      <c r="M306" s="428"/>
    </row>
    <row r="307" spans="1:13">
      <c r="A307" s="39" t="s">
        <v>1500</v>
      </c>
      <c r="B307" s="39" t="s">
        <v>1501</v>
      </c>
      <c r="C307" s="39" t="s">
        <v>35</v>
      </c>
      <c r="D307" s="39" t="s">
        <v>166</v>
      </c>
      <c r="E307" s="442" t="s">
        <v>166</v>
      </c>
      <c r="F307" s="177" t="s">
        <v>1502</v>
      </c>
      <c r="G307" s="443" t="s">
        <v>1503</v>
      </c>
      <c r="H307" s="177">
        <v>19818504290</v>
      </c>
      <c r="I307" s="177" t="s">
        <v>32</v>
      </c>
      <c r="J307" s="39" t="s">
        <v>1417</v>
      </c>
      <c r="K307" s="39" t="s">
        <v>546</v>
      </c>
    </row>
    <row r="308" spans="1:13">
      <c r="A308" s="39" t="s">
        <v>1504</v>
      </c>
      <c r="B308" s="39" t="s">
        <v>1505</v>
      </c>
      <c r="C308" s="39" t="s">
        <v>35</v>
      </c>
      <c r="D308" s="39" t="s">
        <v>166</v>
      </c>
      <c r="E308" s="438" t="s">
        <v>166</v>
      </c>
      <c r="F308" s="177" t="s">
        <v>1506</v>
      </c>
      <c r="G308" s="421" t="s">
        <v>1507</v>
      </c>
      <c r="H308" s="177" t="s">
        <v>1508</v>
      </c>
      <c r="I308" s="177" t="s">
        <v>32</v>
      </c>
      <c r="J308" s="39" t="s">
        <v>1509</v>
      </c>
      <c r="K308" s="39" t="s">
        <v>802</v>
      </c>
    </row>
    <row r="309" spans="1:13">
      <c r="A309" s="39" t="s">
        <v>1510</v>
      </c>
      <c r="B309" s="39" t="s">
        <v>1511</v>
      </c>
      <c r="C309" s="39" t="s">
        <v>35</v>
      </c>
      <c r="D309" s="39" t="s">
        <v>166</v>
      </c>
      <c r="E309" s="439" t="s">
        <v>166</v>
      </c>
      <c r="F309" s="177" t="s">
        <v>1512</v>
      </c>
      <c r="G309" s="422" t="s">
        <v>1513</v>
      </c>
      <c r="H309" s="177">
        <v>19851816674</v>
      </c>
      <c r="I309" s="177" t="s">
        <v>32</v>
      </c>
      <c r="J309" s="39" t="s">
        <v>1514</v>
      </c>
      <c r="K309" s="39" t="s">
        <v>802</v>
      </c>
    </row>
    <row r="310" spans="1:13">
      <c r="A310" s="39" t="s">
        <v>1515</v>
      </c>
      <c r="B310" s="39" t="s">
        <v>1516</v>
      </c>
      <c r="C310" s="39" t="s">
        <v>35</v>
      </c>
      <c r="D310" s="39" t="s">
        <v>166</v>
      </c>
      <c r="E310" s="439" t="s">
        <v>166</v>
      </c>
      <c r="F310" s="177" t="s">
        <v>1517</v>
      </c>
      <c r="G310" s="422" t="s">
        <v>1518</v>
      </c>
      <c r="H310" s="177">
        <v>19820090594</v>
      </c>
      <c r="I310" s="177" t="s">
        <v>32</v>
      </c>
      <c r="J310" s="39" t="s">
        <v>1519</v>
      </c>
      <c r="K310" s="39" t="s">
        <v>802</v>
      </c>
    </row>
    <row r="311" spans="1:13">
      <c r="A311" s="39" t="s">
        <v>1520</v>
      </c>
      <c r="B311" s="39" t="s">
        <v>1521</v>
      </c>
      <c r="C311" s="39" t="s">
        <v>35</v>
      </c>
      <c r="D311" s="39" t="s">
        <v>166</v>
      </c>
      <c r="E311" s="438" t="s">
        <v>166</v>
      </c>
      <c r="F311" s="177" t="s">
        <v>1522</v>
      </c>
      <c r="G311" s="421" t="s">
        <v>1523</v>
      </c>
      <c r="H311" s="177">
        <v>19836886754</v>
      </c>
      <c r="I311" s="177" t="s">
        <v>23</v>
      </c>
      <c r="J311" s="39" t="s">
        <v>18</v>
      </c>
      <c r="K311" s="39" t="s">
        <v>485</v>
      </c>
    </row>
    <row r="312" spans="1:13">
      <c r="A312" s="39" t="s">
        <v>1524</v>
      </c>
      <c r="B312" s="39" t="s">
        <v>1525</v>
      </c>
      <c r="C312" s="39" t="s">
        <v>35</v>
      </c>
      <c r="D312" s="39" t="s">
        <v>166</v>
      </c>
      <c r="E312" s="438" t="s">
        <v>166</v>
      </c>
      <c r="F312" s="177" t="s">
        <v>1526</v>
      </c>
      <c r="G312" s="421" t="s">
        <v>1527</v>
      </c>
      <c r="H312" s="177">
        <v>19851723362</v>
      </c>
      <c r="I312" s="177" t="s">
        <v>32</v>
      </c>
      <c r="J312" s="39" t="s">
        <v>959</v>
      </c>
      <c r="K312" s="39" t="s">
        <v>802</v>
      </c>
    </row>
    <row r="313" spans="1:13">
      <c r="A313" s="39" t="s">
        <v>1528</v>
      </c>
      <c r="B313" s="265" t="s">
        <v>1528</v>
      </c>
      <c r="C313" s="39" t="s">
        <v>35</v>
      </c>
      <c r="D313" s="39" t="s">
        <v>136</v>
      </c>
      <c r="E313" s="39" t="s">
        <v>136</v>
      </c>
      <c r="F313" s="177" t="s">
        <v>1529</v>
      </c>
      <c r="G313" s="421" t="s">
        <v>1530</v>
      </c>
      <c r="H313" s="177">
        <v>11260767422</v>
      </c>
      <c r="I313" s="177" t="s">
        <v>32</v>
      </c>
      <c r="J313" s="39" t="s">
        <v>1531</v>
      </c>
      <c r="K313" s="39" t="s">
        <v>802</v>
      </c>
    </row>
    <row r="314" spans="1:13">
      <c r="A314" s="39" t="s">
        <v>1532</v>
      </c>
      <c r="B314" s="39" t="s">
        <v>1533</v>
      </c>
      <c r="C314" s="39" t="s">
        <v>35</v>
      </c>
      <c r="D314" s="39" t="s">
        <v>166</v>
      </c>
      <c r="E314" s="438" t="s">
        <v>166</v>
      </c>
      <c r="F314" s="177" t="s">
        <v>1534</v>
      </c>
      <c r="G314" s="421" t="s">
        <v>1535</v>
      </c>
      <c r="H314" s="177" t="s">
        <v>1536</v>
      </c>
      <c r="I314" s="177" t="s">
        <v>32</v>
      </c>
      <c r="J314" s="432" t="s">
        <v>1022</v>
      </c>
      <c r="K314" s="39" t="s">
        <v>802</v>
      </c>
    </row>
    <row r="315" spans="1:13">
      <c r="A315" s="39" t="s">
        <v>1537</v>
      </c>
      <c r="B315" s="39" t="s">
        <v>1538</v>
      </c>
      <c r="C315" s="39" t="s">
        <v>35</v>
      </c>
      <c r="D315" s="39" t="s">
        <v>166</v>
      </c>
      <c r="E315" s="438" t="s">
        <v>166</v>
      </c>
      <c r="F315" s="177" t="s">
        <v>1539</v>
      </c>
      <c r="G315" s="421" t="s">
        <v>1540</v>
      </c>
      <c r="H315" s="177">
        <v>19799935202</v>
      </c>
      <c r="I315" s="177" t="s">
        <v>32</v>
      </c>
      <c r="J315" s="39" t="s">
        <v>1541</v>
      </c>
      <c r="K315" s="39" t="s">
        <v>802</v>
      </c>
    </row>
    <row r="316" spans="1:13">
      <c r="A316" s="39" t="s">
        <v>1542</v>
      </c>
      <c r="B316" s="39" t="s">
        <v>1543</v>
      </c>
      <c r="C316" s="39" t="s">
        <v>35</v>
      </c>
      <c r="D316" s="39" t="s">
        <v>166</v>
      </c>
      <c r="E316" s="438" t="s">
        <v>166</v>
      </c>
      <c r="F316" s="177" t="s">
        <v>1544</v>
      </c>
      <c r="G316" s="421" t="s">
        <v>1545</v>
      </c>
      <c r="H316" s="177">
        <v>19833200930</v>
      </c>
      <c r="I316" s="177" t="s">
        <v>32</v>
      </c>
      <c r="J316" s="39" t="s">
        <v>955</v>
      </c>
      <c r="K316" s="39" t="s">
        <v>802</v>
      </c>
    </row>
    <row r="317" spans="1:13">
      <c r="A317" s="292" t="s">
        <v>1546</v>
      </c>
      <c r="B317" s="292" t="s">
        <v>1547</v>
      </c>
      <c r="C317" s="39" t="s">
        <v>35</v>
      </c>
      <c r="D317" s="292" t="s">
        <v>166</v>
      </c>
      <c r="E317" s="438" t="s">
        <v>166</v>
      </c>
      <c r="F317" s="446" t="s">
        <v>1548</v>
      </c>
      <c r="G317" s="447" t="s">
        <v>1549</v>
      </c>
      <c r="H317" s="446">
        <v>19828115426</v>
      </c>
      <c r="I317" s="177" t="s">
        <v>23</v>
      </c>
      <c r="J317" s="39" t="s">
        <v>18</v>
      </c>
      <c r="K317" s="39" t="s">
        <v>485</v>
      </c>
      <c r="L317" s="292"/>
    </row>
    <row r="318" spans="1:13">
      <c r="A318" s="39" t="s">
        <v>1550</v>
      </c>
      <c r="B318" s="39" t="s">
        <v>1551</v>
      </c>
      <c r="C318" s="39" t="s">
        <v>35</v>
      </c>
      <c r="D318" s="39" t="s">
        <v>166</v>
      </c>
      <c r="E318" s="439" t="s">
        <v>166</v>
      </c>
      <c r="F318" s="177" t="s">
        <v>1552</v>
      </c>
      <c r="G318" s="422" t="s">
        <v>1553</v>
      </c>
      <c r="H318" s="177">
        <v>19819810658</v>
      </c>
      <c r="I318" s="177" t="s">
        <v>23</v>
      </c>
      <c r="J318" s="39" t="s">
        <v>18</v>
      </c>
      <c r="K318" s="39" t="s">
        <v>485</v>
      </c>
      <c r="L318" s="292"/>
    </row>
    <row r="319" spans="1:13">
      <c r="A319" s="39" t="s">
        <v>1554</v>
      </c>
      <c r="B319" s="39" t="s">
        <v>1555</v>
      </c>
      <c r="C319" s="39" t="s">
        <v>35</v>
      </c>
      <c r="D319" s="39" t="s">
        <v>166</v>
      </c>
      <c r="E319" s="438" t="s">
        <v>166</v>
      </c>
      <c r="F319" s="177" t="s">
        <v>1556</v>
      </c>
      <c r="G319" s="421" t="s">
        <v>1557</v>
      </c>
      <c r="H319" s="177">
        <v>19852003298</v>
      </c>
      <c r="I319" s="177" t="s">
        <v>32</v>
      </c>
      <c r="J319" s="39" t="s">
        <v>1481</v>
      </c>
      <c r="K319" s="39" t="s">
        <v>802</v>
      </c>
    </row>
    <row r="320" spans="1:13">
      <c r="A320" s="39" t="s">
        <v>1558</v>
      </c>
      <c r="B320" s="39" t="s">
        <v>1559</v>
      </c>
      <c r="C320" s="39" t="s">
        <v>35</v>
      </c>
      <c r="D320" s="39" t="s">
        <v>166</v>
      </c>
      <c r="E320" s="438" t="s">
        <v>166</v>
      </c>
      <c r="F320" s="177" t="s">
        <v>1560</v>
      </c>
      <c r="G320" s="421" t="s">
        <v>1561</v>
      </c>
      <c r="H320" s="177" t="s">
        <v>1562</v>
      </c>
      <c r="I320" s="177" t="s">
        <v>23</v>
      </c>
      <c r="J320" s="39" t="s">
        <v>18</v>
      </c>
      <c r="K320" s="39" t="s">
        <v>485</v>
      </c>
    </row>
    <row r="321" spans="1:11">
      <c r="A321" s="39" t="s">
        <v>1563</v>
      </c>
      <c r="B321" s="39" t="s">
        <v>1564</v>
      </c>
      <c r="C321" s="39" t="s">
        <v>35</v>
      </c>
      <c r="D321" s="39" t="s">
        <v>166</v>
      </c>
      <c r="E321" s="438" t="s">
        <v>166</v>
      </c>
      <c r="F321" s="177" t="s">
        <v>1565</v>
      </c>
      <c r="G321" s="421" t="s">
        <v>1566</v>
      </c>
      <c r="H321" s="177">
        <v>19841878946</v>
      </c>
      <c r="I321" s="177" t="s">
        <v>32</v>
      </c>
      <c r="J321" s="39" t="s">
        <v>1567</v>
      </c>
      <c r="K321" s="39" t="s">
        <v>485</v>
      </c>
    </row>
    <row r="322" spans="1:11">
      <c r="A322" s="39" t="s">
        <v>1568</v>
      </c>
      <c r="B322" s="39" t="s">
        <v>1569</v>
      </c>
      <c r="C322" s="39" t="s">
        <v>35</v>
      </c>
      <c r="D322" s="39" t="s">
        <v>166</v>
      </c>
      <c r="E322" s="438" t="s">
        <v>166</v>
      </c>
      <c r="F322" s="177" t="s">
        <v>1570</v>
      </c>
      <c r="G322" s="421" t="s">
        <v>1571</v>
      </c>
      <c r="H322" s="177">
        <v>19853682914</v>
      </c>
      <c r="I322" s="177" t="s">
        <v>32</v>
      </c>
      <c r="J322" s="39" t="s">
        <v>1208</v>
      </c>
      <c r="K322" s="39" t="s">
        <v>802</v>
      </c>
    </row>
    <row r="323" spans="1:11">
      <c r="A323" s="39" t="s">
        <v>1572</v>
      </c>
      <c r="B323" s="39" t="s">
        <v>1573</v>
      </c>
      <c r="C323" s="39" t="s">
        <v>35</v>
      </c>
      <c r="D323" s="39" t="s">
        <v>1574</v>
      </c>
      <c r="E323" s="39" t="s">
        <v>1574</v>
      </c>
      <c r="F323" s="177" t="s">
        <v>1575</v>
      </c>
      <c r="G323" s="421" t="s">
        <v>1575</v>
      </c>
      <c r="H323" s="177">
        <v>4640669786</v>
      </c>
      <c r="I323" s="177" t="s">
        <v>23</v>
      </c>
      <c r="J323" s="39" t="s">
        <v>18</v>
      </c>
      <c r="K323" s="39" t="s">
        <v>485</v>
      </c>
    </row>
    <row r="324" spans="1:11">
      <c r="A324" s="39" t="s">
        <v>1576</v>
      </c>
      <c r="B324" s="39" t="s">
        <v>1577</v>
      </c>
      <c r="C324" s="39" t="s">
        <v>35</v>
      </c>
      <c r="D324" s="39" t="s">
        <v>1574</v>
      </c>
      <c r="E324" s="39" t="s">
        <v>1574</v>
      </c>
      <c r="F324" s="177" t="s">
        <v>1578</v>
      </c>
      <c r="G324" s="421" t="s">
        <v>1578</v>
      </c>
      <c r="H324" s="177" t="s">
        <v>1579</v>
      </c>
      <c r="I324" s="177" t="s">
        <v>23</v>
      </c>
      <c r="J324" s="39" t="s">
        <v>18</v>
      </c>
      <c r="K324" s="39" t="s">
        <v>485</v>
      </c>
    </row>
    <row r="325" spans="1:11">
      <c r="A325" s="39" t="s">
        <v>1580</v>
      </c>
      <c r="B325" s="39" t="s">
        <v>1580</v>
      </c>
      <c r="C325" s="39" t="s">
        <v>35</v>
      </c>
      <c r="D325" s="39" t="s">
        <v>1581</v>
      </c>
      <c r="E325" s="39" t="s">
        <v>1582</v>
      </c>
      <c r="F325" s="177" t="s">
        <v>1583</v>
      </c>
      <c r="G325" s="177" t="s">
        <v>1583</v>
      </c>
      <c r="H325" s="177" t="s">
        <v>1583</v>
      </c>
      <c r="I325" s="177" t="s">
        <v>32</v>
      </c>
      <c r="J325" s="39" t="s">
        <v>1584</v>
      </c>
      <c r="K325" s="39" t="s">
        <v>802</v>
      </c>
    </row>
    <row r="326" spans="1:11">
      <c r="A326" s="39" t="s">
        <v>1585</v>
      </c>
      <c r="B326" s="39" t="s">
        <v>1586</v>
      </c>
      <c r="C326" s="39" t="s">
        <v>35</v>
      </c>
      <c r="D326" s="39" t="s">
        <v>397</v>
      </c>
      <c r="E326" s="39" t="s">
        <v>397</v>
      </c>
      <c r="F326" s="177" t="s">
        <v>1587</v>
      </c>
      <c r="G326" s="448" t="s">
        <v>1587</v>
      </c>
      <c r="H326" s="177" t="s">
        <v>1588</v>
      </c>
      <c r="I326" s="177" t="s">
        <v>23</v>
      </c>
      <c r="J326" s="39" t="s">
        <v>18</v>
      </c>
      <c r="K326" s="39" t="s">
        <v>485</v>
      </c>
    </row>
    <row r="327" spans="1:11">
      <c r="A327" s="39" t="s">
        <v>1589</v>
      </c>
      <c r="B327" s="39" t="s">
        <v>1590</v>
      </c>
      <c r="C327" s="39" t="s">
        <v>35</v>
      </c>
      <c r="D327" s="39" t="s">
        <v>397</v>
      </c>
      <c r="E327" s="39" t="s">
        <v>397</v>
      </c>
      <c r="F327" s="177" t="s">
        <v>1591</v>
      </c>
      <c r="G327" s="421" t="s">
        <v>1591</v>
      </c>
      <c r="H327" s="177" t="s">
        <v>1592</v>
      </c>
      <c r="I327" s="177" t="s">
        <v>32</v>
      </c>
      <c r="J327" s="39" t="s">
        <v>1593</v>
      </c>
      <c r="K327" s="39" t="s">
        <v>802</v>
      </c>
    </row>
    <row r="328" spans="1:11">
      <c r="A328" s="39" t="s">
        <v>1594</v>
      </c>
      <c r="B328" s="39" t="s">
        <v>1595</v>
      </c>
      <c r="C328" s="39" t="s">
        <v>35</v>
      </c>
      <c r="D328" s="39" t="s">
        <v>397</v>
      </c>
      <c r="E328" s="39" t="s">
        <v>397</v>
      </c>
      <c r="F328" s="177" t="s">
        <v>1596</v>
      </c>
      <c r="G328" s="421" t="s">
        <v>1596</v>
      </c>
      <c r="H328" s="177" t="s">
        <v>1597</v>
      </c>
      <c r="I328" s="177" t="s">
        <v>32</v>
      </c>
      <c r="J328" s="39" t="s">
        <v>1598</v>
      </c>
      <c r="K328" s="39" t="s">
        <v>802</v>
      </c>
    </row>
    <row r="329" spans="1:11">
      <c r="A329" s="39" t="s">
        <v>1599</v>
      </c>
      <c r="B329" s="39" t="s">
        <v>1600</v>
      </c>
      <c r="C329" s="39" t="s">
        <v>500</v>
      </c>
      <c r="D329" s="39" t="s">
        <v>1601</v>
      </c>
      <c r="E329" s="39" t="s">
        <v>1601</v>
      </c>
      <c r="F329" s="39" t="s">
        <v>18</v>
      </c>
      <c r="G329" s="177" t="s">
        <v>18</v>
      </c>
      <c r="H329" s="39" t="s">
        <v>18</v>
      </c>
      <c r="I329" s="177" t="s">
        <v>32</v>
      </c>
      <c r="J329" s="39" t="s">
        <v>607</v>
      </c>
      <c r="K329" s="39" t="s">
        <v>802</v>
      </c>
    </row>
    <row r="330" spans="1:11">
      <c r="A330" s="39" t="s">
        <v>1602</v>
      </c>
      <c r="B330" s="39" t="s">
        <v>1603</v>
      </c>
      <c r="C330" s="39" t="s">
        <v>500</v>
      </c>
      <c r="D330" s="39" t="s">
        <v>1604</v>
      </c>
      <c r="E330" s="39" t="s">
        <v>1604</v>
      </c>
      <c r="F330" s="39" t="s">
        <v>1605</v>
      </c>
      <c r="G330" s="177" t="s">
        <v>1605</v>
      </c>
      <c r="H330" s="39" t="s">
        <v>18</v>
      </c>
      <c r="I330" s="177" t="s">
        <v>23</v>
      </c>
      <c r="J330" s="39" t="s">
        <v>18</v>
      </c>
      <c r="K330" s="39" t="s">
        <v>485</v>
      </c>
    </row>
    <row r="331" spans="1:11">
      <c r="A331" s="39" t="s">
        <v>1606</v>
      </c>
      <c r="B331" s="39" t="s">
        <v>1607</v>
      </c>
      <c r="C331" s="39" t="s">
        <v>35</v>
      </c>
      <c r="D331" s="39" t="s">
        <v>166</v>
      </c>
      <c r="E331" s="438" t="s">
        <v>166</v>
      </c>
      <c r="F331" s="177" t="s">
        <v>1608</v>
      </c>
      <c r="G331" s="421" t="s">
        <v>1609</v>
      </c>
      <c r="H331" s="177">
        <v>19825129442</v>
      </c>
      <c r="I331" s="177" t="s">
        <v>23</v>
      </c>
      <c r="J331" s="39" t="s">
        <v>18</v>
      </c>
      <c r="K331" s="39" t="s">
        <v>485</v>
      </c>
    </row>
    <row r="332" spans="1:11">
      <c r="A332" s="39" t="s">
        <v>1610</v>
      </c>
      <c r="B332" s="39" t="s">
        <v>1611</v>
      </c>
      <c r="C332" s="39" t="s">
        <v>35</v>
      </c>
      <c r="D332" s="39" t="s">
        <v>166</v>
      </c>
      <c r="E332" s="438" t="s">
        <v>166</v>
      </c>
      <c r="F332" s="177" t="s">
        <v>1612</v>
      </c>
      <c r="G332" s="421" t="s">
        <v>1613</v>
      </c>
      <c r="H332" s="177">
        <v>19838706338</v>
      </c>
      <c r="I332" s="177" t="s">
        <v>32</v>
      </c>
      <c r="J332" s="39" t="s">
        <v>1614</v>
      </c>
      <c r="K332" s="39" t="s">
        <v>546</v>
      </c>
    </row>
    <row r="333" spans="1:11">
      <c r="A333" s="39" t="s">
        <v>1615</v>
      </c>
      <c r="B333" s="39" t="s">
        <v>1616</v>
      </c>
      <c r="C333" s="39" t="s">
        <v>35</v>
      </c>
      <c r="D333" s="39" t="s">
        <v>166</v>
      </c>
      <c r="E333" s="438" t="s">
        <v>166</v>
      </c>
      <c r="F333" s="177" t="s">
        <v>1617</v>
      </c>
      <c r="G333" s="421" t="s">
        <v>1618</v>
      </c>
      <c r="H333" s="177">
        <v>19818084386</v>
      </c>
      <c r="I333" s="177" t="s">
        <v>32</v>
      </c>
      <c r="J333" s="39" t="s">
        <v>1619</v>
      </c>
      <c r="K333" s="39" t="s">
        <v>1620</v>
      </c>
    </row>
    <row r="334" spans="1:11">
      <c r="A334" s="39" t="s">
        <v>1621</v>
      </c>
      <c r="B334" s="39" t="s">
        <v>1622</v>
      </c>
      <c r="C334" s="39" t="s">
        <v>35</v>
      </c>
      <c r="D334" s="39" t="s">
        <v>166</v>
      </c>
      <c r="E334" s="438" t="s">
        <v>166</v>
      </c>
      <c r="F334" s="177" t="s">
        <v>170</v>
      </c>
      <c r="G334" s="421" t="s">
        <v>1623</v>
      </c>
      <c r="H334" s="177">
        <v>19853449634</v>
      </c>
      <c r="I334" s="177" t="s">
        <v>32</v>
      </c>
      <c r="J334" s="39" t="s">
        <v>1126</v>
      </c>
      <c r="K334" s="39" t="s">
        <v>802</v>
      </c>
    </row>
    <row r="335" spans="1:11">
      <c r="A335" s="39" t="s">
        <v>1624</v>
      </c>
      <c r="B335" s="39" t="s">
        <v>1625</v>
      </c>
      <c r="C335" s="39" t="s">
        <v>35</v>
      </c>
      <c r="D335" s="39" t="s">
        <v>166</v>
      </c>
      <c r="E335" s="438" t="s">
        <v>166</v>
      </c>
      <c r="F335" s="177" t="s">
        <v>1626</v>
      </c>
      <c r="G335" s="421" t="s">
        <v>1627</v>
      </c>
      <c r="H335" s="177">
        <v>19804974050</v>
      </c>
      <c r="I335" s="177" t="s">
        <v>32</v>
      </c>
      <c r="J335" s="424" t="s">
        <v>1068</v>
      </c>
      <c r="K335" s="39" t="s">
        <v>802</v>
      </c>
    </row>
    <row r="336" spans="1:11">
      <c r="A336" s="39" t="s">
        <v>1628</v>
      </c>
      <c r="B336" s="39" t="s">
        <v>1629</v>
      </c>
      <c r="C336" s="39" t="s">
        <v>35</v>
      </c>
      <c r="D336" s="39" t="s">
        <v>166</v>
      </c>
      <c r="E336" s="438" t="s">
        <v>166</v>
      </c>
      <c r="F336" s="177" t="s">
        <v>1630</v>
      </c>
      <c r="G336" s="421" t="s">
        <v>1631</v>
      </c>
      <c r="H336" s="177">
        <v>19843605218</v>
      </c>
      <c r="I336" s="177" t="s">
        <v>32</v>
      </c>
      <c r="J336" s="424" t="s">
        <v>1271</v>
      </c>
      <c r="K336" s="39" t="s">
        <v>802</v>
      </c>
    </row>
    <row r="337" spans="1:14">
      <c r="A337" s="39" t="s">
        <v>1632</v>
      </c>
      <c r="B337" s="39" t="s">
        <v>1633</v>
      </c>
      <c r="C337" s="39" t="s">
        <v>35</v>
      </c>
      <c r="D337" s="39" t="s">
        <v>183</v>
      </c>
      <c r="E337" s="416" t="s">
        <v>183</v>
      </c>
      <c r="F337" s="177" t="s">
        <v>1634</v>
      </c>
      <c r="G337" s="447" t="s">
        <v>1635</v>
      </c>
      <c r="H337" s="177">
        <v>37705542015</v>
      </c>
      <c r="I337" s="177" t="s">
        <v>32</v>
      </c>
      <c r="J337" s="39" t="s">
        <v>1116</v>
      </c>
      <c r="K337" s="39" t="s">
        <v>802</v>
      </c>
    </row>
    <row r="338" spans="1:14">
      <c r="A338" s="39" t="s">
        <v>1636</v>
      </c>
      <c r="B338" s="39" t="s">
        <v>1637</v>
      </c>
      <c r="C338" s="39" t="s">
        <v>35</v>
      </c>
      <c r="D338" s="39" t="s">
        <v>166</v>
      </c>
      <c r="E338" s="438" t="s">
        <v>1638</v>
      </c>
      <c r="F338" s="177" t="s">
        <v>1639</v>
      </c>
      <c r="G338" s="421" t="s">
        <v>1640</v>
      </c>
      <c r="H338" s="177">
        <v>19794849698</v>
      </c>
      <c r="I338" s="177" t="s">
        <v>32</v>
      </c>
      <c r="J338" s="39" t="s">
        <v>1641</v>
      </c>
      <c r="K338" s="39" t="s">
        <v>485</v>
      </c>
    </row>
    <row r="339" spans="1:14">
      <c r="A339" s="39" t="s">
        <v>1642</v>
      </c>
      <c r="B339" s="449" t="s">
        <v>1643</v>
      </c>
      <c r="C339" s="39" t="s">
        <v>35</v>
      </c>
      <c r="D339" s="39" t="s">
        <v>166</v>
      </c>
      <c r="E339" s="438" t="s">
        <v>166</v>
      </c>
      <c r="F339" s="177" t="s">
        <v>1644</v>
      </c>
      <c r="G339" s="421" t="s">
        <v>1645</v>
      </c>
      <c r="H339" s="177" t="s">
        <v>1646</v>
      </c>
      <c r="I339" s="177" t="s">
        <v>23</v>
      </c>
      <c r="J339" s="39" t="s">
        <v>18</v>
      </c>
      <c r="K339" s="39" t="s">
        <v>485</v>
      </c>
    </row>
    <row r="340" spans="1:14">
      <c r="A340" s="39" t="s">
        <v>1647</v>
      </c>
      <c r="B340" s="39" t="s">
        <v>1648</v>
      </c>
      <c r="C340" s="39" t="s">
        <v>35</v>
      </c>
      <c r="D340" s="39" t="s">
        <v>166</v>
      </c>
      <c r="E340" s="438" t="s">
        <v>166</v>
      </c>
      <c r="F340" s="177" t="s">
        <v>1649</v>
      </c>
      <c r="G340" s="421" t="s">
        <v>1650</v>
      </c>
      <c r="H340" s="177">
        <v>19816358114</v>
      </c>
      <c r="I340" s="177" t="s">
        <v>32</v>
      </c>
      <c r="J340" s="39" t="s">
        <v>1651</v>
      </c>
      <c r="K340" s="39" t="s">
        <v>485</v>
      </c>
      <c r="M340" s="69" t="s">
        <v>26</v>
      </c>
    </row>
    <row r="341" spans="1:14">
      <c r="A341" s="39" t="s">
        <v>1652</v>
      </c>
      <c r="B341" s="39" t="s">
        <v>1653</v>
      </c>
      <c r="C341" s="39" t="s">
        <v>35</v>
      </c>
      <c r="D341" s="39" t="s">
        <v>166</v>
      </c>
      <c r="E341" s="438" t="s">
        <v>1654</v>
      </c>
      <c r="G341" s="421" t="s">
        <v>1655</v>
      </c>
      <c r="H341" s="177">
        <v>19828442018</v>
      </c>
      <c r="I341" s="177" t="s">
        <v>23</v>
      </c>
      <c r="J341" s="39" t="s">
        <v>18</v>
      </c>
      <c r="K341" s="39" t="s">
        <v>1620</v>
      </c>
    </row>
    <row r="342" spans="1:14" s="420" customFormat="1">
      <c r="A342" s="39" t="s">
        <v>1656</v>
      </c>
      <c r="B342" s="39" t="s">
        <v>1657</v>
      </c>
      <c r="C342" s="39" t="s">
        <v>35</v>
      </c>
      <c r="D342" s="39" t="s">
        <v>166</v>
      </c>
      <c r="E342" s="442" t="s">
        <v>1654</v>
      </c>
      <c r="F342" s="177" t="s">
        <v>1658</v>
      </c>
      <c r="G342" s="443" t="s">
        <v>1659</v>
      </c>
      <c r="H342" s="177">
        <v>19819997282</v>
      </c>
      <c r="I342" s="177" t="s">
        <v>54</v>
      </c>
      <c r="J342" s="177" t="s">
        <v>54</v>
      </c>
      <c r="K342" s="39" t="s">
        <v>485</v>
      </c>
      <c r="L342" s="39"/>
      <c r="M342" s="428"/>
    </row>
    <row r="343" spans="1:14">
      <c r="A343" s="39" t="s">
        <v>1660</v>
      </c>
      <c r="B343" s="39" t="s">
        <v>1661</v>
      </c>
      <c r="C343" s="39" t="s">
        <v>35</v>
      </c>
      <c r="D343" s="39" t="s">
        <v>166</v>
      </c>
      <c r="E343" s="438" t="s">
        <v>1654</v>
      </c>
      <c r="F343" s="177" t="s">
        <v>1662</v>
      </c>
      <c r="G343" s="421" t="s">
        <v>1663</v>
      </c>
      <c r="H343" s="177">
        <v>19826809058</v>
      </c>
      <c r="I343" s="177" t="s">
        <v>23</v>
      </c>
      <c r="J343" s="39" t="s">
        <v>18</v>
      </c>
      <c r="K343" s="39" t="s">
        <v>485</v>
      </c>
    </row>
    <row r="344" spans="1:14">
      <c r="A344" s="39" t="s">
        <v>1664</v>
      </c>
      <c r="B344" s="39" t="s">
        <v>1665</v>
      </c>
      <c r="C344" s="39" t="s">
        <v>35</v>
      </c>
      <c r="D344" s="39" t="s">
        <v>166</v>
      </c>
      <c r="E344" s="438" t="s">
        <v>1654</v>
      </c>
      <c r="F344" s="177" t="s">
        <v>1666</v>
      </c>
      <c r="G344" s="421" t="s">
        <v>1667</v>
      </c>
      <c r="H344" s="177">
        <v>19808426594</v>
      </c>
      <c r="I344" s="177" t="s">
        <v>23</v>
      </c>
      <c r="J344" s="39" t="s">
        <v>18</v>
      </c>
      <c r="K344" s="39" t="s">
        <v>485</v>
      </c>
    </row>
    <row r="345" spans="1:14">
      <c r="A345" s="39" t="s">
        <v>1668</v>
      </c>
      <c r="B345" s="39" t="s">
        <v>1669</v>
      </c>
      <c r="C345" s="39" t="s">
        <v>35</v>
      </c>
      <c r="D345" s="39" t="s">
        <v>166</v>
      </c>
      <c r="E345" s="439" t="s">
        <v>1638</v>
      </c>
      <c r="F345" s="177" t="s">
        <v>1670</v>
      </c>
      <c r="G345" s="422" t="s">
        <v>1671</v>
      </c>
      <c r="H345" s="177">
        <v>19826529122</v>
      </c>
      <c r="I345" s="177" t="s">
        <v>32</v>
      </c>
      <c r="J345" s="39" t="s">
        <v>1154</v>
      </c>
      <c r="K345" s="39" t="s">
        <v>802</v>
      </c>
    </row>
    <row r="346" spans="1:14">
      <c r="A346" s="39" t="s">
        <v>1672</v>
      </c>
      <c r="B346" s="39" t="s">
        <v>1673</v>
      </c>
      <c r="C346" s="39" t="s">
        <v>35</v>
      </c>
      <c r="D346" s="39" t="s">
        <v>183</v>
      </c>
      <c r="E346" s="439" t="s">
        <v>183</v>
      </c>
      <c r="F346" s="177" t="s">
        <v>1674</v>
      </c>
      <c r="G346" s="422" t="s">
        <v>1675</v>
      </c>
      <c r="H346" s="177">
        <v>35528759679</v>
      </c>
      <c r="I346" s="177" t="s">
        <v>32</v>
      </c>
      <c r="J346" s="39" t="s">
        <v>1676</v>
      </c>
      <c r="K346" s="39" t="s">
        <v>485</v>
      </c>
      <c r="N346" s="69"/>
    </row>
    <row r="347" spans="1:14">
      <c r="A347" s="39" t="s">
        <v>1677</v>
      </c>
      <c r="B347" s="39" t="s">
        <v>1678</v>
      </c>
      <c r="C347" s="39" t="s">
        <v>35</v>
      </c>
      <c r="D347" s="39" t="s">
        <v>183</v>
      </c>
      <c r="E347" s="438" t="s">
        <v>183</v>
      </c>
      <c r="F347" s="177" t="s">
        <v>1679</v>
      </c>
      <c r="G347" s="421" t="s">
        <v>1680</v>
      </c>
      <c r="H347" s="177">
        <v>26942562687</v>
      </c>
      <c r="I347" s="177" t="s">
        <v>23</v>
      </c>
      <c r="J347" s="39" t="s">
        <v>18</v>
      </c>
      <c r="K347" s="39" t="s">
        <v>485</v>
      </c>
    </row>
    <row r="348" spans="1:14">
      <c r="A348" s="39" t="s">
        <v>1681</v>
      </c>
      <c r="B348" s="39" t="s">
        <v>1682</v>
      </c>
      <c r="C348" s="39" t="s">
        <v>35</v>
      </c>
      <c r="D348" s="39" t="s">
        <v>183</v>
      </c>
      <c r="E348" s="438" t="s">
        <v>183</v>
      </c>
      <c r="F348" s="177" t="s">
        <v>1683</v>
      </c>
      <c r="G348" s="421" t="s">
        <v>1684</v>
      </c>
      <c r="H348" s="177">
        <v>42059106687</v>
      </c>
      <c r="I348" s="177" t="s">
        <v>23</v>
      </c>
      <c r="J348" s="39" t="s">
        <v>18</v>
      </c>
      <c r="K348" s="39" t="s">
        <v>485</v>
      </c>
    </row>
    <row r="349" spans="1:14">
      <c r="A349" s="39" t="s">
        <v>1685</v>
      </c>
      <c r="B349" s="39" t="s">
        <v>1686</v>
      </c>
      <c r="C349" s="39" t="s">
        <v>35</v>
      </c>
      <c r="D349" s="39" t="s">
        <v>183</v>
      </c>
      <c r="E349" s="438" t="s">
        <v>183</v>
      </c>
      <c r="F349" s="177" t="s">
        <v>1687</v>
      </c>
      <c r="G349" s="421" t="s">
        <v>1688</v>
      </c>
      <c r="H349" s="177">
        <v>18174967167</v>
      </c>
      <c r="I349" s="177" t="s">
        <v>32</v>
      </c>
      <c r="J349" s="39" t="s">
        <v>1689</v>
      </c>
      <c r="K349" s="39" t="s">
        <v>802</v>
      </c>
    </row>
    <row r="350" spans="1:14">
      <c r="A350" s="39" t="s">
        <v>1690</v>
      </c>
      <c r="B350" s="39" t="s">
        <v>1691</v>
      </c>
      <c r="C350" s="39" t="s">
        <v>35</v>
      </c>
      <c r="D350" s="39" t="s">
        <v>183</v>
      </c>
      <c r="E350" s="438" t="s">
        <v>183</v>
      </c>
      <c r="F350" s="177" t="s">
        <v>1692</v>
      </c>
      <c r="G350" s="421" t="s">
        <v>1693</v>
      </c>
      <c r="H350" s="177">
        <v>24765780351</v>
      </c>
      <c r="I350" s="177" t="s">
        <v>32</v>
      </c>
      <c r="J350" s="39" t="s">
        <v>807</v>
      </c>
      <c r="K350" s="39" t="s">
        <v>802</v>
      </c>
    </row>
    <row r="351" spans="1:14">
      <c r="A351" s="39" t="s">
        <v>1694</v>
      </c>
      <c r="B351" s="39" t="s">
        <v>1695</v>
      </c>
      <c r="C351" s="39" t="s">
        <v>35</v>
      </c>
      <c r="D351" s="39" t="s">
        <v>183</v>
      </c>
      <c r="E351" s="438" t="s">
        <v>183</v>
      </c>
      <c r="F351" s="177" t="s">
        <v>1696</v>
      </c>
      <c r="G351" s="421" t="s">
        <v>1697</v>
      </c>
      <c r="H351" s="177">
        <v>24705314175</v>
      </c>
      <c r="I351" s="177" t="s">
        <v>32</v>
      </c>
      <c r="J351" s="39" t="s">
        <v>1698</v>
      </c>
      <c r="K351" s="39" t="s">
        <v>802</v>
      </c>
    </row>
    <row r="352" spans="1:14">
      <c r="A352" s="39" t="s">
        <v>1699</v>
      </c>
      <c r="B352" s="39" t="s">
        <v>1700</v>
      </c>
      <c r="C352" s="39" t="s">
        <v>35</v>
      </c>
      <c r="D352" s="39" t="s">
        <v>183</v>
      </c>
      <c r="E352" s="438" t="s">
        <v>183</v>
      </c>
      <c r="F352" s="177" t="s">
        <v>1701</v>
      </c>
      <c r="G352" s="421" t="s">
        <v>1702</v>
      </c>
      <c r="H352" s="177">
        <v>41938174335</v>
      </c>
      <c r="I352" s="177" t="s">
        <v>32</v>
      </c>
      <c r="J352" s="39" t="s">
        <v>1193</v>
      </c>
      <c r="K352" s="39" t="s">
        <v>802</v>
      </c>
    </row>
    <row r="353" spans="1:13">
      <c r="A353" s="39" t="s">
        <v>1703</v>
      </c>
      <c r="B353" s="39" t="s">
        <v>1704</v>
      </c>
      <c r="C353" s="39" t="s">
        <v>35</v>
      </c>
      <c r="D353" s="39" t="s">
        <v>183</v>
      </c>
      <c r="E353" s="438" t="s">
        <v>183</v>
      </c>
      <c r="F353" s="177" t="s">
        <v>1705</v>
      </c>
      <c r="G353" s="421" t="s">
        <v>1706</v>
      </c>
      <c r="H353" s="177">
        <v>2997956991</v>
      </c>
      <c r="I353" s="177" t="s">
        <v>32</v>
      </c>
      <c r="J353" s="39" t="s">
        <v>1707</v>
      </c>
      <c r="K353" s="39" t="s">
        <v>485</v>
      </c>
    </row>
    <row r="354" spans="1:13">
      <c r="A354" s="39" t="s">
        <v>1708</v>
      </c>
      <c r="B354" s="39" t="s">
        <v>1709</v>
      </c>
      <c r="C354" s="39" t="s">
        <v>35</v>
      </c>
      <c r="D354" s="39" t="s">
        <v>183</v>
      </c>
      <c r="E354" s="438" t="s">
        <v>183</v>
      </c>
      <c r="F354" s="177" t="s">
        <v>1710</v>
      </c>
      <c r="G354" s="421" t="s">
        <v>1711</v>
      </c>
      <c r="H354" s="177">
        <v>13821402495</v>
      </c>
      <c r="I354" s="177" t="s">
        <v>32</v>
      </c>
      <c r="J354" s="39" t="s">
        <v>1712</v>
      </c>
      <c r="K354" s="39" t="s">
        <v>485</v>
      </c>
    </row>
    <row r="355" spans="1:13">
      <c r="A355" s="39" t="s">
        <v>1713</v>
      </c>
      <c r="B355" s="39" t="s">
        <v>1714</v>
      </c>
      <c r="C355" s="39" t="s">
        <v>35</v>
      </c>
      <c r="D355" s="39" t="s">
        <v>183</v>
      </c>
      <c r="E355" s="439" t="s">
        <v>183</v>
      </c>
      <c r="F355" s="177" t="s">
        <v>1715</v>
      </c>
      <c r="G355" s="422" t="s">
        <v>1716</v>
      </c>
      <c r="H355" s="177">
        <v>7351521663</v>
      </c>
      <c r="I355" s="177" t="s">
        <v>23</v>
      </c>
      <c r="J355" s="423" t="s">
        <v>18</v>
      </c>
      <c r="K355" s="39" t="s">
        <v>485</v>
      </c>
    </row>
    <row r="356" spans="1:13" s="420" customFormat="1">
      <c r="A356" s="252" t="s">
        <v>1717</v>
      </c>
      <c r="B356" s="252" t="s">
        <v>1718</v>
      </c>
      <c r="C356" s="252" t="s">
        <v>35</v>
      </c>
      <c r="D356" s="252" t="s">
        <v>183</v>
      </c>
      <c r="E356" s="445" t="s">
        <v>183</v>
      </c>
      <c r="F356" s="412" t="s">
        <v>1719</v>
      </c>
      <c r="G356" s="413" t="s">
        <v>1720</v>
      </c>
      <c r="H356" s="412">
        <v>5053806975</v>
      </c>
      <c r="I356" s="412" t="s">
        <v>54</v>
      </c>
      <c r="J356" s="252" t="s">
        <v>54</v>
      </c>
      <c r="K356" s="39" t="s">
        <v>485</v>
      </c>
      <c r="L356" s="252"/>
      <c r="M356" s="428"/>
    </row>
    <row r="357" spans="1:13">
      <c r="A357" s="39" t="s">
        <v>1721</v>
      </c>
      <c r="B357" s="39" t="s">
        <v>1722</v>
      </c>
      <c r="C357" s="39" t="s">
        <v>35</v>
      </c>
      <c r="D357" s="39" t="s">
        <v>183</v>
      </c>
      <c r="E357" s="438" t="s">
        <v>183</v>
      </c>
      <c r="F357" s="177" t="s">
        <v>1723</v>
      </c>
      <c r="G357" s="421" t="s">
        <v>1724</v>
      </c>
      <c r="H357" s="177">
        <v>28998412671</v>
      </c>
      <c r="I357" s="177" t="s">
        <v>32</v>
      </c>
      <c r="J357" s="39" t="s">
        <v>980</v>
      </c>
      <c r="K357" s="39" t="s">
        <v>802</v>
      </c>
    </row>
    <row r="358" spans="1:13">
      <c r="A358" s="39" t="s">
        <v>1725</v>
      </c>
      <c r="B358" s="39" t="s">
        <v>1726</v>
      </c>
      <c r="C358" s="39" t="s">
        <v>35</v>
      </c>
      <c r="D358" s="39" t="s">
        <v>183</v>
      </c>
      <c r="E358" s="438" t="s">
        <v>183</v>
      </c>
      <c r="F358" s="177" t="s">
        <v>1727</v>
      </c>
      <c r="G358" s="421" t="s">
        <v>1728</v>
      </c>
      <c r="H358" s="177">
        <v>15998184831</v>
      </c>
      <c r="I358" s="177" t="s">
        <v>23</v>
      </c>
      <c r="J358" s="39" t="s">
        <v>18</v>
      </c>
      <c r="K358" s="39" t="s">
        <v>485</v>
      </c>
    </row>
    <row r="359" spans="1:13">
      <c r="A359" s="39" t="s">
        <v>1729</v>
      </c>
      <c r="B359" s="39" t="s">
        <v>1730</v>
      </c>
      <c r="C359" s="39" t="s">
        <v>35</v>
      </c>
      <c r="D359" s="39" t="s">
        <v>183</v>
      </c>
      <c r="E359" s="438" t="s">
        <v>183</v>
      </c>
      <c r="F359" s="177" t="s">
        <v>1731</v>
      </c>
      <c r="G359" s="421" t="s">
        <v>1732</v>
      </c>
      <c r="H359" s="177">
        <v>11644620159</v>
      </c>
      <c r="I359" s="177" t="s">
        <v>32</v>
      </c>
      <c r="J359" s="39" t="s">
        <v>1246</v>
      </c>
      <c r="K359" s="39" t="s">
        <v>485</v>
      </c>
      <c r="M359" s="69" t="s">
        <v>26</v>
      </c>
    </row>
    <row r="360" spans="1:13">
      <c r="A360" s="39" t="s">
        <v>1733</v>
      </c>
      <c r="B360" s="39" t="s">
        <v>1734</v>
      </c>
      <c r="C360" s="39" t="s">
        <v>35</v>
      </c>
      <c r="D360" s="39" t="s">
        <v>183</v>
      </c>
      <c r="E360" s="438" t="s">
        <v>183</v>
      </c>
      <c r="F360" s="177" t="s">
        <v>1735</v>
      </c>
      <c r="G360" s="421" t="s">
        <v>1736</v>
      </c>
      <c r="H360" s="177">
        <v>33231044991</v>
      </c>
      <c r="I360" s="177" t="s">
        <v>32</v>
      </c>
      <c r="J360" s="39" t="s">
        <v>1737</v>
      </c>
      <c r="K360" s="39" t="s">
        <v>802</v>
      </c>
    </row>
    <row r="361" spans="1:13">
      <c r="A361" s="39" t="s">
        <v>1738</v>
      </c>
      <c r="B361" s="39" t="s">
        <v>1739</v>
      </c>
      <c r="C361" s="39" t="s">
        <v>35</v>
      </c>
      <c r="D361" s="39" t="s">
        <v>183</v>
      </c>
      <c r="E361" s="438" t="s">
        <v>183</v>
      </c>
      <c r="F361" s="177" t="s">
        <v>1740</v>
      </c>
      <c r="G361" s="421" t="s">
        <v>1741</v>
      </c>
      <c r="H361" s="177">
        <v>9407371647</v>
      </c>
      <c r="I361" s="177" t="s">
        <v>32</v>
      </c>
      <c r="J361" s="39" t="s">
        <v>1742</v>
      </c>
      <c r="K361" s="39" t="s">
        <v>802</v>
      </c>
    </row>
    <row r="362" spans="1:13">
      <c r="A362" s="39" t="s">
        <v>1743</v>
      </c>
      <c r="B362" s="39" t="s">
        <v>1744</v>
      </c>
      <c r="C362" s="39" t="s">
        <v>35</v>
      </c>
      <c r="D362" s="39" t="s">
        <v>183</v>
      </c>
      <c r="E362" s="438" t="s">
        <v>183</v>
      </c>
      <c r="F362" s="177" t="s">
        <v>1745</v>
      </c>
      <c r="G362" s="421" t="s">
        <v>1746</v>
      </c>
      <c r="H362" s="177">
        <v>7230589311</v>
      </c>
      <c r="I362" s="177" t="s">
        <v>32</v>
      </c>
      <c r="J362" s="39" t="s">
        <v>1747</v>
      </c>
      <c r="K362" s="39" t="s">
        <v>802</v>
      </c>
    </row>
    <row r="363" spans="1:13">
      <c r="A363" s="39" t="s">
        <v>1748</v>
      </c>
      <c r="B363" s="39" t="s">
        <v>1749</v>
      </c>
      <c r="C363" s="39" t="s">
        <v>35</v>
      </c>
      <c r="D363" s="39" t="s">
        <v>183</v>
      </c>
      <c r="E363" s="439" t="s">
        <v>183</v>
      </c>
      <c r="F363" s="177" t="s">
        <v>1750</v>
      </c>
      <c r="G363" s="422" t="s">
        <v>1751</v>
      </c>
      <c r="H363" s="177">
        <v>20351749503</v>
      </c>
      <c r="I363" s="177" t="s">
        <v>32</v>
      </c>
      <c r="J363" s="39" t="s">
        <v>1752</v>
      </c>
      <c r="K363" s="39" t="s">
        <v>802</v>
      </c>
    </row>
    <row r="364" spans="1:13">
      <c r="A364" s="39" t="s">
        <v>1753</v>
      </c>
      <c r="B364" s="39" t="s">
        <v>1754</v>
      </c>
      <c r="C364" s="39" t="s">
        <v>35</v>
      </c>
      <c r="D364" s="39" t="s">
        <v>183</v>
      </c>
      <c r="E364" s="450" t="s">
        <v>183</v>
      </c>
      <c r="F364" s="177" t="s">
        <v>1755</v>
      </c>
      <c r="G364" s="443" t="s">
        <v>1756</v>
      </c>
      <c r="H364" s="177">
        <v>26700697983</v>
      </c>
      <c r="I364" s="177" t="s">
        <v>32</v>
      </c>
      <c r="J364" s="39" t="s">
        <v>1757</v>
      </c>
      <c r="K364" s="39" t="s">
        <v>802</v>
      </c>
    </row>
    <row r="365" spans="1:13">
      <c r="A365" s="39" t="s">
        <v>1758</v>
      </c>
      <c r="B365" s="39" t="s">
        <v>1759</v>
      </c>
      <c r="C365" s="39" t="s">
        <v>35</v>
      </c>
      <c r="D365" s="39" t="s">
        <v>183</v>
      </c>
      <c r="E365" s="438" t="s">
        <v>183</v>
      </c>
      <c r="F365" s="177" t="s">
        <v>1760</v>
      </c>
      <c r="G365" s="421" t="s">
        <v>1761</v>
      </c>
      <c r="H365" s="177">
        <v>26821630335</v>
      </c>
      <c r="I365" s="177" t="s">
        <v>32</v>
      </c>
      <c r="J365" s="39" t="s">
        <v>1762</v>
      </c>
      <c r="K365" s="39" t="s">
        <v>485</v>
      </c>
    </row>
    <row r="366" spans="1:13">
      <c r="A366" s="39" t="s">
        <v>1763</v>
      </c>
      <c r="B366" s="39" t="s">
        <v>1764</v>
      </c>
      <c r="C366" s="39" t="s">
        <v>35</v>
      </c>
      <c r="D366" s="39" t="s">
        <v>183</v>
      </c>
      <c r="E366" s="438" t="s">
        <v>183</v>
      </c>
      <c r="F366" s="177" t="s">
        <v>1765</v>
      </c>
      <c r="G366" s="421" t="s">
        <v>1766</v>
      </c>
      <c r="H366" s="177">
        <v>9467837823</v>
      </c>
      <c r="I366" s="177" t="s">
        <v>32</v>
      </c>
      <c r="J366" s="39" t="s">
        <v>1767</v>
      </c>
      <c r="K366" s="39" t="s">
        <v>802</v>
      </c>
    </row>
    <row r="367" spans="1:13">
      <c r="A367" s="39" t="s">
        <v>1768</v>
      </c>
      <c r="B367" s="39" t="s">
        <v>1769</v>
      </c>
      <c r="C367" s="39" t="s">
        <v>35</v>
      </c>
      <c r="D367" s="39" t="s">
        <v>183</v>
      </c>
      <c r="E367" s="438" t="s">
        <v>183</v>
      </c>
      <c r="F367" s="177" t="s">
        <v>1770</v>
      </c>
      <c r="G367" s="421" t="s">
        <v>1771</v>
      </c>
      <c r="H367" s="177">
        <v>42119572863</v>
      </c>
      <c r="I367" s="177" t="s">
        <v>32</v>
      </c>
      <c r="J367" s="39" t="s">
        <v>1772</v>
      </c>
      <c r="K367" s="39" t="s">
        <v>802</v>
      </c>
    </row>
    <row r="368" spans="1:13">
      <c r="A368" s="39" t="s">
        <v>1773</v>
      </c>
      <c r="B368" s="39" t="s">
        <v>1774</v>
      </c>
      <c r="C368" s="39" t="s">
        <v>35</v>
      </c>
      <c r="D368" s="39" t="s">
        <v>183</v>
      </c>
      <c r="E368" s="438" t="s">
        <v>183</v>
      </c>
      <c r="F368" s="177" t="s">
        <v>1775</v>
      </c>
      <c r="G368" s="421" t="s">
        <v>1776</v>
      </c>
      <c r="H368" s="412">
        <v>16058651007</v>
      </c>
      <c r="I368" s="412" t="s">
        <v>23</v>
      </c>
      <c r="J368" s="39" t="s">
        <v>18</v>
      </c>
      <c r="K368" s="39" t="s">
        <v>485</v>
      </c>
    </row>
    <row r="369" spans="1:13">
      <c r="A369" s="39" t="s">
        <v>1777</v>
      </c>
      <c r="B369" s="39" t="s">
        <v>1778</v>
      </c>
      <c r="C369" s="39" t="s">
        <v>35</v>
      </c>
      <c r="D369" s="39" t="s">
        <v>183</v>
      </c>
      <c r="E369" s="438" t="s">
        <v>183</v>
      </c>
      <c r="F369" s="451" t="s">
        <v>1779</v>
      </c>
      <c r="G369" s="421" t="s">
        <v>1780</v>
      </c>
      <c r="H369" s="177">
        <v>24644847999</v>
      </c>
      <c r="I369" s="177" t="s">
        <v>32</v>
      </c>
      <c r="J369" s="39" t="s">
        <v>1781</v>
      </c>
      <c r="K369" s="39" t="s">
        <v>802</v>
      </c>
    </row>
    <row r="370" spans="1:13">
      <c r="A370" s="39" t="s">
        <v>1782</v>
      </c>
      <c r="B370" s="39" t="s">
        <v>1783</v>
      </c>
      <c r="C370" s="39" t="s">
        <v>35</v>
      </c>
      <c r="D370" s="39" t="s">
        <v>183</v>
      </c>
      <c r="E370" s="438" t="s">
        <v>183</v>
      </c>
      <c r="F370" s="412" t="s">
        <v>1784</v>
      </c>
      <c r="G370" s="421" t="s">
        <v>1785</v>
      </c>
      <c r="H370" s="177">
        <v>29058878847</v>
      </c>
      <c r="I370" s="177" t="s">
        <v>32</v>
      </c>
      <c r="J370" s="39" t="s">
        <v>1786</v>
      </c>
      <c r="K370" s="39" t="s">
        <v>485</v>
      </c>
    </row>
    <row r="371" spans="1:13">
      <c r="A371" s="39" t="s">
        <v>1787</v>
      </c>
      <c r="B371" s="39" t="s">
        <v>1788</v>
      </c>
      <c r="C371" s="39" t="s">
        <v>35</v>
      </c>
      <c r="D371" s="39" t="s">
        <v>183</v>
      </c>
      <c r="E371" s="438" t="s">
        <v>183</v>
      </c>
      <c r="F371" s="412" t="s">
        <v>1789</v>
      </c>
      <c r="G371" s="421" t="s">
        <v>1790</v>
      </c>
      <c r="H371" s="177">
        <v>15937718655</v>
      </c>
      <c r="I371" s="177" t="s">
        <v>32</v>
      </c>
      <c r="J371" s="39" t="s">
        <v>1791</v>
      </c>
      <c r="K371" s="39" t="s">
        <v>802</v>
      </c>
    </row>
    <row r="372" spans="1:13">
      <c r="A372" s="39" t="s">
        <v>1792</v>
      </c>
      <c r="B372" s="39" t="s">
        <v>1793</v>
      </c>
      <c r="C372" s="39" t="s">
        <v>35</v>
      </c>
      <c r="D372" s="39" t="s">
        <v>183</v>
      </c>
      <c r="E372" s="438" t="s">
        <v>183</v>
      </c>
      <c r="F372" s="412" t="s">
        <v>1794</v>
      </c>
      <c r="G372" s="421" t="s">
        <v>1795</v>
      </c>
      <c r="H372" s="177">
        <v>35589225855</v>
      </c>
      <c r="I372" s="177" t="s">
        <v>32</v>
      </c>
      <c r="J372" s="39" t="s">
        <v>1796</v>
      </c>
      <c r="K372" s="39" t="s">
        <v>802</v>
      </c>
    </row>
    <row r="373" spans="1:13">
      <c r="A373" s="39" t="s">
        <v>1797</v>
      </c>
      <c r="B373" s="39" t="s">
        <v>1798</v>
      </c>
      <c r="C373" s="39" t="s">
        <v>35</v>
      </c>
      <c r="D373" s="39" t="s">
        <v>183</v>
      </c>
      <c r="E373" s="438" t="s">
        <v>183</v>
      </c>
      <c r="F373" s="412" t="s">
        <v>1799</v>
      </c>
      <c r="G373" s="421" t="s">
        <v>1800</v>
      </c>
      <c r="H373" s="177">
        <v>2937490815</v>
      </c>
      <c r="I373" s="177" t="s">
        <v>32</v>
      </c>
      <c r="J373" s="39" t="s">
        <v>1801</v>
      </c>
      <c r="K373" s="39" t="s">
        <v>802</v>
      </c>
    </row>
    <row r="374" spans="1:13">
      <c r="A374" s="39" t="s">
        <v>1802</v>
      </c>
      <c r="B374" s="39" t="s">
        <v>1803</v>
      </c>
      <c r="C374" s="39" t="s">
        <v>35</v>
      </c>
      <c r="D374" s="39" t="s">
        <v>183</v>
      </c>
      <c r="E374" s="438" t="s">
        <v>183</v>
      </c>
      <c r="F374" s="412" t="s">
        <v>1804</v>
      </c>
      <c r="G374" s="421" t="s">
        <v>1805</v>
      </c>
      <c r="H374" s="177">
        <v>26882096511</v>
      </c>
      <c r="I374" s="412" t="s">
        <v>23</v>
      </c>
      <c r="J374" s="39" t="s">
        <v>18</v>
      </c>
      <c r="K374" s="39" t="s">
        <v>485</v>
      </c>
    </row>
    <row r="375" spans="1:13">
      <c r="A375" s="39" t="s">
        <v>1806</v>
      </c>
      <c r="B375" s="39" t="s">
        <v>1807</v>
      </c>
      <c r="C375" s="39" t="s">
        <v>35</v>
      </c>
      <c r="D375" s="39" t="s">
        <v>183</v>
      </c>
      <c r="E375" s="438" t="s">
        <v>183</v>
      </c>
      <c r="F375" s="412" t="s">
        <v>1808</v>
      </c>
      <c r="G375" s="421" t="s">
        <v>1809</v>
      </c>
      <c r="H375" s="177">
        <v>11705086335</v>
      </c>
      <c r="I375" s="177" t="s">
        <v>32</v>
      </c>
      <c r="J375" s="39" t="s">
        <v>1810</v>
      </c>
      <c r="K375" s="39" t="s">
        <v>802</v>
      </c>
    </row>
    <row r="376" spans="1:13">
      <c r="A376" s="39" t="s">
        <v>1811</v>
      </c>
      <c r="B376" s="39" t="s">
        <v>1812</v>
      </c>
      <c r="C376" s="39" t="s">
        <v>35</v>
      </c>
      <c r="D376" s="39" t="s">
        <v>183</v>
      </c>
      <c r="E376" s="438" t="s">
        <v>183</v>
      </c>
      <c r="F376" s="412" t="s">
        <v>1813</v>
      </c>
      <c r="G376" s="421" t="s">
        <v>1814</v>
      </c>
      <c r="H376" s="177">
        <v>28877480319</v>
      </c>
      <c r="I376" s="177" t="s">
        <v>32</v>
      </c>
      <c r="J376" s="39" t="s">
        <v>812</v>
      </c>
      <c r="K376" s="39" t="s">
        <v>485</v>
      </c>
    </row>
    <row r="377" spans="1:13">
      <c r="A377" s="39" t="s">
        <v>1815</v>
      </c>
      <c r="B377" s="39" t="s">
        <v>1816</v>
      </c>
      <c r="C377" s="39" t="s">
        <v>35</v>
      </c>
      <c r="D377" s="39" t="s">
        <v>183</v>
      </c>
      <c r="E377" s="438" t="s">
        <v>183</v>
      </c>
      <c r="F377" s="412" t="s">
        <v>1817</v>
      </c>
      <c r="G377" s="421" t="s">
        <v>1818</v>
      </c>
      <c r="H377" s="177">
        <v>7291055487</v>
      </c>
      <c r="I377" s="177" t="s">
        <v>32</v>
      </c>
      <c r="J377" s="39" t="s">
        <v>1819</v>
      </c>
      <c r="K377" s="39" t="s">
        <v>802</v>
      </c>
    </row>
    <row r="378" spans="1:13">
      <c r="A378" s="39" t="s">
        <v>1820</v>
      </c>
      <c r="B378" s="39" t="s">
        <v>1821</v>
      </c>
      <c r="C378" s="39" t="s">
        <v>35</v>
      </c>
      <c r="D378" s="39" t="s">
        <v>183</v>
      </c>
      <c r="E378" s="438" t="s">
        <v>183</v>
      </c>
      <c r="F378" s="412" t="s">
        <v>1822</v>
      </c>
      <c r="G378" s="421" t="s">
        <v>1823</v>
      </c>
      <c r="H378" s="177">
        <v>13760936319</v>
      </c>
      <c r="I378" s="177" t="s">
        <v>32</v>
      </c>
      <c r="J378" s="39" t="s">
        <v>1824</v>
      </c>
      <c r="K378" s="39" t="s">
        <v>802</v>
      </c>
    </row>
    <row r="379" spans="1:13">
      <c r="A379" s="39" t="s">
        <v>1825</v>
      </c>
      <c r="B379" s="39" t="s">
        <v>1826</v>
      </c>
      <c r="C379" s="39" t="s">
        <v>35</v>
      </c>
      <c r="D379" s="39" t="s">
        <v>183</v>
      </c>
      <c r="E379" s="438" t="s">
        <v>183</v>
      </c>
      <c r="F379" s="412" t="s">
        <v>1827</v>
      </c>
      <c r="G379" s="421" t="s">
        <v>1828</v>
      </c>
      <c r="H379" s="177">
        <v>20291283327</v>
      </c>
      <c r="I379" s="177" t="s">
        <v>32</v>
      </c>
      <c r="J379" s="39" t="s">
        <v>1829</v>
      </c>
      <c r="K379" s="39" t="s">
        <v>802</v>
      </c>
    </row>
    <row r="380" spans="1:13">
      <c r="A380" s="39" t="s">
        <v>1830</v>
      </c>
      <c r="B380" s="39" t="s">
        <v>1831</v>
      </c>
      <c r="C380" s="39" t="s">
        <v>35</v>
      </c>
      <c r="D380" s="39" t="s">
        <v>183</v>
      </c>
      <c r="E380" s="438" t="s">
        <v>183</v>
      </c>
      <c r="F380" s="412" t="s">
        <v>1832</v>
      </c>
      <c r="G380" s="421" t="s">
        <v>1833</v>
      </c>
      <c r="H380" s="177">
        <v>20412215679</v>
      </c>
      <c r="I380" s="177" t="s">
        <v>32</v>
      </c>
      <c r="J380" s="39" t="s">
        <v>1834</v>
      </c>
      <c r="K380" s="39" t="s">
        <v>802</v>
      </c>
    </row>
    <row r="381" spans="1:13">
      <c r="A381" s="39" t="s">
        <v>1835</v>
      </c>
      <c r="B381" s="39" t="s">
        <v>1836</v>
      </c>
      <c r="C381" s="39" t="s">
        <v>35</v>
      </c>
      <c r="D381" s="39" t="s">
        <v>183</v>
      </c>
      <c r="E381" s="438" t="s">
        <v>183</v>
      </c>
      <c r="F381" s="177" t="s">
        <v>1837</v>
      </c>
      <c r="G381" s="421" t="s">
        <v>1838</v>
      </c>
      <c r="H381" s="412">
        <v>5114273151</v>
      </c>
      <c r="I381" s="177" t="s">
        <v>32</v>
      </c>
      <c r="J381" s="39" t="s">
        <v>1344</v>
      </c>
      <c r="K381" s="39" t="s">
        <v>802</v>
      </c>
    </row>
    <row r="382" spans="1:13">
      <c r="A382" s="39" t="s">
        <v>1839</v>
      </c>
      <c r="B382" s="39" t="s">
        <v>1840</v>
      </c>
      <c r="C382" s="39" t="s">
        <v>35</v>
      </c>
      <c r="D382" s="39" t="s">
        <v>183</v>
      </c>
      <c r="E382" s="438" t="s">
        <v>183</v>
      </c>
      <c r="F382" s="177" t="s">
        <v>1841</v>
      </c>
      <c r="G382" s="421" t="s">
        <v>1842</v>
      </c>
      <c r="H382" s="177">
        <v>11584153983</v>
      </c>
      <c r="I382" s="177" t="s">
        <v>32</v>
      </c>
      <c r="J382" s="39" t="s">
        <v>1843</v>
      </c>
      <c r="K382" s="39" t="s">
        <v>802</v>
      </c>
    </row>
    <row r="383" spans="1:13" s="420" customFormat="1">
      <c r="A383" s="39" t="s">
        <v>1844</v>
      </c>
      <c r="B383" s="39" t="s">
        <v>1845</v>
      </c>
      <c r="C383" s="39" t="s">
        <v>35</v>
      </c>
      <c r="D383" s="39" t="s">
        <v>183</v>
      </c>
      <c r="E383" s="438" t="s">
        <v>183</v>
      </c>
      <c r="F383" s="177" t="s">
        <v>1846</v>
      </c>
      <c r="G383" s="421" t="s">
        <v>1847</v>
      </c>
      <c r="H383" s="177">
        <v>33351977343</v>
      </c>
      <c r="I383" s="412" t="s">
        <v>23</v>
      </c>
      <c r="J383" s="39" t="s">
        <v>18</v>
      </c>
      <c r="K383" s="39" t="s">
        <v>485</v>
      </c>
      <c r="L383" s="39"/>
      <c r="M383" s="428"/>
    </row>
    <row r="384" spans="1:13">
      <c r="A384" s="39" t="s">
        <v>1848</v>
      </c>
      <c r="B384" s="39" t="s">
        <v>1849</v>
      </c>
      <c r="C384" s="39" t="s">
        <v>35</v>
      </c>
      <c r="D384" s="39" t="s">
        <v>183</v>
      </c>
      <c r="E384" s="438" t="s">
        <v>183</v>
      </c>
      <c r="F384" s="177" t="s">
        <v>1850</v>
      </c>
      <c r="G384" s="421" t="s">
        <v>1851</v>
      </c>
      <c r="H384" s="177">
        <v>18114500991</v>
      </c>
      <c r="I384" s="412" t="s">
        <v>23</v>
      </c>
      <c r="J384" s="39" t="s">
        <v>18</v>
      </c>
      <c r="K384" s="39" t="s">
        <v>485</v>
      </c>
    </row>
    <row r="385" spans="1:13">
      <c r="A385" s="39" t="s">
        <v>1852</v>
      </c>
      <c r="B385" s="39" t="s">
        <v>1853</v>
      </c>
      <c r="C385" s="39" t="s">
        <v>35</v>
      </c>
      <c r="D385" s="39" t="s">
        <v>183</v>
      </c>
      <c r="E385" s="438" t="s">
        <v>183</v>
      </c>
      <c r="F385" s="177" t="s">
        <v>1854</v>
      </c>
      <c r="G385" s="421" t="s">
        <v>1855</v>
      </c>
      <c r="H385" s="177">
        <v>24523915647</v>
      </c>
      <c r="I385" s="412" t="s">
        <v>23</v>
      </c>
      <c r="J385" s="39" t="s">
        <v>18</v>
      </c>
      <c r="K385" s="39" t="s">
        <v>485</v>
      </c>
    </row>
    <row r="386" spans="1:13">
      <c r="A386" s="39" t="s">
        <v>1856</v>
      </c>
      <c r="B386" s="39" t="s">
        <v>1857</v>
      </c>
      <c r="C386" s="39" t="s">
        <v>35</v>
      </c>
      <c r="D386" s="39" t="s">
        <v>183</v>
      </c>
      <c r="E386" s="438" t="s">
        <v>183</v>
      </c>
      <c r="F386" s="412" t="s">
        <v>1858</v>
      </c>
      <c r="G386" s="421" t="s">
        <v>1859</v>
      </c>
      <c r="H386" s="177">
        <v>37766008191</v>
      </c>
      <c r="I386" s="177" t="s">
        <v>32</v>
      </c>
      <c r="J386" s="39" t="s">
        <v>955</v>
      </c>
      <c r="K386" s="39" t="s">
        <v>802</v>
      </c>
    </row>
    <row r="387" spans="1:13">
      <c r="A387" s="39" t="s">
        <v>1860</v>
      </c>
      <c r="B387" s="39" t="s">
        <v>1861</v>
      </c>
      <c r="C387" s="39" t="s">
        <v>35</v>
      </c>
      <c r="D387" s="39" t="s">
        <v>183</v>
      </c>
      <c r="E387" s="438" t="s">
        <v>183</v>
      </c>
      <c r="F387" s="412" t="s">
        <v>1862</v>
      </c>
      <c r="G387" s="421" t="s">
        <v>1863</v>
      </c>
      <c r="H387" s="177">
        <v>5174739327</v>
      </c>
      <c r="I387" s="412" t="s">
        <v>32</v>
      </c>
      <c r="J387" s="39" t="s">
        <v>1864</v>
      </c>
      <c r="K387" s="39" t="s">
        <v>485</v>
      </c>
      <c r="M387" s="69" t="s">
        <v>26</v>
      </c>
    </row>
    <row r="388" spans="1:13">
      <c r="A388" s="39" t="s">
        <v>1865</v>
      </c>
      <c r="B388" s="39" t="s">
        <v>1866</v>
      </c>
      <c r="C388" s="39" t="s">
        <v>35</v>
      </c>
      <c r="D388" s="39" t="s">
        <v>183</v>
      </c>
      <c r="E388" s="438" t="s">
        <v>183</v>
      </c>
      <c r="F388" s="412" t="s">
        <v>1867</v>
      </c>
      <c r="G388" s="421" t="s">
        <v>1868</v>
      </c>
      <c r="H388" s="177">
        <v>9528303999</v>
      </c>
      <c r="I388" s="177" t="s">
        <v>32</v>
      </c>
      <c r="J388" s="39" t="s">
        <v>1869</v>
      </c>
      <c r="K388" s="39" t="s">
        <v>802</v>
      </c>
    </row>
    <row r="389" spans="1:13">
      <c r="A389" s="39" t="s">
        <v>1870</v>
      </c>
      <c r="B389" s="39" t="s">
        <v>1871</v>
      </c>
      <c r="C389" s="39" t="s">
        <v>35</v>
      </c>
      <c r="D389" s="39" t="s">
        <v>183</v>
      </c>
      <c r="E389" s="438" t="s">
        <v>183</v>
      </c>
      <c r="F389" s="451" t="s">
        <v>1872</v>
      </c>
      <c r="G389" s="421" t="s">
        <v>1873</v>
      </c>
      <c r="H389" s="177">
        <v>35407827327</v>
      </c>
      <c r="I389" s="177" t="s">
        <v>32</v>
      </c>
      <c r="J389" s="39" t="s">
        <v>1874</v>
      </c>
      <c r="K389" s="39" t="s">
        <v>802</v>
      </c>
    </row>
    <row r="390" spans="1:13">
      <c r="A390" s="39" t="s">
        <v>1875</v>
      </c>
      <c r="B390" s="39" t="s">
        <v>1876</v>
      </c>
      <c r="C390" s="39" t="s">
        <v>35</v>
      </c>
      <c r="D390" s="39" t="s">
        <v>183</v>
      </c>
      <c r="E390" s="438" t="s">
        <v>183</v>
      </c>
      <c r="F390" s="412" t="s">
        <v>1877</v>
      </c>
      <c r="G390" s="421" t="s">
        <v>1878</v>
      </c>
      <c r="H390" s="177">
        <v>13881868671</v>
      </c>
      <c r="I390" s="412" t="s">
        <v>23</v>
      </c>
      <c r="J390" s="39" t="s">
        <v>1879</v>
      </c>
      <c r="K390" s="39" t="s">
        <v>485</v>
      </c>
    </row>
    <row r="391" spans="1:13">
      <c r="A391" s="39" t="s">
        <v>1880</v>
      </c>
      <c r="B391" s="39" t="s">
        <v>1881</v>
      </c>
      <c r="C391" s="39" t="s">
        <v>35</v>
      </c>
      <c r="D391" s="39" t="s">
        <v>183</v>
      </c>
      <c r="E391" s="416" t="s">
        <v>183</v>
      </c>
      <c r="F391" s="177" t="s">
        <v>1882</v>
      </c>
      <c r="G391" s="447" t="s">
        <v>1883</v>
      </c>
      <c r="H391" s="177">
        <v>37584609663</v>
      </c>
      <c r="I391" s="177" t="s">
        <v>32</v>
      </c>
      <c r="J391" s="39" t="s">
        <v>1165</v>
      </c>
      <c r="K391" s="39" t="s">
        <v>802</v>
      </c>
    </row>
    <row r="392" spans="1:13">
      <c r="A392" s="39" t="s">
        <v>1884</v>
      </c>
      <c r="B392" s="265" t="s">
        <v>1884</v>
      </c>
      <c r="C392" s="39" t="s">
        <v>35</v>
      </c>
      <c r="D392" s="39" t="s">
        <v>183</v>
      </c>
      <c r="E392" s="438" t="s">
        <v>183</v>
      </c>
      <c r="F392" s="177" t="s">
        <v>1885</v>
      </c>
      <c r="G392" s="421" t="s">
        <v>1886</v>
      </c>
      <c r="H392" s="177">
        <v>2877024639</v>
      </c>
      <c r="I392" s="177" t="s">
        <v>32</v>
      </c>
      <c r="J392" s="39" t="s">
        <v>1887</v>
      </c>
      <c r="K392" s="39" t="s">
        <v>802</v>
      </c>
    </row>
    <row r="393" spans="1:13">
      <c r="A393" s="39" t="s">
        <v>1888</v>
      </c>
      <c r="B393" s="39" t="s">
        <v>1889</v>
      </c>
      <c r="C393" s="39" t="s">
        <v>35</v>
      </c>
      <c r="D393" s="39" t="s">
        <v>183</v>
      </c>
      <c r="E393" s="439" t="s">
        <v>183</v>
      </c>
      <c r="F393" s="412" t="s">
        <v>1890</v>
      </c>
      <c r="G393" s="422" t="s">
        <v>1891</v>
      </c>
      <c r="H393" s="177">
        <v>33412443519</v>
      </c>
      <c r="I393" s="177" t="s">
        <v>32</v>
      </c>
      <c r="J393" s="39" t="s">
        <v>1186</v>
      </c>
      <c r="K393" s="39" t="s">
        <v>802</v>
      </c>
    </row>
    <row r="394" spans="1:13">
      <c r="A394" s="39" t="s">
        <v>1892</v>
      </c>
      <c r="C394" s="39" t="s">
        <v>35</v>
      </c>
      <c r="D394" s="39" t="s">
        <v>183</v>
      </c>
      <c r="E394" s="39" t="s">
        <v>183</v>
      </c>
      <c r="F394" s="177" t="s">
        <v>18</v>
      </c>
      <c r="I394" s="412" t="s">
        <v>23</v>
      </c>
      <c r="J394" s="39" t="s">
        <v>18</v>
      </c>
      <c r="K394" s="39" t="s">
        <v>485</v>
      </c>
    </row>
    <row r="395" spans="1:13">
      <c r="A395" s="39" t="s">
        <v>1893</v>
      </c>
      <c r="B395" s="39" t="s">
        <v>1894</v>
      </c>
      <c r="C395" s="39" t="s">
        <v>35</v>
      </c>
      <c r="D395" s="39" t="s">
        <v>397</v>
      </c>
      <c r="E395" s="39" t="s">
        <v>397</v>
      </c>
      <c r="F395" s="177" t="s">
        <v>1895</v>
      </c>
      <c r="G395" s="443" t="s">
        <v>1895</v>
      </c>
      <c r="H395" s="177">
        <v>14385498195</v>
      </c>
      <c r="I395" s="177" t="s">
        <v>54</v>
      </c>
      <c r="J395" s="39" t="s">
        <v>54</v>
      </c>
      <c r="K395" s="39" t="s">
        <v>485</v>
      </c>
    </row>
    <row r="396" spans="1:13">
      <c r="A396" s="39" t="s">
        <v>1896</v>
      </c>
      <c r="B396" s="39" t="s">
        <v>1897</v>
      </c>
      <c r="C396" s="39" t="s">
        <v>35</v>
      </c>
      <c r="D396" s="39" t="s">
        <v>397</v>
      </c>
      <c r="E396" s="39" t="s">
        <v>397</v>
      </c>
      <c r="F396" s="177" t="s">
        <v>1898</v>
      </c>
      <c r="G396" s="421" t="s">
        <v>1898</v>
      </c>
      <c r="H396" s="177">
        <v>4529464851</v>
      </c>
      <c r="I396" s="177" t="s">
        <v>32</v>
      </c>
      <c r="J396" s="39" t="s">
        <v>1899</v>
      </c>
      <c r="K396" s="39" t="s">
        <v>802</v>
      </c>
    </row>
    <row r="397" spans="1:13">
      <c r="A397" s="39" t="s">
        <v>1900</v>
      </c>
      <c r="B397" s="39" t="s">
        <v>1900</v>
      </c>
      <c r="C397" s="39" t="s">
        <v>35</v>
      </c>
      <c r="D397" s="39" t="s">
        <v>387</v>
      </c>
      <c r="E397" s="39" t="s">
        <v>497</v>
      </c>
      <c r="F397" s="177" t="s">
        <v>1901</v>
      </c>
      <c r="I397" s="177" t="s">
        <v>23</v>
      </c>
      <c r="J397" s="39" t="s">
        <v>18</v>
      </c>
      <c r="K397" s="39" t="s">
        <v>485</v>
      </c>
    </row>
    <row r="398" spans="1:13">
      <c r="A398" s="39" t="s">
        <v>1902</v>
      </c>
      <c r="B398" s="39" t="s">
        <v>1902</v>
      </c>
      <c r="C398" s="39" t="s">
        <v>35</v>
      </c>
      <c r="D398" s="39" t="s">
        <v>136</v>
      </c>
      <c r="E398" s="39" t="s">
        <v>136</v>
      </c>
      <c r="F398" s="177" t="s">
        <v>1903</v>
      </c>
      <c r="G398" s="177" t="s">
        <v>1904</v>
      </c>
      <c r="H398" s="177">
        <v>18698107070</v>
      </c>
      <c r="I398" s="177" t="s">
        <v>32</v>
      </c>
      <c r="J398" s="39" t="s">
        <v>872</v>
      </c>
      <c r="K398" s="39" t="s">
        <v>802</v>
      </c>
    </row>
    <row r="399" spans="1:13">
      <c r="A399" s="39" t="s">
        <v>1905</v>
      </c>
      <c r="B399" s="39" t="s">
        <v>1905</v>
      </c>
      <c r="C399" s="39" t="s">
        <v>35</v>
      </c>
      <c r="D399" s="39" t="s">
        <v>136</v>
      </c>
      <c r="E399" s="39" t="s">
        <v>136</v>
      </c>
      <c r="F399" s="177" t="s">
        <v>1906</v>
      </c>
      <c r="G399" s="177" t="s">
        <v>1907</v>
      </c>
      <c r="H399" s="177">
        <v>19050639806</v>
      </c>
      <c r="I399" s="177" t="s">
        <v>32</v>
      </c>
      <c r="J399" s="39" t="s">
        <v>1514</v>
      </c>
      <c r="K399" s="39" t="s">
        <v>802</v>
      </c>
    </row>
    <row r="400" spans="1:13">
      <c r="A400" s="39" t="s">
        <v>1908</v>
      </c>
      <c r="B400" s="39" t="s">
        <v>1908</v>
      </c>
      <c r="C400" s="39" t="s">
        <v>35</v>
      </c>
      <c r="D400" s="39" t="s">
        <v>136</v>
      </c>
      <c r="E400" s="39" t="s">
        <v>136</v>
      </c>
      <c r="F400" s="177" t="s">
        <v>1909</v>
      </c>
      <c r="G400" s="177" t="s">
        <v>1910</v>
      </c>
      <c r="H400" s="177">
        <v>1245982622</v>
      </c>
      <c r="I400" s="177" t="s">
        <v>32</v>
      </c>
      <c r="J400" s="39" t="s">
        <v>1911</v>
      </c>
      <c r="K400" s="39" t="s">
        <v>802</v>
      </c>
    </row>
    <row r="401" spans="1:13">
      <c r="A401" s="39" t="s">
        <v>1912</v>
      </c>
      <c r="B401" s="39" t="s">
        <v>1912</v>
      </c>
      <c r="C401" s="39" t="s">
        <v>35</v>
      </c>
      <c r="D401" s="39" t="s">
        <v>136</v>
      </c>
      <c r="E401" s="39" t="s">
        <v>136</v>
      </c>
      <c r="F401" s="177" t="s">
        <v>1913</v>
      </c>
      <c r="G401" s="177" t="s">
        <v>1914</v>
      </c>
      <c r="H401" s="177">
        <v>11381699774</v>
      </c>
      <c r="I401" s="177" t="s">
        <v>32</v>
      </c>
      <c r="J401" s="39" t="s">
        <v>1915</v>
      </c>
      <c r="K401" s="39" t="s">
        <v>802</v>
      </c>
    </row>
    <row r="402" spans="1:13">
      <c r="A402" s="39" t="s">
        <v>1916</v>
      </c>
      <c r="B402" s="39" t="s">
        <v>1916</v>
      </c>
      <c r="C402" s="39" t="s">
        <v>35</v>
      </c>
      <c r="D402" s="39" t="s">
        <v>136</v>
      </c>
      <c r="E402" s="39" t="s">
        <v>136</v>
      </c>
      <c r="F402" s="177" t="s">
        <v>1917</v>
      </c>
      <c r="G402" s="177" t="s">
        <v>1918</v>
      </c>
      <c r="H402" s="177">
        <v>17791114430</v>
      </c>
      <c r="I402" s="177" t="s">
        <v>32</v>
      </c>
      <c r="J402" s="39" t="s">
        <v>1772</v>
      </c>
      <c r="K402" s="39" t="s">
        <v>802</v>
      </c>
    </row>
    <row r="403" spans="1:13">
      <c r="A403" s="39" t="s">
        <v>1919</v>
      </c>
      <c r="B403" s="39" t="s">
        <v>1919</v>
      </c>
      <c r="C403" s="39" t="s">
        <v>35</v>
      </c>
      <c r="D403" s="39" t="s">
        <v>136</v>
      </c>
      <c r="E403" s="39" t="s">
        <v>136</v>
      </c>
      <c r="F403" s="177" t="s">
        <v>1920</v>
      </c>
      <c r="G403" s="177" t="s">
        <v>1921</v>
      </c>
      <c r="H403" s="177">
        <v>13009061054</v>
      </c>
      <c r="I403" s="177" t="s">
        <v>23</v>
      </c>
      <c r="J403" s="39" t="s">
        <v>18</v>
      </c>
      <c r="K403" s="39" t="s">
        <v>485</v>
      </c>
    </row>
    <row r="404" spans="1:13">
      <c r="A404" s="39" t="s">
        <v>1922</v>
      </c>
      <c r="B404" s="39" t="s">
        <v>1922</v>
      </c>
      <c r="C404" s="39" t="s">
        <v>35</v>
      </c>
      <c r="D404" s="39" t="s">
        <v>136</v>
      </c>
      <c r="E404" s="39" t="s">
        <v>136</v>
      </c>
      <c r="F404" s="177" t="s">
        <v>1923</v>
      </c>
      <c r="G404" s="177" t="s">
        <v>1924</v>
      </c>
      <c r="H404" s="177">
        <v>5989945790</v>
      </c>
      <c r="I404" s="177" t="s">
        <v>32</v>
      </c>
      <c r="J404" s="39" t="s">
        <v>1767</v>
      </c>
      <c r="K404" s="39" t="s">
        <v>802</v>
      </c>
    </row>
    <row r="405" spans="1:13">
      <c r="A405" s="39" t="s">
        <v>1925</v>
      </c>
      <c r="B405" s="39" t="s">
        <v>1925</v>
      </c>
      <c r="C405" s="39" t="s">
        <v>35</v>
      </c>
      <c r="D405" s="39" t="s">
        <v>136</v>
      </c>
      <c r="E405" s="39" t="s">
        <v>136</v>
      </c>
      <c r="F405" s="177" t="s">
        <v>1926</v>
      </c>
      <c r="G405" s="177" t="s">
        <v>1927</v>
      </c>
      <c r="H405" s="177">
        <v>6907202750</v>
      </c>
      <c r="I405" s="177" t="s">
        <v>32</v>
      </c>
      <c r="J405" s="39" t="s">
        <v>1042</v>
      </c>
      <c r="K405" s="39" t="s">
        <v>802</v>
      </c>
    </row>
    <row r="406" spans="1:13">
      <c r="A406" s="39" t="s">
        <v>1928</v>
      </c>
      <c r="B406" s="39" t="s">
        <v>1928</v>
      </c>
      <c r="C406" s="39" t="s">
        <v>35</v>
      </c>
      <c r="D406" s="39" t="s">
        <v>136</v>
      </c>
      <c r="E406" s="39" t="s">
        <v>136</v>
      </c>
      <c r="F406" s="177" t="s">
        <v>1929</v>
      </c>
      <c r="G406" s="177" t="s">
        <v>1930</v>
      </c>
      <c r="H406" s="177">
        <v>33693718718</v>
      </c>
      <c r="I406" s="177" t="s">
        <v>23</v>
      </c>
      <c r="J406" s="39" t="s">
        <v>18</v>
      </c>
      <c r="K406" s="39" t="s">
        <v>485</v>
      </c>
    </row>
    <row r="407" spans="1:13">
      <c r="A407" s="39" t="s">
        <v>1931</v>
      </c>
      <c r="B407" s="39" t="s">
        <v>1931</v>
      </c>
      <c r="C407" s="39" t="s">
        <v>35</v>
      </c>
      <c r="D407" s="39" t="s">
        <v>136</v>
      </c>
      <c r="E407" s="39" t="s">
        <v>136</v>
      </c>
      <c r="F407" s="177" t="s">
        <v>1932</v>
      </c>
      <c r="G407" s="177" t="s">
        <v>1933</v>
      </c>
      <c r="H407" s="177">
        <v>2674570430</v>
      </c>
      <c r="I407" s="177" t="s">
        <v>32</v>
      </c>
      <c r="J407" s="39" t="s">
        <v>1934</v>
      </c>
      <c r="K407" s="39" t="s">
        <v>802</v>
      </c>
    </row>
    <row r="408" spans="1:13">
      <c r="A408" s="39" t="s">
        <v>1935</v>
      </c>
      <c r="B408" s="39" t="s">
        <v>1935</v>
      </c>
      <c r="C408" s="39" t="s">
        <v>35</v>
      </c>
      <c r="D408" s="39" t="s">
        <v>136</v>
      </c>
      <c r="E408" s="39" t="s">
        <v>136</v>
      </c>
      <c r="F408" s="177" t="s">
        <v>1936</v>
      </c>
      <c r="G408" s="177" t="s">
        <v>1937</v>
      </c>
      <c r="H408" s="177">
        <v>3423923811</v>
      </c>
      <c r="I408" s="177" t="s">
        <v>32</v>
      </c>
      <c r="J408" s="39" t="s">
        <v>1938</v>
      </c>
      <c r="K408" s="39" t="s">
        <v>802</v>
      </c>
    </row>
    <row r="409" spans="1:13">
      <c r="A409" s="39" t="s">
        <v>1939</v>
      </c>
      <c r="B409" s="39" t="s">
        <v>1939</v>
      </c>
      <c r="C409" s="39" t="s">
        <v>35</v>
      </c>
      <c r="D409" s="39" t="s">
        <v>136</v>
      </c>
      <c r="E409" s="39" t="s">
        <v>136</v>
      </c>
      <c r="F409" s="177" t="s">
        <v>1940</v>
      </c>
      <c r="G409" s="177" t="s">
        <v>1941</v>
      </c>
      <c r="H409" s="177">
        <v>28983719847</v>
      </c>
      <c r="I409" s="177" t="s">
        <v>32</v>
      </c>
      <c r="J409" s="39" t="s">
        <v>1942</v>
      </c>
      <c r="K409" s="39" t="s">
        <v>485</v>
      </c>
      <c r="M409" s="69" t="s">
        <v>26</v>
      </c>
    </row>
    <row r="410" spans="1:13">
      <c r="A410" s="39" t="s">
        <v>1943</v>
      </c>
      <c r="B410" s="39" t="s">
        <v>1943</v>
      </c>
      <c r="C410" s="39" t="s">
        <v>35</v>
      </c>
      <c r="D410" s="39" t="s">
        <v>136</v>
      </c>
      <c r="E410" s="39" t="s">
        <v>136</v>
      </c>
      <c r="F410" s="177" t="s">
        <v>1944</v>
      </c>
      <c r="G410" s="177" t="s">
        <v>1945</v>
      </c>
      <c r="H410" s="177">
        <v>4069975719</v>
      </c>
      <c r="I410" s="177" t="s">
        <v>32</v>
      </c>
      <c r="J410" s="39" t="s">
        <v>1946</v>
      </c>
      <c r="K410" s="39" t="s">
        <v>802</v>
      </c>
    </row>
    <row r="411" spans="1:13">
      <c r="A411" s="39" t="s">
        <v>1947</v>
      </c>
      <c r="B411" s="39" t="s">
        <v>1947</v>
      </c>
      <c r="C411" s="39" t="s">
        <v>35</v>
      </c>
      <c r="D411" s="39" t="s">
        <v>136</v>
      </c>
      <c r="E411" s="39" t="s">
        <v>136</v>
      </c>
      <c r="F411" s="177" t="s">
        <v>1948</v>
      </c>
      <c r="G411" s="177" t="s">
        <v>1949</v>
      </c>
      <c r="H411" s="177">
        <v>37027400871</v>
      </c>
      <c r="I411" s="177" t="s">
        <v>32</v>
      </c>
      <c r="J411" s="39" t="s">
        <v>1801</v>
      </c>
      <c r="K411" s="39" t="s">
        <v>802</v>
      </c>
    </row>
    <row r="412" spans="1:13">
      <c r="A412" s="39" t="s">
        <v>1950</v>
      </c>
      <c r="B412" s="39" t="s">
        <v>1950</v>
      </c>
      <c r="C412" s="39" t="s">
        <v>35</v>
      </c>
      <c r="D412" s="39" t="s">
        <v>136</v>
      </c>
      <c r="E412" s="39" t="s">
        <v>136</v>
      </c>
      <c r="F412" s="177" t="s">
        <v>1951</v>
      </c>
      <c r="G412" s="177" t="s">
        <v>1952</v>
      </c>
      <c r="H412" s="177">
        <v>6915245223</v>
      </c>
      <c r="I412" s="177" t="s">
        <v>32</v>
      </c>
      <c r="J412" s="39" t="s">
        <v>1810</v>
      </c>
      <c r="K412" s="39" t="s">
        <v>802</v>
      </c>
    </row>
    <row r="413" spans="1:13" s="420" customFormat="1">
      <c r="A413" s="252" t="s">
        <v>1953</v>
      </c>
      <c r="B413" s="252" t="s">
        <v>1953</v>
      </c>
      <c r="C413" s="252" t="s">
        <v>35</v>
      </c>
      <c r="D413" s="252" t="s">
        <v>136</v>
      </c>
      <c r="E413" s="252" t="s">
        <v>136</v>
      </c>
      <c r="F413" s="412" t="s">
        <v>1954</v>
      </c>
      <c r="G413" s="412" t="s">
        <v>1955</v>
      </c>
      <c r="H413" s="412" t="s">
        <v>1956</v>
      </c>
      <c r="I413" s="412" t="s">
        <v>54</v>
      </c>
      <c r="J413" s="252" t="s">
        <v>54</v>
      </c>
      <c r="K413" s="39" t="s">
        <v>485</v>
      </c>
      <c r="L413" s="252"/>
      <c r="M413" s="428"/>
    </row>
    <row r="414" spans="1:13">
      <c r="A414" s="39" t="s">
        <v>1957</v>
      </c>
      <c r="B414" s="39" t="s">
        <v>1957</v>
      </c>
      <c r="C414" s="39" t="s">
        <v>35</v>
      </c>
      <c r="D414" s="39" t="s">
        <v>136</v>
      </c>
      <c r="E414" s="39" t="s">
        <v>136</v>
      </c>
      <c r="F414" s="177" t="s">
        <v>1958</v>
      </c>
      <c r="G414" s="177" t="s">
        <v>1959</v>
      </c>
      <c r="H414" s="177">
        <v>43252057767</v>
      </c>
      <c r="I414" s="177" t="s">
        <v>32</v>
      </c>
      <c r="J414" s="39" t="s">
        <v>1280</v>
      </c>
      <c r="K414" s="39" t="s">
        <v>485</v>
      </c>
    </row>
    <row r="415" spans="1:13">
      <c r="A415" s="39" t="s">
        <v>1960</v>
      </c>
      <c r="B415" s="39" t="s">
        <v>1960</v>
      </c>
      <c r="C415" s="39" t="s">
        <v>35</v>
      </c>
      <c r="D415" s="39" t="s">
        <v>136</v>
      </c>
      <c r="E415" s="39" t="s">
        <v>136</v>
      </c>
      <c r="F415" s="177" t="s">
        <v>1961</v>
      </c>
      <c r="G415" s="177" t="s">
        <v>1962</v>
      </c>
      <c r="H415" s="177">
        <v>24206891943</v>
      </c>
      <c r="I415" s="177" t="s">
        <v>32</v>
      </c>
      <c r="J415" s="39" t="s">
        <v>1963</v>
      </c>
      <c r="K415" s="39" t="s">
        <v>802</v>
      </c>
    </row>
    <row r="416" spans="1:13">
      <c r="A416" s="39" t="s">
        <v>1964</v>
      </c>
      <c r="B416" s="39" t="s">
        <v>1964</v>
      </c>
      <c r="C416" s="39" t="s">
        <v>35</v>
      </c>
      <c r="D416" s="39" t="s">
        <v>136</v>
      </c>
      <c r="E416" s="39" t="s">
        <v>136</v>
      </c>
      <c r="F416" s="177" t="s">
        <v>1965</v>
      </c>
      <c r="G416" s="177" t="s">
        <v>1966</v>
      </c>
      <c r="H416" s="177">
        <v>24146425767</v>
      </c>
      <c r="I416" s="177" t="s">
        <v>32</v>
      </c>
      <c r="J416" s="39" t="s">
        <v>1824</v>
      </c>
      <c r="K416" s="39" t="s">
        <v>802</v>
      </c>
    </row>
    <row r="417" spans="1:11">
      <c r="A417" s="39" t="s">
        <v>1967</v>
      </c>
      <c r="B417" s="39" t="s">
        <v>1967</v>
      </c>
      <c r="C417" s="39" t="s">
        <v>35</v>
      </c>
      <c r="D417" s="39" t="s">
        <v>136</v>
      </c>
      <c r="E417" s="39" t="s">
        <v>136</v>
      </c>
      <c r="F417" s="177" t="s">
        <v>1968</v>
      </c>
      <c r="G417" s="177" t="s">
        <v>1969</v>
      </c>
      <c r="H417" s="177">
        <v>20033046183</v>
      </c>
      <c r="I417" s="177" t="s">
        <v>32</v>
      </c>
      <c r="J417" s="417" t="s">
        <v>545</v>
      </c>
      <c r="K417" s="39" t="s">
        <v>546</v>
      </c>
    </row>
    <row r="418" spans="1:11">
      <c r="A418" s="39" t="s">
        <v>1970</v>
      </c>
      <c r="B418" s="39" t="s">
        <v>1970</v>
      </c>
      <c r="C418" s="39" t="s">
        <v>35</v>
      </c>
      <c r="D418" s="39" t="s">
        <v>136</v>
      </c>
      <c r="E418" s="39" t="s">
        <v>136</v>
      </c>
      <c r="F418" s="177" t="s">
        <v>1971</v>
      </c>
      <c r="G418" s="177" t="s">
        <v>1972</v>
      </c>
      <c r="H418" s="177">
        <v>29042506407</v>
      </c>
      <c r="I418" s="177" t="s">
        <v>32</v>
      </c>
      <c r="J418" s="39" t="s">
        <v>1973</v>
      </c>
      <c r="K418" s="39" t="s">
        <v>802</v>
      </c>
    </row>
    <row r="419" spans="1:11">
      <c r="A419" s="39" t="s">
        <v>1974</v>
      </c>
      <c r="B419" s="39" t="s">
        <v>1974</v>
      </c>
      <c r="C419" s="39" t="s">
        <v>35</v>
      </c>
      <c r="D419" s="39" t="s">
        <v>136</v>
      </c>
      <c r="E419" s="39" t="s">
        <v>136</v>
      </c>
      <c r="F419" s="177" t="s">
        <v>1975</v>
      </c>
      <c r="G419" s="177" t="s">
        <v>1976</v>
      </c>
      <c r="H419" s="177">
        <v>16949271207</v>
      </c>
      <c r="I419" s="177" t="s">
        <v>32</v>
      </c>
      <c r="J419" s="39" t="s">
        <v>1977</v>
      </c>
      <c r="K419" s="39" t="s">
        <v>546</v>
      </c>
    </row>
    <row r="420" spans="1:11">
      <c r="A420" s="39" t="s">
        <v>1978</v>
      </c>
      <c r="B420" s="39" t="s">
        <v>1978</v>
      </c>
      <c r="C420" s="39" t="s">
        <v>35</v>
      </c>
      <c r="D420" s="39" t="s">
        <v>136</v>
      </c>
      <c r="E420" s="39" t="s">
        <v>136</v>
      </c>
      <c r="F420" s="177" t="s">
        <v>1979</v>
      </c>
      <c r="G420" s="177" t="s">
        <v>1980</v>
      </c>
      <c r="H420" s="177">
        <v>37148333223</v>
      </c>
      <c r="I420" s="177" t="s">
        <v>32</v>
      </c>
      <c r="J420" s="39" t="s">
        <v>671</v>
      </c>
      <c r="K420" s="39" t="s">
        <v>802</v>
      </c>
    </row>
    <row r="421" spans="1:11">
      <c r="A421" s="39" t="s">
        <v>1981</v>
      </c>
      <c r="B421" s="39" t="s">
        <v>1981</v>
      </c>
      <c r="C421" s="39" t="s">
        <v>35</v>
      </c>
      <c r="D421" s="39" t="s">
        <v>136</v>
      </c>
      <c r="E421" s="39" t="s">
        <v>136</v>
      </c>
      <c r="F421" s="177" t="s">
        <v>1982</v>
      </c>
      <c r="G421" s="177" t="s">
        <v>1983</v>
      </c>
      <c r="H421" s="177">
        <v>33154206375</v>
      </c>
      <c r="I421" s="177" t="s">
        <v>32</v>
      </c>
      <c r="J421" s="39" t="s">
        <v>1984</v>
      </c>
      <c r="K421" s="39" t="s">
        <v>802</v>
      </c>
    </row>
    <row r="422" spans="1:11">
      <c r="A422" s="39" t="s">
        <v>1985</v>
      </c>
      <c r="B422" s="39" t="s">
        <v>1985</v>
      </c>
      <c r="C422" s="39" t="s">
        <v>35</v>
      </c>
      <c r="D422" s="39" t="s">
        <v>136</v>
      </c>
      <c r="E422" s="39" t="s">
        <v>136</v>
      </c>
      <c r="F422" s="177" t="s">
        <v>1986</v>
      </c>
      <c r="G422" s="177" t="s">
        <v>1987</v>
      </c>
      <c r="H422" s="177">
        <v>21605166759</v>
      </c>
      <c r="I422" s="177" t="s">
        <v>32</v>
      </c>
      <c r="J422" s="39" t="s">
        <v>1977</v>
      </c>
      <c r="K422" s="39" t="s">
        <v>546</v>
      </c>
    </row>
    <row r="423" spans="1:11">
      <c r="A423" s="39" t="s">
        <v>1988</v>
      </c>
      <c r="B423" s="39" t="s">
        <v>1988</v>
      </c>
      <c r="C423" s="39" t="s">
        <v>35</v>
      </c>
      <c r="D423" s="39" t="s">
        <v>136</v>
      </c>
      <c r="E423" s="39" t="s">
        <v>136</v>
      </c>
      <c r="F423" s="177" t="s">
        <v>1989</v>
      </c>
      <c r="G423" s="177" t="s">
        <v>1990</v>
      </c>
      <c r="H423" s="177">
        <v>15741627303</v>
      </c>
      <c r="I423" s="177" t="s">
        <v>32</v>
      </c>
      <c r="J423" s="424" t="s">
        <v>1991</v>
      </c>
      <c r="K423" s="39" t="s">
        <v>802</v>
      </c>
    </row>
    <row r="424" spans="1:11">
      <c r="A424" s="39" t="s">
        <v>1992</v>
      </c>
      <c r="B424" s="39" t="s">
        <v>1992</v>
      </c>
      <c r="C424" s="39" t="s">
        <v>35</v>
      </c>
      <c r="D424" s="39" t="s">
        <v>136</v>
      </c>
      <c r="E424" s="39" t="s">
        <v>136</v>
      </c>
      <c r="F424" s="177" t="s">
        <v>1993</v>
      </c>
      <c r="G424" s="177" t="s">
        <v>1994</v>
      </c>
      <c r="H424" s="177">
        <v>17495146407</v>
      </c>
      <c r="I424" s="177" t="s">
        <v>32</v>
      </c>
      <c r="J424" s="39" t="s">
        <v>1874</v>
      </c>
      <c r="K424" s="39" t="s">
        <v>802</v>
      </c>
    </row>
    <row r="425" spans="1:11">
      <c r="A425" s="39" t="s">
        <v>1995</v>
      </c>
      <c r="B425" s="39" t="s">
        <v>1995</v>
      </c>
      <c r="C425" s="39" t="s">
        <v>35</v>
      </c>
      <c r="D425" s="39" t="s">
        <v>136</v>
      </c>
      <c r="E425" s="39" t="s">
        <v>136</v>
      </c>
      <c r="F425" s="177" t="s">
        <v>1996</v>
      </c>
      <c r="G425" s="177" t="s">
        <v>1997</v>
      </c>
      <c r="H425" s="177">
        <v>12955144359</v>
      </c>
      <c r="I425" s="177" t="s">
        <v>32</v>
      </c>
      <c r="J425" s="39" t="s">
        <v>1344</v>
      </c>
      <c r="K425" s="39" t="s">
        <v>802</v>
      </c>
    </row>
    <row r="426" spans="1:11">
      <c r="A426" s="39" t="s">
        <v>1998</v>
      </c>
      <c r="B426" s="39" t="s">
        <v>1998</v>
      </c>
      <c r="C426" s="39" t="s">
        <v>35</v>
      </c>
      <c r="D426" s="39" t="s">
        <v>136</v>
      </c>
      <c r="E426" s="39" t="s">
        <v>136</v>
      </c>
      <c r="F426" s="177" t="s">
        <v>1999</v>
      </c>
      <c r="G426" s="177" t="s">
        <v>2000</v>
      </c>
      <c r="H426" s="177">
        <v>9632863911</v>
      </c>
      <c r="I426" s="177" t="s">
        <v>32</v>
      </c>
      <c r="J426" s="39" t="s">
        <v>2001</v>
      </c>
      <c r="K426" s="39" t="s">
        <v>802</v>
      </c>
    </row>
    <row r="427" spans="1:11">
      <c r="A427" s="39" t="s">
        <v>176</v>
      </c>
      <c r="B427" s="39" t="s">
        <v>176</v>
      </c>
      <c r="C427" s="39" t="s">
        <v>35</v>
      </c>
      <c r="D427" s="39" t="s">
        <v>136</v>
      </c>
      <c r="E427" s="39" t="s">
        <v>136</v>
      </c>
      <c r="F427" s="177" t="s">
        <v>177</v>
      </c>
      <c r="G427" s="177" t="s">
        <v>178</v>
      </c>
      <c r="H427" s="177">
        <v>43011872679</v>
      </c>
      <c r="I427" s="177" t="s">
        <v>23</v>
      </c>
      <c r="J427" s="39" t="s">
        <v>18</v>
      </c>
      <c r="K427" s="39" t="s">
        <v>24</v>
      </c>
    </row>
    <row r="428" spans="1:11">
      <c r="A428" s="39" t="s">
        <v>2002</v>
      </c>
      <c r="B428" s="39" t="s">
        <v>2002</v>
      </c>
      <c r="C428" s="39" t="s">
        <v>35</v>
      </c>
      <c r="D428" s="39" t="s">
        <v>136</v>
      </c>
      <c r="E428" s="39" t="s">
        <v>136</v>
      </c>
      <c r="F428" s="177" t="s">
        <v>2003</v>
      </c>
      <c r="G428" s="177" t="s">
        <v>2004</v>
      </c>
      <c r="H428" s="177">
        <v>3406527399</v>
      </c>
      <c r="I428" s="177" t="s">
        <v>32</v>
      </c>
      <c r="J428" s="39" t="s">
        <v>1747</v>
      </c>
      <c r="K428" s="39" t="s">
        <v>802</v>
      </c>
    </row>
    <row r="429" spans="1:11">
      <c r="A429" s="39" t="s">
        <v>2005</v>
      </c>
      <c r="B429" s="39" t="s">
        <v>2005</v>
      </c>
      <c r="C429" s="39" t="s">
        <v>35</v>
      </c>
      <c r="D429" s="39" t="s">
        <v>136</v>
      </c>
      <c r="E429" s="39" t="s">
        <v>136</v>
      </c>
      <c r="F429" s="177" t="s">
        <v>2006</v>
      </c>
      <c r="G429" s="177" t="s">
        <v>2007</v>
      </c>
      <c r="H429" s="177">
        <v>38955600039</v>
      </c>
      <c r="I429" s="177" t="s">
        <v>32</v>
      </c>
      <c r="J429" s="39" t="s">
        <v>2008</v>
      </c>
      <c r="K429" s="39" t="s">
        <v>802</v>
      </c>
    </row>
    <row r="430" spans="1:11">
      <c r="A430" s="39" t="s">
        <v>2009</v>
      </c>
      <c r="B430" s="39" t="s">
        <v>2009</v>
      </c>
      <c r="C430" s="39" t="s">
        <v>35</v>
      </c>
      <c r="D430" s="39" t="s">
        <v>136</v>
      </c>
      <c r="E430" s="39" t="s">
        <v>136</v>
      </c>
      <c r="F430" s="177" t="s">
        <v>2010</v>
      </c>
      <c r="G430" s="177" t="s">
        <v>2011</v>
      </c>
      <c r="H430" s="177">
        <v>19001761959</v>
      </c>
      <c r="I430" s="177" t="s">
        <v>23</v>
      </c>
      <c r="J430" s="39" t="s">
        <v>18</v>
      </c>
      <c r="K430" s="39" t="s">
        <v>485</v>
      </c>
    </row>
    <row r="431" spans="1:11">
      <c r="A431" s="39" t="s">
        <v>2012</v>
      </c>
      <c r="B431" s="39" t="s">
        <v>2012</v>
      </c>
      <c r="C431" s="39" t="s">
        <v>35</v>
      </c>
      <c r="D431" s="39" t="s">
        <v>136</v>
      </c>
      <c r="E431" s="39" t="s">
        <v>136</v>
      </c>
      <c r="F431" s="177" t="s">
        <v>2013</v>
      </c>
      <c r="G431" s="177" t="s">
        <v>2014</v>
      </c>
      <c r="H431" s="177">
        <v>41560684455</v>
      </c>
      <c r="I431" s="177" t="s">
        <v>32</v>
      </c>
      <c r="J431" s="252" t="s">
        <v>1388</v>
      </c>
      <c r="K431" s="39" t="s">
        <v>802</v>
      </c>
    </row>
    <row r="432" spans="1:11">
      <c r="A432" s="39" t="s">
        <v>179</v>
      </c>
      <c r="B432" s="39" t="s">
        <v>179</v>
      </c>
      <c r="C432" s="39" t="s">
        <v>35</v>
      </c>
      <c r="D432" s="39" t="s">
        <v>136</v>
      </c>
      <c r="E432" s="39" t="s">
        <v>136</v>
      </c>
      <c r="F432" s="177" t="s">
        <v>180</v>
      </c>
      <c r="G432" s="177" t="s">
        <v>181</v>
      </c>
      <c r="H432" s="177">
        <v>34968191655</v>
      </c>
      <c r="I432" s="177" t="s">
        <v>32</v>
      </c>
      <c r="J432" s="39" t="s">
        <v>160</v>
      </c>
      <c r="K432" s="39" t="s">
        <v>100</v>
      </c>
    </row>
    <row r="433" spans="1:13">
      <c r="A433" s="39" t="s">
        <v>2015</v>
      </c>
      <c r="B433" s="39" t="s">
        <v>2015</v>
      </c>
      <c r="C433" s="39" t="s">
        <v>35</v>
      </c>
      <c r="D433" s="39" t="s">
        <v>136</v>
      </c>
      <c r="E433" s="39" t="s">
        <v>136</v>
      </c>
      <c r="F433" s="177" t="s">
        <v>2016</v>
      </c>
      <c r="G433" s="177" t="s">
        <v>2017</v>
      </c>
      <c r="H433" s="177">
        <v>4163296423</v>
      </c>
      <c r="I433" s="177" t="s">
        <v>32</v>
      </c>
      <c r="J433" s="39" t="s">
        <v>1294</v>
      </c>
      <c r="K433" s="39" t="s">
        <v>802</v>
      </c>
    </row>
    <row r="434" spans="1:13">
      <c r="A434" s="39" t="s">
        <v>2018</v>
      </c>
      <c r="B434" s="39" t="s">
        <v>2018</v>
      </c>
      <c r="C434" s="39" t="s">
        <v>35</v>
      </c>
      <c r="D434" s="39" t="s">
        <v>136</v>
      </c>
      <c r="E434" s="39" t="s">
        <v>136</v>
      </c>
      <c r="F434" s="177" t="s">
        <v>2019</v>
      </c>
      <c r="G434" s="177" t="s">
        <v>2020</v>
      </c>
      <c r="H434" s="177">
        <v>10239205287</v>
      </c>
      <c r="I434" s="177" t="s">
        <v>32</v>
      </c>
      <c r="J434" s="39" t="s">
        <v>1366</v>
      </c>
      <c r="K434" s="39" t="s">
        <v>802</v>
      </c>
    </row>
    <row r="435" spans="1:13">
      <c r="A435" s="39" t="s">
        <v>2021</v>
      </c>
      <c r="B435" s="39" t="s">
        <v>2021</v>
      </c>
      <c r="C435" s="39" t="s">
        <v>35</v>
      </c>
      <c r="D435" s="39" t="s">
        <v>136</v>
      </c>
      <c r="E435" s="39" t="s">
        <v>136</v>
      </c>
      <c r="F435" s="177" t="s">
        <v>2022</v>
      </c>
      <c r="G435" s="177" t="s">
        <v>2023</v>
      </c>
      <c r="H435" s="177">
        <v>10778362023</v>
      </c>
      <c r="I435" s="177" t="s">
        <v>32</v>
      </c>
      <c r="J435" s="39" t="s">
        <v>2024</v>
      </c>
      <c r="K435" s="39" t="s">
        <v>802</v>
      </c>
    </row>
    <row r="436" spans="1:13">
      <c r="A436" s="39" t="s">
        <v>2025</v>
      </c>
      <c r="B436" s="39" t="s">
        <v>2025</v>
      </c>
      <c r="C436" s="39" t="s">
        <v>35</v>
      </c>
      <c r="D436" s="39" t="s">
        <v>136</v>
      </c>
      <c r="E436" s="39" t="s">
        <v>136</v>
      </c>
      <c r="F436" s="177" t="s">
        <v>2026</v>
      </c>
      <c r="G436" s="177" t="s">
        <v>2027</v>
      </c>
      <c r="H436" s="177">
        <v>9451465383</v>
      </c>
      <c r="I436" s="177" t="s">
        <v>32</v>
      </c>
      <c r="J436" s="39" t="s">
        <v>2028</v>
      </c>
      <c r="K436" s="39" t="s">
        <v>802</v>
      </c>
    </row>
    <row r="437" spans="1:13">
      <c r="A437" s="39" t="s">
        <v>2029</v>
      </c>
      <c r="B437" s="39" t="s">
        <v>2029</v>
      </c>
      <c r="C437" s="39" t="s">
        <v>35</v>
      </c>
      <c r="D437" s="39" t="s">
        <v>136</v>
      </c>
      <c r="E437" s="39" t="s">
        <v>136</v>
      </c>
      <c r="F437" s="177" t="s">
        <v>2030</v>
      </c>
      <c r="G437" s="177" t="s">
        <v>2031</v>
      </c>
      <c r="H437" s="177">
        <v>8117850279</v>
      </c>
      <c r="I437" s="177" t="s">
        <v>32</v>
      </c>
      <c r="J437" s="39" t="s">
        <v>801</v>
      </c>
      <c r="K437" s="39" t="s">
        <v>802</v>
      </c>
    </row>
    <row r="438" spans="1:13">
      <c r="A438" s="39" t="s">
        <v>2032</v>
      </c>
      <c r="B438" s="39" t="s">
        <v>2032</v>
      </c>
      <c r="C438" s="39" t="s">
        <v>35</v>
      </c>
      <c r="D438" s="39" t="s">
        <v>136</v>
      </c>
      <c r="E438" s="39" t="s">
        <v>136</v>
      </c>
      <c r="F438" s="177" t="s">
        <v>1986</v>
      </c>
      <c r="G438" s="177" t="s">
        <v>2033</v>
      </c>
      <c r="H438" s="177" t="s">
        <v>2034</v>
      </c>
      <c r="I438" s="177" t="s">
        <v>32</v>
      </c>
      <c r="J438" s="39" t="s">
        <v>2035</v>
      </c>
      <c r="K438" s="39" t="s">
        <v>485</v>
      </c>
    </row>
    <row r="439" spans="1:13">
      <c r="A439" s="39" t="s">
        <v>2036</v>
      </c>
      <c r="B439" s="39" t="s">
        <v>2036</v>
      </c>
      <c r="C439" s="39" t="s">
        <v>35</v>
      </c>
      <c r="D439" s="39" t="s">
        <v>136</v>
      </c>
      <c r="E439" s="39" t="s">
        <v>136</v>
      </c>
      <c r="F439" s="177" t="s">
        <v>2037</v>
      </c>
      <c r="G439" s="177" t="s">
        <v>2038</v>
      </c>
      <c r="H439" s="177" t="s">
        <v>2039</v>
      </c>
      <c r="I439" s="177" t="s">
        <v>32</v>
      </c>
      <c r="J439" s="39" t="s">
        <v>2040</v>
      </c>
      <c r="K439" s="39" t="s">
        <v>802</v>
      </c>
    </row>
    <row r="440" spans="1:13">
      <c r="A440" s="39" t="s">
        <v>2041</v>
      </c>
      <c r="B440" s="39" t="s">
        <v>2041</v>
      </c>
      <c r="C440" s="39" t="s">
        <v>35</v>
      </c>
      <c r="D440" s="39" t="s">
        <v>136</v>
      </c>
      <c r="E440" s="39" t="s">
        <v>136</v>
      </c>
      <c r="F440" s="177" t="s">
        <v>2042</v>
      </c>
      <c r="G440" s="177" t="s">
        <v>2043</v>
      </c>
      <c r="H440" s="177" t="s">
        <v>2044</v>
      </c>
      <c r="I440" s="177" t="s">
        <v>32</v>
      </c>
      <c r="J440" s="39" t="s">
        <v>2045</v>
      </c>
      <c r="K440" s="39" t="s">
        <v>802</v>
      </c>
    </row>
    <row r="441" spans="1:13">
      <c r="A441" s="39" t="s">
        <v>2046</v>
      </c>
      <c r="B441" s="39" t="s">
        <v>2046</v>
      </c>
      <c r="C441" s="39" t="s">
        <v>35</v>
      </c>
      <c r="D441" s="39" t="s">
        <v>136</v>
      </c>
      <c r="E441" s="39" t="s">
        <v>136</v>
      </c>
      <c r="F441" s="177" t="s">
        <v>2047</v>
      </c>
      <c r="G441" s="177" t="s">
        <v>2048</v>
      </c>
      <c r="H441" s="177" t="s">
        <v>2049</v>
      </c>
      <c r="I441" s="177" t="s">
        <v>32</v>
      </c>
      <c r="J441" s="39" t="s">
        <v>1371</v>
      </c>
      <c r="K441" s="39" t="s">
        <v>1372</v>
      </c>
    </row>
    <row r="442" spans="1:13">
      <c r="A442" s="39" t="s">
        <v>2050</v>
      </c>
      <c r="B442" s="39" t="s">
        <v>2050</v>
      </c>
      <c r="C442" s="39" t="s">
        <v>35</v>
      </c>
      <c r="D442" s="39" t="s">
        <v>136</v>
      </c>
      <c r="E442" s="39" t="s">
        <v>136</v>
      </c>
      <c r="F442" s="177" t="s">
        <v>2051</v>
      </c>
      <c r="G442" s="177" t="s">
        <v>2052</v>
      </c>
      <c r="H442" s="177" t="s">
        <v>2053</v>
      </c>
      <c r="I442" s="177" t="s">
        <v>23</v>
      </c>
      <c r="J442" s="39" t="s">
        <v>18</v>
      </c>
      <c r="K442" s="39" t="s">
        <v>485</v>
      </c>
    </row>
    <row r="443" spans="1:13" s="452" customFormat="1">
      <c r="A443" s="39" t="s">
        <v>2054</v>
      </c>
      <c r="B443" s="39" t="s">
        <v>2054</v>
      </c>
      <c r="C443" s="39" t="s">
        <v>35</v>
      </c>
      <c r="D443" s="39" t="s">
        <v>136</v>
      </c>
      <c r="E443" s="39" t="s">
        <v>136</v>
      </c>
      <c r="F443" s="177" t="s">
        <v>2055</v>
      </c>
      <c r="G443" s="177" t="s">
        <v>2056</v>
      </c>
      <c r="H443" s="177" t="s">
        <v>2057</v>
      </c>
      <c r="I443" s="177" t="s">
        <v>32</v>
      </c>
      <c r="J443" s="39" t="s">
        <v>2058</v>
      </c>
      <c r="K443" s="39" t="s">
        <v>802</v>
      </c>
      <c r="L443" s="39"/>
      <c r="M443" s="475"/>
    </row>
    <row r="444" spans="1:13">
      <c r="A444" s="39" t="s">
        <v>2059</v>
      </c>
      <c r="B444" s="39" t="s">
        <v>2059</v>
      </c>
      <c r="C444" s="39" t="s">
        <v>35</v>
      </c>
      <c r="D444" s="39" t="s">
        <v>136</v>
      </c>
      <c r="E444" s="39" t="s">
        <v>136</v>
      </c>
      <c r="F444" s="177" t="s">
        <v>2060</v>
      </c>
      <c r="G444" s="177" t="s">
        <v>2061</v>
      </c>
      <c r="H444" s="177" t="s">
        <v>2062</v>
      </c>
      <c r="I444" s="177" t="s">
        <v>32</v>
      </c>
      <c r="J444" s="39" t="s">
        <v>952</v>
      </c>
      <c r="K444" s="39" t="s">
        <v>802</v>
      </c>
    </row>
    <row r="445" spans="1:13">
      <c r="A445" s="39" t="s">
        <v>2063</v>
      </c>
      <c r="B445" s="39" t="s">
        <v>2063</v>
      </c>
      <c r="C445" s="39" t="s">
        <v>35</v>
      </c>
      <c r="D445" s="39" t="s">
        <v>136</v>
      </c>
      <c r="E445" s="39" t="s">
        <v>136</v>
      </c>
      <c r="F445" s="177" t="s">
        <v>2064</v>
      </c>
      <c r="G445" s="177" t="s">
        <v>2065</v>
      </c>
      <c r="H445" s="177" t="s">
        <v>2066</v>
      </c>
      <c r="I445" s="177" t="s">
        <v>32</v>
      </c>
      <c r="J445" s="39" t="s">
        <v>2067</v>
      </c>
      <c r="K445" s="39" t="s">
        <v>802</v>
      </c>
    </row>
    <row r="446" spans="1:13">
      <c r="A446" s="39" t="s">
        <v>2068</v>
      </c>
      <c r="B446" s="39" t="s">
        <v>2068</v>
      </c>
      <c r="C446" s="39" t="s">
        <v>35</v>
      </c>
      <c r="D446" s="39" t="s">
        <v>136</v>
      </c>
      <c r="E446" s="39" t="s">
        <v>136</v>
      </c>
      <c r="F446" s="177" t="s">
        <v>2069</v>
      </c>
      <c r="G446" s="177" t="s">
        <v>2070</v>
      </c>
      <c r="H446" s="177" t="s">
        <v>2071</v>
      </c>
      <c r="I446" s="177" t="s">
        <v>32</v>
      </c>
      <c r="J446" s="39" t="s">
        <v>1915</v>
      </c>
      <c r="K446" s="39" t="s">
        <v>802</v>
      </c>
    </row>
    <row r="447" spans="1:13">
      <c r="A447" s="39" t="s">
        <v>2072</v>
      </c>
      <c r="B447" s="39" t="s">
        <v>2072</v>
      </c>
      <c r="C447" s="39" t="s">
        <v>35</v>
      </c>
      <c r="D447" s="39" t="s">
        <v>136</v>
      </c>
      <c r="E447" s="39" t="s">
        <v>136</v>
      </c>
      <c r="F447" s="177" t="s">
        <v>2073</v>
      </c>
      <c r="G447" s="177" t="s">
        <v>2074</v>
      </c>
      <c r="H447" s="177" t="s">
        <v>2075</v>
      </c>
      <c r="I447" s="177" t="s">
        <v>32</v>
      </c>
      <c r="J447" s="39" t="s">
        <v>2076</v>
      </c>
      <c r="K447" s="39" t="s">
        <v>485</v>
      </c>
    </row>
    <row r="448" spans="1:13">
      <c r="A448" s="39" t="s">
        <v>2077</v>
      </c>
      <c r="B448" s="39" t="s">
        <v>2077</v>
      </c>
      <c r="C448" s="39" t="s">
        <v>35</v>
      </c>
      <c r="D448" s="39" t="s">
        <v>136</v>
      </c>
      <c r="E448" s="39" t="s">
        <v>136</v>
      </c>
      <c r="F448" s="177" t="s">
        <v>2078</v>
      </c>
      <c r="G448" s="177" t="s">
        <v>2079</v>
      </c>
      <c r="H448" s="177" t="s">
        <v>2080</v>
      </c>
      <c r="I448" s="177" t="s">
        <v>32</v>
      </c>
      <c r="J448" s="39" t="s">
        <v>861</v>
      </c>
      <c r="K448" s="39" t="s">
        <v>802</v>
      </c>
    </row>
    <row r="449" spans="1:13">
      <c r="A449" s="39" t="s">
        <v>2081</v>
      </c>
      <c r="B449" s="39" t="s">
        <v>2081</v>
      </c>
      <c r="C449" s="39" t="s">
        <v>35</v>
      </c>
      <c r="D449" s="39" t="s">
        <v>136</v>
      </c>
      <c r="E449" s="39" t="s">
        <v>136</v>
      </c>
      <c r="F449" s="177" t="s">
        <v>2082</v>
      </c>
      <c r="G449" s="177" t="s">
        <v>2083</v>
      </c>
      <c r="H449" s="177" t="s">
        <v>2084</v>
      </c>
      <c r="I449" s="177" t="s">
        <v>32</v>
      </c>
      <c r="J449" s="39" t="s">
        <v>2085</v>
      </c>
      <c r="K449" s="39" t="s">
        <v>485</v>
      </c>
    </row>
    <row r="450" spans="1:13">
      <c r="A450" s="39" t="s">
        <v>2086</v>
      </c>
      <c r="B450" s="39" t="s">
        <v>2086</v>
      </c>
      <c r="C450" s="39" t="s">
        <v>35</v>
      </c>
      <c r="D450" s="39" t="s">
        <v>136</v>
      </c>
      <c r="E450" s="39" t="s">
        <v>136</v>
      </c>
      <c r="F450" s="177" t="s">
        <v>2087</v>
      </c>
      <c r="G450" s="177" t="s">
        <v>2088</v>
      </c>
      <c r="H450" s="177" t="s">
        <v>2089</v>
      </c>
      <c r="I450" s="177" t="s">
        <v>32</v>
      </c>
      <c r="J450" s="39" t="s">
        <v>1712</v>
      </c>
      <c r="K450" s="39" t="s">
        <v>485</v>
      </c>
    </row>
    <row r="451" spans="1:13">
      <c r="A451" s="39" t="s">
        <v>2090</v>
      </c>
      <c r="B451" s="39" t="s">
        <v>2090</v>
      </c>
      <c r="C451" s="39" t="s">
        <v>35</v>
      </c>
      <c r="D451" s="39" t="s">
        <v>136</v>
      </c>
      <c r="E451" s="39" t="s">
        <v>136</v>
      </c>
      <c r="F451" s="177" t="s">
        <v>2091</v>
      </c>
      <c r="G451" s="177" t="s">
        <v>2092</v>
      </c>
      <c r="H451" s="177" t="s">
        <v>2093</v>
      </c>
      <c r="I451" s="177" t="s">
        <v>32</v>
      </c>
      <c r="J451" s="39" t="s">
        <v>2094</v>
      </c>
      <c r="K451" s="39" t="s">
        <v>802</v>
      </c>
    </row>
    <row r="452" spans="1:13">
      <c r="A452" s="39" t="s">
        <v>2095</v>
      </c>
      <c r="B452" s="39" t="s">
        <v>2095</v>
      </c>
      <c r="C452" s="39" t="s">
        <v>35</v>
      </c>
      <c r="D452" s="39" t="s">
        <v>136</v>
      </c>
      <c r="E452" s="39" t="s">
        <v>136</v>
      </c>
      <c r="F452" s="177" t="s">
        <v>2096</v>
      </c>
      <c r="G452" s="177" t="s">
        <v>2097</v>
      </c>
      <c r="H452" s="177" t="s">
        <v>2098</v>
      </c>
      <c r="I452" s="177" t="s">
        <v>32</v>
      </c>
      <c r="J452" s="39" t="s">
        <v>1481</v>
      </c>
      <c r="K452" s="39" t="s">
        <v>802</v>
      </c>
    </row>
    <row r="453" spans="1:13">
      <c r="A453" s="39" t="s">
        <v>2099</v>
      </c>
      <c r="B453" s="39" t="s">
        <v>2099</v>
      </c>
      <c r="C453" s="39" t="s">
        <v>35</v>
      </c>
      <c r="D453" s="39" t="s">
        <v>136</v>
      </c>
      <c r="E453" s="39" t="s">
        <v>136</v>
      </c>
      <c r="F453" s="177" t="s">
        <v>2100</v>
      </c>
      <c r="G453" s="177" t="s">
        <v>2101</v>
      </c>
      <c r="H453" s="177" t="s">
        <v>2102</v>
      </c>
      <c r="I453" s="177" t="s">
        <v>32</v>
      </c>
      <c r="J453" s="39" t="s">
        <v>1322</v>
      </c>
      <c r="K453" s="39" t="s">
        <v>802</v>
      </c>
    </row>
    <row r="454" spans="1:13">
      <c r="A454" s="39" t="s">
        <v>2103</v>
      </c>
      <c r="B454" s="39" t="s">
        <v>2103</v>
      </c>
      <c r="C454" s="39" t="s">
        <v>35</v>
      </c>
      <c r="D454" s="39" t="s">
        <v>136</v>
      </c>
      <c r="E454" s="39" t="s">
        <v>136</v>
      </c>
      <c r="F454" s="177" t="s">
        <v>2104</v>
      </c>
      <c r="G454" s="177" t="s">
        <v>2105</v>
      </c>
      <c r="H454" s="177" t="s">
        <v>2106</v>
      </c>
      <c r="I454" s="177" t="s">
        <v>32</v>
      </c>
      <c r="J454" s="39" t="s">
        <v>2024</v>
      </c>
      <c r="K454" s="39" t="s">
        <v>802</v>
      </c>
    </row>
    <row r="455" spans="1:13">
      <c r="A455" s="39" t="s">
        <v>2107</v>
      </c>
      <c r="B455" s="39" t="s">
        <v>2107</v>
      </c>
      <c r="C455" s="39" t="s">
        <v>35</v>
      </c>
      <c r="D455" s="39" t="s">
        <v>136</v>
      </c>
      <c r="E455" s="39" t="s">
        <v>136</v>
      </c>
      <c r="F455" s="177" t="s">
        <v>2108</v>
      </c>
      <c r="G455" s="177" t="s">
        <v>2109</v>
      </c>
      <c r="H455" s="177" t="s">
        <v>2110</v>
      </c>
      <c r="I455" s="177" t="s">
        <v>32</v>
      </c>
      <c r="J455" s="39" t="s">
        <v>1843</v>
      </c>
      <c r="K455" s="39" t="s">
        <v>802</v>
      </c>
    </row>
    <row r="456" spans="1:13">
      <c r="A456" s="39" t="s">
        <v>2111</v>
      </c>
      <c r="B456" s="39" t="s">
        <v>2111</v>
      </c>
      <c r="C456" s="39" t="s">
        <v>35</v>
      </c>
      <c r="D456" s="39" t="s">
        <v>136</v>
      </c>
      <c r="E456" s="39" t="s">
        <v>136</v>
      </c>
      <c r="F456" s="177" t="s">
        <v>2112</v>
      </c>
      <c r="G456" s="177" t="s">
        <v>2113</v>
      </c>
      <c r="H456" s="177" t="s">
        <v>2114</v>
      </c>
      <c r="I456" s="177" t="s">
        <v>32</v>
      </c>
      <c r="J456" s="39" t="s">
        <v>1046</v>
      </c>
      <c r="K456" s="39" t="s">
        <v>802</v>
      </c>
    </row>
    <row r="457" spans="1:13">
      <c r="A457" s="39" t="s">
        <v>2115</v>
      </c>
      <c r="B457" s="39" t="s">
        <v>2115</v>
      </c>
      <c r="C457" s="39" t="s">
        <v>35</v>
      </c>
      <c r="D457" s="39" t="s">
        <v>136</v>
      </c>
      <c r="E457" s="39" t="s">
        <v>136</v>
      </c>
      <c r="F457" s="177" t="s">
        <v>2116</v>
      </c>
      <c r="G457" s="177" t="s">
        <v>2117</v>
      </c>
      <c r="H457" s="177" t="s">
        <v>2118</v>
      </c>
      <c r="I457" s="177" t="s">
        <v>32</v>
      </c>
      <c r="J457" s="39" t="s">
        <v>2119</v>
      </c>
      <c r="K457" s="39" t="s">
        <v>802</v>
      </c>
    </row>
    <row r="458" spans="1:13" s="420" customFormat="1">
      <c r="A458" s="252" t="s">
        <v>2120</v>
      </c>
      <c r="B458" s="252" t="s">
        <v>2121</v>
      </c>
      <c r="C458" s="252" t="s">
        <v>2122</v>
      </c>
      <c r="D458" s="252" t="s">
        <v>339</v>
      </c>
      <c r="E458" s="252" t="s">
        <v>2123</v>
      </c>
      <c r="F458" s="412" t="s">
        <v>2124</v>
      </c>
      <c r="G458" s="412" t="s">
        <v>2124</v>
      </c>
      <c r="H458" s="412"/>
      <c r="I458" s="412" t="s">
        <v>54</v>
      </c>
      <c r="J458" s="252" t="s">
        <v>54</v>
      </c>
      <c r="K458" s="39" t="s">
        <v>485</v>
      </c>
      <c r="L458" s="252"/>
      <c r="M458" s="428"/>
    </row>
    <row r="459" spans="1:13">
      <c r="A459" s="39" t="s">
        <v>2125</v>
      </c>
      <c r="B459" s="39" t="s">
        <v>2126</v>
      </c>
      <c r="C459" s="39" t="s">
        <v>35</v>
      </c>
      <c r="D459" s="252" t="s">
        <v>339</v>
      </c>
      <c r="E459" s="39" t="s">
        <v>2127</v>
      </c>
      <c r="F459" s="177" t="s">
        <v>2128</v>
      </c>
      <c r="G459" s="421" t="s">
        <v>2129</v>
      </c>
      <c r="H459" s="177">
        <v>4148369319</v>
      </c>
      <c r="I459" s="177" t="s">
        <v>23</v>
      </c>
      <c r="J459" s="39" t="s">
        <v>18</v>
      </c>
      <c r="K459" s="39" t="s">
        <v>485</v>
      </c>
    </row>
    <row r="460" spans="1:13">
      <c r="A460" s="39" t="s">
        <v>2130</v>
      </c>
      <c r="B460" s="39" t="s">
        <v>2131</v>
      </c>
      <c r="C460" s="39" t="s">
        <v>35</v>
      </c>
      <c r="D460" s="39" t="s">
        <v>2132</v>
      </c>
      <c r="E460" s="39" t="s">
        <v>2132</v>
      </c>
      <c r="F460" s="177" t="s">
        <v>2133</v>
      </c>
      <c r="G460" s="177" t="s">
        <v>2133</v>
      </c>
      <c r="H460" s="177">
        <v>10288193943</v>
      </c>
      <c r="I460" s="177" t="s">
        <v>32</v>
      </c>
      <c r="J460" s="39" t="s">
        <v>2134</v>
      </c>
      <c r="K460" s="39" t="s">
        <v>802</v>
      </c>
    </row>
    <row r="461" spans="1:13">
      <c r="A461" s="39" t="s">
        <v>2135</v>
      </c>
      <c r="B461" s="39" t="s">
        <v>2136</v>
      </c>
      <c r="C461" s="39" t="s">
        <v>35</v>
      </c>
      <c r="D461" s="39" t="s">
        <v>2132</v>
      </c>
      <c r="E461" s="39" t="s">
        <v>2132</v>
      </c>
      <c r="F461" s="177" t="s">
        <v>2137</v>
      </c>
      <c r="G461" s="177" t="s">
        <v>2138</v>
      </c>
      <c r="H461" s="177" t="s">
        <v>2139</v>
      </c>
      <c r="I461" s="177" t="s">
        <v>23</v>
      </c>
      <c r="J461" s="39" t="s">
        <v>18</v>
      </c>
      <c r="K461" s="39" t="s">
        <v>485</v>
      </c>
    </row>
    <row r="462" spans="1:13">
      <c r="A462" s="39" t="s">
        <v>2140</v>
      </c>
      <c r="B462" s="39" t="s">
        <v>2141</v>
      </c>
      <c r="C462" s="39" t="s">
        <v>35</v>
      </c>
      <c r="D462" s="39" t="s">
        <v>191</v>
      </c>
      <c r="E462" s="438" t="s">
        <v>191</v>
      </c>
      <c r="F462" s="177" t="s">
        <v>2142</v>
      </c>
      <c r="G462" s="177" t="s">
        <v>2143</v>
      </c>
      <c r="H462" s="177" t="s">
        <v>2144</v>
      </c>
      <c r="I462" s="177" t="s">
        <v>32</v>
      </c>
      <c r="J462" s="39" t="s">
        <v>2145</v>
      </c>
      <c r="K462" s="39" t="s">
        <v>802</v>
      </c>
    </row>
    <row r="463" spans="1:13">
      <c r="A463" s="39" t="s">
        <v>2146</v>
      </c>
      <c r="B463" s="39" t="s">
        <v>2147</v>
      </c>
      <c r="C463" s="39" t="s">
        <v>35</v>
      </c>
      <c r="D463" s="39" t="s">
        <v>191</v>
      </c>
      <c r="E463" s="438" t="s">
        <v>191</v>
      </c>
      <c r="F463" s="177" t="s">
        <v>2148</v>
      </c>
      <c r="G463" s="177" t="s">
        <v>2149</v>
      </c>
      <c r="H463" s="177" t="s">
        <v>2150</v>
      </c>
      <c r="I463" s="177" t="s">
        <v>23</v>
      </c>
      <c r="J463" s="39" t="s">
        <v>18</v>
      </c>
      <c r="K463" s="39" t="s">
        <v>485</v>
      </c>
    </row>
    <row r="464" spans="1:13">
      <c r="A464" s="39" t="s">
        <v>2151</v>
      </c>
      <c r="B464" s="39" t="s">
        <v>2152</v>
      </c>
      <c r="C464" s="39" t="s">
        <v>35</v>
      </c>
      <c r="D464" s="39" t="s">
        <v>205</v>
      </c>
      <c r="E464" s="438" t="s">
        <v>205</v>
      </c>
      <c r="F464" s="177" t="s">
        <v>2153</v>
      </c>
      <c r="G464" s="177" t="s">
        <v>2154</v>
      </c>
      <c r="H464" s="177" t="s">
        <v>2155</v>
      </c>
      <c r="I464" s="177" t="s">
        <v>32</v>
      </c>
      <c r="J464" s="39" t="s">
        <v>2156</v>
      </c>
      <c r="K464" s="39" t="s">
        <v>802</v>
      </c>
    </row>
    <row r="465" spans="1:13">
      <c r="A465" s="39" t="s">
        <v>2157</v>
      </c>
      <c r="B465" s="39" t="s">
        <v>2158</v>
      </c>
      <c r="C465" s="39" t="s">
        <v>35</v>
      </c>
      <c r="D465" s="39" t="s">
        <v>191</v>
      </c>
      <c r="E465" s="438" t="s">
        <v>191</v>
      </c>
      <c r="F465" s="177" t="s">
        <v>2159</v>
      </c>
      <c r="G465" s="177" t="s">
        <v>2160</v>
      </c>
      <c r="H465" s="177" t="s">
        <v>2161</v>
      </c>
      <c r="I465" s="177" t="s">
        <v>32</v>
      </c>
      <c r="J465" s="39" t="s">
        <v>2162</v>
      </c>
      <c r="K465" s="39" t="s">
        <v>546</v>
      </c>
    </row>
    <row r="466" spans="1:13" s="420" customFormat="1">
      <c r="A466" s="252" t="s">
        <v>2163</v>
      </c>
      <c r="B466" s="252" t="s">
        <v>2164</v>
      </c>
      <c r="C466" s="252" t="s">
        <v>35</v>
      </c>
      <c r="D466" s="252" t="s">
        <v>191</v>
      </c>
      <c r="E466" s="445" t="s">
        <v>191</v>
      </c>
      <c r="F466" s="412" t="s">
        <v>2165</v>
      </c>
      <c r="G466" s="412" t="s">
        <v>2166</v>
      </c>
      <c r="H466" s="412" t="s">
        <v>2167</v>
      </c>
      <c r="I466" s="412" t="s">
        <v>54</v>
      </c>
      <c r="J466" s="252" t="s">
        <v>54</v>
      </c>
      <c r="K466" s="39" t="s">
        <v>485</v>
      </c>
      <c r="L466" s="252"/>
      <c r="M466" s="428"/>
    </row>
    <row r="467" spans="1:13">
      <c r="A467" s="39" t="s">
        <v>2168</v>
      </c>
      <c r="B467" s="39" t="s">
        <v>2169</v>
      </c>
      <c r="C467" s="39" t="s">
        <v>35</v>
      </c>
      <c r="D467" s="39" t="s">
        <v>205</v>
      </c>
      <c r="E467" s="438" t="s">
        <v>205</v>
      </c>
      <c r="F467" s="177" t="s">
        <v>2170</v>
      </c>
      <c r="G467" s="177" t="s">
        <v>2171</v>
      </c>
      <c r="H467" s="177" t="s">
        <v>2172</v>
      </c>
      <c r="I467" s="177" t="s">
        <v>32</v>
      </c>
      <c r="J467" s="39" t="s">
        <v>2173</v>
      </c>
      <c r="K467" s="39" t="s">
        <v>802</v>
      </c>
    </row>
    <row r="468" spans="1:13" s="420" customFormat="1">
      <c r="A468" s="252" t="s">
        <v>2174</v>
      </c>
      <c r="B468" s="252" t="s">
        <v>2175</v>
      </c>
      <c r="C468" s="252" t="s">
        <v>35</v>
      </c>
      <c r="D468" s="252" t="s">
        <v>183</v>
      </c>
      <c r="E468" s="445" t="s">
        <v>183</v>
      </c>
      <c r="F468" s="412" t="s">
        <v>2176</v>
      </c>
      <c r="G468" s="412" t="s">
        <v>2177</v>
      </c>
      <c r="H468" s="412" t="s">
        <v>2178</v>
      </c>
      <c r="I468" s="412" t="s">
        <v>54</v>
      </c>
      <c r="J468" s="252" t="s">
        <v>54</v>
      </c>
      <c r="K468" s="39" t="s">
        <v>485</v>
      </c>
      <c r="L468" s="252"/>
      <c r="M468" s="428"/>
    </row>
    <row r="469" spans="1:13">
      <c r="A469" s="39" t="s">
        <v>2179</v>
      </c>
      <c r="B469" s="39" t="s">
        <v>2180</v>
      </c>
      <c r="C469" s="39" t="s">
        <v>35</v>
      </c>
      <c r="D469" s="39" t="s">
        <v>183</v>
      </c>
      <c r="E469" s="438" t="s">
        <v>183</v>
      </c>
      <c r="F469" s="177" t="s">
        <v>2181</v>
      </c>
      <c r="G469" s="177" t="s">
        <v>2182</v>
      </c>
      <c r="H469" s="177" t="s">
        <v>2183</v>
      </c>
      <c r="I469" s="177" t="s">
        <v>32</v>
      </c>
      <c r="J469" s="39" t="s">
        <v>2008</v>
      </c>
      <c r="K469" s="39" t="s">
        <v>802</v>
      </c>
    </row>
    <row r="470" spans="1:13">
      <c r="A470" s="39" t="s">
        <v>2184</v>
      </c>
      <c r="B470" s="39" t="s">
        <v>2185</v>
      </c>
      <c r="C470" s="39" t="s">
        <v>35</v>
      </c>
      <c r="D470" s="39" t="s">
        <v>183</v>
      </c>
      <c r="E470" s="438" t="s">
        <v>183</v>
      </c>
      <c r="F470" s="177" t="s">
        <v>184</v>
      </c>
      <c r="G470" s="177" t="s">
        <v>185</v>
      </c>
      <c r="H470" s="177" t="s">
        <v>186</v>
      </c>
      <c r="I470" s="177" t="s">
        <v>32</v>
      </c>
      <c r="J470" s="39" t="s">
        <v>116</v>
      </c>
      <c r="K470" s="39" t="s">
        <v>78</v>
      </c>
    </row>
    <row r="471" spans="1:13" s="452" customFormat="1">
      <c r="A471" s="39" t="s">
        <v>2186</v>
      </c>
      <c r="B471" s="39" t="s">
        <v>2187</v>
      </c>
      <c r="C471" s="39" t="s">
        <v>35</v>
      </c>
      <c r="D471" s="39" t="s">
        <v>205</v>
      </c>
      <c r="E471" s="438" t="s">
        <v>205</v>
      </c>
      <c r="F471" s="177" t="s">
        <v>2188</v>
      </c>
      <c r="G471" s="177" t="s">
        <v>2189</v>
      </c>
      <c r="H471" s="177" t="s">
        <v>2190</v>
      </c>
      <c r="I471" s="177" t="s">
        <v>32</v>
      </c>
      <c r="J471" s="39" t="s">
        <v>1481</v>
      </c>
      <c r="K471" s="39" t="s">
        <v>802</v>
      </c>
      <c r="L471" s="39"/>
      <c r="M471" s="475"/>
    </row>
    <row r="472" spans="1:13">
      <c r="A472" s="39" t="s">
        <v>2191</v>
      </c>
      <c r="B472" s="39" t="s">
        <v>2192</v>
      </c>
      <c r="C472" s="39" t="s">
        <v>35</v>
      </c>
      <c r="D472" s="39" t="s">
        <v>183</v>
      </c>
      <c r="E472" s="438" t="s">
        <v>183</v>
      </c>
      <c r="F472" s="177" t="s">
        <v>2193</v>
      </c>
      <c r="G472" s="177" t="s">
        <v>2194</v>
      </c>
      <c r="H472" s="177">
        <v>33396013046</v>
      </c>
      <c r="I472" s="177" t="s">
        <v>32</v>
      </c>
      <c r="J472" s="39" t="s">
        <v>876</v>
      </c>
      <c r="K472" s="39" t="s">
        <v>802</v>
      </c>
    </row>
    <row r="473" spans="1:13">
      <c r="A473" s="39" t="s">
        <v>2195</v>
      </c>
      <c r="B473" s="39" t="s">
        <v>2196</v>
      </c>
      <c r="C473" s="39" t="s">
        <v>35</v>
      </c>
      <c r="D473" s="39" t="s">
        <v>191</v>
      </c>
      <c r="E473" s="438" t="s">
        <v>191</v>
      </c>
      <c r="F473" s="177" t="s">
        <v>2197</v>
      </c>
      <c r="G473" s="177" t="s">
        <v>2198</v>
      </c>
      <c r="H473" s="177" t="s">
        <v>2199</v>
      </c>
      <c r="I473" s="177" t="s">
        <v>32</v>
      </c>
      <c r="J473" s="39" t="s">
        <v>2200</v>
      </c>
      <c r="K473" s="39" t="s">
        <v>802</v>
      </c>
    </row>
    <row r="474" spans="1:13">
      <c r="A474" s="39" t="s">
        <v>2201</v>
      </c>
      <c r="B474" s="39" t="s">
        <v>2202</v>
      </c>
      <c r="C474" s="39" t="s">
        <v>35</v>
      </c>
      <c r="D474" s="39" t="s">
        <v>191</v>
      </c>
      <c r="E474" s="438" t="s">
        <v>191</v>
      </c>
      <c r="F474" s="177" t="s">
        <v>468</v>
      </c>
      <c r="G474" s="177" t="s">
        <v>469</v>
      </c>
      <c r="H474" s="177" t="s">
        <v>470</v>
      </c>
      <c r="I474" s="177" t="s">
        <v>23</v>
      </c>
      <c r="J474" s="39" t="s">
        <v>18</v>
      </c>
      <c r="K474" s="39" t="s">
        <v>24</v>
      </c>
    </row>
    <row r="475" spans="1:13">
      <c r="A475" s="39" t="s">
        <v>2203</v>
      </c>
      <c r="B475" s="39" t="s">
        <v>2204</v>
      </c>
      <c r="C475" s="39" t="s">
        <v>35</v>
      </c>
      <c r="D475" s="39" t="s">
        <v>191</v>
      </c>
      <c r="E475" s="438" t="s">
        <v>191</v>
      </c>
      <c r="F475" s="177" t="s">
        <v>2205</v>
      </c>
      <c r="G475" s="177" t="s">
        <v>2206</v>
      </c>
      <c r="H475" s="177" t="s">
        <v>2207</v>
      </c>
      <c r="I475" s="177" t="s">
        <v>32</v>
      </c>
      <c r="J475" s="39" t="s">
        <v>2208</v>
      </c>
      <c r="K475" s="39" t="s">
        <v>802</v>
      </c>
    </row>
    <row r="476" spans="1:13">
      <c r="A476" s="39" t="s">
        <v>2209</v>
      </c>
      <c r="B476" s="39" t="s">
        <v>2210</v>
      </c>
      <c r="C476" s="39" t="s">
        <v>35</v>
      </c>
      <c r="D476" s="39" t="s">
        <v>183</v>
      </c>
      <c r="E476" s="438" t="s">
        <v>183</v>
      </c>
      <c r="F476" s="177" t="s">
        <v>2211</v>
      </c>
      <c r="G476" s="177" t="s">
        <v>2212</v>
      </c>
      <c r="H476" s="177">
        <v>14137502330</v>
      </c>
      <c r="I476" s="177" t="s">
        <v>32</v>
      </c>
      <c r="J476" s="39" t="s">
        <v>2213</v>
      </c>
      <c r="K476" s="39" t="s">
        <v>546</v>
      </c>
    </row>
    <row r="477" spans="1:13">
      <c r="A477" s="39" t="s">
        <v>2214</v>
      </c>
      <c r="B477" s="39" t="s">
        <v>2215</v>
      </c>
      <c r="C477" s="39" t="s">
        <v>35</v>
      </c>
      <c r="D477" s="39" t="s">
        <v>183</v>
      </c>
      <c r="E477" s="438" t="s">
        <v>183</v>
      </c>
      <c r="F477" s="177" t="s">
        <v>2216</v>
      </c>
      <c r="G477" s="177" t="s">
        <v>2217</v>
      </c>
      <c r="H477" s="177">
        <v>14130737210</v>
      </c>
      <c r="I477" s="177" t="s">
        <v>32</v>
      </c>
      <c r="J477" s="39" t="s">
        <v>2218</v>
      </c>
      <c r="K477" s="39" t="s">
        <v>546</v>
      </c>
    </row>
    <row r="478" spans="1:13">
      <c r="A478" s="39" t="s">
        <v>2219</v>
      </c>
      <c r="B478" s="39" t="s">
        <v>2220</v>
      </c>
      <c r="C478" s="39" t="s">
        <v>35</v>
      </c>
      <c r="D478" s="39" t="s">
        <v>205</v>
      </c>
      <c r="E478" s="442" t="s">
        <v>205</v>
      </c>
      <c r="F478" s="177" t="s">
        <v>2221</v>
      </c>
      <c r="G478" s="177" t="s">
        <v>2222</v>
      </c>
      <c r="H478" s="177" t="s">
        <v>2223</v>
      </c>
      <c r="I478" s="177" t="s">
        <v>32</v>
      </c>
      <c r="J478" s="39" t="s">
        <v>2224</v>
      </c>
      <c r="K478" s="39" t="s">
        <v>802</v>
      </c>
    </row>
    <row r="479" spans="1:13">
      <c r="A479" s="39" t="s">
        <v>2225</v>
      </c>
      <c r="B479" s="39" t="s">
        <v>2226</v>
      </c>
      <c r="C479" s="39" t="s">
        <v>35</v>
      </c>
      <c r="D479" s="39" t="s">
        <v>183</v>
      </c>
      <c r="E479" s="438" t="s">
        <v>183</v>
      </c>
      <c r="F479" s="177" t="s">
        <v>18</v>
      </c>
      <c r="G479" s="177" t="s">
        <v>188</v>
      </c>
      <c r="H479" s="177" t="s">
        <v>189</v>
      </c>
      <c r="I479" s="177" t="s">
        <v>32</v>
      </c>
      <c r="J479" s="39" t="s">
        <v>153</v>
      </c>
      <c r="K479" s="39" t="s">
        <v>78</v>
      </c>
    </row>
    <row r="480" spans="1:13">
      <c r="A480" s="39" t="s">
        <v>2227</v>
      </c>
      <c r="B480" s="39" t="s">
        <v>2228</v>
      </c>
      <c r="C480" s="39" t="s">
        <v>35</v>
      </c>
      <c r="D480" s="39" t="s">
        <v>183</v>
      </c>
      <c r="E480" s="439" t="s">
        <v>183</v>
      </c>
      <c r="F480" s="177" t="s">
        <v>2229</v>
      </c>
      <c r="G480" s="177" t="s">
        <v>2230</v>
      </c>
      <c r="H480" s="177" t="s">
        <v>2231</v>
      </c>
      <c r="I480" s="177" t="s">
        <v>32</v>
      </c>
      <c r="J480" s="39" t="s">
        <v>2232</v>
      </c>
      <c r="K480" s="39" t="s">
        <v>802</v>
      </c>
    </row>
    <row r="481" spans="1:13">
      <c r="A481" s="39" t="s">
        <v>2233</v>
      </c>
      <c r="B481" s="39" t="s">
        <v>2234</v>
      </c>
      <c r="C481" s="39" t="s">
        <v>35</v>
      </c>
      <c r="D481" s="39" t="s">
        <v>205</v>
      </c>
      <c r="E481" s="438" t="s">
        <v>205</v>
      </c>
      <c r="F481" s="177" t="s">
        <v>2235</v>
      </c>
      <c r="G481" s="177" t="s">
        <v>2236</v>
      </c>
      <c r="H481" s="177" t="s">
        <v>2237</v>
      </c>
      <c r="I481" s="177" t="s">
        <v>32</v>
      </c>
      <c r="J481" s="39" t="s">
        <v>766</v>
      </c>
      <c r="K481" s="39" t="s">
        <v>546</v>
      </c>
    </row>
    <row r="482" spans="1:13">
      <c r="A482" s="39" t="s">
        <v>2238</v>
      </c>
      <c r="B482" s="39" t="s">
        <v>2239</v>
      </c>
      <c r="C482" s="39" t="s">
        <v>35</v>
      </c>
      <c r="D482" s="39" t="s">
        <v>191</v>
      </c>
      <c r="E482" s="438" t="s">
        <v>191</v>
      </c>
      <c r="F482" s="177" t="s">
        <v>2240</v>
      </c>
      <c r="G482" s="177" t="s">
        <v>2241</v>
      </c>
      <c r="H482" s="177" t="s">
        <v>2242</v>
      </c>
      <c r="I482" s="177" t="s">
        <v>32</v>
      </c>
      <c r="J482" s="39" t="s">
        <v>2243</v>
      </c>
      <c r="K482" s="39" t="s">
        <v>802</v>
      </c>
    </row>
    <row r="483" spans="1:13">
      <c r="A483" s="39" t="s">
        <v>2244</v>
      </c>
      <c r="B483" s="39" t="s">
        <v>2245</v>
      </c>
      <c r="C483" s="39" t="s">
        <v>35</v>
      </c>
      <c r="D483" s="39" t="s">
        <v>191</v>
      </c>
      <c r="E483" s="438" t="s">
        <v>191</v>
      </c>
      <c r="F483" s="177" t="s">
        <v>2246</v>
      </c>
      <c r="G483" s="177" t="s">
        <v>2247</v>
      </c>
      <c r="H483" s="177" t="s">
        <v>2248</v>
      </c>
      <c r="I483" s="177" t="s">
        <v>23</v>
      </c>
      <c r="J483" s="39" t="s">
        <v>18</v>
      </c>
      <c r="K483" s="39" t="s">
        <v>485</v>
      </c>
    </row>
    <row r="484" spans="1:13">
      <c r="A484" s="39" t="s">
        <v>2249</v>
      </c>
      <c r="B484" s="39" t="s">
        <v>2250</v>
      </c>
      <c r="C484" s="39" t="s">
        <v>35</v>
      </c>
      <c r="D484" s="39" t="s">
        <v>191</v>
      </c>
      <c r="E484" s="438" t="s">
        <v>191</v>
      </c>
      <c r="F484" s="177" t="s">
        <v>2251</v>
      </c>
      <c r="G484" s="177" t="s">
        <v>2252</v>
      </c>
      <c r="H484" s="177" t="s">
        <v>2253</v>
      </c>
      <c r="I484" s="177" t="s">
        <v>32</v>
      </c>
      <c r="J484" s="39" t="s">
        <v>2254</v>
      </c>
      <c r="K484" s="39" t="s">
        <v>802</v>
      </c>
    </row>
    <row r="485" spans="1:13">
      <c r="A485" s="39" t="s">
        <v>2255</v>
      </c>
      <c r="B485" s="39" t="s">
        <v>2256</v>
      </c>
      <c r="C485" s="39" t="s">
        <v>35</v>
      </c>
      <c r="D485" s="39" t="s">
        <v>191</v>
      </c>
      <c r="E485" s="438" t="s">
        <v>191</v>
      </c>
      <c r="F485" s="177" t="s">
        <v>2257</v>
      </c>
      <c r="G485" s="177" t="s">
        <v>2258</v>
      </c>
      <c r="H485" s="177" t="s">
        <v>2259</v>
      </c>
      <c r="I485" s="177" t="s">
        <v>32</v>
      </c>
      <c r="J485" s="39" t="s">
        <v>2260</v>
      </c>
      <c r="K485" s="39" t="s">
        <v>802</v>
      </c>
    </row>
    <row r="486" spans="1:13">
      <c r="A486" s="39" t="s">
        <v>2261</v>
      </c>
      <c r="B486" s="39" t="s">
        <v>2262</v>
      </c>
      <c r="C486" s="39" t="s">
        <v>35</v>
      </c>
      <c r="D486" s="39" t="s">
        <v>191</v>
      </c>
      <c r="E486" s="438" t="s">
        <v>191</v>
      </c>
      <c r="F486" s="177" t="s">
        <v>2263</v>
      </c>
      <c r="G486" s="177" t="s">
        <v>2264</v>
      </c>
      <c r="H486" s="177" t="s">
        <v>2265</v>
      </c>
      <c r="I486" s="177" t="s">
        <v>23</v>
      </c>
      <c r="J486" s="39" t="s">
        <v>18</v>
      </c>
      <c r="K486" s="39" t="s">
        <v>485</v>
      </c>
    </row>
    <row r="487" spans="1:13">
      <c r="A487" s="39" t="s">
        <v>2266</v>
      </c>
      <c r="B487" s="39" t="s">
        <v>2267</v>
      </c>
      <c r="C487" s="39" t="s">
        <v>35</v>
      </c>
      <c r="D487" s="39" t="s">
        <v>191</v>
      </c>
      <c r="E487" s="438" t="s">
        <v>191</v>
      </c>
      <c r="F487" s="177" t="s">
        <v>2268</v>
      </c>
      <c r="G487" s="177" t="s">
        <v>2269</v>
      </c>
      <c r="H487" s="177" t="s">
        <v>2270</v>
      </c>
      <c r="I487" s="177" t="s">
        <v>32</v>
      </c>
      <c r="J487" s="39" t="s">
        <v>1050</v>
      </c>
      <c r="K487" s="39" t="s">
        <v>802</v>
      </c>
    </row>
    <row r="488" spans="1:13">
      <c r="A488" s="39" t="s">
        <v>2271</v>
      </c>
      <c r="B488" s="39" t="s">
        <v>2272</v>
      </c>
      <c r="C488" s="39" t="s">
        <v>35</v>
      </c>
      <c r="D488" s="39" t="s">
        <v>191</v>
      </c>
      <c r="E488" s="438" t="s">
        <v>191</v>
      </c>
      <c r="F488" s="177" t="s">
        <v>2273</v>
      </c>
      <c r="G488" s="177" t="s">
        <v>2274</v>
      </c>
      <c r="H488" s="177" t="s">
        <v>2275</v>
      </c>
      <c r="I488" s="177" t="s">
        <v>23</v>
      </c>
      <c r="J488" s="39" t="s">
        <v>18</v>
      </c>
      <c r="K488" s="39" t="s">
        <v>485</v>
      </c>
    </row>
    <row r="489" spans="1:13">
      <c r="A489" s="39" t="s">
        <v>2276</v>
      </c>
      <c r="B489" s="39" t="s">
        <v>2277</v>
      </c>
      <c r="C489" s="39" t="s">
        <v>35</v>
      </c>
      <c r="D489" s="39" t="s">
        <v>191</v>
      </c>
      <c r="E489" s="438" t="s">
        <v>191</v>
      </c>
      <c r="F489" s="177" t="s">
        <v>2278</v>
      </c>
      <c r="G489" s="177" t="s">
        <v>2279</v>
      </c>
      <c r="H489" s="177" t="s">
        <v>2280</v>
      </c>
      <c r="I489" s="177" t="s">
        <v>32</v>
      </c>
      <c r="J489" s="39" t="s">
        <v>1984</v>
      </c>
      <c r="K489" s="39" t="s">
        <v>802</v>
      </c>
    </row>
    <row r="490" spans="1:13">
      <c r="A490" s="39" t="s">
        <v>2281</v>
      </c>
      <c r="B490" s="39" t="s">
        <v>2282</v>
      </c>
      <c r="C490" s="39" t="s">
        <v>35</v>
      </c>
      <c r="D490" s="39" t="s">
        <v>191</v>
      </c>
      <c r="E490" s="442" t="s">
        <v>183</v>
      </c>
      <c r="F490" s="177" t="s">
        <v>2283</v>
      </c>
      <c r="G490" s="177" t="s">
        <v>2284</v>
      </c>
      <c r="H490" s="177">
        <v>17992510994</v>
      </c>
      <c r="I490" s="177" t="s">
        <v>32</v>
      </c>
      <c r="J490" s="39" t="s">
        <v>861</v>
      </c>
      <c r="K490" s="39" t="s">
        <v>802</v>
      </c>
    </row>
    <row r="491" spans="1:13">
      <c r="A491" s="39" t="s">
        <v>2285</v>
      </c>
      <c r="B491" s="39" t="s">
        <v>2286</v>
      </c>
      <c r="C491" s="39" t="s">
        <v>35</v>
      </c>
      <c r="D491" s="39" t="s">
        <v>191</v>
      </c>
      <c r="E491" s="438" t="s">
        <v>191</v>
      </c>
      <c r="F491" s="177" t="s">
        <v>2287</v>
      </c>
      <c r="G491" s="177" t="s">
        <v>2288</v>
      </c>
      <c r="H491" s="177" t="s">
        <v>2289</v>
      </c>
      <c r="I491" s="177" t="s">
        <v>23</v>
      </c>
      <c r="J491" s="39" t="s">
        <v>18</v>
      </c>
      <c r="K491" s="39" t="s">
        <v>485</v>
      </c>
    </row>
    <row r="492" spans="1:13">
      <c r="A492" s="39" t="s">
        <v>2290</v>
      </c>
      <c r="B492" s="39" t="s">
        <v>2291</v>
      </c>
      <c r="C492" s="39" t="s">
        <v>35</v>
      </c>
      <c r="D492" s="39" t="s">
        <v>191</v>
      </c>
      <c r="E492" s="438" t="s">
        <v>191</v>
      </c>
      <c r="F492" s="177" t="s">
        <v>2292</v>
      </c>
      <c r="G492" s="177" t="s">
        <v>2293</v>
      </c>
      <c r="H492" s="177" t="s">
        <v>2294</v>
      </c>
      <c r="I492" s="177" t="s">
        <v>32</v>
      </c>
      <c r="J492" s="39" t="s">
        <v>849</v>
      </c>
      <c r="K492" s="39" t="s">
        <v>802</v>
      </c>
    </row>
    <row r="493" spans="1:13">
      <c r="A493" s="39" t="s">
        <v>2295</v>
      </c>
      <c r="B493" s="39" t="s">
        <v>2296</v>
      </c>
      <c r="C493" s="39" t="s">
        <v>35</v>
      </c>
      <c r="D493" s="39" t="s">
        <v>191</v>
      </c>
      <c r="E493" s="439" t="s">
        <v>191</v>
      </c>
      <c r="F493" s="177" t="s">
        <v>192</v>
      </c>
      <c r="G493" s="177" t="s">
        <v>193</v>
      </c>
      <c r="H493" s="177" t="s">
        <v>194</v>
      </c>
      <c r="I493" s="177" t="s">
        <v>32</v>
      </c>
      <c r="J493" s="39" t="s">
        <v>195</v>
      </c>
      <c r="K493" s="39" t="s">
        <v>24</v>
      </c>
      <c r="M493" s="69" t="s">
        <v>26</v>
      </c>
    </row>
    <row r="494" spans="1:13">
      <c r="A494" s="39" t="s">
        <v>2297</v>
      </c>
      <c r="B494" s="39" t="s">
        <v>2298</v>
      </c>
      <c r="C494" s="39" t="s">
        <v>35</v>
      </c>
      <c r="D494" s="39" t="s">
        <v>191</v>
      </c>
      <c r="E494" s="438" t="s">
        <v>191</v>
      </c>
      <c r="F494" s="177" t="s">
        <v>2299</v>
      </c>
      <c r="G494" s="177" t="s">
        <v>2300</v>
      </c>
      <c r="H494" s="177" t="s">
        <v>2301</v>
      </c>
      <c r="I494" s="177" t="s">
        <v>32</v>
      </c>
      <c r="J494" s="39" t="s">
        <v>2302</v>
      </c>
      <c r="K494" s="39" t="s">
        <v>802</v>
      </c>
    </row>
    <row r="495" spans="1:13">
      <c r="A495" s="39" t="s">
        <v>2303</v>
      </c>
      <c r="B495" s="39" t="s">
        <v>2304</v>
      </c>
      <c r="C495" s="39" t="s">
        <v>35</v>
      </c>
      <c r="D495" s="39" t="s">
        <v>191</v>
      </c>
      <c r="E495" s="438" t="s">
        <v>191</v>
      </c>
      <c r="F495" s="177" t="s">
        <v>2305</v>
      </c>
      <c r="G495" s="177" t="s">
        <v>2306</v>
      </c>
      <c r="H495" s="177" t="s">
        <v>2307</v>
      </c>
      <c r="I495" s="177" t="s">
        <v>32</v>
      </c>
      <c r="J495" s="39" t="s">
        <v>897</v>
      </c>
      <c r="K495" s="39" t="s">
        <v>802</v>
      </c>
    </row>
    <row r="496" spans="1:13">
      <c r="A496" s="39" t="s">
        <v>2308</v>
      </c>
      <c r="B496" s="39" t="s">
        <v>2309</v>
      </c>
      <c r="C496" s="39" t="s">
        <v>35</v>
      </c>
      <c r="D496" s="39" t="s">
        <v>191</v>
      </c>
      <c r="E496" s="438" t="s">
        <v>191</v>
      </c>
      <c r="F496" s="177" t="s">
        <v>2310</v>
      </c>
      <c r="G496" s="177" t="s">
        <v>2311</v>
      </c>
      <c r="H496" s="177" t="s">
        <v>2312</v>
      </c>
      <c r="I496" s="177" t="s">
        <v>23</v>
      </c>
      <c r="J496" s="39" t="s">
        <v>18</v>
      </c>
      <c r="K496" s="39" t="s">
        <v>485</v>
      </c>
    </row>
    <row r="497" spans="1:12">
      <c r="A497" s="39" t="s">
        <v>2313</v>
      </c>
      <c r="B497" s="39" t="s">
        <v>2314</v>
      </c>
      <c r="C497" s="39" t="s">
        <v>35</v>
      </c>
      <c r="D497" s="39" t="s">
        <v>191</v>
      </c>
      <c r="E497" s="438" t="s">
        <v>191</v>
      </c>
      <c r="F497" s="177" t="s">
        <v>2315</v>
      </c>
      <c r="G497" s="177" t="s">
        <v>2316</v>
      </c>
      <c r="H497" s="177" t="s">
        <v>2317</v>
      </c>
      <c r="I497" s="177" t="s">
        <v>23</v>
      </c>
      <c r="J497" s="39" t="s">
        <v>18</v>
      </c>
      <c r="K497" s="39" t="s">
        <v>485</v>
      </c>
    </row>
    <row r="498" spans="1:12">
      <c r="A498" s="252" t="s">
        <v>2318</v>
      </c>
      <c r="B498" s="252" t="s">
        <v>2319</v>
      </c>
      <c r="C498" s="252" t="s">
        <v>35</v>
      </c>
      <c r="D498" s="252" t="s">
        <v>191</v>
      </c>
      <c r="E498" s="445" t="s">
        <v>2320</v>
      </c>
      <c r="F498" s="412" t="s">
        <v>2321</v>
      </c>
      <c r="G498" s="412" t="s">
        <v>2322</v>
      </c>
      <c r="H498" s="412" t="s">
        <v>2323</v>
      </c>
      <c r="I498" s="412" t="s">
        <v>23</v>
      </c>
      <c r="J498" s="39" t="s">
        <v>18</v>
      </c>
      <c r="K498" s="39" t="s">
        <v>485</v>
      </c>
      <c r="L498" s="252"/>
    </row>
    <row r="499" spans="1:12">
      <c r="A499" s="39" t="s">
        <v>2324</v>
      </c>
      <c r="B499" s="39" t="s">
        <v>2325</v>
      </c>
      <c r="C499" s="39" t="s">
        <v>35</v>
      </c>
      <c r="D499" s="39" t="s">
        <v>191</v>
      </c>
      <c r="E499" s="439" t="s">
        <v>191</v>
      </c>
      <c r="F499" s="177" t="s">
        <v>197</v>
      </c>
      <c r="G499" s="177" t="s">
        <v>198</v>
      </c>
      <c r="H499" s="177" t="s">
        <v>199</v>
      </c>
      <c r="I499" s="177" t="s">
        <v>32</v>
      </c>
      <c r="J499" s="39" t="s">
        <v>63</v>
      </c>
      <c r="K499" s="39" t="s">
        <v>24</v>
      </c>
    </row>
    <row r="500" spans="1:12">
      <c r="A500" s="39" t="s">
        <v>2326</v>
      </c>
      <c r="B500" s="39" t="s">
        <v>2327</v>
      </c>
      <c r="C500" s="39" t="s">
        <v>35</v>
      </c>
      <c r="D500" s="39" t="s">
        <v>191</v>
      </c>
      <c r="E500" s="439" t="s">
        <v>191</v>
      </c>
      <c r="F500" s="177" t="s">
        <v>201</v>
      </c>
      <c r="G500" s="177" t="s">
        <v>202</v>
      </c>
      <c r="H500" s="177" t="s">
        <v>203</v>
      </c>
      <c r="I500" s="177" t="s">
        <v>32</v>
      </c>
      <c r="J500" s="39" t="s">
        <v>18</v>
      </c>
      <c r="K500" s="39" t="s">
        <v>24</v>
      </c>
    </row>
    <row r="501" spans="1:12">
      <c r="A501" s="39" t="s">
        <v>2328</v>
      </c>
      <c r="B501" s="39" t="s">
        <v>2329</v>
      </c>
      <c r="C501" s="39" t="s">
        <v>35</v>
      </c>
      <c r="D501" s="39" t="s">
        <v>191</v>
      </c>
      <c r="E501" s="438" t="s">
        <v>191</v>
      </c>
      <c r="F501" s="177" t="s">
        <v>2330</v>
      </c>
      <c r="G501" s="177" t="s">
        <v>2331</v>
      </c>
      <c r="H501" s="177" t="s">
        <v>2332</v>
      </c>
      <c r="I501" s="177" t="s">
        <v>32</v>
      </c>
      <c r="J501" s="39" t="s">
        <v>831</v>
      </c>
      <c r="K501" s="39" t="s">
        <v>802</v>
      </c>
    </row>
    <row r="502" spans="1:12">
      <c r="A502" s="39" t="s">
        <v>2333</v>
      </c>
      <c r="B502" s="39" t="s">
        <v>2334</v>
      </c>
      <c r="C502" s="39" t="s">
        <v>35</v>
      </c>
      <c r="D502" s="39" t="s">
        <v>191</v>
      </c>
      <c r="E502" s="438" t="s">
        <v>191</v>
      </c>
      <c r="F502" s="177" t="s">
        <v>2335</v>
      </c>
      <c r="G502" s="177" t="s">
        <v>2336</v>
      </c>
      <c r="H502" s="177" t="s">
        <v>2337</v>
      </c>
      <c r="I502" s="177" t="s">
        <v>32</v>
      </c>
      <c r="J502" s="39" t="s">
        <v>2338</v>
      </c>
      <c r="K502" s="39" t="s">
        <v>802</v>
      </c>
    </row>
    <row r="503" spans="1:12">
      <c r="A503" s="39" t="s">
        <v>2339</v>
      </c>
      <c r="B503" s="39" t="s">
        <v>2340</v>
      </c>
      <c r="C503" s="39" t="s">
        <v>35</v>
      </c>
      <c r="D503" s="39" t="s">
        <v>191</v>
      </c>
      <c r="E503" s="438" t="s">
        <v>191</v>
      </c>
      <c r="F503" s="177" t="s">
        <v>2341</v>
      </c>
      <c r="G503" s="177" t="s">
        <v>2342</v>
      </c>
      <c r="H503" s="177" t="s">
        <v>2343</v>
      </c>
      <c r="I503" s="177" t="s">
        <v>32</v>
      </c>
      <c r="J503" s="39" t="s">
        <v>2344</v>
      </c>
      <c r="K503" s="39" t="s">
        <v>802</v>
      </c>
    </row>
    <row r="504" spans="1:12">
      <c r="A504" s="39" t="s">
        <v>2345</v>
      </c>
      <c r="B504" s="39" t="s">
        <v>2346</v>
      </c>
      <c r="C504" s="39" t="s">
        <v>35</v>
      </c>
      <c r="D504" s="39" t="s">
        <v>191</v>
      </c>
      <c r="E504" s="438" t="s">
        <v>191</v>
      </c>
      <c r="F504" s="177" t="s">
        <v>2347</v>
      </c>
      <c r="G504" s="177" t="s">
        <v>2348</v>
      </c>
      <c r="H504" s="177" t="s">
        <v>2349</v>
      </c>
      <c r="I504" s="177" t="s">
        <v>23</v>
      </c>
      <c r="J504" s="39" t="s">
        <v>18</v>
      </c>
      <c r="K504" s="39" t="s">
        <v>485</v>
      </c>
    </row>
    <row r="505" spans="1:12">
      <c r="A505" s="39" t="s">
        <v>2350</v>
      </c>
      <c r="B505" s="39" t="s">
        <v>2351</v>
      </c>
      <c r="C505" s="39" t="s">
        <v>35</v>
      </c>
      <c r="D505" s="39" t="s">
        <v>191</v>
      </c>
      <c r="E505" s="438" t="s">
        <v>191</v>
      </c>
      <c r="F505" s="177" t="s">
        <v>2352</v>
      </c>
      <c r="G505" s="177" t="s">
        <v>2353</v>
      </c>
      <c r="H505" s="177" t="s">
        <v>2354</v>
      </c>
      <c r="I505" s="177" t="s">
        <v>32</v>
      </c>
      <c r="J505" s="39" t="s">
        <v>2355</v>
      </c>
      <c r="K505" s="39" t="s">
        <v>802</v>
      </c>
    </row>
    <row r="506" spans="1:12">
      <c r="A506" s="39" t="s">
        <v>2356</v>
      </c>
      <c r="B506" s="39" t="s">
        <v>2357</v>
      </c>
      <c r="C506" s="39" t="s">
        <v>35</v>
      </c>
      <c r="D506" s="39" t="s">
        <v>205</v>
      </c>
      <c r="E506" s="438" t="s">
        <v>205</v>
      </c>
      <c r="F506" s="177" t="s">
        <v>206</v>
      </c>
      <c r="G506" s="177" t="s">
        <v>207</v>
      </c>
      <c r="H506" s="177" t="s">
        <v>208</v>
      </c>
      <c r="I506" s="177" t="s">
        <v>23</v>
      </c>
      <c r="J506" s="39" t="s">
        <v>18</v>
      </c>
      <c r="K506" s="39" t="s">
        <v>24</v>
      </c>
    </row>
    <row r="507" spans="1:12">
      <c r="A507" s="252" t="s">
        <v>2358</v>
      </c>
      <c r="B507" s="252" t="s">
        <v>2359</v>
      </c>
      <c r="C507" s="252" t="s">
        <v>35</v>
      </c>
      <c r="D507" s="252" t="s">
        <v>183</v>
      </c>
      <c r="E507" s="453" t="s">
        <v>183</v>
      </c>
      <c r="F507" s="412" t="s">
        <v>2360</v>
      </c>
      <c r="G507" s="412" t="s">
        <v>2361</v>
      </c>
      <c r="H507" s="412">
        <v>14099011130</v>
      </c>
      <c r="I507" s="412" t="s">
        <v>54</v>
      </c>
      <c r="J507" s="412" t="s">
        <v>54</v>
      </c>
      <c r="K507" s="39" t="s">
        <v>485</v>
      </c>
      <c r="L507" s="252"/>
    </row>
    <row r="508" spans="1:12">
      <c r="A508" s="39" t="s">
        <v>2362</v>
      </c>
      <c r="B508" s="39" t="s">
        <v>2363</v>
      </c>
      <c r="C508" s="39" t="s">
        <v>35</v>
      </c>
      <c r="D508" s="39" t="s">
        <v>183</v>
      </c>
      <c r="E508" s="438" t="s">
        <v>183</v>
      </c>
      <c r="F508" s="177" t="s">
        <v>2364</v>
      </c>
      <c r="G508" s="177" t="s">
        <v>2365</v>
      </c>
      <c r="H508" s="177">
        <v>33399372278</v>
      </c>
      <c r="I508" s="177" t="s">
        <v>32</v>
      </c>
      <c r="J508" s="424" t="s">
        <v>2366</v>
      </c>
      <c r="K508" s="39" t="s">
        <v>802</v>
      </c>
    </row>
    <row r="509" spans="1:12">
      <c r="A509" s="39" t="s">
        <v>2367</v>
      </c>
      <c r="B509" s="39" t="s">
        <v>2368</v>
      </c>
      <c r="C509" s="39" t="s">
        <v>35</v>
      </c>
      <c r="D509" s="39" t="s">
        <v>191</v>
      </c>
      <c r="E509" s="438" t="s">
        <v>191</v>
      </c>
      <c r="F509" s="177" t="s">
        <v>2369</v>
      </c>
      <c r="G509" s="177" t="s">
        <v>2370</v>
      </c>
      <c r="H509" s="177" t="s">
        <v>2371</v>
      </c>
      <c r="I509" s="177" t="s">
        <v>32</v>
      </c>
      <c r="J509" s="39" t="s">
        <v>2372</v>
      </c>
      <c r="K509" s="39" t="s">
        <v>802</v>
      </c>
    </row>
    <row r="510" spans="1:12">
      <c r="A510" s="39" t="s">
        <v>2373</v>
      </c>
      <c r="B510" s="39" t="s">
        <v>2374</v>
      </c>
      <c r="C510" s="39" t="s">
        <v>35</v>
      </c>
      <c r="D510" s="39" t="s">
        <v>191</v>
      </c>
      <c r="E510" s="438" t="s">
        <v>191</v>
      </c>
      <c r="F510" s="177" t="s">
        <v>2375</v>
      </c>
      <c r="G510" s="177" t="s">
        <v>2376</v>
      </c>
      <c r="H510" s="177" t="s">
        <v>2377</v>
      </c>
      <c r="I510" s="177" t="s">
        <v>32</v>
      </c>
      <c r="J510" s="39" t="s">
        <v>2378</v>
      </c>
      <c r="K510" s="39" t="s">
        <v>802</v>
      </c>
    </row>
    <row r="511" spans="1:12">
      <c r="A511" s="39" t="s">
        <v>2379</v>
      </c>
      <c r="B511" s="39" t="s">
        <v>2380</v>
      </c>
      <c r="C511" s="39" t="s">
        <v>35</v>
      </c>
      <c r="D511" s="39" t="s">
        <v>191</v>
      </c>
      <c r="E511" s="438" t="s">
        <v>191</v>
      </c>
      <c r="F511" s="177" t="s">
        <v>2381</v>
      </c>
      <c r="G511" s="177" t="s">
        <v>2382</v>
      </c>
      <c r="H511" s="177" t="s">
        <v>2383</v>
      </c>
      <c r="I511" s="177" t="s">
        <v>32</v>
      </c>
      <c r="J511" s="39" t="s">
        <v>1757</v>
      </c>
      <c r="K511" s="39" t="s">
        <v>802</v>
      </c>
    </row>
    <row r="512" spans="1:12">
      <c r="A512" s="39" t="s">
        <v>2384</v>
      </c>
      <c r="B512" s="39" t="s">
        <v>2385</v>
      </c>
      <c r="C512" s="39" t="s">
        <v>35</v>
      </c>
      <c r="D512" s="39" t="s">
        <v>191</v>
      </c>
      <c r="E512" s="438" t="s">
        <v>191</v>
      </c>
      <c r="F512" s="177" t="s">
        <v>2386</v>
      </c>
      <c r="G512" s="177" t="s">
        <v>2387</v>
      </c>
      <c r="H512" s="177" t="s">
        <v>2388</v>
      </c>
      <c r="I512" s="177" t="s">
        <v>32</v>
      </c>
      <c r="J512" s="39" t="s">
        <v>2389</v>
      </c>
      <c r="K512" s="39" t="s">
        <v>802</v>
      </c>
    </row>
    <row r="513" spans="1:12">
      <c r="A513" s="39" t="s">
        <v>2390</v>
      </c>
      <c r="B513" s="39" t="s">
        <v>2391</v>
      </c>
      <c r="C513" s="39" t="s">
        <v>35</v>
      </c>
      <c r="D513" s="39" t="s">
        <v>191</v>
      </c>
      <c r="E513" s="438" t="s">
        <v>191</v>
      </c>
      <c r="F513" s="177" t="s">
        <v>2392</v>
      </c>
      <c r="G513" s="177" t="s">
        <v>2393</v>
      </c>
      <c r="H513" s="177" t="s">
        <v>2394</v>
      </c>
      <c r="I513" s="177" t="s">
        <v>32</v>
      </c>
      <c r="J513" s="39" t="s">
        <v>2395</v>
      </c>
      <c r="K513" s="39" t="s">
        <v>802</v>
      </c>
    </row>
    <row r="514" spans="1:12">
      <c r="A514" s="39" t="s">
        <v>2396</v>
      </c>
      <c r="B514" s="39" t="s">
        <v>2397</v>
      </c>
      <c r="C514" s="39" t="s">
        <v>35</v>
      </c>
      <c r="D514" s="39" t="s">
        <v>191</v>
      </c>
      <c r="E514" s="439" t="s">
        <v>191</v>
      </c>
      <c r="F514" s="177" t="s">
        <v>210</v>
      </c>
      <c r="G514" s="177" t="s">
        <v>211</v>
      </c>
      <c r="H514" s="177" t="s">
        <v>212</v>
      </c>
      <c r="I514" s="177" t="s">
        <v>32</v>
      </c>
      <c r="J514" s="39" t="s">
        <v>213</v>
      </c>
      <c r="K514" s="39" t="s">
        <v>78</v>
      </c>
    </row>
    <row r="515" spans="1:12">
      <c r="A515" s="39" t="s">
        <v>2398</v>
      </c>
      <c r="B515" s="39" t="s">
        <v>2399</v>
      </c>
      <c r="C515" s="39" t="s">
        <v>35</v>
      </c>
      <c r="D515" s="39" t="s">
        <v>191</v>
      </c>
      <c r="E515" s="438" t="s">
        <v>191</v>
      </c>
      <c r="F515" s="177" t="s">
        <v>2400</v>
      </c>
      <c r="G515" s="177" t="s">
        <v>2401</v>
      </c>
      <c r="H515" s="177" t="s">
        <v>2402</v>
      </c>
      <c r="I515" s="177" t="s">
        <v>32</v>
      </c>
      <c r="J515" s="39" t="s">
        <v>2403</v>
      </c>
      <c r="K515" s="39" t="s">
        <v>802</v>
      </c>
    </row>
    <row r="516" spans="1:12">
      <c r="A516" s="39" t="s">
        <v>2404</v>
      </c>
      <c r="B516" s="39" t="s">
        <v>2405</v>
      </c>
      <c r="C516" s="39" t="s">
        <v>35</v>
      </c>
      <c r="D516" s="39" t="s">
        <v>191</v>
      </c>
      <c r="E516" s="438" t="s">
        <v>191</v>
      </c>
      <c r="F516" s="177" t="s">
        <v>2406</v>
      </c>
      <c r="G516" s="177" t="s">
        <v>2407</v>
      </c>
      <c r="H516" s="177" t="s">
        <v>2408</v>
      </c>
      <c r="I516" s="177" t="s">
        <v>23</v>
      </c>
      <c r="J516" s="39" t="s">
        <v>18</v>
      </c>
      <c r="K516" s="39" t="s">
        <v>485</v>
      </c>
    </row>
    <row r="517" spans="1:12">
      <c r="A517" s="39" t="s">
        <v>2409</v>
      </c>
      <c r="B517" s="39" t="s">
        <v>2410</v>
      </c>
      <c r="C517" s="39" t="s">
        <v>35</v>
      </c>
      <c r="D517" s="39" t="s">
        <v>191</v>
      </c>
      <c r="E517" s="438" t="s">
        <v>191</v>
      </c>
      <c r="F517" s="177" t="s">
        <v>2411</v>
      </c>
      <c r="G517" s="177" t="s">
        <v>2412</v>
      </c>
      <c r="H517" s="177" t="s">
        <v>2413</v>
      </c>
      <c r="I517" s="177" t="s">
        <v>32</v>
      </c>
      <c r="J517" s="39" t="s">
        <v>2414</v>
      </c>
      <c r="K517" s="39" t="s">
        <v>546</v>
      </c>
    </row>
    <row r="518" spans="1:12">
      <c r="A518" s="39" t="s">
        <v>2415</v>
      </c>
      <c r="B518" s="39" t="s">
        <v>2416</v>
      </c>
      <c r="C518" s="39" t="s">
        <v>35</v>
      </c>
      <c r="D518" s="39" t="s">
        <v>191</v>
      </c>
      <c r="E518" s="438" t="s">
        <v>191</v>
      </c>
      <c r="F518" s="177" t="s">
        <v>2417</v>
      </c>
      <c r="G518" s="177" t="s">
        <v>2418</v>
      </c>
      <c r="H518" s="177" t="s">
        <v>2419</v>
      </c>
      <c r="I518" s="177" t="s">
        <v>32</v>
      </c>
      <c r="J518" s="39" t="s">
        <v>2420</v>
      </c>
      <c r="K518" s="39" t="s">
        <v>802</v>
      </c>
    </row>
    <row r="519" spans="1:12">
      <c r="A519" s="39" t="s">
        <v>2421</v>
      </c>
      <c r="B519" s="39" t="s">
        <v>2422</v>
      </c>
      <c r="C519" s="39" t="s">
        <v>35</v>
      </c>
      <c r="D519" s="39" t="s">
        <v>191</v>
      </c>
      <c r="E519" s="438" t="s">
        <v>191</v>
      </c>
      <c r="F519" s="177" t="s">
        <v>215</v>
      </c>
      <c r="G519" s="177" t="s">
        <v>216</v>
      </c>
      <c r="H519" s="177" t="s">
        <v>217</v>
      </c>
      <c r="I519" s="177" t="s">
        <v>54</v>
      </c>
      <c r="J519" s="177" t="s">
        <v>54</v>
      </c>
      <c r="K519" s="39" t="s">
        <v>24</v>
      </c>
      <c r="L519" s="39" t="s">
        <v>2423</v>
      </c>
    </row>
    <row r="520" spans="1:12">
      <c r="A520" s="39" t="s">
        <v>2424</v>
      </c>
      <c r="B520" s="39" t="s">
        <v>2425</v>
      </c>
      <c r="C520" s="39" t="s">
        <v>35</v>
      </c>
      <c r="D520" s="39" t="s">
        <v>191</v>
      </c>
      <c r="E520" s="438" t="s">
        <v>191</v>
      </c>
      <c r="F520" s="177" t="s">
        <v>2426</v>
      </c>
      <c r="G520" s="177" t="s">
        <v>2427</v>
      </c>
      <c r="H520" s="177" t="s">
        <v>2428</v>
      </c>
      <c r="I520" s="177" t="s">
        <v>23</v>
      </c>
      <c r="J520" s="39" t="s">
        <v>18</v>
      </c>
      <c r="K520" s="39" t="s">
        <v>485</v>
      </c>
    </row>
    <row r="521" spans="1:12">
      <c r="A521" s="39" t="s">
        <v>2429</v>
      </c>
      <c r="B521" s="39" t="s">
        <v>2430</v>
      </c>
      <c r="C521" s="39" t="s">
        <v>35</v>
      </c>
      <c r="D521" s="39" t="s">
        <v>191</v>
      </c>
      <c r="E521" s="438" t="s">
        <v>191</v>
      </c>
      <c r="F521" s="177" t="s">
        <v>2431</v>
      </c>
      <c r="G521" s="177" t="s">
        <v>2432</v>
      </c>
      <c r="H521" s="177" t="s">
        <v>2433</v>
      </c>
      <c r="I521" s="177" t="s">
        <v>32</v>
      </c>
      <c r="J521" s="39" t="s">
        <v>916</v>
      </c>
      <c r="K521" s="39" t="s">
        <v>802</v>
      </c>
    </row>
    <row r="522" spans="1:12">
      <c r="A522" s="39" t="s">
        <v>2434</v>
      </c>
      <c r="B522" s="39" t="s">
        <v>2435</v>
      </c>
      <c r="C522" s="39" t="s">
        <v>35</v>
      </c>
      <c r="D522" s="39" t="s">
        <v>191</v>
      </c>
      <c r="E522" s="438" t="s">
        <v>191</v>
      </c>
      <c r="F522" s="177" t="s">
        <v>2436</v>
      </c>
      <c r="G522" s="177" t="s">
        <v>2437</v>
      </c>
      <c r="H522" s="177" t="s">
        <v>2438</v>
      </c>
      <c r="I522" s="177" t="s">
        <v>32</v>
      </c>
      <c r="J522" s="39" t="s">
        <v>2439</v>
      </c>
      <c r="K522" s="39" t="s">
        <v>802</v>
      </c>
    </row>
    <row r="523" spans="1:12">
      <c r="A523" s="39" t="s">
        <v>2440</v>
      </c>
      <c r="B523" s="39" t="s">
        <v>2441</v>
      </c>
      <c r="C523" s="39" t="s">
        <v>35</v>
      </c>
      <c r="D523" s="39" t="s">
        <v>191</v>
      </c>
      <c r="E523" s="438" t="s">
        <v>191</v>
      </c>
      <c r="F523" s="177" t="s">
        <v>2442</v>
      </c>
      <c r="G523" s="177" t="s">
        <v>2443</v>
      </c>
      <c r="H523" s="177" t="s">
        <v>2444</v>
      </c>
      <c r="I523" s="177" t="s">
        <v>23</v>
      </c>
      <c r="J523" s="39" t="s">
        <v>18</v>
      </c>
      <c r="K523" s="39" t="s">
        <v>485</v>
      </c>
    </row>
    <row r="524" spans="1:12">
      <c r="A524" s="39" t="s">
        <v>2445</v>
      </c>
      <c r="B524" s="39" t="s">
        <v>2446</v>
      </c>
      <c r="C524" s="39" t="s">
        <v>35</v>
      </c>
      <c r="D524" s="39" t="s">
        <v>191</v>
      </c>
      <c r="E524" s="438" t="s">
        <v>191</v>
      </c>
      <c r="F524" s="177" t="s">
        <v>220</v>
      </c>
      <c r="G524" s="177" t="s">
        <v>221</v>
      </c>
      <c r="H524" s="177" t="s">
        <v>222</v>
      </c>
      <c r="I524" s="177" t="s">
        <v>32</v>
      </c>
      <c r="J524" s="39" t="s">
        <v>124</v>
      </c>
      <c r="K524" s="39" t="s">
        <v>78</v>
      </c>
    </row>
    <row r="525" spans="1:12">
      <c r="A525" s="39" t="s">
        <v>2447</v>
      </c>
      <c r="B525" s="39" t="s">
        <v>2448</v>
      </c>
      <c r="C525" s="39" t="s">
        <v>35</v>
      </c>
      <c r="D525" s="39" t="s">
        <v>191</v>
      </c>
      <c r="E525" s="438" t="s">
        <v>191</v>
      </c>
      <c r="F525" s="177" t="s">
        <v>2449</v>
      </c>
      <c r="G525" s="177" t="s">
        <v>2450</v>
      </c>
      <c r="H525" s="189">
        <v>12065217446</v>
      </c>
      <c r="I525" s="177" t="s">
        <v>32</v>
      </c>
      <c r="J525" s="39" t="s">
        <v>901</v>
      </c>
      <c r="K525" s="39" t="s">
        <v>802</v>
      </c>
    </row>
    <row r="526" spans="1:12">
      <c r="A526" s="39" t="s">
        <v>2451</v>
      </c>
      <c r="B526" s="39" t="s">
        <v>2452</v>
      </c>
      <c r="C526" s="39" t="s">
        <v>35</v>
      </c>
      <c r="D526" s="39" t="s">
        <v>191</v>
      </c>
      <c r="E526" s="438" t="s">
        <v>191</v>
      </c>
      <c r="F526" s="177" t="s">
        <v>2453</v>
      </c>
      <c r="G526" s="177" t="s">
        <v>2454</v>
      </c>
      <c r="H526" s="177" t="s">
        <v>2455</v>
      </c>
      <c r="I526" s="177" t="s">
        <v>32</v>
      </c>
      <c r="J526" s="39" t="s">
        <v>1393</v>
      </c>
      <c r="K526" s="39" t="s">
        <v>802</v>
      </c>
    </row>
    <row r="527" spans="1:12">
      <c r="A527" s="39" t="s">
        <v>2456</v>
      </c>
      <c r="B527" s="39" t="s">
        <v>2457</v>
      </c>
      <c r="C527" s="39" t="s">
        <v>35</v>
      </c>
      <c r="D527" s="39" t="s">
        <v>191</v>
      </c>
      <c r="E527" s="438" t="s">
        <v>191</v>
      </c>
      <c r="F527" s="177" t="s">
        <v>2458</v>
      </c>
      <c r="G527" s="177" t="s">
        <v>2459</v>
      </c>
      <c r="H527" s="177" t="s">
        <v>2460</v>
      </c>
      <c r="I527" s="177" t="s">
        <v>32</v>
      </c>
      <c r="J527" s="39" t="s">
        <v>2461</v>
      </c>
      <c r="K527" s="39" t="s">
        <v>802</v>
      </c>
    </row>
    <row r="528" spans="1:12">
      <c r="A528" s="39" t="s">
        <v>2462</v>
      </c>
      <c r="B528" s="39" t="s">
        <v>2463</v>
      </c>
      <c r="C528" s="39" t="s">
        <v>35</v>
      </c>
      <c r="D528" s="39" t="s">
        <v>191</v>
      </c>
      <c r="E528" s="438" t="s">
        <v>191</v>
      </c>
      <c r="F528" s="177" t="s">
        <v>2464</v>
      </c>
      <c r="G528" s="177" t="s">
        <v>2465</v>
      </c>
      <c r="H528" s="177" t="s">
        <v>2466</v>
      </c>
      <c r="I528" s="177" t="s">
        <v>32</v>
      </c>
      <c r="J528" s="39" t="s">
        <v>2467</v>
      </c>
      <c r="K528" s="39" t="s">
        <v>802</v>
      </c>
    </row>
    <row r="529" spans="1:12">
      <c r="A529" s="252" t="s">
        <v>2468</v>
      </c>
      <c r="B529" s="252" t="s">
        <v>2469</v>
      </c>
      <c r="C529" s="252" t="s">
        <v>35</v>
      </c>
      <c r="D529" s="252" t="s">
        <v>191</v>
      </c>
      <c r="E529" s="445" t="s">
        <v>191</v>
      </c>
      <c r="F529" s="412" t="s">
        <v>2470</v>
      </c>
      <c r="G529" s="412" t="s">
        <v>2471</v>
      </c>
      <c r="H529" s="412" t="s">
        <v>2472</v>
      </c>
      <c r="I529" s="177" t="s">
        <v>23</v>
      </c>
      <c r="J529" s="39" t="s">
        <v>18</v>
      </c>
      <c r="K529" s="39" t="s">
        <v>485</v>
      </c>
      <c r="L529" s="252"/>
    </row>
    <row r="530" spans="1:12">
      <c r="A530" s="39" t="s">
        <v>2473</v>
      </c>
      <c r="B530" s="39" t="s">
        <v>2474</v>
      </c>
      <c r="C530" s="39" t="s">
        <v>35</v>
      </c>
      <c r="D530" s="39" t="s">
        <v>191</v>
      </c>
      <c r="E530" s="438" t="s">
        <v>191</v>
      </c>
      <c r="F530" s="177" t="s">
        <v>224</v>
      </c>
      <c r="G530" s="177" t="s">
        <v>225</v>
      </c>
      <c r="H530" s="177" t="s">
        <v>226</v>
      </c>
      <c r="I530" s="177" t="s">
        <v>23</v>
      </c>
      <c r="J530" s="39" t="s">
        <v>18</v>
      </c>
      <c r="K530" s="39" t="s">
        <v>24</v>
      </c>
    </row>
    <row r="531" spans="1:12">
      <c r="A531" s="39" t="s">
        <v>2475</v>
      </c>
      <c r="B531" s="39" t="s">
        <v>2476</v>
      </c>
      <c r="C531" s="39" t="s">
        <v>35</v>
      </c>
      <c r="D531" s="39" t="s">
        <v>228</v>
      </c>
      <c r="E531" s="438" t="s">
        <v>228</v>
      </c>
      <c r="F531" s="177" t="s">
        <v>229</v>
      </c>
      <c r="G531" s="177" t="s">
        <v>230</v>
      </c>
      <c r="H531" s="177" t="s">
        <v>231</v>
      </c>
      <c r="I531" s="177" t="s">
        <v>32</v>
      </c>
      <c r="J531" s="39" t="s">
        <v>130</v>
      </c>
      <c r="K531" s="39" t="s">
        <v>24</v>
      </c>
    </row>
    <row r="532" spans="1:12">
      <c r="A532" s="39" t="s">
        <v>2477</v>
      </c>
      <c r="B532" s="39" t="s">
        <v>2478</v>
      </c>
      <c r="C532" s="39" t="s">
        <v>35</v>
      </c>
      <c r="D532" s="39" t="s">
        <v>191</v>
      </c>
      <c r="E532" s="438" t="s">
        <v>191</v>
      </c>
      <c r="F532" s="177" t="s">
        <v>2479</v>
      </c>
      <c r="G532" s="177" t="s">
        <v>2480</v>
      </c>
      <c r="H532" s="177" t="s">
        <v>2481</v>
      </c>
      <c r="I532" s="177" t="s">
        <v>32</v>
      </c>
      <c r="J532" s="39" t="s">
        <v>770</v>
      </c>
      <c r="K532" s="39" t="s">
        <v>802</v>
      </c>
    </row>
    <row r="533" spans="1:12">
      <c r="A533" s="39" t="s">
        <v>2482</v>
      </c>
      <c r="B533" s="39" t="s">
        <v>2483</v>
      </c>
      <c r="C533" s="39" t="s">
        <v>35</v>
      </c>
      <c r="D533" s="39" t="s">
        <v>191</v>
      </c>
      <c r="E533" s="438" t="s">
        <v>191</v>
      </c>
      <c r="F533" s="177" t="s">
        <v>2484</v>
      </c>
      <c r="G533" s="177" t="s">
        <v>2485</v>
      </c>
      <c r="H533" s="177" t="s">
        <v>2486</v>
      </c>
      <c r="I533" s="177" t="s">
        <v>32</v>
      </c>
      <c r="J533" s="39" t="s">
        <v>2487</v>
      </c>
      <c r="K533" s="39" t="s">
        <v>802</v>
      </c>
    </row>
    <row r="534" spans="1:12">
      <c r="A534" s="39" t="s">
        <v>2488</v>
      </c>
      <c r="B534" s="39" t="s">
        <v>2489</v>
      </c>
      <c r="C534" s="39" t="s">
        <v>35</v>
      </c>
      <c r="D534" s="39" t="s">
        <v>191</v>
      </c>
      <c r="E534" s="438" t="s">
        <v>191</v>
      </c>
      <c r="F534" s="177" t="s">
        <v>2490</v>
      </c>
      <c r="G534" s="177" t="s">
        <v>2491</v>
      </c>
      <c r="H534" s="177" t="s">
        <v>2492</v>
      </c>
      <c r="I534" s="177" t="s">
        <v>23</v>
      </c>
      <c r="J534" s="39" t="s">
        <v>18</v>
      </c>
      <c r="K534" s="39" t="s">
        <v>485</v>
      </c>
    </row>
    <row r="535" spans="1:12">
      <c r="A535" s="39" t="s">
        <v>2493</v>
      </c>
      <c r="B535" s="39" t="s">
        <v>2494</v>
      </c>
      <c r="C535" s="39" t="s">
        <v>35</v>
      </c>
      <c r="D535" s="39" t="s">
        <v>191</v>
      </c>
      <c r="E535" s="438" t="s">
        <v>191</v>
      </c>
      <c r="F535" s="177" t="s">
        <v>2495</v>
      </c>
      <c r="G535" s="177" t="s">
        <v>2496</v>
      </c>
      <c r="H535" s="177" t="s">
        <v>2497</v>
      </c>
      <c r="I535" s="177" t="s">
        <v>23</v>
      </c>
      <c r="J535" s="39" t="s">
        <v>18</v>
      </c>
      <c r="K535" s="39" t="s">
        <v>485</v>
      </c>
    </row>
    <row r="536" spans="1:12">
      <c r="A536" s="39" t="s">
        <v>2498</v>
      </c>
      <c r="B536" s="39" t="s">
        <v>2499</v>
      </c>
      <c r="C536" s="39" t="s">
        <v>35</v>
      </c>
      <c r="D536" s="39" t="s">
        <v>191</v>
      </c>
      <c r="E536" s="438" t="s">
        <v>191</v>
      </c>
      <c r="F536" s="177" t="s">
        <v>233</v>
      </c>
      <c r="G536" s="177" t="s">
        <v>234</v>
      </c>
      <c r="H536" s="177" t="s">
        <v>235</v>
      </c>
      <c r="I536" s="177" t="s">
        <v>32</v>
      </c>
      <c r="J536" s="39" t="s">
        <v>18</v>
      </c>
      <c r="K536" s="39" t="s">
        <v>24</v>
      </c>
    </row>
    <row r="537" spans="1:12">
      <c r="A537" s="39" t="s">
        <v>2500</v>
      </c>
      <c r="C537" s="39" t="s">
        <v>35</v>
      </c>
      <c r="D537" s="39" t="s">
        <v>2501</v>
      </c>
      <c r="E537" s="438" t="s">
        <v>2501</v>
      </c>
      <c r="F537" s="177" t="s">
        <v>2502</v>
      </c>
      <c r="G537" s="177" t="s">
        <v>2503</v>
      </c>
      <c r="H537" s="177" t="s">
        <v>2504</v>
      </c>
      <c r="I537" s="177" t="s">
        <v>23</v>
      </c>
      <c r="J537" s="39" t="s">
        <v>18</v>
      </c>
      <c r="K537" s="39" t="s">
        <v>485</v>
      </c>
    </row>
    <row r="538" spans="1:12">
      <c r="A538" s="39" t="s">
        <v>2505</v>
      </c>
      <c r="C538" s="39" t="s">
        <v>35</v>
      </c>
      <c r="D538" s="39" t="s">
        <v>2501</v>
      </c>
      <c r="E538" s="438" t="s">
        <v>2501</v>
      </c>
      <c r="F538" s="177" t="s">
        <v>2506</v>
      </c>
      <c r="G538" s="177" t="s">
        <v>2507</v>
      </c>
      <c r="H538" s="177" t="s">
        <v>2508</v>
      </c>
      <c r="I538" s="177" t="s">
        <v>23</v>
      </c>
      <c r="J538" s="39" t="s">
        <v>18</v>
      </c>
      <c r="K538" s="39" t="s">
        <v>485</v>
      </c>
    </row>
    <row r="539" spans="1:12">
      <c r="A539" s="252" t="s">
        <v>2509</v>
      </c>
      <c r="B539" s="252"/>
      <c r="C539" s="252" t="s">
        <v>35</v>
      </c>
      <c r="D539" s="252" t="s">
        <v>228</v>
      </c>
      <c r="E539" s="445" t="s">
        <v>228</v>
      </c>
      <c r="F539" s="412" t="s">
        <v>2510</v>
      </c>
      <c r="G539" s="412" t="s">
        <v>2511</v>
      </c>
      <c r="H539" s="412" t="s">
        <v>2512</v>
      </c>
      <c r="I539" s="177" t="s">
        <v>23</v>
      </c>
      <c r="J539" s="39" t="s">
        <v>18</v>
      </c>
      <c r="K539" s="39" t="s">
        <v>485</v>
      </c>
      <c r="L539" s="252"/>
    </row>
    <row r="540" spans="1:12">
      <c r="A540" s="39" t="s">
        <v>2513</v>
      </c>
      <c r="B540" s="39" t="s">
        <v>2514</v>
      </c>
      <c r="C540" s="39" t="s">
        <v>35</v>
      </c>
      <c r="D540" s="39" t="s">
        <v>183</v>
      </c>
      <c r="E540" s="438" t="s">
        <v>183</v>
      </c>
      <c r="F540" s="177" t="s">
        <v>2515</v>
      </c>
      <c r="G540" s="177" t="s">
        <v>2516</v>
      </c>
      <c r="H540" s="177" t="s">
        <v>2517</v>
      </c>
      <c r="I540" s="177" t="s">
        <v>32</v>
      </c>
      <c r="J540" s="39" t="s">
        <v>2518</v>
      </c>
      <c r="K540" s="39" t="s">
        <v>802</v>
      </c>
    </row>
    <row r="541" spans="1:12">
      <c r="A541" s="39" t="s">
        <v>2519</v>
      </c>
      <c r="B541" s="39" t="s">
        <v>2520</v>
      </c>
      <c r="C541" s="39" t="s">
        <v>35</v>
      </c>
      <c r="D541" s="39" t="s">
        <v>183</v>
      </c>
      <c r="E541" s="438" t="s">
        <v>183</v>
      </c>
      <c r="F541" s="177" t="s">
        <v>2521</v>
      </c>
      <c r="G541" s="177" t="s">
        <v>2522</v>
      </c>
      <c r="H541" s="177">
        <v>33234488678</v>
      </c>
      <c r="I541" s="177" t="s">
        <v>23</v>
      </c>
      <c r="J541" s="39" t="s">
        <v>18</v>
      </c>
      <c r="K541" s="39" t="s">
        <v>485</v>
      </c>
    </row>
    <row r="542" spans="1:12">
      <c r="A542" s="39" t="s">
        <v>2523</v>
      </c>
      <c r="B542" s="39" t="s">
        <v>2524</v>
      </c>
      <c r="C542" s="39" t="s">
        <v>35</v>
      </c>
      <c r="D542" s="39" t="s">
        <v>191</v>
      </c>
      <c r="E542" s="438" t="s">
        <v>191</v>
      </c>
      <c r="F542" s="177" t="s">
        <v>2525</v>
      </c>
      <c r="G542" s="177" t="s">
        <v>2526</v>
      </c>
      <c r="H542" s="177" t="s">
        <v>2527</v>
      </c>
      <c r="I542" s="177" t="s">
        <v>32</v>
      </c>
      <c r="J542" s="39" t="s">
        <v>827</v>
      </c>
      <c r="K542" s="39" t="s">
        <v>802</v>
      </c>
    </row>
    <row r="543" spans="1:12">
      <c r="A543" s="39" t="s">
        <v>2528</v>
      </c>
      <c r="B543" s="39" t="s">
        <v>2529</v>
      </c>
      <c r="C543" s="39" t="s">
        <v>35</v>
      </c>
      <c r="D543" s="39" t="s">
        <v>191</v>
      </c>
      <c r="E543" s="438" t="s">
        <v>191</v>
      </c>
      <c r="F543" s="177" t="s">
        <v>2530</v>
      </c>
      <c r="G543" s="177" t="s">
        <v>2531</v>
      </c>
      <c r="H543" s="177" t="s">
        <v>2532</v>
      </c>
      <c r="I543" s="177" t="s">
        <v>32</v>
      </c>
      <c r="J543" s="424" t="s">
        <v>2533</v>
      </c>
      <c r="K543" s="39" t="s">
        <v>802</v>
      </c>
    </row>
    <row r="544" spans="1:12">
      <c r="A544" s="39" t="s">
        <v>2534</v>
      </c>
      <c r="C544" s="39" t="s">
        <v>35</v>
      </c>
      <c r="D544" s="39" t="s">
        <v>191</v>
      </c>
      <c r="E544" s="438" t="s">
        <v>191</v>
      </c>
      <c r="F544" s="177" t="s">
        <v>2535</v>
      </c>
      <c r="G544" s="177" t="s">
        <v>2536</v>
      </c>
      <c r="H544" s="177" t="s">
        <v>2537</v>
      </c>
      <c r="I544" s="177" t="s">
        <v>23</v>
      </c>
      <c r="J544" s="39" t="s">
        <v>18</v>
      </c>
      <c r="K544" s="39" t="s">
        <v>485</v>
      </c>
    </row>
    <row r="545" spans="1:13">
      <c r="A545" s="39" t="s">
        <v>2538</v>
      </c>
      <c r="B545" s="39" t="s">
        <v>2539</v>
      </c>
      <c r="C545" s="39" t="s">
        <v>35</v>
      </c>
      <c r="D545" s="39" t="s">
        <v>183</v>
      </c>
      <c r="E545" s="438" t="s">
        <v>183</v>
      </c>
      <c r="F545" s="177" t="s">
        <v>2540</v>
      </c>
      <c r="G545" s="177" t="s">
        <v>2541</v>
      </c>
      <c r="H545" s="177" t="s">
        <v>2542</v>
      </c>
      <c r="I545" s="177" t="s">
        <v>23</v>
      </c>
      <c r="J545" s="39" t="s">
        <v>18</v>
      </c>
      <c r="K545" s="39" t="s">
        <v>485</v>
      </c>
    </row>
    <row r="546" spans="1:13">
      <c r="A546" s="39" t="s">
        <v>2543</v>
      </c>
      <c r="B546" s="39" t="s">
        <v>2544</v>
      </c>
      <c r="C546" s="39" t="s">
        <v>35</v>
      </c>
      <c r="D546" s="39" t="s">
        <v>183</v>
      </c>
      <c r="E546" s="438" t="s">
        <v>183</v>
      </c>
      <c r="F546" s="177" t="s">
        <v>2545</v>
      </c>
      <c r="G546" s="177" t="s">
        <v>2546</v>
      </c>
      <c r="H546" s="177" t="s">
        <v>2547</v>
      </c>
      <c r="I546" s="177" t="s">
        <v>32</v>
      </c>
      <c r="J546" s="39" t="s">
        <v>2548</v>
      </c>
      <c r="K546" s="39" t="s">
        <v>485</v>
      </c>
    </row>
    <row r="547" spans="1:13">
      <c r="A547" s="39" t="s">
        <v>2549</v>
      </c>
      <c r="B547" s="39" t="s">
        <v>2550</v>
      </c>
      <c r="C547" s="39" t="s">
        <v>35</v>
      </c>
      <c r="D547" s="39" t="s">
        <v>183</v>
      </c>
      <c r="E547" s="438" t="s">
        <v>183</v>
      </c>
      <c r="F547" s="177" t="s">
        <v>2551</v>
      </c>
      <c r="G547" s="177" t="s">
        <v>2552</v>
      </c>
      <c r="H547" s="177" t="s">
        <v>2553</v>
      </c>
      <c r="I547" s="177" t="s">
        <v>23</v>
      </c>
      <c r="J547" s="39" t="s">
        <v>18</v>
      </c>
      <c r="K547" s="39" t="s">
        <v>485</v>
      </c>
    </row>
    <row r="548" spans="1:13">
      <c r="A548" s="39" t="s">
        <v>2554</v>
      </c>
      <c r="B548" s="39" t="s">
        <v>2555</v>
      </c>
      <c r="C548" s="39" t="s">
        <v>35</v>
      </c>
      <c r="D548" s="39" t="s">
        <v>183</v>
      </c>
      <c r="E548" s="438" t="s">
        <v>183</v>
      </c>
      <c r="F548" s="177" t="s">
        <v>2556</v>
      </c>
      <c r="G548" s="177" t="s">
        <v>2557</v>
      </c>
      <c r="H548" s="177" t="s">
        <v>2558</v>
      </c>
      <c r="I548" s="177" t="s">
        <v>32</v>
      </c>
      <c r="J548" s="39" t="s">
        <v>1112</v>
      </c>
      <c r="K548" s="39" t="s">
        <v>802</v>
      </c>
    </row>
    <row r="549" spans="1:13">
      <c r="A549" s="39" t="s">
        <v>2559</v>
      </c>
      <c r="B549" s="39" t="s">
        <v>2560</v>
      </c>
      <c r="C549" s="39" t="s">
        <v>35</v>
      </c>
      <c r="D549" s="39" t="s">
        <v>183</v>
      </c>
      <c r="E549" s="438" t="s">
        <v>183</v>
      </c>
      <c r="F549" s="177" t="s">
        <v>2561</v>
      </c>
      <c r="G549" s="177" t="s">
        <v>2562</v>
      </c>
      <c r="H549" s="177" t="s">
        <v>2563</v>
      </c>
      <c r="I549" s="177" t="s">
        <v>32</v>
      </c>
      <c r="J549" s="39" t="s">
        <v>2564</v>
      </c>
      <c r="K549" s="39" t="s">
        <v>802</v>
      </c>
    </row>
    <row r="550" spans="1:13">
      <c r="A550" s="39" t="s">
        <v>2565</v>
      </c>
      <c r="B550" s="39" t="s">
        <v>2566</v>
      </c>
      <c r="C550" s="39" t="s">
        <v>35</v>
      </c>
      <c r="D550" s="39" t="s">
        <v>183</v>
      </c>
      <c r="E550" s="439" t="s">
        <v>183</v>
      </c>
      <c r="F550" s="177" t="s">
        <v>2567</v>
      </c>
      <c r="G550" s="177" t="s">
        <v>2568</v>
      </c>
      <c r="H550" s="177" t="s">
        <v>2569</v>
      </c>
      <c r="I550" s="177" t="s">
        <v>32</v>
      </c>
      <c r="J550" s="39" t="s">
        <v>2570</v>
      </c>
      <c r="K550" s="39" t="s">
        <v>802</v>
      </c>
    </row>
    <row r="551" spans="1:13">
      <c r="A551" s="39" t="s">
        <v>2571</v>
      </c>
      <c r="B551" s="39" t="s">
        <v>2572</v>
      </c>
      <c r="C551" s="39" t="s">
        <v>35</v>
      </c>
      <c r="D551" s="39" t="s">
        <v>183</v>
      </c>
      <c r="E551" s="438" t="s">
        <v>183</v>
      </c>
      <c r="F551" s="177" t="s">
        <v>2573</v>
      </c>
      <c r="G551" s="177" t="s">
        <v>2574</v>
      </c>
      <c r="H551" s="177" t="s">
        <v>2575</v>
      </c>
      <c r="I551" s="177" t="s">
        <v>32</v>
      </c>
      <c r="J551" s="39" t="s">
        <v>2576</v>
      </c>
      <c r="K551" s="39" t="s">
        <v>802</v>
      </c>
    </row>
    <row r="552" spans="1:13">
      <c r="A552" s="39" t="s">
        <v>2577</v>
      </c>
      <c r="B552" s="39" t="s">
        <v>2578</v>
      </c>
      <c r="C552" s="39" t="s">
        <v>35</v>
      </c>
      <c r="D552" s="39" t="s">
        <v>183</v>
      </c>
      <c r="E552" s="438" t="s">
        <v>183</v>
      </c>
      <c r="F552" s="177" t="s">
        <v>2579</v>
      </c>
      <c r="G552" s="177" t="s">
        <v>2580</v>
      </c>
      <c r="H552" s="177" t="s">
        <v>2581</v>
      </c>
      <c r="I552" s="177" t="s">
        <v>32</v>
      </c>
      <c r="J552" s="39" t="s">
        <v>552</v>
      </c>
      <c r="K552" s="39" t="s">
        <v>802</v>
      </c>
    </row>
    <row r="553" spans="1:13">
      <c r="A553" s="39" t="s">
        <v>2582</v>
      </c>
      <c r="B553" s="39" t="s">
        <v>2583</v>
      </c>
      <c r="C553" s="39" t="s">
        <v>35</v>
      </c>
      <c r="D553" s="39" t="s">
        <v>183</v>
      </c>
      <c r="E553" s="439" t="s">
        <v>183</v>
      </c>
      <c r="F553" s="177" t="s">
        <v>2584</v>
      </c>
      <c r="G553" s="177" t="s">
        <v>2585</v>
      </c>
      <c r="H553" s="177" t="s">
        <v>2586</v>
      </c>
      <c r="I553" s="177" t="s">
        <v>32</v>
      </c>
      <c r="J553" s="39" t="s">
        <v>1029</v>
      </c>
      <c r="K553" s="39" t="s">
        <v>802</v>
      </c>
    </row>
    <row r="554" spans="1:13">
      <c r="A554" s="39" t="s">
        <v>2587</v>
      </c>
      <c r="B554" s="39" t="s">
        <v>2588</v>
      </c>
      <c r="C554" s="39" t="s">
        <v>35</v>
      </c>
      <c r="D554" s="39" t="s">
        <v>183</v>
      </c>
      <c r="E554" s="438" t="s">
        <v>183</v>
      </c>
      <c r="F554" s="177" t="s">
        <v>2589</v>
      </c>
      <c r="G554" s="177" t="s">
        <v>2590</v>
      </c>
      <c r="H554" s="177" t="s">
        <v>2591</v>
      </c>
      <c r="I554" s="177" t="s">
        <v>23</v>
      </c>
      <c r="J554" s="39" t="s">
        <v>18</v>
      </c>
      <c r="K554" s="39" t="s">
        <v>485</v>
      </c>
    </row>
    <row r="555" spans="1:13">
      <c r="A555" s="39" t="s">
        <v>2592</v>
      </c>
      <c r="B555" s="39" t="s">
        <v>2593</v>
      </c>
      <c r="C555" s="39" t="s">
        <v>35</v>
      </c>
      <c r="D555" s="39" t="s">
        <v>183</v>
      </c>
      <c r="E555" s="438" t="s">
        <v>183</v>
      </c>
      <c r="F555" s="177" t="s">
        <v>2594</v>
      </c>
      <c r="G555" s="177" t="s">
        <v>2595</v>
      </c>
      <c r="H555" s="177" t="s">
        <v>2596</v>
      </c>
      <c r="I555" s="177" t="s">
        <v>23</v>
      </c>
      <c r="J555" s="39" t="s">
        <v>18</v>
      </c>
      <c r="K555" s="39" t="s">
        <v>485</v>
      </c>
    </row>
    <row r="556" spans="1:13">
      <c r="A556" s="39" t="s">
        <v>2597</v>
      </c>
      <c r="B556" s="39" t="s">
        <v>2598</v>
      </c>
      <c r="C556" s="39" t="s">
        <v>35</v>
      </c>
      <c r="D556" s="39" t="s">
        <v>183</v>
      </c>
      <c r="E556" s="439" t="s">
        <v>183</v>
      </c>
      <c r="F556" s="177" t="s">
        <v>2599</v>
      </c>
      <c r="G556" s="177" t="s">
        <v>2600</v>
      </c>
      <c r="H556" s="189">
        <v>20427352995</v>
      </c>
      <c r="I556" s="177" t="s">
        <v>32</v>
      </c>
      <c r="J556" s="39" t="s">
        <v>2601</v>
      </c>
      <c r="K556" s="39" t="s">
        <v>485</v>
      </c>
    </row>
    <row r="557" spans="1:13">
      <c r="A557" s="39" t="s">
        <v>2602</v>
      </c>
      <c r="B557" s="39" t="s">
        <v>2603</v>
      </c>
      <c r="C557" s="39" t="s">
        <v>35</v>
      </c>
      <c r="D557" s="39" t="s">
        <v>183</v>
      </c>
      <c r="E557" s="438" t="s">
        <v>183</v>
      </c>
      <c r="F557" s="177" t="s">
        <v>2604</v>
      </c>
      <c r="G557" s="177" t="s">
        <v>2605</v>
      </c>
      <c r="H557" s="177" t="s">
        <v>2606</v>
      </c>
      <c r="I557" s="177" t="s">
        <v>32</v>
      </c>
      <c r="J557" s="39" t="s">
        <v>876</v>
      </c>
      <c r="K557" s="39" t="s">
        <v>802</v>
      </c>
    </row>
    <row r="558" spans="1:13">
      <c r="A558" s="39" t="s">
        <v>2607</v>
      </c>
      <c r="B558" s="39" t="s">
        <v>2608</v>
      </c>
      <c r="C558" s="39" t="s">
        <v>35</v>
      </c>
      <c r="D558" s="39" t="s">
        <v>183</v>
      </c>
      <c r="E558" s="438" t="s">
        <v>183</v>
      </c>
      <c r="F558" s="177" t="s">
        <v>2609</v>
      </c>
      <c r="G558" s="177" t="s">
        <v>2610</v>
      </c>
      <c r="H558" s="177" t="s">
        <v>2611</v>
      </c>
      <c r="I558" s="177" t="s">
        <v>32</v>
      </c>
      <c r="J558" s="39" t="s">
        <v>2389</v>
      </c>
      <c r="K558" s="39" t="s">
        <v>802</v>
      </c>
    </row>
    <row r="559" spans="1:13">
      <c r="A559" s="39" t="s">
        <v>2612</v>
      </c>
      <c r="B559" s="39" t="s">
        <v>2613</v>
      </c>
      <c r="C559" s="39" t="s">
        <v>35</v>
      </c>
      <c r="D559" s="39" t="s">
        <v>183</v>
      </c>
      <c r="E559" s="438" t="s">
        <v>183</v>
      </c>
      <c r="F559" s="177" t="s">
        <v>2614</v>
      </c>
      <c r="G559" s="177" t="s">
        <v>2615</v>
      </c>
      <c r="H559" s="177" t="s">
        <v>2616</v>
      </c>
      <c r="I559" s="177" t="s">
        <v>32</v>
      </c>
      <c r="J559" s="39" t="s">
        <v>2617</v>
      </c>
      <c r="K559" s="39" t="s">
        <v>485</v>
      </c>
      <c r="M559" s="69" t="s">
        <v>26</v>
      </c>
    </row>
    <row r="560" spans="1:13">
      <c r="A560" s="39" t="s">
        <v>2618</v>
      </c>
      <c r="B560" s="39" t="s">
        <v>2619</v>
      </c>
      <c r="C560" s="39" t="s">
        <v>35</v>
      </c>
      <c r="D560" s="39" t="s">
        <v>183</v>
      </c>
      <c r="E560" s="438" t="s">
        <v>183</v>
      </c>
      <c r="F560" s="177" t="s">
        <v>2620</v>
      </c>
      <c r="G560" s="177" t="s">
        <v>2621</v>
      </c>
      <c r="H560" s="177" t="s">
        <v>2622</v>
      </c>
      <c r="I560" s="177" t="s">
        <v>32</v>
      </c>
      <c r="J560" s="39" t="s">
        <v>1147</v>
      </c>
      <c r="K560" s="39" t="s">
        <v>802</v>
      </c>
    </row>
    <row r="561" spans="1:13">
      <c r="A561" s="39" t="s">
        <v>2623</v>
      </c>
      <c r="B561" s="39" t="s">
        <v>2624</v>
      </c>
      <c r="C561" s="39" t="s">
        <v>35</v>
      </c>
      <c r="D561" s="39" t="s">
        <v>183</v>
      </c>
      <c r="E561" s="438" t="s">
        <v>183</v>
      </c>
      <c r="F561" s="177" t="s">
        <v>2625</v>
      </c>
      <c r="G561" s="177" t="s">
        <v>2626</v>
      </c>
      <c r="H561" s="177" t="s">
        <v>2627</v>
      </c>
      <c r="I561" s="177" t="s">
        <v>32</v>
      </c>
      <c r="J561" s="39" t="s">
        <v>997</v>
      </c>
      <c r="K561" s="39" t="s">
        <v>802</v>
      </c>
    </row>
    <row r="562" spans="1:13">
      <c r="A562" s="39" t="s">
        <v>2628</v>
      </c>
      <c r="B562" s="39" t="s">
        <v>2629</v>
      </c>
      <c r="C562" s="39" t="s">
        <v>35</v>
      </c>
      <c r="D562" s="39" t="s">
        <v>183</v>
      </c>
      <c r="E562" s="439" t="s">
        <v>183</v>
      </c>
      <c r="F562" s="177" t="s">
        <v>2630</v>
      </c>
      <c r="G562" s="177" t="s">
        <v>2631</v>
      </c>
      <c r="H562" s="177" t="s">
        <v>2632</v>
      </c>
      <c r="I562" s="177" t="s">
        <v>32</v>
      </c>
      <c r="J562" s="423" t="s">
        <v>2633</v>
      </c>
      <c r="K562" s="39" t="s">
        <v>802</v>
      </c>
    </row>
    <row r="563" spans="1:13">
      <c r="A563" s="39" t="s">
        <v>2634</v>
      </c>
      <c r="B563" s="39" t="s">
        <v>2635</v>
      </c>
      <c r="C563" s="39" t="s">
        <v>35</v>
      </c>
      <c r="D563" s="39" t="s">
        <v>183</v>
      </c>
      <c r="E563" s="438" t="s">
        <v>183</v>
      </c>
      <c r="F563" s="177" t="s">
        <v>2636</v>
      </c>
      <c r="G563" s="177" t="s">
        <v>2637</v>
      </c>
      <c r="H563" s="177" t="s">
        <v>2638</v>
      </c>
      <c r="I563" s="177" t="s">
        <v>32</v>
      </c>
      <c r="J563" s="39" t="s">
        <v>1176</v>
      </c>
      <c r="K563" s="39" t="s">
        <v>802</v>
      </c>
    </row>
    <row r="564" spans="1:13">
      <c r="A564" s="39" t="s">
        <v>2639</v>
      </c>
      <c r="B564" s="39" t="s">
        <v>2640</v>
      </c>
      <c r="C564" s="39" t="s">
        <v>35</v>
      </c>
      <c r="D564" s="39" t="s">
        <v>183</v>
      </c>
      <c r="E564" s="438" t="s">
        <v>183</v>
      </c>
      <c r="F564" s="177" t="s">
        <v>2641</v>
      </c>
      <c r="G564" s="177" t="s">
        <v>2642</v>
      </c>
      <c r="H564" s="177" t="s">
        <v>2643</v>
      </c>
      <c r="I564" s="177" t="s">
        <v>32</v>
      </c>
      <c r="J564" s="39" t="s">
        <v>1072</v>
      </c>
      <c r="K564" s="39" t="s">
        <v>802</v>
      </c>
    </row>
    <row r="565" spans="1:13">
      <c r="A565" s="39" t="s">
        <v>2644</v>
      </c>
      <c r="B565" s="39" t="s">
        <v>2645</v>
      </c>
      <c r="C565" s="39" t="s">
        <v>35</v>
      </c>
      <c r="D565" s="39" t="s">
        <v>183</v>
      </c>
      <c r="E565" s="438" t="s">
        <v>183</v>
      </c>
      <c r="F565" s="177" t="s">
        <v>2646</v>
      </c>
      <c r="G565" s="177" t="s">
        <v>2647</v>
      </c>
      <c r="H565" s="177" t="s">
        <v>2648</v>
      </c>
      <c r="I565" s="177" t="s">
        <v>32</v>
      </c>
      <c r="J565" s="39" t="s">
        <v>2028</v>
      </c>
      <c r="K565" s="39" t="s">
        <v>802</v>
      </c>
    </row>
    <row r="566" spans="1:13">
      <c r="A566" s="39" t="s">
        <v>2649</v>
      </c>
      <c r="B566" s="39" t="s">
        <v>2650</v>
      </c>
      <c r="C566" s="39" t="s">
        <v>35</v>
      </c>
      <c r="D566" s="39" t="s">
        <v>183</v>
      </c>
      <c r="E566" s="438" t="s">
        <v>183</v>
      </c>
      <c r="F566" s="177" t="s">
        <v>2651</v>
      </c>
      <c r="G566" s="177" t="s">
        <v>2652</v>
      </c>
      <c r="H566" s="177" t="s">
        <v>2653</v>
      </c>
      <c r="I566" s="177" t="s">
        <v>32</v>
      </c>
      <c r="J566" s="39" t="s">
        <v>2045</v>
      </c>
      <c r="K566" s="39" t="s">
        <v>802</v>
      </c>
    </row>
    <row r="567" spans="1:13">
      <c r="A567" s="39" t="s">
        <v>2654</v>
      </c>
      <c r="B567" s="39" t="s">
        <v>2655</v>
      </c>
      <c r="C567" s="39" t="s">
        <v>35</v>
      </c>
      <c r="D567" s="39" t="s">
        <v>183</v>
      </c>
      <c r="E567" s="438" t="s">
        <v>183</v>
      </c>
      <c r="F567" s="177" t="s">
        <v>2656</v>
      </c>
      <c r="G567" s="177" t="s">
        <v>2657</v>
      </c>
      <c r="H567" s="177" t="s">
        <v>2658</v>
      </c>
      <c r="I567" s="177" t="s">
        <v>32</v>
      </c>
      <c r="J567" s="39" t="s">
        <v>2659</v>
      </c>
      <c r="K567" s="39" t="s">
        <v>802</v>
      </c>
    </row>
    <row r="568" spans="1:13">
      <c r="A568" s="39" t="s">
        <v>2660</v>
      </c>
      <c r="B568" s="39" t="s">
        <v>2661</v>
      </c>
      <c r="C568" s="39" t="s">
        <v>35</v>
      </c>
      <c r="D568" s="39" t="s">
        <v>183</v>
      </c>
      <c r="E568" s="438" t="s">
        <v>183</v>
      </c>
      <c r="F568" s="177" t="s">
        <v>2662</v>
      </c>
      <c r="G568" s="177" t="s">
        <v>2663</v>
      </c>
      <c r="H568" s="189">
        <v>16194720675</v>
      </c>
      <c r="I568" s="177" t="s">
        <v>32</v>
      </c>
      <c r="J568" s="39" t="s">
        <v>924</v>
      </c>
      <c r="K568" s="39" t="s">
        <v>802</v>
      </c>
    </row>
    <row r="569" spans="1:13">
      <c r="A569" s="39" t="s">
        <v>2664</v>
      </c>
      <c r="B569" s="39" t="s">
        <v>2665</v>
      </c>
      <c r="C569" s="39" t="s">
        <v>35</v>
      </c>
      <c r="D569" s="39" t="s">
        <v>183</v>
      </c>
      <c r="E569" s="438" t="s">
        <v>183</v>
      </c>
      <c r="F569" s="177" t="s">
        <v>2666</v>
      </c>
      <c r="G569" s="177" t="s">
        <v>2667</v>
      </c>
      <c r="H569" s="177" t="s">
        <v>2668</v>
      </c>
      <c r="I569" s="177" t="s">
        <v>32</v>
      </c>
      <c r="J569" s="39" t="s">
        <v>2669</v>
      </c>
      <c r="K569" s="39" t="s">
        <v>485</v>
      </c>
      <c r="M569" s="69" t="s">
        <v>26</v>
      </c>
    </row>
    <row r="570" spans="1:13">
      <c r="A570" s="39" t="s">
        <v>2670</v>
      </c>
      <c r="B570" s="39" t="s">
        <v>2671</v>
      </c>
      <c r="C570" s="39" t="s">
        <v>35</v>
      </c>
      <c r="D570" s="39" t="s">
        <v>183</v>
      </c>
      <c r="E570" s="438" t="s">
        <v>183</v>
      </c>
      <c r="F570" s="177" t="s">
        <v>2672</v>
      </c>
      <c r="G570" s="177" t="s">
        <v>2673</v>
      </c>
      <c r="H570" s="177" t="s">
        <v>2674</v>
      </c>
      <c r="I570" s="177" t="s">
        <v>32</v>
      </c>
      <c r="J570" s="39" t="s">
        <v>2675</v>
      </c>
      <c r="K570" s="39" t="s">
        <v>802</v>
      </c>
    </row>
    <row r="571" spans="1:13">
      <c r="A571" s="39" t="s">
        <v>2676</v>
      </c>
      <c r="B571" s="39" t="s">
        <v>2677</v>
      </c>
      <c r="C571" s="39" t="s">
        <v>35</v>
      </c>
      <c r="D571" s="39" t="s">
        <v>183</v>
      </c>
      <c r="E571" s="438" t="s">
        <v>183</v>
      </c>
      <c r="F571" s="177" t="s">
        <v>2678</v>
      </c>
      <c r="G571" s="177" t="s">
        <v>2679</v>
      </c>
      <c r="H571" s="177" t="s">
        <v>2680</v>
      </c>
      <c r="I571" s="177" t="s">
        <v>32</v>
      </c>
      <c r="J571" s="39" t="s">
        <v>2681</v>
      </c>
      <c r="K571" s="39" t="s">
        <v>802</v>
      </c>
    </row>
    <row r="572" spans="1:13">
      <c r="A572" s="39" t="s">
        <v>2682</v>
      </c>
      <c r="B572" s="39" t="s">
        <v>2683</v>
      </c>
      <c r="C572" s="39" t="s">
        <v>35</v>
      </c>
      <c r="D572" s="39" t="s">
        <v>183</v>
      </c>
      <c r="E572" s="438" t="s">
        <v>183</v>
      </c>
      <c r="F572" s="177" t="s">
        <v>2684</v>
      </c>
      <c r="G572" s="177" t="s">
        <v>2685</v>
      </c>
      <c r="H572" s="177" t="s">
        <v>2686</v>
      </c>
      <c r="I572" s="177" t="s">
        <v>32</v>
      </c>
      <c r="J572" s="39" t="s">
        <v>1963</v>
      </c>
      <c r="K572" s="39" t="s">
        <v>802</v>
      </c>
    </row>
    <row r="573" spans="1:13">
      <c r="A573" s="39" t="s">
        <v>2687</v>
      </c>
      <c r="B573" s="39" t="s">
        <v>2688</v>
      </c>
      <c r="C573" s="39" t="s">
        <v>35</v>
      </c>
      <c r="D573" s="39" t="s">
        <v>183</v>
      </c>
      <c r="E573" s="438" t="s">
        <v>183</v>
      </c>
      <c r="F573" s="177" t="s">
        <v>2689</v>
      </c>
      <c r="G573" s="177" t="s">
        <v>2690</v>
      </c>
      <c r="H573" s="177" t="s">
        <v>2691</v>
      </c>
      <c r="I573" s="177" t="s">
        <v>32</v>
      </c>
      <c r="J573" s="39" t="s">
        <v>2692</v>
      </c>
      <c r="K573" s="39" t="s">
        <v>802</v>
      </c>
    </row>
    <row r="574" spans="1:13">
      <c r="A574" s="39" t="s">
        <v>2693</v>
      </c>
      <c r="B574" s="39" t="s">
        <v>2694</v>
      </c>
      <c r="C574" s="39" t="s">
        <v>35</v>
      </c>
      <c r="D574" s="39" t="s">
        <v>183</v>
      </c>
      <c r="E574" s="438" t="s">
        <v>183</v>
      </c>
      <c r="F574" s="177" t="s">
        <v>2695</v>
      </c>
      <c r="G574" s="177" t="s">
        <v>2696</v>
      </c>
      <c r="H574" s="177" t="s">
        <v>2697</v>
      </c>
      <c r="I574" s="177" t="s">
        <v>32</v>
      </c>
      <c r="J574" s="39" t="s">
        <v>2698</v>
      </c>
      <c r="K574" s="39" t="s">
        <v>802</v>
      </c>
    </row>
    <row r="575" spans="1:13">
      <c r="A575" s="39" t="s">
        <v>2699</v>
      </c>
      <c r="B575" s="39" t="s">
        <v>2700</v>
      </c>
      <c r="C575" s="39" t="s">
        <v>35</v>
      </c>
      <c r="D575" s="39" t="s">
        <v>183</v>
      </c>
      <c r="E575" s="438" t="s">
        <v>183</v>
      </c>
      <c r="F575" s="177" t="s">
        <v>2701</v>
      </c>
      <c r="G575" s="177" t="s">
        <v>2702</v>
      </c>
      <c r="H575" s="177" t="s">
        <v>2703</v>
      </c>
      <c r="I575" s="177" t="s">
        <v>32</v>
      </c>
      <c r="J575" s="258" t="s">
        <v>2704</v>
      </c>
      <c r="K575" s="39" t="s">
        <v>802</v>
      </c>
    </row>
    <row r="576" spans="1:13">
      <c r="A576" s="39" t="s">
        <v>2705</v>
      </c>
      <c r="B576" s="39" t="s">
        <v>2706</v>
      </c>
      <c r="C576" s="39" t="s">
        <v>35</v>
      </c>
      <c r="D576" s="39" t="s">
        <v>183</v>
      </c>
      <c r="E576" s="438" t="s">
        <v>183</v>
      </c>
      <c r="F576" s="177" t="s">
        <v>2707</v>
      </c>
      <c r="G576" s="177" t="s">
        <v>2708</v>
      </c>
      <c r="H576" s="177" t="s">
        <v>2709</v>
      </c>
      <c r="I576" s="177" t="s">
        <v>32</v>
      </c>
      <c r="J576" s="39" t="s">
        <v>2710</v>
      </c>
      <c r="K576" s="39" t="s">
        <v>485</v>
      </c>
    </row>
    <row r="577" spans="1:13">
      <c r="A577" s="39" t="s">
        <v>2711</v>
      </c>
      <c r="B577" s="39" t="s">
        <v>2712</v>
      </c>
      <c r="C577" s="39" t="s">
        <v>35</v>
      </c>
      <c r="D577" s="39" t="s">
        <v>183</v>
      </c>
      <c r="E577" s="438" t="s">
        <v>183</v>
      </c>
      <c r="F577" s="177" t="s">
        <v>2713</v>
      </c>
      <c r="G577" s="177" t="s">
        <v>2714</v>
      </c>
      <c r="H577" s="177" t="s">
        <v>2715</v>
      </c>
      <c r="I577" s="177" t="s">
        <v>32</v>
      </c>
      <c r="J577" s="39" t="s">
        <v>851</v>
      </c>
      <c r="K577" s="39" t="s">
        <v>802</v>
      </c>
    </row>
    <row r="578" spans="1:13">
      <c r="A578" s="39" t="s">
        <v>2716</v>
      </c>
      <c r="B578" s="39" t="s">
        <v>2717</v>
      </c>
      <c r="C578" s="39" t="s">
        <v>35</v>
      </c>
      <c r="D578" s="39" t="s">
        <v>183</v>
      </c>
      <c r="E578" s="438" t="s">
        <v>183</v>
      </c>
      <c r="F578" s="177" t="s">
        <v>2718</v>
      </c>
      <c r="G578" s="177" t="s">
        <v>2719</v>
      </c>
      <c r="H578" s="177" t="s">
        <v>2720</v>
      </c>
      <c r="I578" s="177" t="s">
        <v>32</v>
      </c>
      <c r="J578" s="39" t="s">
        <v>2721</v>
      </c>
      <c r="K578" s="39" t="s">
        <v>485</v>
      </c>
    </row>
    <row r="579" spans="1:13">
      <c r="A579" s="39" t="s">
        <v>2722</v>
      </c>
      <c r="B579" s="39" t="s">
        <v>2723</v>
      </c>
      <c r="C579" s="39" t="s">
        <v>35</v>
      </c>
      <c r="D579" s="39" t="s">
        <v>183</v>
      </c>
      <c r="E579" s="438" t="s">
        <v>183</v>
      </c>
      <c r="F579" s="177" t="s">
        <v>2724</v>
      </c>
      <c r="G579" s="177" t="s">
        <v>2725</v>
      </c>
      <c r="H579" s="177" t="s">
        <v>2726</v>
      </c>
      <c r="I579" s="177" t="s">
        <v>32</v>
      </c>
      <c r="J579" s="39" t="s">
        <v>872</v>
      </c>
      <c r="K579" s="39" t="s">
        <v>802</v>
      </c>
    </row>
    <row r="580" spans="1:13">
      <c r="A580" s="39" t="s">
        <v>2727</v>
      </c>
      <c r="B580" s="39" t="s">
        <v>2728</v>
      </c>
      <c r="C580" s="39" t="s">
        <v>35</v>
      </c>
      <c r="D580" s="39" t="s">
        <v>183</v>
      </c>
      <c r="E580" s="438" t="s">
        <v>183</v>
      </c>
      <c r="F580" s="177" t="s">
        <v>2729</v>
      </c>
      <c r="G580" s="177" t="s">
        <v>2730</v>
      </c>
      <c r="H580" s="177" t="s">
        <v>2731</v>
      </c>
      <c r="I580" s="177" t="s">
        <v>32</v>
      </c>
      <c r="J580" s="39" t="s">
        <v>1308</v>
      </c>
      <c r="K580" s="39" t="s">
        <v>802</v>
      </c>
    </row>
    <row r="581" spans="1:13">
      <c r="A581" s="39" t="s">
        <v>2732</v>
      </c>
      <c r="B581" s="39" t="s">
        <v>2733</v>
      </c>
      <c r="C581" s="39" t="s">
        <v>35</v>
      </c>
      <c r="D581" s="39" t="s">
        <v>183</v>
      </c>
      <c r="E581" s="439" t="s">
        <v>183</v>
      </c>
      <c r="F581" s="177" t="s">
        <v>2734</v>
      </c>
      <c r="G581" s="177" t="s">
        <v>2735</v>
      </c>
      <c r="H581" s="177" t="s">
        <v>2736</v>
      </c>
      <c r="I581" s="177" t="s">
        <v>32</v>
      </c>
      <c r="J581" s="39" t="s">
        <v>1019</v>
      </c>
      <c r="K581" s="39" t="s">
        <v>802</v>
      </c>
    </row>
    <row r="582" spans="1:13">
      <c r="A582" s="39" t="s">
        <v>2737</v>
      </c>
      <c r="B582" s="39" t="s">
        <v>2738</v>
      </c>
      <c r="C582" s="39" t="s">
        <v>35</v>
      </c>
      <c r="D582" s="39" t="s">
        <v>183</v>
      </c>
      <c r="E582" s="438" t="s">
        <v>183</v>
      </c>
      <c r="F582" s="177" t="s">
        <v>2739</v>
      </c>
      <c r="G582" s="177" t="s">
        <v>2740</v>
      </c>
      <c r="H582" s="177" t="s">
        <v>2741</v>
      </c>
      <c r="I582" s="177" t="s">
        <v>32</v>
      </c>
      <c r="J582" s="39" t="s">
        <v>861</v>
      </c>
      <c r="K582" s="39" t="s">
        <v>802</v>
      </c>
    </row>
    <row r="583" spans="1:13">
      <c r="A583" s="39" t="s">
        <v>2742</v>
      </c>
      <c r="B583" s="39" t="s">
        <v>2743</v>
      </c>
      <c r="C583" s="39" t="s">
        <v>35</v>
      </c>
      <c r="D583" s="39" t="s">
        <v>183</v>
      </c>
      <c r="E583" s="438" t="s">
        <v>183</v>
      </c>
      <c r="F583" s="177" t="s">
        <v>2744</v>
      </c>
      <c r="G583" s="177" t="s">
        <v>2745</v>
      </c>
      <c r="H583" s="177" t="s">
        <v>2746</v>
      </c>
      <c r="I583" s="177" t="s">
        <v>32</v>
      </c>
      <c r="J583" s="39" t="s">
        <v>2747</v>
      </c>
      <c r="K583" s="39" t="s">
        <v>485</v>
      </c>
    </row>
    <row r="584" spans="1:13">
      <c r="A584" s="39" t="s">
        <v>2748</v>
      </c>
      <c r="B584" s="39" t="s">
        <v>2749</v>
      </c>
      <c r="C584" s="39" t="s">
        <v>35</v>
      </c>
      <c r="D584" s="39" t="s">
        <v>183</v>
      </c>
      <c r="E584" s="438" t="s">
        <v>183</v>
      </c>
      <c r="F584" s="177" t="s">
        <v>2750</v>
      </c>
      <c r="G584" s="177" t="s">
        <v>2751</v>
      </c>
      <c r="H584" s="177" t="s">
        <v>2752</v>
      </c>
      <c r="I584" s="177" t="s">
        <v>32</v>
      </c>
      <c r="J584" s="39" t="s">
        <v>2753</v>
      </c>
      <c r="K584" s="39" t="s">
        <v>802</v>
      </c>
    </row>
    <row r="585" spans="1:13">
      <c r="A585" s="39" t="s">
        <v>2754</v>
      </c>
      <c r="B585" s="39" t="s">
        <v>2755</v>
      </c>
      <c r="C585" s="39" t="s">
        <v>35</v>
      </c>
      <c r="D585" s="39" t="s">
        <v>183</v>
      </c>
      <c r="E585" s="438" t="s">
        <v>183</v>
      </c>
      <c r="F585" s="177" t="s">
        <v>2756</v>
      </c>
      <c r="G585" s="177" t="s">
        <v>2757</v>
      </c>
      <c r="H585" s="177" t="s">
        <v>2758</v>
      </c>
      <c r="I585" s="177" t="s">
        <v>32</v>
      </c>
      <c r="J585" s="39" t="s">
        <v>2759</v>
      </c>
      <c r="K585" s="39" t="s">
        <v>485</v>
      </c>
    </row>
    <row r="586" spans="1:13">
      <c r="A586" s="39" t="s">
        <v>2760</v>
      </c>
      <c r="B586" s="39" t="s">
        <v>2761</v>
      </c>
      <c r="C586" s="39" t="s">
        <v>35</v>
      </c>
      <c r="D586" s="39" t="s">
        <v>183</v>
      </c>
      <c r="E586" s="438" t="s">
        <v>183</v>
      </c>
      <c r="F586" s="177" t="s">
        <v>2762</v>
      </c>
      <c r="G586" s="177" t="s">
        <v>2763</v>
      </c>
      <c r="H586" s="177" t="s">
        <v>2764</v>
      </c>
      <c r="I586" s="177" t="s">
        <v>32</v>
      </c>
      <c r="J586" s="39" t="s">
        <v>2765</v>
      </c>
      <c r="K586" s="39" t="s">
        <v>485</v>
      </c>
      <c r="M586" s="69" t="s">
        <v>26</v>
      </c>
    </row>
    <row r="587" spans="1:13">
      <c r="A587" s="39" t="s">
        <v>2766</v>
      </c>
      <c r="B587" s="39" t="s">
        <v>2767</v>
      </c>
      <c r="C587" s="39" t="s">
        <v>35</v>
      </c>
      <c r="D587" s="39" t="s">
        <v>183</v>
      </c>
      <c r="E587" s="438" t="s">
        <v>183</v>
      </c>
      <c r="F587" s="177" t="s">
        <v>2768</v>
      </c>
      <c r="G587" s="177" t="s">
        <v>2769</v>
      </c>
      <c r="H587" s="177" t="s">
        <v>2770</v>
      </c>
      <c r="I587" s="177" t="s">
        <v>32</v>
      </c>
      <c r="J587" s="39" t="s">
        <v>2771</v>
      </c>
      <c r="K587" s="39" t="s">
        <v>485</v>
      </c>
      <c r="M587" s="69" t="s">
        <v>26</v>
      </c>
    </row>
    <row r="588" spans="1:13">
      <c r="A588" s="39" t="s">
        <v>2772</v>
      </c>
      <c r="B588" s="39" t="s">
        <v>2773</v>
      </c>
      <c r="C588" s="39" t="s">
        <v>35</v>
      </c>
      <c r="D588" s="39" t="s">
        <v>183</v>
      </c>
      <c r="E588" s="438" t="s">
        <v>183</v>
      </c>
      <c r="F588" s="177" t="s">
        <v>2774</v>
      </c>
      <c r="G588" s="177" t="s">
        <v>2775</v>
      </c>
      <c r="H588" s="177" t="s">
        <v>2776</v>
      </c>
      <c r="I588" s="177" t="s">
        <v>32</v>
      </c>
      <c r="J588" s="39" t="s">
        <v>1042</v>
      </c>
      <c r="K588" s="39" t="s">
        <v>802</v>
      </c>
    </row>
    <row r="589" spans="1:13">
      <c r="A589" s="39" t="s">
        <v>2777</v>
      </c>
      <c r="B589" s="39" t="s">
        <v>2778</v>
      </c>
      <c r="C589" s="39" t="s">
        <v>35</v>
      </c>
      <c r="D589" s="39" t="s">
        <v>183</v>
      </c>
      <c r="E589" s="438" t="s">
        <v>183</v>
      </c>
      <c r="F589" s="177" t="s">
        <v>2779</v>
      </c>
      <c r="G589" s="177" t="s">
        <v>2780</v>
      </c>
      <c r="H589" s="177" t="s">
        <v>2781</v>
      </c>
      <c r="I589" s="177" t="s">
        <v>32</v>
      </c>
      <c r="J589" s="39" t="s">
        <v>1161</v>
      </c>
      <c r="K589" s="39" t="s">
        <v>802</v>
      </c>
    </row>
    <row r="590" spans="1:13">
      <c r="A590" s="39" t="s">
        <v>2782</v>
      </c>
      <c r="B590" s="39" t="s">
        <v>2783</v>
      </c>
      <c r="C590" s="39" t="s">
        <v>35</v>
      </c>
      <c r="D590" s="39" t="s">
        <v>183</v>
      </c>
      <c r="E590" s="439" t="s">
        <v>183</v>
      </c>
      <c r="F590" s="177" t="s">
        <v>2784</v>
      </c>
      <c r="G590" s="177" t="s">
        <v>2785</v>
      </c>
      <c r="H590" s="177" t="s">
        <v>2786</v>
      </c>
      <c r="I590" s="177" t="s">
        <v>32</v>
      </c>
      <c r="J590" s="39" t="s">
        <v>2094</v>
      </c>
      <c r="K590" s="39" t="s">
        <v>802</v>
      </c>
    </row>
    <row r="591" spans="1:13">
      <c r="A591" s="39" t="s">
        <v>2787</v>
      </c>
      <c r="B591" s="39" t="s">
        <v>2788</v>
      </c>
      <c r="C591" s="39" t="s">
        <v>35</v>
      </c>
      <c r="D591" s="39" t="s">
        <v>183</v>
      </c>
      <c r="E591" s="438" t="s">
        <v>183</v>
      </c>
      <c r="F591" s="177" t="s">
        <v>2789</v>
      </c>
      <c r="G591" s="177" t="s">
        <v>2790</v>
      </c>
      <c r="H591" s="177" t="s">
        <v>2791</v>
      </c>
      <c r="I591" s="177" t="s">
        <v>32</v>
      </c>
      <c r="J591" s="39" t="s">
        <v>2792</v>
      </c>
      <c r="K591" s="39" t="s">
        <v>802</v>
      </c>
    </row>
    <row r="592" spans="1:13">
      <c r="A592" s="39" t="s">
        <v>2793</v>
      </c>
      <c r="B592" s="39" t="s">
        <v>2794</v>
      </c>
      <c r="C592" s="39" t="s">
        <v>35</v>
      </c>
      <c r="D592" s="39" t="s">
        <v>183</v>
      </c>
      <c r="E592" s="438" t="s">
        <v>183</v>
      </c>
      <c r="F592" s="177" t="s">
        <v>2795</v>
      </c>
      <c r="G592" s="177" t="s">
        <v>2796</v>
      </c>
      <c r="H592" s="189">
        <v>29013549987</v>
      </c>
      <c r="I592" s="177" t="s">
        <v>32</v>
      </c>
      <c r="J592" s="39" t="s">
        <v>2797</v>
      </c>
      <c r="K592" s="39" t="s">
        <v>802</v>
      </c>
    </row>
    <row r="593" spans="1:12">
      <c r="A593" s="39" t="s">
        <v>2798</v>
      </c>
      <c r="B593" s="39" t="s">
        <v>2799</v>
      </c>
      <c r="C593" s="39" t="s">
        <v>35</v>
      </c>
      <c r="D593" s="39" t="s">
        <v>183</v>
      </c>
      <c r="E593" s="439" t="s">
        <v>183</v>
      </c>
      <c r="F593" s="177" t="s">
        <v>2800</v>
      </c>
      <c r="G593" s="177" t="s">
        <v>2801</v>
      </c>
      <c r="H593" s="177" t="s">
        <v>2802</v>
      </c>
      <c r="I593" s="177" t="s">
        <v>32</v>
      </c>
      <c r="J593" s="39" t="s">
        <v>2803</v>
      </c>
      <c r="K593" s="39" t="s">
        <v>802</v>
      </c>
    </row>
    <row r="594" spans="1:12">
      <c r="A594" s="39" t="s">
        <v>2804</v>
      </c>
      <c r="B594" s="39" t="s">
        <v>2805</v>
      </c>
      <c r="C594" s="39" t="s">
        <v>35</v>
      </c>
      <c r="D594" s="39" t="s">
        <v>183</v>
      </c>
      <c r="E594" s="438" t="s">
        <v>183</v>
      </c>
      <c r="F594" s="177" t="s">
        <v>2806</v>
      </c>
      <c r="G594" s="177" t="s">
        <v>2807</v>
      </c>
      <c r="H594" s="177" t="s">
        <v>2808</v>
      </c>
      <c r="I594" s="177" t="s">
        <v>32</v>
      </c>
      <c r="J594" s="39" t="s">
        <v>2809</v>
      </c>
      <c r="K594" s="39" t="s">
        <v>802</v>
      </c>
    </row>
    <row r="595" spans="1:12">
      <c r="A595" s="39" t="s">
        <v>2810</v>
      </c>
      <c r="B595" s="39" t="s">
        <v>2811</v>
      </c>
      <c r="C595" s="39" t="s">
        <v>35</v>
      </c>
      <c r="D595" s="39" t="s">
        <v>183</v>
      </c>
      <c r="E595" s="438" t="s">
        <v>183</v>
      </c>
      <c r="F595" s="177" t="s">
        <v>2812</v>
      </c>
      <c r="G595" s="177" t="s">
        <v>2813</v>
      </c>
      <c r="H595" s="177" t="s">
        <v>2814</v>
      </c>
      <c r="I595" s="177" t="s">
        <v>32</v>
      </c>
      <c r="J595" s="39" t="s">
        <v>2815</v>
      </c>
      <c r="K595" s="39" t="s">
        <v>802</v>
      </c>
    </row>
    <row r="596" spans="1:12">
      <c r="A596" s="39" t="s">
        <v>2816</v>
      </c>
      <c r="B596" s="39" t="s">
        <v>2817</v>
      </c>
      <c r="C596" s="39" t="s">
        <v>35</v>
      </c>
      <c r="D596" s="39" t="s">
        <v>183</v>
      </c>
      <c r="E596" s="438" t="s">
        <v>183</v>
      </c>
      <c r="F596" s="177" t="s">
        <v>2818</v>
      </c>
      <c r="G596" s="177" t="s">
        <v>2819</v>
      </c>
      <c r="H596" s="177" t="s">
        <v>2820</v>
      </c>
      <c r="I596" s="177" t="s">
        <v>32</v>
      </c>
      <c r="J596" s="39" t="s">
        <v>2821</v>
      </c>
      <c r="K596" s="39" t="s">
        <v>485</v>
      </c>
    </row>
    <row r="597" spans="1:12">
      <c r="A597" s="39" t="s">
        <v>2822</v>
      </c>
      <c r="B597" s="39" t="s">
        <v>2823</v>
      </c>
      <c r="C597" s="39" t="s">
        <v>35</v>
      </c>
      <c r="D597" s="39" t="s">
        <v>183</v>
      </c>
      <c r="E597" s="438" t="s">
        <v>183</v>
      </c>
      <c r="F597" s="177" t="s">
        <v>2824</v>
      </c>
      <c r="G597" s="177" t="s">
        <v>2825</v>
      </c>
      <c r="H597" s="177" t="s">
        <v>2826</v>
      </c>
      <c r="I597" s="177" t="s">
        <v>32</v>
      </c>
      <c r="J597" s="39" t="s">
        <v>1509</v>
      </c>
      <c r="K597" s="39" t="s">
        <v>802</v>
      </c>
    </row>
    <row r="598" spans="1:12">
      <c r="A598" s="39" t="s">
        <v>2827</v>
      </c>
      <c r="B598" s="39" t="s">
        <v>2828</v>
      </c>
      <c r="C598" s="39" t="s">
        <v>35</v>
      </c>
      <c r="D598" s="39" t="s">
        <v>183</v>
      </c>
      <c r="E598" s="438" t="s">
        <v>183</v>
      </c>
      <c r="F598" s="177" t="s">
        <v>2829</v>
      </c>
      <c r="G598" s="177" t="s">
        <v>2830</v>
      </c>
      <c r="H598" s="177" t="s">
        <v>2831</v>
      </c>
      <c r="I598" s="177" t="s">
        <v>32</v>
      </c>
      <c r="J598" s="39" t="s">
        <v>2832</v>
      </c>
      <c r="K598" s="39" t="s">
        <v>802</v>
      </c>
    </row>
    <row r="599" spans="1:12">
      <c r="A599" s="39" t="s">
        <v>2833</v>
      </c>
      <c r="B599" s="39" t="s">
        <v>2834</v>
      </c>
      <c r="C599" s="39" t="s">
        <v>35</v>
      </c>
      <c r="D599" s="39" t="s">
        <v>183</v>
      </c>
      <c r="E599" s="438" t="s">
        <v>183</v>
      </c>
      <c r="F599" s="177" t="s">
        <v>2835</v>
      </c>
      <c r="G599" s="177" t="s">
        <v>2836</v>
      </c>
      <c r="H599" s="177" t="s">
        <v>2837</v>
      </c>
      <c r="I599" s="177" t="s">
        <v>32</v>
      </c>
      <c r="J599" s="39" t="s">
        <v>2838</v>
      </c>
      <c r="K599" s="39" t="s">
        <v>802</v>
      </c>
    </row>
    <row r="600" spans="1:12">
      <c r="A600" s="39" t="s">
        <v>2839</v>
      </c>
      <c r="B600" s="39" t="s">
        <v>2840</v>
      </c>
      <c r="C600" s="39" t="s">
        <v>35</v>
      </c>
      <c r="D600" s="39" t="s">
        <v>183</v>
      </c>
      <c r="E600" s="438" t="s">
        <v>183</v>
      </c>
      <c r="F600" s="177" t="s">
        <v>2841</v>
      </c>
      <c r="G600" s="177" t="s">
        <v>2842</v>
      </c>
      <c r="H600" s="177" t="s">
        <v>2843</v>
      </c>
      <c r="I600" s="177" t="s">
        <v>32</v>
      </c>
      <c r="J600" s="39" t="s">
        <v>2844</v>
      </c>
      <c r="K600" s="39" t="s">
        <v>802</v>
      </c>
    </row>
    <row r="601" spans="1:12">
      <c r="A601" s="39" t="s">
        <v>2845</v>
      </c>
      <c r="B601" s="39" t="s">
        <v>2846</v>
      </c>
      <c r="C601" s="39" t="s">
        <v>35</v>
      </c>
      <c r="D601" s="39" t="s">
        <v>183</v>
      </c>
      <c r="E601" s="438" t="s">
        <v>183</v>
      </c>
      <c r="F601" s="177" t="s">
        <v>2847</v>
      </c>
      <c r="G601" s="177" t="s">
        <v>2848</v>
      </c>
      <c r="H601" s="177" t="s">
        <v>2849</v>
      </c>
      <c r="I601" s="177" t="s">
        <v>23</v>
      </c>
      <c r="J601" s="39" t="s">
        <v>18</v>
      </c>
      <c r="K601" s="39" t="s">
        <v>485</v>
      </c>
    </row>
    <row r="602" spans="1:12">
      <c r="A602" s="39" t="s">
        <v>2850</v>
      </c>
      <c r="B602" s="39" t="s">
        <v>2851</v>
      </c>
      <c r="C602" s="39" t="s">
        <v>35</v>
      </c>
      <c r="D602" s="39" t="s">
        <v>183</v>
      </c>
      <c r="E602" s="439" t="s">
        <v>183</v>
      </c>
      <c r="F602" s="177" t="s">
        <v>2852</v>
      </c>
      <c r="G602" s="177" t="s">
        <v>2853</v>
      </c>
      <c r="H602" s="177" t="s">
        <v>2854</v>
      </c>
      <c r="I602" s="177" t="s">
        <v>32</v>
      </c>
      <c r="J602" s="39" t="s">
        <v>831</v>
      </c>
      <c r="K602" s="39" t="s">
        <v>802</v>
      </c>
    </row>
    <row r="603" spans="1:12">
      <c r="A603" s="39" t="s">
        <v>2855</v>
      </c>
      <c r="B603" s="39" t="s">
        <v>2856</v>
      </c>
      <c r="C603" s="39" t="s">
        <v>35</v>
      </c>
      <c r="D603" s="39" t="s">
        <v>183</v>
      </c>
      <c r="E603" s="438" t="s">
        <v>183</v>
      </c>
      <c r="F603" s="177" t="s">
        <v>2857</v>
      </c>
      <c r="G603" s="177" t="s">
        <v>2858</v>
      </c>
      <c r="H603" s="177" t="s">
        <v>2859</v>
      </c>
      <c r="I603" s="177" t="s">
        <v>32</v>
      </c>
      <c r="J603" s="177" t="s">
        <v>32</v>
      </c>
      <c r="K603" s="39" t="s">
        <v>485</v>
      </c>
      <c r="L603" s="39" t="s">
        <v>2860</v>
      </c>
    </row>
    <row r="604" spans="1:12">
      <c r="A604" s="39" t="s">
        <v>2861</v>
      </c>
      <c r="B604" s="39" t="s">
        <v>2862</v>
      </c>
      <c r="C604" s="39" t="s">
        <v>35</v>
      </c>
      <c r="D604" s="39" t="s">
        <v>183</v>
      </c>
      <c r="E604" s="438" t="s">
        <v>183</v>
      </c>
      <c r="F604" s="177" t="s">
        <v>2863</v>
      </c>
      <c r="G604" s="177" t="s">
        <v>2864</v>
      </c>
      <c r="H604" s="177" t="s">
        <v>2865</v>
      </c>
      <c r="I604" s="177" t="s">
        <v>32</v>
      </c>
      <c r="J604" s="39" t="s">
        <v>2076</v>
      </c>
      <c r="K604" s="39" t="s">
        <v>485</v>
      </c>
    </row>
    <row r="605" spans="1:12">
      <c r="A605" s="39" t="s">
        <v>2866</v>
      </c>
      <c r="B605" s="39" t="s">
        <v>2867</v>
      </c>
      <c r="C605" s="39" t="s">
        <v>35</v>
      </c>
      <c r="D605" s="39" t="s">
        <v>183</v>
      </c>
      <c r="E605" s="438" t="s">
        <v>183</v>
      </c>
      <c r="F605" s="177" t="s">
        <v>2868</v>
      </c>
      <c r="G605" s="177" t="s">
        <v>2869</v>
      </c>
      <c r="H605" s="177" t="s">
        <v>2870</v>
      </c>
      <c r="I605" s="177" t="s">
        <v>32</v>
      </c>
      <c r="J605" s="39" t="s">
        <v>1064</v>
      </c>
      <c r="K605" s="39" t="s">
        <v>485</v>
      </c>
    </row>
    <row r="606" spans="1:12">
      <c r="A606" s="39" t="s">
        <v>2871</v>
      </c>
      <c r="B606" s="39" t="s">
        <v>2872</v>
      </c>
      <c r="C606" s="39" t="s">
        <v>35</v>
      </c>
      <c r="D606" s="39" t="s">
        <v>183</v>
      </c>
      <c r="E606" s="438" t="s">
        <v>183</v>
      </c>
      <c r="F606" s="177" t="s">
        <v>2873</v>
      </c>
      <c r="G606" s="177" t="s">
        <v>2874</v>
      </c>
      <c r="H606" s="177" t="s">
        <v>2875</v>
      </c>
      <c r="I606" s="177" t="s">
        <v>23</v>
      </c>
      <c r="J606" s="39" t="s">
        <v>18</v>
      </c>
      <c r="K606" s="39" t="s">
        <v>485</v>
      </c>
    </row>
    <row r="607" spans="1:12">
      <c r="A607" s="39" t="s">
        <v>2876</v>
      </c>
      <c r="B607" s="39" t="s">
        <v>2877</v>
      </c>
      <c r="C607" s="39" t="s">
        <v>35</v>
      </c>
      <c r="D607" s="39" t="s">
        <v>183</v>
      </c>
      <c r="E607" s="438" t="s">
        <v>183</v>
      </c>
      <c r="F607" s="177" t="s">
        <v>2878</v>
      </c>
      <c r="G607" s="177" t="s">
        <v>2879</v>
      </c>
      <c r="H607" s="177" t="s">
        <v>2880</v>
      </c>
      <c r="I607" s="177" t="s">
        <v>32</v>
      </c>
      <c r="J607" s="39" t="s">
        <v>2881</v>
      </c>
      <c r="K607" s="39" t="s">
        <v>802</v>
      </c>
    </row>
    <row r="608" spans="1:12">
      <c r="A608" s="39" t="s">
        <v>2882</v>
      </c>
      <c r="B608" s="39" t="s">
        <v>2883</v>
      </c>
      <c r="C608" s="39" t="s">
        <v>35</v>
      </c>
      <c r="D608" s="39" t="s">
        <v>183</v>
      </c>
      <c r="E608" s="438" t="s">
        <v>183</v>
      </c>
      <c r="F608" s="177" t="s">
        <v>2884</v>
      </c>
      <c r="G608" s="177" t="s">
        <v>2885</v>
      </c>
      <c r="H608" s="177" t="s">
        <v>2886</v>
      </c>
      <c r="I608" s="177" t="s">
        <v>32</v>
      </c>
      <c r="J608" s="39" t="s">
        <v>2260</v>
      </c>
      <c r="K608" s="39" t="s">
        <v>802</v>
      </c>
    </row>
    <row r="609" spans="1:13">
      <c r="A609" s="39" t="s">
        <v>2887</v>
      </c>
      <c r="B609" s="39" t="s">
        <v>2888</v>
      </c>
      <c r="C609" s="39" t="s">
        <v>35</v>
      </c>
      <c r="D609" s="39" t="s">
        <v>183</v>
      </c>
      <c r="E609" s="439" t="s">
        <v>183</v>
      </c>
      <c r="F609" s="177" t="s">
        <v>2889</v>
      </c>
      <c r="G609" s="177" t="s">
        <v>2890</v>
      </c>
      <c r="H609" s="177" t="s">
        <v>2891</v>
      </c>
      <c r="I609" s="177" t="s">
        <v>32</v>
      </c>
      <c r="J609" s="39" t="s">
        <v>2892</v>
      </c>
      <c r="K609" s="39" t="s">
        <v>802</v>
      </c>
    </row>
    <row r="610" spans="1:13">
      <c r="A610" s="39" t="s">
        <v>2893</v>
      </c>
      <c r="B610" s="39" t="s">
        <v>2894</v>
      </c>
      <c r="C610" s="39" t="s">
        <v>35</v>
      </c>
      <c r="D610" s="39" t="s">
        <v>183</v>
      </c>
      <c r="E610" s="438" t="s">
        <v>183</v>
      </c>
      <c r="F610" s="177" t="s">
        <v>2895</v>
      </c>
      <c r="G610" s="177" t="s">
        <v>2896</v>
      </c>
      <c r="H610" s="177" t="s">
        <v>2746</v>
      </c>
      <c r="I610" s="177" t="s">
        <v>32</v>
      </c>
      <c r="J610" s="39" t="s">
        <v>1463</v>
      </c>
      <c r="K610" s="39" t="s">
        <v>802</v>
      </c>
    </row>
    <row r="611" spans="1:13">
      <c r="A611" s="39" t="s">
        <v>2897</v>
      </c>
      <c r="B611" s="39" t="s">
        <v>2898</v>
      </c>
      <c r="C611" s="39" t="s">
        <v>35</v>
      </c>
      <c r="D611" s="39" t="s">
        <v>183</v>
      </c>
      <c r="E611" s="438" t="s">
        <v>183</v>
      </c>
      <c r="F611" s="177" t="s">
        <v>2899</v>
      </c>
      <c r="G611" s="177" t="s">
        <v>2900</v>
      </c>
      <c r="H611" s="177" t="s">
        <v>2901</v>
      </c>
      <c r="I611" s="177" t="s">
        <v>32</v>
      </c>
      <c r="J611" s="39" t="s">
        <v>2902</v>
      </c>
      <c r="K611" s="39" t="s">
        <v>1620</v>
      </c>
    </row>
    <row r="612" spans="1:13">
      <c r="A612" s="39" t="s">
        <v>2903</v>
      </c>
      <c r="B612" s="39" t="s">
        <v>2904</v>
      </c>
      <c r="C612" s="39" t="s">
        <v>35</v>
      </c>
      <c r="D612" s="39" t="s">
        <v>183</v>
      </c>
      <c r="E612" s="438" t="s">
        <v>183</v>
      </c>
      <c r="F612" s="177" t="s">
        <v>2905</v>
      </c>
      <c r="G612" s="177" t="s">
        <v>2906</v>
      </c>
      <c r="H612" s="177" t="s">
        <v>2907</v>
      </c>
      <c r="I612" s="177" t="s">
        <v>32</v>
      </c>
      <c r="J612" s="39" t="s">
        <v>2908</v>
      </c>
      <c r="K612" s="39" t="s">
        <v>802</v>
      </c>
    </row>
    <row r="613" spans="1:13">
      <c r="A613" s="39" t="s">
        <v>2909</v>
      </c>
      <c r="B613" s="39" t="s">
        <v>2910</v>
      </c>
      <c r="C613" s="39" t="s">
        <v>35</v>
      </c>
      <c r="D613" s="39" t="s">
        <v>183</v>
      </c>
      <c r="E613" s="438" t="s">
        <v>183</v>
      </c>
      <c r="F613" s="177" t="s">
        <v>2911</v>
      </c>
      <c r="G613" s="177" t="s">
        <v>2912</v>
      </c>
      <c r="H613" s="177" t="s">
        <v>2913</v>
      </c>
      <c r="I613" s="177" t="s">
        <v>32</v>
      </c>
      <c r="J613" s="39" t="s">
        <v>2914</v>
      </c>
      <c r="K613" s="39" t="s">
        <v>802</v>
      </c>
    </row>
    <row r="614" spans="1:13">
      <c r="A614" s="39" t="s">
        <v>2915</v>
      </c>
      <c r="B614" s="39" t="s">
        <v>2916</v>
      </c>
      <c r="C614" s="39" t="s">
        <v>35</v>
      </c>
      <c r="D614" s="39" t="s">
        <v>183</v>
      </c>
      <c r="E614" s="439" t="s">
        <v>183</v>
      </c>
      <c r="F614" s="177" t="s">
        <v>2917</v>
      </c>
      <c r="G614" s="177" t="s">
        <v>2918</v>
      </c>
      <c r="H614" s="177" t="s">
        <v>2919</v>
      </c>
      <c r="I614" s="177" t="s">
        <v>32</v>
      </c>
      <c r="J614" s="39" t="s">
        <v>2058</v>
      </c>
      <c r="K614" s="39" t="s">
        <v>802</v>
      </c>
    </row>
    <row r="615" spans="1:13">
      <c r="A615" s="39" t="s">
        <v>2920</v>
      </c>
      <c r="B615" s="39" t="s">
        <v>2921</v>
      </c>
      <c r="C615" s="39" t="s">
        <v>35</v>
      </c>
      <c r="D615" s="39" t="s">
        <v>183</v>
      </c>
      <c r="E615" s="438" t="s">
        <v>183</v>
      </c>
      <c r="F615" s="177" t="s">
        <v>2922</v>
      </c>
      <c r="G615" s="177" t="s">
        <v>2923</v>
      </c>
      <c r="H615" s="177" t="s">
        <v>2924</v>
      </c>
      <c r="I615" s="177" t="s">
        <v>32</v>
      </c>
      <c r="J615" s="39" t="s">
        <v>2085</v>
      </c>
      <c r="K615" s="39" t="s">
        <v>485</v>
      </c>
    </row>
    <row r="616" spans="1:13">
      <c r="A616" s="39" t="s">
        <v>2925</v>
      </c>
      <c r="B616" s="39" t="s">
        <v>2926</v>
      </c>
      <c r="C616" s="39" t="s">
        <v>35</v>
      </c>
      <c r="D616" s="39" t="s">
        <v>183</v>
      </c>
      <c r="E616" s="438" t="s">
        <v>183</v>
      </c>
      <c r="F616" s="177" t="s">
        <v>2927</v>
      </c>
      <c r="G616" s="177" t="s">
        <v>2928</v>
      </c>
      <c r="H616" s="177" t="s">
        <v>2929</v>
      </c>
      <c r="I616" s="177" t="s">
        <v>32</v>
      </c>
      <c r="J616" s="424" t="s">
        <v>2930</v>
      </c>
      <c r="K616" s="39" t="s">
        <v>802</v>
      </c>
    </row>
    <row r="617" spans="1:13">
      <c r="A617" s="39" t="s">
        <v>2931</v>
      </c>
      <c r="B617" s="39" t="s">
        <v>2932</v>
      </c>
      <c r="C617" s="39" t="s">
        <v>35</v>
      </c>
      <c r="D617" s="39" t="s">
        <v>183</v>
      </c>
      <c r="E617" s="438" t="s">
        <v>183</v>
      </c>
      <c r="F617" s="177" t="s">
        <v>2933</v>
      </c>
      <c r="G617" s="177" t="s">
        <v>2934</v>
      </c>
      <c r="H617" s="177" t="s">
        <v>2935</v>
      </c>
      <c r="I617" s="177" t="s">
        <v>32</v>
      </c>
      <c r="J617" s="39" t="s">
        <v>2936</v>
      </c>
      <c r="K617" s="39" t="s">
        <v>802</v>
      </c>
    </row>
    <row r="618" spans="1:13">
      <c r="A618" s="39" t="s">
        <v>2937</v>
      </c>
      <c r="B618" s="39" t="s">
        <v>2938</v>
      </c>
      <c r="C618" s="39" t="s">
        <v>35</v>
      </c>
      <c r="D618" s="39" t="s">
        <v>183</v>
      </c>
      <c r="E618" s="438" t="s">
        <v>183</v>
      </c>
      <c r="F618" s="177" t="s">
        <v>2939</v>
      </c>
      <c r="G618" s="177" t="s">
        <v>2940</v>
      </c>
      <c r="H618" s="177" t="s">
        <v>2941</v>
      </c>
      <c r="I618" s="177" t="s">
        <v>23</v>
      </c>
      <c r="J618" s="39" t="s">
        <v>18</v>
      </c>
      <c r="K618" s="39" t="s">
        <v>485</v>
      </c>
      <c r="M618" s="69" t="s">
        <v>26</v>
      </c>
    </row>
    <row r="619" spans="1:13">
      <c r="A619" s="39" t="s">
        <v>2942</v>
      </c>
      <c r="B619" s="39" t="s">
        <v>2943</v>
      </c>
      <c r="C619" s="39" t="s">
        <v>35</v>
      </c>
      <c r="D619" s="39" t="s">
        <v>183</v>
      </c>
      <c r="E619" s="439" t="s">
        <v>183</v>
      </c>
      <c r="F619" s="177" t="s">
        <v>2944</v>
      </c>
      <c r="G619" s="177" t="s">
        <v>2945</v>
      </c>
      <c r="H619" s="177" t="s">
        <v>2946</v>
      </c>
      <c r="I619" s="177" t="s">
        <v>32</v>
      </c>
      <c r="J619" s="39" t="s">
        <v>2947</v>
      </c>
      <c r="K619" s="39" t="s">
        <v>802</v>
      </c>
    </row>
    <row r="620" spans="1:13">
      <c r="A620" s="39" t="s">
        <v>2948</v>
      </c>
      <c r="B620" s="39" t="s">
        <v>2949</v>
      </c>
      <c r="C620" s="39" t="s">
        <v>35</v>
      </c>
      <c r="D620" s="39" t="s">
        <v>183</v>
      </c>
      <c r="E620" s="438" t="s">
        <v>183</v>
      </c>
      <c r="F620" s="177" t="s">
        <v>2950</v>
      </c>
      <c r="G620" s="177" t="s">
        <v>2951</v>
      </c>
      <c r="H620" s="189">
        <v>7064328099</v>
      </c>
      <c r="I620" s="177" t="s">
        <v>32</v>
      </c>
      <c r="J620" s="39" t="s">
        <v>2952</v>
      </c>
      <c r="K620" s="39" t="s">
        <v>802</v>
      </c>
    </row>
    <row r="621" spans="1:13">
      <c r="A621" s="39" t="s">
        <v>2953</v>
      </c>
      <c r="B621" s="39" t="s">
        <v>2954</v>
      </c>
      <c r="C621" s="39" t="s">
        <v>35</v>
      </c>
      <c r="D621" s="39" t="s">
        <v>183</v>
      </c>
      <c r="E621" s="438" t="s">
        <v>183</v>
      </c>
      <c r="F621" s="177" t="s">
        <v>2955</v>
      </c>
      <c r="G621" s="177" t="s">
        <v>2956</v>
      </c>
      <c r="H621" s="177" t="s">
        <v>2957</v>
      </c>
      <c r="I621" s="177" t="s">
        <v>32</v>
      </c>
      <c r="J621" s="39" t="s">
        <v>2958</v>
      </c>
      <c r="K621" s="39" t="s">
        <v>802</v>
      </c>
    </row>
    <row r="622" spans="1:13">
      <c r="A622" s="39" t="s">
        <v>2959</v>
      </c>
      <c r="B622" s="39" t="s">
        <v>2960</v>
      </c>
      <c r="C622" s="39" t="s">
        <v>35</v>
      </c>
      <c r="D622" s="39" t="s">
        <v>183</v>
      </c>
      <c r="E622" s="438" t="s">
        <v>183</v>
      </c>
      <c r="F622" s="177" t="s">
        <v>2961</v>
      </c>
      <c r="G622" s="177" t="s">
        <v>2962</v>
      </c>
      <c r="H622" s="177" t="s">
        <v>2963</v>
      </c>
      <c r="I622" s="177" t="s">
        <v>32</v>
      </c>
      <c r="J622" s="39" t="s">
        <v>990</v>
      </c>
      <c r="K622" s="39" t="s">
        <v>802</v>
      </c>
    </row>
    <row r="623" spans="1:13">
      <c r="A623" s="39" t="s">
        <v>2964</v>
      </c>
      <c r="B623" s="39" t="s">
        <v>2965</v>
      </c>
      <c r="C623" s="39" t="s">
        <v>35</v>
      </c>
      <c r="D623" s="39" t="s">
        <v>183</v>
      </c>
      <c r="E623" s="438" t="s">
        <v>183</v>
      </c>
      <c r="F623" s="177" t="s">
        <v>2966</v>
      </c>
      <c r="G623" s="177" t="s">
        <v>2967</v>
      </c>
      <c r="H623" s="177" t="s">
        <v>2968</v>
      </c>
      <c r="I623" s="177" t="s">
        <v>32</v>
      </c>
      <c r="J623" s="39" t="s">
        <v>2969</v>
      </c>
      <c r="K623" s="39" t="s">
        <v>485</v>
      </c>
    </row>
    <row r="624" spans="1:13">
      <c r="A624" s="39" t="s">
        <v>2970</v>
      </c>
      <c r="B624" s="39" t="s">
        <v>2971</v>
      </c>
      <c r="C624" s="39" t="s">
        <v>35</v>
      </c>
      <c r="D624" s="39" t="s">
        <v>183</v>
      </c>
      <c r="E624" s="438" t="s">
        <v>183</v>
      </c>
      <c r="F624" s="177" t="s">
        <v>2972</v>
      </c>
      <c r="G624" s="177" t="s">
        <v>2973</v>
      </c>
      <c r="H624" s="177" t="s">
        <v>2974</v>
      </c>
      <c r="I624" s="177" t="s">
        <v>32</v>
      </c>
      <c r="J624" s="39" t="s">
        <v>2975</v>
      </c>
      <c r="K624" s="39" t="s">
        <v>802</v>
      </c>
    </row>
    <row r="625" spans="1:11">
      <c r="A625" s="39" t="s">
        <v>2976</v>
      </c>
      <c r="B625" s="39" t="s">
        <v>2977</v>
      </c>
      <c r="C625" s="39" t="s">
        <v>35</v>
      </c>
      <c r="D625" s="39" t="s">
        <v>183</v>
      </c>
      <c r="E625" s="438" t="s">
        <v>183</v>
      </c>
      <c r="F625" s="177" t="s">
        <v>2978</v>
      </c>
      <c r="G625" s="177" t="s">
        <v>2979</v>
      </c>
      <c r="H625" s="177" t="s">
        <v>2980</v>
      </c>
      <c r="I625" s="177" t="s">
        <v>32</v>
      </c>
      <c r="J625" s="39" t="s">
        <v>2085</v>
      </c>
      <c r="K625" s="39" t="s">
        <v>546</v>
      </c>
    </row>
    <row r="626" spans="1:11">
      <c r="A626" s="39" t="s">
        <v>2981</v>
      </c>
      <c r="B626" s="39" t="s">
        <v>2982</v>
      </c>
      <c r="C626" s="39" t="s">
        <v>35</v>
      </c>
      <c r="D626" s="39" t="s">
        <v>183</v>
      </c>
      <c r="E626" s="438" t="s">
        <v>183</v>
      </c>
      <c r="F626" s="177" t="s">
        <v>2983</v>
      </c>
      <c r="G626" s="177" t="s">
        <v>2984</v>
      </c>
      <c r="H626" s="177" t="s">
        <v>2985</v>
      </c>
      <c r="I626" s="177" t="s">
        <v>32</v>
      </c>
      <c r="J626" s="39" t="s">
        <v>2986</v>
      </c>
      <c r="K626" s="39" t="s">
        <v>802</v>
      </c>
    </row>
    <row r="627" spans="1:11">
      <c r="A627" s="39" t="s">
        <v>2987</v>
      </c>
      <c r="B627" s="39" t="s">
        <v>2988</v>
      </c>
      <c r="C627" s="39" t="s">
        <v>35</v>
      </c>
      <c r="D627" s="39" t="s">
        <v>183</v>
      </c>
      <c r="E627" s="438" t="s">
        <v>183</v>
      </c>
      <c r="F627" s="177" t="s">
        <v>2989</v>
      </c>
      <c r="G627" s="177" t="s">
        <v>2990</v>
      </c>
      <c r="H627" s="177" t="s">
        <v>2991</v>
      </c>
      <c r="I627" s="177" t="s">
        <v>32</v>
      </c>
      <c r="J627" s="39" t="s">
        <v>2992</v>
      </c>
      <c r="K627" s="39" t="s">
        <v>802</v>
      </c>
    </row>
    <row r="628" spans="1:11">
      <c r="A628" s="39" t="s">
        <v>2993</v>
      </c>
      <c r="B628" s="39" t="s">
        <v>2994</v>
      </c>
      <c r="C628" s="39" t="s">
        <v>35</v>
      </c>
      <c r="D628" s="39" t="s">
        <v>183</v>
      </c>
      <c r="E628" s="438" t="s">
        <v>183</v>
      </c>
      <c r="F628" s="177" t="s">
        <v>2995</v>
      </c>
      <c r="G628" s="177" t="s">
        <v>2996</v>
      </c>
      <c r="H628" s="177" t="s">
        <v>2997</v>
      </c>
      <c r="I628" s="177" t="s">
        <v>32</v>
      </c>
      <c r="J628" s="39" t="s">
        <v>2998</v>
      </c>
      <c r="K628" s="39" t="s">
        <v>802</v>
      </c>
    </row>
    <row r="629" spans="1:11">
      <c r="A629" s="39" t="s">
        <v>2999</v>
      </c>
      <c r="B629" s="39" t="s">
        <v>3000</v>
      </c>
      <c r="C629" s="39" t="s">
        <v>35</v>
      </c>
      <c r="D629" s="39" t="s">
        <v>183</v>
      </c>
      <c r="E629" s="438" t="s">
        <v>183</v>
      </c>
      <c r="F629" s="177" t="s">
        <v>3001</v>
      </c>
      <c r="G629" s="177" t="s">
        <v>3002</v>
      </c>
      <c r="H629" s="177" t="s">
        <v>3003</v>
      </c>
      <c r="I629" s="177" t="s">
        <v>23</v>
      </c>
      <c r="J629" s="39" t="s">
        <v>18</v>
      </c>
      <c r="K629" s="39" t="s">
        <v>485</v>
      </c>
    </row>
    <row r="630" spans="1:11">
      <c r="A630" s="39" t="s">
        <v>3004</v>
      </c>
      <c r="B630" s="39" t="s">
        <v>3005</v>
      </c>
      <c r="C630" s="39" t="s">
        <v>35</v>
      </c>
      <c r="D630" s="39" t="s">
        <v>183</v>
      </c>
      <c r="E630" s="438" t="s">
        <v>183</v>
      </c>
      <c r="F630" s="177" t="s">
        <v>3006</v>
      </c>
      <c r="G630" s="177" t="s">
        <v>3007</v>
      </c>
      <c r="H630" s="177" t="s">
        <v>3008</v>
      </c>
      <c r="I630" s="177" t="s">
        <v>32</v>
      </c>
      <c r="J630" s="39" t="s">
        <v>3009</v>
      </c>
      <c r="K630" s="39" t="s">
        <v>802</v>
      </c>
    </row>
    <row r="631" spans="1:11">
      <c r="A631" s="39" t="s">
        <v>3010</v>
      </c>
      <c r="B631" s="39" t="s">
        <v>3011</v>
      </c>
      <c r="C631" s="39" t="s">
        <v>35</v>
      </c>
      <c r="D631" s="39" t="s">
        <v>183</v>
      </c>
      <c r="E631" s="438" t="s">
        <v>183</v>
      </c>
      <c r="F631" s="177" t="s">
        <v>3012</v>
      </c>
      <c r="G631" s="177" t="s">
        <v>3013</v>
      </c>
      <c r="H631" s="177" t="s">
        <v>3014</v>
      </c>
      <c r="I631" s="177" t="s">
        <v>32</v>
      </c>
      <c r="J631" s="39" t="s">
        <v>3015</v>
      </c>
      <c r="K631" s="39" t="s">
        <v>802</v>
      </c>
    </row>
    <row r="632" spans="1:11">
      <c r="A632" s="39" t="s">
        <v>3016</v>
      </c>
      <c r="B632" s="39" t="s">
        <v>3017</v>
      </c>
      <c r="C632" s="39" t="s">
        <v>35</v>
      </c>
      <c r="D632" s="39" t="s">
        <v>183</v>
      </c>
      <c r="E632" s="438" t="s">
        <v>183</v>
      </c>
      <c r="F632" s="177" t="s">
        <v>3018</v>
      </c>
      <c r="G632" s="177" t="s">
        <v>3019</v>
      </c>
      <c r="H632" s="177" t="s">
        <v>3020</v>
      </c>
      <c r="I632" s="177" t="s">
        <v>32</v>
      </c>
      <c r="J632" s="39" t="s">
        <v>1946</v>
      </c>
      <c r="K632" s="39" t="s">
        <v>802</v>
      </c>
    </row>
    <row r="633" spans="1:11">
      <c r="A633" s="39" t="s">
        <v>3021</v>
      </c>
      <c r="B633" s="39" t="s">
        <v>3022</v>
      </c>
      <c r="C633" s="39" t="s">
        <v>35</v>
      </c>
      <c r="D633" s="39" t="s">
        <v>183</v>
      </c>
      <c r="E633" s="438" t="s">
        <v>183</v>
      </c>
      <c r="F633" s="177" t="s">
        <v>3023</v>
      </c>
      <c r="G633" s="177" t="s">
        <v>3024</v>
      </c>
      <c r="H633" s="177" t="s">
        <v>3025</v>
      </c>
      <c r="I633" s="177" t="s">
        <v>32</v>
      </c>
      <c r="J633" s="39" t="s">
        <v>3026</v>
      </c>
      <c r="K633" s="39" t="s">
        <v>802</v>
      </c>
    </row>
    <row r="634" spans="1:11">
      <c r="A634" s="39" t="s">
        <v>3027</v>
      </c>
      <c r="B634" s="39" t="s">
        <v>3028</v>
      </c>
      <c r="C634" s="39" t="s">
        <v>35</v>
      </c>
      <c r="D634" s="39" t="s">
        <v>183</v>
      </c>
      <c r="E634" s="438" t="s">
        <v>183</v>
      </c>
      <c r="F634" s="177" t="s">
        <v>3029</v>
      </c>
      <c r="G634" s="177" t="s">
        <v>3030</v>
      </c>
      <c r="H634" s="177" t="s">
        <v>3031</v>
      </c>
      <c r="I634" s="177" t="s">
        <v>32</v>
      </c>
      <c r="J634" s="39" t="s">
        <v>3032</v>
      </c>
      <c r="K634" s="39" t="s">
        <v>802</v>
      </c>
    </row>
    <row r="635" spans="1:11">
      <c r="A635" s="39" t="s">
        <v>3033</v>
      </c>
      <c r="B635" s="39" t="s">
        <v>3034</v>
      </c>
      <c r="C635" s="39" t="s">
        <v>35</v>
      </c>
      <c r="D635" s="39" t="s">
        <v>183</v>
      </c>
      <c r="E635" s="438" t="s">
        <v>183</v>
      </c>
      <c r="F635" s="177" t="s">
        <v>3035</v>
      </c>
      <c r="G635" s="177" t="s">
        <v>3036</v>
      </c>
      <c r="H635" s="177" t="s">
        <v>3037</v>
      </c>
      <c r="I635" s="177" t="s">
        <v>32</v>
      </c>
      <c r="J635" s="39" t="s">
        <v>3038</v>
      </c>
      <c r="K635" s="39" t="s">
        <v>485</v>
      </c>
    </row>
    <row r="636" spans="1:11">
      <c r="A636" s="39" t="s">
        <v>3039</v>
      </c>
      <c r="B636" s="39" t="s">
        <v>3040</v>
      </c>
      <c r="C636" s="39" t="s">
        <v>35</v>
      </c>
      <c r="D636" s="39" t="s">
        <v>183</v>
      </c>
      <c r="E636" s="438" t="s">
        <v>183</v>
      </c>
      <c r="F636" s="177" t="s">
        <v>3041</v>
      </c>
      <c r="G636" s="177" t="s">
        <v>3042</v>
      </c>
      <c r="H636" s="189">
        <v>28771685283</v>
      </c>
      <c r="I636" s="177" t="s">
        <v>32</v>
      </c>
      <c r="J636" s="39" t="s">
        <v>3043</v>
      </c>
      <c r="K636" s="39" t="s">
        <v>802</v>
      </c>
    </row>
    <row r="637" spans="1:11">
      <c r="A637" s="39" t="s">
        <v>3044</v>
      </c>
      <c r="B637" s="39" t="s">
        <v>3045</v>
      </c>
      <c r="C637" s="39" t="s">
        <v>35</v>
      </c>
      <c r="D637" s="39" t="s">
        <v>183</v>
      </c>
      <c r="E637" s="438" t="s">
        <v>183</v>
      </c>
      <c r="F637" s="177" t="s">
        <v>3046</v>
      </c>
      <c r="G637" s="177" t="s">
        <v>3047</v>
      </c>
      <c r="H637" s="177" t="s">
        <v>3048</v>
      </c>
      <c r="I637" s="177" t="s">
        <v>32</v>
      </c>
      <c r="J637" s="39" t="s">
        <v>3049</v>
      </c>
      <c r="K637" s="39" t="s">
        <v>802</v>
      </c>
    </row>
    <row r="638" spans="1:11">
      <c r="A638" s="39" t="s">
        <v>3050</v>
      </c>
      <c r="B638" s="39" t="s">
        <v>3051</v>
      </c>
      <c r="C638" s="39" t="s">
        <v>35</v>
      </c>
      <c r="D638" s="39" t="s">
        <v>183</v>
      </c>
      <c r="E638" s="438" t="s">
        <v>183</v>
      </c>
      <c r="F638" s="177" t="s">
        <v>3052</v>
      </c>
      <c r="G638" s="177" t="s">
        <v>3053</v>
      </c>
      <c r="H638" s="177" t="s">
        <v>3054</v>
      </c>
      <c r="I638" s="177" t="s">
        <v>32</v>
      </c>
      <c r="J638" s="39" t="s">
        <v>3055</v>
      </c>
      <c r="K638" s="39" t="s">
        <v>802</v>
      </c>
    </row>
    <row r="639" spans="1:11">
      <c r="A639" s="39" t="s">
        <v>3056</v>
      </c>
      <c r="B639" s="39" t="s">
        <v>3057</v>
      </c>
      <c r="C639" s="39" t="s">
        <v>35</v>
      </c>
      <c r="D639" s="39" t="s">
        <v>183</v>
      </c>
      <c r="E639" s="438" t="s">
        <v>183</v>
      </c>
      <c r="F639" s="177" t="s">
        <v>3058</v>
      </c>
      <c r="G639" s="177" t="s">
        <v>3059</v>
      </c>
      <c r="H639" s="177" t="s">
        <v>3060</v>
      </c>
      <c r="I639" s="177" t="s">
        <v>32</v>
      </c>
      <c r="J639" s="39" t="s">
        <v>3061</v>
      </c>
      <c r="K639" s="39" t="s">
        <v>802</v>
      </c>
    </row>
    <row r="640" spans="1:11">
      <c r="A640" s="39" t="s">
        <v>3062</v>
      </c>
      <c r="B640" s="39" t="s">
        <v>3063</v>
      </c>
      <c r="C640" s="39" t="s">
        <v>35</v>
      </c>
      <c r="D640" s="39" t="s">
        <v>183</v>
      </c>
      <c r="E640" s="439" t="s">
        <v>183</v>
      </c>
      <c r="F640" s="177" t="s">
        <v>3064</v>
      </c>
      <c r="G640" s="177" t="s">
        <v>3065</v>
      </c>
      <c r="H640" s="177" t="s">
        <v>3066</v>
      </c>
      <c r="I640" s="177" t="s">
        <v>32</v>
      </c>
      <c r="J640" s="417" t="s">
        <v>801</v>
      </c>
      <c r="K640" s="39" t="s">
        <v>802</v>
      </c>
    </row>
    <row r="641" spans="1:11">
      <c r="A641" s="39" t="s">
        <v>3067</v>
      </c>
      <c r="B641" s="39" t="s">
        <v>3068</v>
      </c>
      <c r="C641" s="39" t="s">
        <v>35</v>
      </c>
      <c r="D641" s="39" t="s">
        <v>183</v>
      </c>
      <c r="E641" s="438" t="s">
        <v>183</v>
      </c>
      <c r="F641" s="177" t="s">
        <v>3069</v>
      </c>
      <c r="G641" s="177" t="s">
        <v>3070</v>
      </c>
      <c r="H641" s="177" t="s">
        <v>3071</v>
      </c>
      <c r="I641" s="177" t="s">
        <v>32</v>
      </c>
      <c r="J641" s="39" t="s">
        <v>3072</v>
      </c>
      <c r="K641" s="39" t="s">
        <v>802</v>
      </c>
    </row>
    <row r="642" spans="1:11">
      <c r="A642" s="39" t="s">
        <v>3073</v>
      </c>
      <c r="B642" s="39" t="s">
        <v>3074</v>
      </c>
      <c r="C642" s="39" t="s">
        <v>35</v>
      </c>
      <c r="D642" s="39" t="s">
        <v>183</v>
      </c>
      <c r="E642" s="438" t="s">
        <v>183</v>
      </c>
      <c r="F642" s="177" t="s">
        <v>3075</v>
      </c>
      <c r="G642" s="177" t="s">
        <v>3076</v>
      </c>
      <c r="H642" s="177" t="s">
        <v>3077</v>
      </c>
      <c r="I642" s="177" t="s">
        <v>32</v>
      </c>
      <c r="J642" s="39" t="s">
        <v>3078</v>
      </c>
      <c r="K642" s="39" t="s">
        <v>802</v>
      </c>
    </row>
    <row r="643" spans="1:11">
      <c r="A643" s="39" t="s">
        <v>3079</v>
      </c>
      <c r="B643" s="39" t="s">
        <v>3080</v>
      </c>
      <c r="C643" s="39" t="s">
        <v>35</v>
      </c>
      <c r="D643" s="39" t="s">
        <v>183</v>
      </c>
      <c r="E643" s="438" t="s">
        <v>183</v>
      </c>
      <c r="F643" s="177" t="s">
        <v>3081</v>
      </c>
      <c r="G643" s="177" t="s">
        <v>3082</v>
      </c>
      <c r="H643" s="177" t="s">
        <v>3083</v>
      </c>
      <c r="I643" s="177" t="s">
        <v>32</v>
      </c>
      <c r="J643" s="39" t="s">
        <v>3084</v>
      </c>
      <c r="K643" s="39" t="s">
        <v>802</v>
      </c>
    </row>
    <row r="644" spans="1:11">
      <c r="A644" s="39" t="s">
        <v>3085</v>
      </c>
      <c r="B644" s="39" t="s">
        <v>3086</v>
      </c>
      <c r="C644" s="39" t="s">
        <v>35</v>
      </c>
      <c r="D644" s="39" t="s">
        <v>183</v>
      </c>
      <c r="E644" s="438" t="s">
        <v>183</v>
      </c>
      <c r="F644" s="177" t="s">
        <v>3087</v>
      </c>
      <c r="G644" s="177" t="s">
        <v>3088</v>
      </c>
      <c r="H644" s="177" t="s">
        <v>3089</v>
      </c>
      <c r="I644" s="177" t="s">
        <v>32</v>
      </c>
      <c r="J644" s="39" t="s">
        <v>3090</v>
      </c>
      <c r="K644" s="39" t="s">
        <v>802</v>
      </c>
    </row>
    <row r="645" spans="1:11">
      <c r="A645" s="39" t="s">
        <v>3091</v>
      </c>
      <c r="B645" s="39" t="s">
        <v>3092</v>
      </c>
      <c r="C645" s="39" t="s">
        <v>35</v>
      </c>
      <c r="D645" s="39" t="s">
        <v>183</v>
      </c>
      <c r="E645" s="438" t="s">
        <v>183</v>
      </c>
      <c r="F645" s="177" t="s">
        <v>3093</v>
      </c>
      <c r="G645" s="177" t="s">
        <v>3094</v>
      </c>
      <c r="H645" s="177" t="s">
        <v>3095</v>
      </c>
      <c r="I645" s="177" t="s">
        <v>32</v>
      </c>
      <c r="J645" s="39" t="s">
        <v>3096</v>
      </c>
      <c r="K645" s="39" t="s">
        <v>802</v>
      </c>
    </row>
    <row r="646" spans="1:11">
      <c r="A646" s="39" t="s">
        <v>3097</v>
      </c>
      <c r="B646" s="39" t="s">
        <v>3098</v>
      </c>
      <c r="C646" s="39" t="s">
        <v>35</v>
      </c>
      <c r="D646" s="39" t="s">
        <v>183</v>
      </c>
      <c r="E646" s="438" t="s">
        <v>183</v>
      </c>
      <c r="F646" s="177" t="s">
        <v>3099</v>
      </c>
      <c r="G646" s="177" t="s">
        <v>3100</v>
      </c>
      <c r="H646" s="177" t="s">
        <v>3101</v>
      </c>
      <c r="I646" s="177" t="s">
        <v>23</v>
      </c>
      <c r="J646" s="39" t="s">
        <v>18</v>
      </c>
      <c r="K646" s="39" t="s">
        <v>485</v>
      </c>
    </row>
    <row r="647" spans="1:11">
      <c r="A647" s="39" t="s">
        <v>3102</v>
      </c>
      <c r="B647" s="39" t="s">
        <v>3103</v>
      </c>
      <c r="C647" s="39" t="s">
        <v>35</v>
      </c>
      <c r="D647" s="39" t="s">
        <v>183</v>
      </c>
      <c r="E647" s="438" t="s">
        <v>183</v>
      </c>
      <c r="F647" s="177" t="s">
        <v>3104</v>
      </c>
      <c r="G647" s="177" t="s">
        <v>2552</v>
      </c>
      <c r="H647" s="177" t="s">
        <v>2553</v>
      </c>
      <c r="I647" s="177" t="s">
        <v>23</v>
      </c>
      <c r="J647" s="39" t="s">
        <v>18</v>
      </c>
      <c r="K647" s="39" t="s">
        <v>485</v>
      </c>
    </row>
    <row r="648" spans="1:11">
      <c r="A648" s="39" t="s">
        <v>3105</v>
      </c>
      <c r="B648" s="433" t="s">
        <v>3106</v>
      </c>
      <c r="C648" s="39" t="s">
        <v>35</v>
      </c>
      <c r="D648" s="39" t="s">
        <v>183</v>
      </c>
      <c r="E648" s="438" t="s">
        <v>183</v>
      </c>
      <c r="F648" s="177" t="s">
        <v>3107</v>
      </c>
      <c r="G648" s="177" t="s">
        <v>3108</v>
      </c>
      <c r="H648" s="177" t="s">
        <v>3109</v>
      </c>
      <c r="I648" s="177" t="s">
        <v>32</v>
      </c>
      <c r="J648" s="39" t="s">
        <v>3110</v>
      </c>
      <c r="K648" s="39" t="s">
        <v>802</v>
      </c>
    </row>
    <row r="649" spans="1:11">
      <c r="A649" s="39" t="s">
        <v>3111</v>
      </c>
      <c r="B649" s="39" t="s">
        <v>3112</v>
      </c>
      <c r="C649" s="39" t="s">
        <v>35</v>
      </c>
      <c r="D649" s="39" t="s">
        <v>183</v>
      </c>
      <c r="E649" s="438" t="s">
        <v>183</v>
      </c>
      <c r="F649" s="177" t="s">
        <v>3113</v>
      </c>
      <c r="G649" s="177" t="s">
        <v>3114</v>
      </c>
      <c r="H649" s="177" t="s">
        <v>3115</v>
      </c>
      <c r="I649" s="177" t="s">
        <v>32</v>
      </c>
      <c r="J649" s="39" t="s">
        <v>3116</v>
      </c>
      <c r="K649" s="39" t="s">
        <v>802</v>
      </c>
    </row>
    <row r="650" spans="1:11">
      <c r="A650" s="39" t="s">
        <v>3117</v>
      </c>
      <c r="B650" s="39" t="s">
        <v>3118</v>
      </c>
      <c r="C650" s="39" t="s">
        <v>35</v>
      </c>
      <c r="D650" s="39" t="s">
        <v>183</v>
      </c>
      <c r="E650" s="438" t="s">
        <v>183</v>
      </c>
      <c r="F650" s="177" t="s">
        <v>3119</v>
      </c>
      <c r="G650" s="177" t="s">
        <v>3120</v>
      </c>
      <c r="H650" s="177" t="s">
        <v>3121</v>
      </c>
      <c r="I650" s="177" t="s">
        <v>23</v>
      </c>
      <c r="J650" s="39" t="s">
        <v>18</v>
      </c>
      <c r="K650" s="39" t="s">
        <v>485</v>
      </c>
    </row>
    <row r="651" spans="1:11">
      <c r="A651" s="39" t="s">
        <v>3122</v>
      </c>
      <c r="B651" s="39" t="s">
        <v>3123</v>
      </c>
      <c r="C651" s="39" t="s">
        <v>35</v>
      </c>
      <c r="D651" s="39" t="s">
        <v>183</v>
      </c>
      <c r="E651" s="438" t="s">
        <v>183</v>
      </c>
      <c r="F651" s="177" t="s">
        <v>3124</v>
      </c>
      <c r="G651" s="177" t="s">
        <v>3125</v>
      </c>
      <c r="H651" s="177" t="s">
        <v>3126</v>
      </c>
      <c r="I651" s="177" t="s">
        <v>32</v>
      </c>
      <c r="J651" s="39" t="s">
        <v>3127</v>
      </c>
      <c r="K651" s="39" t="s">
        <v>802</v>
      </c>
    </row>
    <row r="652" spans="1:11">
      <c r="A652" s="39" t="s">
        <v>3128</v>
      </c>
      <c r="B652" s="39" t="s">
        <v>3129</v>
      </c>
      <c r="C652" s="39" t="s">
        <v>35</v>
      </c>
      <c r="D652" s="39" t="s">
        <v>183</v>
      </c>
      <c r="E652" s="438" t="s">
        <v>183</v>
      </c>
      <c r="F652" s="177" t="s">
        <v>3130</v>
      </c>
      <c r="G652" s="177" t="s">
        <v>3131</v>
      </c>
      <c r="H652" s="177" t="s">
        <v>3132</v>
      </c>
      <c r="I652" s="177" t="s">
        <v>32</v>
      </c>
      <c r="J652" s="39" t="s">
        <v>1614</v>
      </c>
      <c r="K652" s="39" t="s">
        <v>802</v>
      </c>
    </row>
    <row r="653" spans="1:11">
      <c r="A653" s="39" t="s">
        <v>3133</v>
      </c>
      <c r="B653" s="39" t="s">
        <v>3134</v>
      </c>
      <c r="C653" s="39" t="s">
        <v>35</v>
      </c>
      <c r="D653" s="39" t="s">
        <v>183</v>
      </c>
      <c r="E653" s="438" t="s">
        <v>183</v>
      </c>
      <c r="F653" s="177" t="s">
        <v>3135</v>
      </c>
      <c r="G653" s="177" t="s">
        <v>3136</v>
      </c>
      <c r="H653" s="177" t="s">
        <v>3137</v>
      </c>
      <c r="I653" s="177" t="s">
        <v>32</v>
      </c>
      <c r="J653" s="39" t="s">
        <v>1899</v>
      </c>
      <c r="K653" s="39" t="s">
        <v>802</v>
      </c>
    </row>
    <row r="654" spans="1:11">
      <c r="A654" s="39" t="s">
        <v>3138</v>
      </c>
      <c r="B654" s="39" t="s">
        <v>3139</v>
      </c>
      <c r="C654" s="39" t="s">
        <v>35</v>
      </c>
      <c r="D654" s="39" t="s">
        <v>183</v>
      </c>
      <c r="E654" s="438" t="s">
        <v>183</v>
      </c>
      <c r="F654" s="177" t="s">
        <v>237</v>
      </c>
      <c r="G654" s="177" t="s">
        <v>238</v>
      </c>
      <c r="H654" s="177" t="s">
        <v>239</v>
      </c>
      <c r="I654" s="177" t="s">
        <v>32</v>
      </c>
      <c r="J654" s="39" t="s">
        <v>33</v>
      </c>
      <c r="K654" s="39" t="s">
        <v>24</v>
      </c>
    </row>
    <row r="655" spans="1:11">
      <c r="A655" s="39" t="s">
        <v>3140</v>
      </c>
      <c r="B655" s="39" t="s">
        <v>3141</v>
      </c>
      <c r="C655" s="39" t="s">
        <v>35</v>
      </c>
      <c r="D655" s="39" t="s">
        <v>183</v>
      </c>
      <c r="E655" s="438" t="s">
        <v>183</v>
      </c>
      <c r="F655" s="177" t="s">
        <v>3142</v>
      </c>
      <c r="G655" s="177" t="s">
        <v>3143</v>
      </c>
      <c r="H655" s="177" t="s">
        <v>3144</v>
      </c>
      <c r="I655" s="177" t="s">
        <v>32</v>
      </c>
      <c r="J655" s="39" t="s">
        <v>3145</v>
      </c>
      <c r="K655" s="39" t="s">
        <v>802</v>
      </c>
    </row>
    <row r="656" spans="1:11">
      <c r="A656" s="39" t="s">
        <v>3146</v>
      </c>
      <c r="B656" s="39" t="s">
        <v>3147</v>
      </c>
      <c r="C656" s="39" t="s">
        <v>35</v>
      </c>
      <c r="D656" s="39" t="s">
        <v>183</v>
      </c>
      <c r="E656" s="438" t="s">
        <v>183</v>
      </c>
      <c r="F656" s="177" t="s">
        <v>3148</v>
      </c>
      <c r="G656" s="177" t="s">
        <v>3149</v>
      </c>
      <c r="H656" s="177" t="s">
        <v>3150</v>
      </c>
      <c r="I656" s="177" t="s">
        <v>32</v>
      </c>
      <c r="J656" s="39" t="s">
        <v>3151</v>
      </c>
      <c r="K656" s="39" t="s">
        <v>802</v>
      </c>
    </row>
    <row r="657" spans="1:13">
      <c r="A657" s="39" t="s">
        <v>3152</v>
      </c>
      <c r="B657" s="39" t="s">
        <v>3153</v>
      </c>
      <c r="C657" s="39" t="s">
        <v>35</v>
      </c>
      <c r="D657" s="39" t="s">
        <v>183</v>
      </c>
      <c r="E657" s="438" t="s">
        <v>183</v>
      </c>
      <c r="F657" s="177" t="s">
        <v>3154</v>
      </c>
      <c r="G657" s="177" t="s">
        <v>3155</v>
      </c>
      <c r="H657" s="177" t="s">
        <v>3156</v>
      </c>
      <c r="I657" s="177" t="s">
        <v>32</v>
      </c>
      <c r="J657" s="39" t="s">
        <v>1942</v>
      </c>
      <c r="K657" s="39" t="s">
        <v>485</v>
      </c>
      <c r="M657" s="69" t="s">
        <v>26</v>
      </c>
    </row>
    <row r="658" spans="1:13">
      <c r="A658" s="39" t="s">
        <v>3157</v>
      </c>
      <c r="B658" s="39" t="s">
        <v>3158</v>
      </c>
      <c r="C658" s="39" t="s">
        <v>35</v>
      </c>
      <c r="D658" s="39" t="s">
        <v>183</v>
      </c>
      <c r="E658" s="438" t="s">
        <v>183</v>
      </c>
      <c r="F658" s="177" t="s">
        <v>3159</v>
      </c>
      <c r="G658" s="177" t="s">
        <v>3160</v>
      </c>
      <c r="H658" s="177" t="s">
        <v>3161</v>
      </c>
      <c r="I658" s="177" t="s">
        <v>23</v>
      </c>
      <c r="J658" s="39" t="s">
        <v>18</v>
      </c>
      <c r="K658" s="39" t="s">
        <v>485</v>
      </c>
    </row>
    <row r="659" spans="1:13">
      <c r="A659" s="39" t="s">
        <v>3162</v>
      </c>
      <c r="B659" s="39" t="s">
        <v>3163</v>
      </c>
      <c r="C659" s="39" t="s">
        <v>35</v>
      </c>
      <c r="D659" s="39" t="s">
        <v>183</v>
      </c>
      <c r="E659" s="438" t="s">
        <v>183</v>
      </c>
      <c r="F659" s="177" t="s">
        <v>3164</v>
      </c>
      <c r="G659" s="177" t="s">
        <v>3165</v>
      </c>
      <c r="H659" s="177" t="s">
        <v>3166</v>
      </c>
      <c r="I659" s="177" t="s">
        <v>32</v>
      </c>
      <c r="J659" s="39" t="s">
        <v>3167</v>
      </c>
      <c r="K659" s="39" t="s">
        <v>802</v>
      </c>
    </row>
    <row r="660" spans="1:13">
      <c r="A660" s="252" t="s">
        <v>3168</v>
      </c>
      <c r="B660" s="252" t="s">
        <v>3168</v>
      </c>
      <c r="C660" s="252" t="s">
        <v>35</v>
      </c>
      <c r="D660" s="252" t="s">
        <v>183</v>
      </c>
      <c r="E660" s="445" t="s">
        <v>183</v>
      </c>
      <c r="F660" s="412" t="s">
        <v>3169</v>
      </c>
      <c r="G660" s="412" t="s">
        <v>3170</v>
      </c>
      <c r="H660" s="412" t="s">
        <v>3171</v>
      </c>
      <c r="I660" s="177" t="s">
        <v>23</v>
      </c>
      <c r="J660" s="39" t="s">
        <v>18</v>
      </c>
      <c r="K660" s="39" t="s">
        <v>485</v>
      </c>
      <c r="L660" s="252"/>
    </row>
    <row r="661" spans="1:13">
      <c r="A661" s="39" t="s">
        <v>3172</v>
      </c>
      <c r="B661" s="39" t="s">
        <v>3172</v>
      </c>
      <c r="C661" s="39" t="s">
        <v>35</v>
      </c>
      <c r="D661" s="39" t="s">
        <v>191</v>
      </c>
      <c r="E661" s="438" t="s">
        <v>191</v>
      </c>
      <c r="F661" s="177" t="s">
        <v>3173</v>
      </c>
      <c r="G661" s="177" t="s">
        <v>3174</v>
      </c>
      <c r="H661" s="177" t="s">
        <v>3175</v>
      </c>
      <c r="I661" s="177" t="s">
        <v>23</v>
      </c>
      <c r="J661" s="39" t="s">
        <v>18</v>
      </c>
      <c r="K661" s="39" t="s">
        <v>485</v>
      </c>
    </row>
    <row r="662" spans="1:13">
      <c r="A662" s="39" t="s">
        <v>3176</v>
      </c>
      <c r="B662" s="39" t="s">
        <v>3176</v>
      </c>
      <c r="C662" s="39" t="s">
        <v>35</v>
      </c>
      <c r="D662" s="39" t="s">
        <v>241</v>
      </c>
      <c r="E662" s="438" t="s">
        <v>241</v>
      </c>
      <c r="F662" s="177" t="s">
        <v>3177</v>
      </c>
      <c r="G662" s="177" t="s">
        <v>3174</v>
      </c>
      <c r="H662" s="177" t="s">
        <v>3178</v>
      </c>
      <c r="I662" s="177" t="s">
        <v>23</v>
      </c>
      <c r="J662" s="39" t="s">
        <v>18</v>
      </c>
      <c r="K662" s="39" t="s">
        <v>485</v>
      </c>
    </row>
    <row r="663" spans="1:13">
      <c r="A663" s="39" t="s">
        <v>3179</v>
      </c>
      <c r="B663" s="39" t="s">
        <v>3179</v>
      </c>
      <c r="C663" s="39" t="s">
        <v>35</v>
      </c>
      <c r="D663" s="39" t="s">
        <v>241</v>
      </c>
      <c r="E663" s="438" t="s">
        <v>241</v>
      </c>
      <c r="F663" s="177" t="s">
        <v>3180</v>
      </c>
      <c r="G663" s="177" t="s">
        <v>3181</v>
      </c>
      <c r="H663" s="177" t="s">
        <v>3182</v>
      </c>
      <c r="I663" s="177" t="s">
        <v>32</v>
      </c>
      <c r="J663" s="39" t="s">
        <v>2389</v>
      </c>
      <c r="K663" s="39" t="s">
        <v>802</v>
      </c>
    </row>
    <row r="664" spans="1:13">
      <c r="A664" s="39" t="s">
        <v>3183</v>
      </c>
      <c r="B664" s="265" t="s">
        <v>3183</v>
      </c>
      <c r="C664" s="39" t="s">
        <v>35</v>
      </c>
      <c r="D664" s="39" t="s">
        <v>241</v>
      </c>
      <c r="E664" s="438" t="s">
        <v>241</v>
      </c>
      <c r="F664" s="177" t="s">
        <v>3184</v>
      </c>
      <c r="G664" s="177" t="s">
        <v>3185</v>
      </c>
      <c r="H664" s="177" t="s">
        <v>3186</v>
      </c>
      <c r="I664" s="177" t="s">
        <v>32</v>
      </c>
      <c r="J664" s="39" t="s">
        <v>2213</v>
      </c>
      <c r="K664" s="39" t="s">
        <v>546</v>
      </c>
    </row>
    <row r="665" spans="1:13">
      <c r="A665" s="39" t="s">
        <v>3187</v>
      </c>
      <c r="B665" s="39" t="s">
        <v>3187</v>
      </c>
      <c r="C665" s="39" t="s">
        <v>35</v>
      </c>
      <c r="D665" s="39" t="s">
        <v>241</v>
      </c>
      <c r="E665" s="438" t="s">
        <v>241</v>
      </c>
      <c r="F665" s="177" t="s">
        <v>3188</v>
      </c>
      <c r="G665" s="177" t="s">
        <v>3189</v>
      </c>
      <c r="H665" s="177" t="s">
        <v>3190</v>
      </c>
      <c r="I665" s="177" t="s">
        <v>23</v>
      </c>
      <c r="J665" s="39" t="s">
        <v>18</v>
      </c>
      <c r="K665" s="39" t="s">
        <v>485</v>
      </c>
    </row>
    <row r="666" spans="1:13">
      <c r="A666" s="39" t="s">
        <v>240</v>
      </c>
      <c r="B666" s="39" t="s">
        <v>240</v>
      </c>
      <c r="C666" s="39" t="s">
        <v>35</v>
      </c>
      <c r="D666" s="39" t="s">
        <v>241</v>
      </c>
      <c r="E666" s="438" t="s">
        <v>241</v>
      </c>
      <c r="F666" s="177" t="s">
        <v>242</v>
      </c>
      <c r="G666" s="177" t="s">
        <v>243</v>
      </c>
      <c r="H666" s="177" t="s">
        <v>244</v>
      </c>
      <c r="I666" s="177" t="s">
        <v>32</v>
      </c>
      <c r="J666" s="39" t="s">
        <v>245</v>
      </c>
      <c r="K666" s="39" t="s">
        <v>100</v>
      </c>
    </row>
    <row r="667" spans="1:13">
      <c r="A667" s="39" t="s">
        <v>3191</v>
      </c>
      <c r="B667" s="265" t="s">
        <v>3191</v>
      </c>
      <c r="C667" s="39" t="s">
        <v>35</v>
      </c>
      <c r="D667" s="39" t="s">
        <v>241</v>
      </c>
      <c r="E667" s="438" t="s">
        <v>241</v>
      </c>
      <c r="F667" s="177" t="s">
        <v>3192</v>
      </c>
      <c r="G667" s="177" t="s">
        <v>3193</v>
      </c>
      <c r="H667" s="177" t="s">
        <v>3194</v>
      </c>
      <c r="I667" s="177" t="s">
        <v>32</v>
      </c>
      <c r="J667" s="39" t="s">
        <v>1481</v>
      </c>
      <c r="K667" s="39" t="s">
        <v>802</v>
      </c>
    </row>
    <row r="668" spans="1:13">
      <c r="A668" s="39" t="s">
        <v>247</v>
      </c>
      <c r="B668" s="39" t="s">
        <v>247</v>
      </c>
      <c r="C668" s="39" t="s">
        <v>35</v>
      </c>
      <c r="D668" s="39" t="s">
        <v>241</v>
      </c>
      <c r="E668" s="439" t="s">
        <v>241</v>
      </c>
      <c r="F668" s="177" t="s">
        <v>248</v>
      </c>
      <c r="G668" s="177" t="s">
        <v>249</v>
      </c>
      <c r="H668" s="177" t="s">
        <v>250</v>
      </c>
      <c r="I668" s="177" t="s">
        <v>32</v>
      </c>
      <c r="J668" s="39" t="s">
        <v>63</v>
      </c>
      <c r="K668" s="39" t="s">
        <v>24</v>
      </c>
    </row>
    <row r="669" spans="1:13">
      <c r="A669" s="39" t="s">
        <v>3195</v>
      </c>
      <c r="B669" s="265" t="s">
        <v>3195</v>
      </c>
      <c r="C669" s="39" t="s">
        <v>35</v>
      </c>
      <c r="D669" s="39" t="s">
        <v>241</v>
      </c>
      <c r="E669" s="438" t="s">
        <v>241</v>
      </c>
      <c r="F669" s="177" t="s">
        <v>3196</v>
      </c>
      <c r="G669" s="177" t="s">
        <v>3197</v>
      </c>
      <c r="H669" s="177" t="s">
        <v>3198</v>
      </c>
      <c r="I669" s="177" t="s">
        <v>32</v>
      </c>
      <c r="J669" s="39" t="s">
        <v>2224</v>
      </c>
      <c r="K669" s="39" t="s">
        <v>802</v>
      </c>
    </row>
    <row r="670" spans="1:13">
      <c r="A670" s="39" t="s">
        <v>3199</v>
      </c>
      <c r="B670" s="39" t="s">
        <v>3199</v>
      </c>
      <c r="C670" s="39" t="s">
        <v>35</v>
      </c>
      <c r="D670" s="39" t="s">
        <v>241</v>
      </c>
      <c r="E670" s="438" t="s">
        <v>241</v>
      </c>
      <c r="F670" s="177" t="s">
        <v>3200</v>
      </c>
      <c r="G670" s="177" t="s">
        <v>3201</v>
      </c>
      <c r="H670" s="177" t="s">
        <v>3202</v>
      </c>
      <c r="I670" s="177" t="s">
        <v>32</v>
      </c>
      <c r="J670" s="39" t="s">
        <v>1762</v>
      </c>
      <c r="K670" s="39" t="s">
        <v>485</v>
      </c>
    </row>
    <row r="671" spans="1:13">
      <c r="A671" s="39" t="s">
        <v>3203</v>
      </c>
      <c r="B671" s="265" t="s">
        <v>3203</v>
      </c>
      <c r="C671" s="39" t="s">
        <v>35</v>
      </c>
      <c r="D671" s="39" t="s">
        <v>241</v>
      </c>
      <c r="E671" s="438" t="s">
        <v>241</v>
      </c>
      <c r="F671" s="177" t="s">
        <v>3204</v>
      </c>
      <c r="G671" s="177" t="s">
        <v>3205</v>
      </c>
      <c r="H671" s="177" t="s">
        <v>3206</v>
      </c>
      <c r="I671" s="177" t="s">
        <v>23</v>
      </c>
      <c r="J671" s="39" t="s">
        <v>18</v>
      </c>
      <c r="K671" s="39" t="s">
        <v>485</v>
      </c>
    </row>
    <row r="672" spans="1:13">
      <c r="A672" s="39" t="s">
        <v>3207</v>
      </c>
      <c r="B672" s="39" t="s">
        <v>3207</v>
      </c>
      <c r="C672" s="39" t="s">
        <v>35</v>
      </c>
      <c r="D672" s="39" t="s">
        <v>241</v>
      </c>
      <c r="E672" s="438" t="s">
        <v>241</v>
      </c>
      <c r="F672" s="177" t="s">
        <v>3208</v>
      </c>
      <c r="G672" s="177" t="s">
        <v>3209</v>
      </c>
      <c r="H672" s="177" t="s">
        <v>3210</v>
      </c>
      <c r="I672" s="177" t="s">
        <v>23</v>
      </c>
      <c r="J672" s="39" t="s">
        <v>18</v>
      </c>
      <c r="K672" s="39" t="s">
        <v>485</v>
      </c>
    </row>
    <row r="673" spans="1:11">
      <c r="A673" s="39" t="s">
        <v>3211</v>
      </c>
      <c r="B673" s="39" t="s">
        <v>3211</v>
      </c>
      <c r="C673" s="39" t="s">
        <v>35</v>
      </c>
      <c r="D673" s="39" t="s">
        <v>241</v>
      </c>
      <c r="E673" s="439" t="s">
        <v>241</v>
      </c>
      <c r="F673" s="177" t="s">
        <v>3212</v>
      </c>
      <c r="G673" s="177" t="s">
        <v>3213</v>
      </c>
      <c r="H673" s="177" t="s">
        <v>3214</v>
      </c>
      <c r="I673" s="177" t="s">
        <v>32</v>
      </c>
      <c r="J673" s="39" t="s">
        <v>2232</v>
      </c>
      <c r="K673" s="39" t="s">
        <v>802</v>
      </c>
    </row>
    <row r="674" spans="1:11">
      <c r="A674" s="39" t="s">
        <v>3215</v>
      </c>
      <c r="B674" s="39" t="s">
        <v>3215</v>
      </c>
      <c r="C674" s="39" t="s">
        <v>35</v>
      </c>
      <c r="D674" s="39" t="s">
        <v>241</v>
      </c>
      <c r="E674" s="439" t="s">
        <v>241</v>
      </c>
      <c r="F674" s="177" t="s">
        <v>3216</v>
      </c>
      <c r="G674" s="177" t="s">
        <v>3217</v>
      </c>
      <c r="H674" s="177" t="s">
        <v>3218</v>
      </c>
      <c r="I674" s="177" t="s">
        <v>32</v>
      </c>
      <c r="J674" s="454" t="s">
        <v>3219</v>
      </c>
      <c r="K674" s="39" t="s">
        <v>546</v>
      </c>
    </row>
    <row r="675" spans="1:11">
      <c r="A675" s="39" t="s">
        <v>3220</v>
      </c>
      <c r="B675" s="265" t="s">
        <v>3220</v>
      </c>
      <c r="C675" s="39" t="s">
        <v>35</v>
      </c>
      <c r="D675" s="39" t="s">
        <v>241</v>
      </c>
      <c r="E675" s="438" t="s">
        <v>241</v>
      </c>
      <c r="F675" s="177" t="s">
        <v>3221</v>
      </c>
      <c r="G675" s="177" t="s">
        <v>3222</v>
      </c>
      <c r="H675" s="177" t="s">
        <v>3223</v>
      </c>
      <c r="I675" s="177" t="s">
        <v>32</v>
      </c>
      <c r="J675" s="39" t="s">
        <v>2467</v>
      </c>
      <c r="K675" s="39" t="s">
        <v>802</v>
      </c>
    </row>
    <row r="676" spans="1:11">
      <c r="A676" s="39" t="s">
        <v>3224</v>
      </c>
      <c r="B676" s="265" t="s">
        <v>3224</v>
      </c>
      <c r="C676" s="39" t="s">
        <v>35</v>
      </c>
      <c r="D676" s="39" t="s">
        <v>241</v>
      </c>
      <c r="E676" s="438" t="s">
        <v>241</v>
      </c>
      <c r="F676" s="177" t="s">
        <v>3225</v>
      </c>
      <c r="G676" s="177" t="s">
        <v>3226</v>
      </c>
      <c r="H676" s="177" t="s">
        <v>3227</v>
      </c>
      <c r="I676" s="177" t="s">
        <v>32</v>
      </c>
      <c r="J676" s="39" t="s">
        <v>2208</v>
      </c>
      <c r="K676" s="39" t="s">
        <v>802</v>
      </c>
    </row>
    <row r="677" spans="1:11">
      <c r="A677" s="39" t="s">
        <v>3228</v>
      </c>
      <c r="B677" s="39" t="s">
        <v>3228</v>
      </c>
      <c r="C677" s="39" t="s">
        <v>35</v>
      </c>
      <c r="D677" s="39" t="s">
        <v>241</v>
      </c>
      <c r="E677" s="439" t="s">
        <v>241</v>
      </c>
      <c r="F677" s="406" t="s">
        <v>3229</v>
      </c>
      <c r="G677" s="177" t="s">
        <v>3230</v>
      </c>
      <c r="H677" s="177" t="s">
        <v>3231</v>
      </c>
      <c r="I677" s="177" t="s">
        <v>32</v>
      </c>
      <c r="J677" s="39" t="s">
        <v>742</v>
      </c>
      <c r="K677" s="39" t="s">
        <v>802</v>
      </c>
    </row>
    <row r="678" spans="1:11">
      <c r="A678" s="39" t="s">
        <v>251</v>
      </c>
      <c r="B678" s="39" t="s">
        <v>251</v>
      </c>
      <c r="C678" s="39" t="s">
        <v>35</v>
      </c>
      <c r="D678" s="39" t="s">
        <v>241</v>
      </c>
      <c r="E678" s="438" t="s">
        <v>241</v>
      </c>
      <c r="F678" s="177" t="s">
        <v>252</v>
      </c>
      <c r="G678" s="177" t="s">
        <v>253</v>
      </c>
      <c r="H678" s="177" t="s">
        <v>254</v>
      </c>
      <c r="I678" s="177" t="s">
        <v>23</v>
      </c>
      <c r="J678" s="39" t="s">
        <v>18</v>
      </c>
      <c r="K678" s="39" t="s">
        <v>24</v>
      </c>
    </row>
    <row r="679" spans="1:11">
      <c r="A679" s="39" t="s">
        <v>3232</v>
      </c>
      <c r="B679" s="265" t="s">
        <v>3232</v>
      </c>
      <c r="C679" s="39" t="s">
        <v>35</v>
      </c>
      <c r="D679" s="39" t="s">
        <v>241</v>
      </c>
      <c r="E679" s="438" t="s">
        <v>241</v>
      </c>
      <c r="F679" s="177" t="s">
        <v>3233</v>
      </c>
      <c r="G679" s="177" t="s">
        <v>3234</v>
      </c>
      <c r="H679" s="177" t="s">
        <v>3235</v>
      </c>
      <c r="I679" s="177" t="s">
        <v>32</v>
      </c>
      <c r="J679" s="39" t="s">
        <v>2338</v>
      </c>
      <c r="K679" s="39" t="s">
        <v>802</v>
      </c>
    </row>
    <row r="680" spans="1:11">
      <c r="A680" s="39" t="s">
        <v>3236</v>
      </c>
      <c r="B680" s="39" t="s">
        <v>3236</v>
      </c>
      <c r="C680" s="39" t="s">
        <v>35</v>
      </c>
      <c r="D680" s="39" t="s">
        <v>241</v>
      </c>
      <c r="E680" s="438" t="s">
        <v>241</v>
      </c>
      <c r="F680" s="177" t="s">
        <v>3237</v>
      </c>
      <c r="G680" s="177" t="s">
        <v>3238</v>
      </c>
      <c r="H680" s="177" t="s">
        <v>3239</v>
      </c>
      <c r="I680" s="177" t="s">
        <v>32</v>
      </c>
      <c r="J680" s="39" t="s">
        <v>2085</v>
      </c>
      <c r="K680" s="39" t="s">
        <v>546</v>
      </c>
    </row>
    <row r="681" spans="1:11">
      <c r="A681" s="39" t="s">
        <v>256</v>
      </c>
      <c r="B681" s="265" t="s">
        <v>256</v>
      </c>
      <c r="C681" s="39" t="s">
        <v>35</v>
      </c>
      <c r="D681" s="39" t="s">
        <v>241</v>
      </c>
      <c r="E681" s="438" t="s">
        <v>241</v>
      </c>
      <c r="F681" s="177" t="s">
        <v>257</v>
      </c>
      <c r="G681" s="177" t="s">
        <v>258</v>
      </c>
      <c r="H681" s="177" t="s">
        <v>259</v>
      </c>
      <c r="I681" s="177" t="s">
        <v>32</v>
      </c>
      <c r="J681" s="39" t="s">
        <v>45</v>
      </c>
      <c r="K681" s="39" t="s">
        <v>24</v>
      </c>
    </row>
    <row r="682" spans="1:11">
      <c r="A682" s="39" t="s">
        <v>3240</v>
      </c>
      <c r="B682" s="265" t="s">
        <v>3240</v>
      </c>
      <c r="C682" s="39" t="s">
        <v>35</v>
      </c>
      <c r="D682" s="39" t="s">
        <v>241</v>
      </c>
      <c r="E682" s="438" t="s">
        <v>241</v>
      </c>
      <c r="F682" s="177" t="s">
        <v>3241</v>
      </c>
      <c r="G682" s="177" t="s">
        <v>3242</v>
      </c>
      <c r="H682" s="177" t="s">
        <v>3243</v>
      </c>
      <c r="I682" s="177" t="s">
        <v>32</v>
      </c>
      <c r="J682" s="39" t="s">
        <v>2344</v>
      </c>
      <c r="K682" s="39" t="s">
        <v>802</v>
      </c>
    </row>
    <row r="683" spans="1:11">
      <c r="A683" s="39" t="s">
        <v>260</v>
      </c>
      <c r="B683" s="39" t="s">
        <v>260</v>
      </c>
      <c r="C683" s="39" t="s">
        <v>35</v>
      </c>
      <c r="D683" s="39" t="s">
        <v>241</v>
      </c>
      <c r="E683" s="438" t="s">
        <v>241</v>
      </c>
      <c r="F683" s="177" t="s">
        <v>261</v>
      </c>
      <c r="G683" s="177" t="s">
        <v>262</v>
      </c>
      <c r="H683" s="177" t="s">
        <v>263</v>
      </c>
      <c r="I683" s="177" t="s">
        <v>32</v>
      </c>
      <c r="J683" s="39" t="s">
        <v>18</v>
      </c>
      <c r="K683" s="39" t="s">
        <v>24</v>
      </c>
    </row>
    <row r="684" spans="1:11">
      <c r="A684" s="39" t="s">
        <v>264</v>
      </c>
      <c r="B684" s="265" t="s">
        <v>264</v>
      </c>
      <c r="C684" s="39" t="s">
        <v>35</v>
      </c>
      <c r="D684" s="39" t="s">
        <v>241</v>
      </c>
      <c r="E684" s="438" t="s">
        <v>241</v>
      </c>
      <c r="F684" s="177" t="s">
        <v>265</v>
      </c>
      <c r="G684" s="177" t="s">
        <v>266</v>
      </c>
      <c r="H684" s="177" t="s">
        <v>267</v>
      </c>
      <c r="I684" s="177" t="s">
        <v>32</v>
      </c>
      <c r="J684" s="39" t="s">
        <v>268</v>
      </c>
      <c r="K684" s="39" t="s">
        <v>24</v>
      </c>
    </row>
    <row r="685" spans="1:11">
      <c r="A685" s="39" t="s">
        <v>3244</v>
      </c>
      <c r="B685" s="265" t="s">
        <v>3244</v>
      </c>
      <c r="C685" s="39" t="s">
        <v>35</v>
      </c>
      <c r="D685" s="39" t="s">
        <v>241</v>
      </c>
      <c r="E685" s="438" t="s">
        <v>241</v>
      </c>
      <c r="F685" s="177" t="s">
        <v>3245</v>
      </c>
      <c r="G685" s="177" t="s">
        <v>3246</v>
      </c>
      <c r="H685" s="177" t="s">
        <v>3247</v>
      </c>
      <c r="I685" s="177" t="s">
        <v>32</v>
      </c>
      <c r="J685" s="39" t="s">
        <v>2232</v>
      </c>
      <c r="K685" s="39" t="s">
        <v>802</v>
      </c>
    </row>
    <row r="686" spans="1:11">
      <c r="A686" s="39" t="s">
        <v>269</v>
      </c>
      <c r="B686" s="39" t="s">
        <v>269</v>
      </c>
      <c r="C686" s="39" t="s">
        <v>35</v>
      </c>
      <c r="D686" s="39" t="s">
        <v>241</v>
      </c>
      <c r="E686" s="39" t="s">
        <v>241</v>
      </c>
      <c r="F686" s="177" t="s">
        <v>270</v>
      </c>
      <c r="G686" s="177" t="s">
        <v>271</v>
      </c>
      <c r="H686" s="177">
        <v>36387389630</v>
      </c>
      <c r="I686" s="177" t="s">
        <v>32</v>
      </c>
      <c r="J686" s="39" t="s">
        <v>213</v>
      </c>
      <c r="K686" s="39" t="s">
        <v>78</v>
      </c>
    </row>
    <row r="687" spans="1:11">
      <c r="A687" s="39" t="s">
        <v>3248</v>
      </c>
      <c r="B687" s="265" t="s">
        <v>3248</v>
      </c>
      <c r="C687" s="39" t="s">
        <v>35</v>
      </c>
      <c r="D687" s="39" t="s">
        <v>3249</v>
      </c>
      <c r="E687" s="438" t="s">
        <v>3249</v>
      </c>
      <c r="F687" s="177" t="s">
        <v>3250</v>
      </c>
      <c r="G687" s="177" t="s">
        <v>3251</v>
      </c>
      <c r="H687" s="177" t="s">
        <v>3252</v>
      </c>
      <c r="I687" s="177" t="s">
        <v>23</v>
      </c>
      <c r="J687" s="39" t="s">
        <v>18</v>
      </c>
      <c r="K687" s="39" t="s">
        <v>485</v>
      </c>
    </row>
    <row r="688" spans="1:11">
      <c r="A688" s="39" t="s">
        <v>3253</v>
      </c>
      <c r="B688" s="39" t="s">
        <v>3253</v>
      </c>
      <c r="C688" s="39" t="s">
        <v>35</v>
      </c>
      <c r="D688" s="39" t="s">
        <v>3249</v>
      </c>
      <c r="E688" s="39" t="s">
        <v>3249</v>
      </c>
      <c r="F688" s="177" t="s">
        <v>3254</v>
      </c>
      <c r="I688" s="177" t="s">
        <v>23</v>
      </c>
      <c r="J688" s="39" t="s">
        <v>18</v>
      </c>
      <c r="K688" s="39" t="s">
        <v>485</v>
      </c>
    </row>
    <row r="689" spans="1:11">
      <c r="A689" s="39" t="s">
        <v>272</v>
      </c>
      <c r="B689" s="39" t="s">
        <v>272</v>
      </c>
      <c r="C689" s="39" t="s">
        <v>35</v>
      </c>
      <c r="D689" s="39" t="s">
        <v>241</v>
      </c>
      <c r="E689" s="439" t="s">
        <v>241</v>
      </c>
      <c r="F689" s="177" t="s">
        <v>273</v>
      </c>
      <c r="G689" s="177" t="s">
        <v>274</v>
      </c>
      <c r="H689" s="177" t="s">
        <v>275</v>
      </c>
      <c r="I689" s="177" t="s">
        <v>32</v>
      </c>
      <c r="J689" s="39" t="s">
        <v>45</v>
      </c>
      <c r="K689" s="39" t="s">
        <v>24</v>
      </c>
    </row>
    <row r="690" spans="1:11">
      <c r="A690" s="39" t="s">
        <v>3255</v>
      </c>
      <c r="B690" s="265" t="s">
        <v>3255</v>
      </c>
      <c r="C690" s="39" t="s">
        <v>35</v>
      </c>
      <c r="D690" s="39" t="s">
        <v>241</v>
      </c>
      <c r="E690" s="438" t="s">
        <v>241</v>
      </c>
      <c r="F690" s="177" t="s">
        <v>3256</v>
      </c>
      <c r="G690" s="177" t="s">
        <v>3257</v>
      </c>
      <c r="H690" s="177" t="s">
        <v>3258</v>
      </c>
      <c r="I690" s="177" t="s">
        <v>32</v>
      </c>
      <c r="J690" s="39" t="s">
        <v>3259</v>
      </c>
      <c r="K690" s="39" t="s">
        <v>802</v>
      </c>
    </row>
    <row r="691" spans="1:11">
      <c r="A691" s="39" t="s">
        <v>3260</v>
      </c>
      <c r="B691" s="265" t="s">
        <v>3260</v>
      </c>
      <c r="C691" s="39" t="s">
        <v>35</v>
      </c>
      <c r="D691" s="39" t="s">
        <v>241</v>
      </c>
      <c r="E691" s="438" t="s">
        <v>241</v>
      </c>
      <c r="F691" s="177" t="s">
        <v>3261</v>
      </c>
      <c r="G691" s="177" t="s">
        <v>3262</v>
      </c>
      <c r="H691" s="177" t="s">
        <v>3263</v>
      </c>
      <c r="I691" s="177" t="s">
        <v>32</v>
      </c>
      <c r="J691" s="39" t="s">
        <v>2208</v>
      </c>
      <c r="K691" s="39" t="s">
        <v>802</v>
      </c>
    </row>
    <row r="692" spans="1:11">
      <c r="A692" s="39" t="s">
        <v>3264</v>
      </c>
      <c r="B692" s="39" t="s">
        <v>3264</v>
      </c>
      <c r="C692" s="39" t="s">
        <v>35</v>
      </c>
      <c r="D692" s="39" t="s">
        <v>241</v>
      </c>
      <c r="E692" s="39" t="s">
        <v>241</v>
      </c>
      <c r="F692" s="177" t="s">
        <v>3265</v>
      </c>
      <c r="G692" s="177" t="s">
        <v>3266</v>
      </c>
      <c r="H692" s="177" t="s">
        <v>18</v>
      </c>
      <c r="I692" s="177" t="s">
        <v>54</v>
      </c>
      <c r="J692" s="39" t="s">
        <v>18</v>
      </c>
      <c r="K692" s="39" t="s">
        <v>485</v>
      </c>
    </row>
    <row r="693" spans="1:11">
      <c r="A693" s="39" t="s">
        <v>276</v>
      </c>
      <c r="B693" s="265" t="s">
        <v>276</v>
      </c>
      <c r="C693" s="39" t="s">
        <v>35</v>
      </c>
      <c r="D693" s="39" t="s">
        <v>241</v>
      </c>
      <c r="E693" s="438" t="s">
        <v>241</v>
      </c>
      <c r="F693" s="177" t="s">
        <v>277</v>
      </c>
      <c r="G693" s="177" t="s">
        <v>278</v>
      </c>
      <c r="H693" s="177" t="s">
        <v>279</v>
      </c>
      <c r="I693" s="177" t="s">
        <v>32</v>
      </c>
      <c r="J693" s="39" t="s">
        <v>268</v>
      </c>
      <c r="K693" s="39" t="s">
        <v>24</v>
      </c>
    </row>
    <row r="694" spans="1:11">
      <c r="A694" s="39" t="s">
        <v>3267</v>
      </c>
      <c r="B694" s="265" t="s">
        <v>3267</v>
      </c>
      <c r="C694" s="39" t="s">
        <v>35</v>
      </c>
      <c r="D694" s="39" t="s">
        <v>241</v>
      </c>
      <c r="E694" s="438" t="s">
        <v>241</v>
      </c>
      <c r="F694" s="177" t="s">
        <v>3268</v>
      </c>
      <c r="G694" s="177" t="s">
        <v>3269</v>
      </c>
      <c r="H694" s="177" t="s">
        <v>3270</v>
      </c>
      <c r="I694" s="177" t="s">
        <v>23</v>
      </c>
      <c r="J694" s="39" t="s">
        <v>18</v>
      </c>
      <c r="K694" s="39" t="s">
        <v>485</v>
      </c>
    </row>
    <row r="695" spans="1:11">
      <c r="A695" s="39" t="s">
        <v>3271</v>
      </c>
      <c r="B695" s="265" t="s">
        <v>3271</v>
      </c>
      <c r="C695" s="39" t="s">
        <v>35</v>
      </c>
      <c r="D695" s="39" t="s">
        <v>241</v>
      </c>
      <c r="E695" s="39" t="s">
        <v>241</v>
      </c>
      <c r="F695" s="177" t="s">
        <v>3272</v>
      </c>
      <c r="G695" s="177" t="s">
        <v>3273</v>
      </c>
      <c r="H695" s="177" t="s">
        <v>18</v>
      </c>
      <c r="I695" s="177" t="s">
        <v>23</v>
      </c>
      <c r="J695" s="39" t="s">
        <v>18</v>
      </c>
      <c r="K695" s="39" t="s">
        <v>485</v>
      </c>
    </row>
    <row r="696" spans="1:11">
      <c r="A696" s="39" t="s">
        <v>3274</v>
      </c>
      <c r="B696" s="265" t="s">
        <v>3274</v>
      </c>
      <c r="C696" s="39" t="s">
        <v>35</v>
      </c>
      <c r="D696" s="39" t="s">
        <v>241</v>
      </c>
      <c r="E696" s="438" t="s">
        <v>241</v>
      </c>
      <c r="F696" s="177" t="s">
        <v>3275</v>
      </c>
      <c r="G696" s="177" t="s">
        <v>3276</v>
      </c>
      <c r="H696" s="177" t="s">
        <v>3277</v>
      </c>
      <c r="I696" s="177" t="s">
        <v>23</v>
      </c>
      <c r="J696" s="39" t="s">
        <v>18</v>
      </c>
      <c r="K696" s="39" t="s">
        <v>485</v>
      </c>
    </row>
    <row r="697" spans="1:11">
      <c r="A697" s="39" t="s">
        <v>3278</v>
      </c>
      <c r="B697" s="265" t="s">
        <v>3278</v>
      </c>
      <c r="C697" s="39" t="s">
        <v>35</v>
      </c>
      <c r="D697" s="39" t="s">
        <v>241</v>
      </c>
      <c r="E697" s="438" t="s">
        <v>241</v>
      </c>
      <c r="F697" s="177" t="s">
        <v>3279</v>
      </c>
      <c r="G697" s="177" t="s">
        <v>3280</v>
      </c>
      <c r="H697" s="177" t="s">
        <v>3281</v>
      </c>
      <c r="I697" s="177" t="s">
        <v>32</v>
      </c>
      <c r="J697" s="39" t="s">
        <v>3259</v>
      </c>
      <c r="K697" s="39" t="s">
        <v>802</v>
      </c>
    </row>
    <row r="698" spans="1:11">
      <c r="A698" s="39" t="s">
        <v>280</v>
      </c>
      <c r="B698" s="39" t="s">
        <v>280</v>
      </c>
      <c r="C698" s="39" t="s">
        <v>35</v>
      </c>
      <c r="D698" s="39" t="s">
        <v>241</v>
      </c>
      <c r="E698" s="39" t="s">
        <v>241</v>
      </c>
      <c r="F698" s="177" t="s">
        <v>281</v>
      </c>
      <c r="G698" s="177" t="s">
        <v>282</v>
      </c>
      <c r="H698" s="177" t="s">
        <v>18</v>
      </c>
      <c r="I698" s="177" t="s">
        <v>32</v>
      </c>
      <c r="J698" s="39" t="s">
        <v>283</v>
      </c>
      <c r="K698" s="39" t="s">
        <v>78</v>
      </c>
    </row>
    <row r="699" spans="1:11">
      <c r="A699" s="39" t="s">
        <v>3282</v>
      </c>
      <c r="B699" s="39" t="s">
        <v>3282</v>
      </c>
      <c r="C699" s="39" t="s">
        <v>35</v>
      </c>
      <c r="D699" s="39" t="s">
        <v>241</v>
      </c>
      <c r="E699" s="39" t="s">
        <v>241</v>
      </c>
      <c r="F699" s="177" t="s">
        <v>3283</v>
      </c>
      <c r="G699" s="177" t="s">
        <v>3284</v>
      </c>
      <c r="H699" s="177" t="s">
        <v>18</v>
      </c>
      <c r="I699" s="177" t="s">
        <v>32</v>
      </c>
      <c r="J699" s="39" t="s">
        <v>3285</v>
      </c>
      <c r="K699" s="39" t="s">
        <v>802</v>
      </c>
    </row>
    <row r="700" spans="1:11">
      <c r="A700" s="39" t="s">
        <v>3286</v>
      </c>
      <c r="B700" s="265" t="s">
        <v>3286</v>
      </c>
      <c r="C700" s="39" t="s">
        <v>35</v>
      </c>
      <c r="D700" s="39" t="s">
        <v>241</v>
      </c>
      <c r="E700" s="438" t="s">
        <v>241</v>
      </c>
      <c r="F700" s="177" t="s">
        <v>3287</v>
      </c>
      <c r="G700" s="177" t="s">
        <v>3288</v>
      </c>
      <c r="H700" s="177" t="s">
        <v>3289</v>
      </c>
      <c r="I700" s="177" t="s">
        <v>32</v>
      </c>
      <c r="J700" s="39" t="s">
        <v>1819</v>
      </c>
      <c r="K700" s="39" t="s">
        <v>802</v>
      </c>
    </row>
    <row r="701" spans="1:11">
      <c r="A701" s="39" t="s">
        <v>3290</v>
      </c>
      <c r="B701" s="39" t="s">
        <v>3290</v>
      </c>
      <c r="C701" s="39" t="s">
        <v>35</v>
      </c>
      <c r="D701" s="39" t="s">
        <v>241</v>
      </c>
      <c r="E701" s="438" t="s">
        <v>241</v>
      </c>
      <c r="F701" s="177" t="s">
        <v>3291</v>
      </c>
      <c r="G701" s="177" t="s">
        <v>3292</v>
      </c>
      <c r="H701" s="177" t="s">
        <v>3293</v>
      </c>
      <c r="I701" s="177" t="s">
        <v>32</v>
      </c>
      <c r="J701" s="39" t="s">
        <v>3061</v>
      </c>
      <c r="K701" s="39" t="s">
        <v>802</v>
      </c>
    </row>
    <row r="702" spans="1:11">
      <c r="A702" s="39" t="s">
        <v>3294</v>
      </c>
      <c r="B702" s="265" t="s">
        <v>3294</v>
      </c>
      <c r="C702" s="39" t="s">
        <v>35</v>
      </c>
      <c r="D702" s="39" t="s">
        <v>241</v>
      </c>
      <c r="E702" s="438" t="s">
        <v>241</v>
      </c>
      <c r="F702" s="177" t="s">
        <v>3295</v>
      </c>
      <c r="G702" s="177" t="s">
        <v>3296</v>
      </c>
      <c r="H702" s="177" t="s">
        <v>3297</v>
      </c>
      <c r="I702" s="177" t="s">
        <v>23</v>
      </c>
      <c r="J702" s="39" t="s">
        <v>18</v>
      </c>
      <c r="K702" s="39" t="s">
        <v>485</v>
      </c>
    </row>
    <row r="703" spans="1:11">
      <c r="A703" s="39" t="s">
        <v>3298</v>
      </c>
      <c r="B703" s="265" t="s">
        <v>3298</v>
      </c>
      <c r="C703" s="39" t="s">
        <v>35</v>
      </c>
      <c r="D703" s="39" t="s">
        <v>241</v>
      </c>
      <c r="E703" s="438" t="s">
        <v>241</v>
      </c>
      <c r="F703" s="177" t="s">
        <v>3299</v>
      </c>
      <c r="G703" s="177" t="s">
        <v>3300</v>
      </c>
      <c r="H703" s="177" t="s">
        <v>3301</v>
      </c>
      <c r="I703" s="177" t="s">
        <v>32</v>
      </c>
      <c r="J703" s="39" t="s">
        <v>3302</v>
      </c>
      <c r="K703" s="39" t="s">
        <v>802</v>
      </c>
    </row>
    <row r="704" spans="1:11">
      <c r="A704" s="39" t="s">
        <v>284</v>
      </c>
      <c r="B704" s="265" t="s">
        <v>284</v>
      </c>
      <c r="C704" s="39" t="s">
        <v>35</v>
      </c>
      <c r="D704" s="39" t="s">
        <v>241</v>
      </c>
      <c r="E704" s="438" t="s">
        <v>241</v>
      </c>
      <c r="F704" s="177" t="s">
        <v>285</v>
      </c>
      <c r="G704" s="177" t="s">
        <v>286</v>
      </c>
      <c r="H704" s="177" t="s">
        <v>287</v>
      </c>
      <c r="I704" s="177" t="s">
        <v>32</v>
      </c>
      <c r="J704" s="39" t="s">
        <v>48</v>
      </c>
      <c r="K704" s="39" t="s">
        <v>24</v>
      </c>
    </row>
    <row r="705" spans="1:12">
      <c r="A705" s="39" t="s">
        <v>3303</v>
      </c>
      <c r="B705" s="39" t="s">
        <v>3303</v>
      </c>
      <c r="C705" s="39" t="s">
        <v>35</v>
      </c>
      <c r="D705" s="39" t="s">
        <v>241</v>
      </c>
      <c r="E705" s="438" t="s">
        <v>241</v>
      </c>
      <c r="F705" s="177" t="s">
        <v>3304</v>
      </c>
      <c r="G705" s="177" t="s">
        <v>3305</v>
      </c>
      <c r="H705" s="177" t="s">
        <v>3306</v>
      </c>
      <c r="I705" s="177" t="s">
        <v>32</v>
      </c>
      <c r="J705" s="39" t="s">
        <v>1757</v>
      </c>
      <c r="K705" s="39" t="s">
        <v>802</v>
      </c>
    </row>
    <row r="706" spans="1:12">
      <c r="A706" s="39" t="s">
        <v>3307</v>
      </c>
      <c r="B706" s="265" t="s">
        <v>3307</v>
      </c>
      <c r="C706" s="39" t="s">
        <v>35</v>
      </c>
      <c r="D706" s="39" t="s">
        <v>241</v>
      </c>
      <c r="E706" s="438" t="s">
        <v>241</v>
      </c>
      <c r="F706" s="177" t="s">
        <v>3308</v>
      </c>
      <c r="G706" s="177" t="s">
        <v>3309</v>
      </c>
      <c r="H706" s="177" t="s">
        <v>3310</v>
      </c>
      <c r="I706" s="177" t="s">
        <v>32</v>
      </c>
      <c r="J706" s="39" t="s">
        <v>1619</v>
      </c>
      <c r="K706" s="39" t="s">
        <v>1620</v>
      </c>
    </row>
    <row r="707" spans="1:12">
      <c r="A707" s="39" t="s">
        <v>3311</v>
      </c>
      <c r="B707" s="39" t="s">
        <v>3311</v>
      </c>
      <c r="C707" s="39" t="s">
        <v>35</v>
      </c>
      <c r="D707" s="39" t="s">
        <v>241</v>
      </c>
      <c r="E707" s="442" t="s">
        <v>241</v>
      </c>
      <c r="F707" s="177" t="s">
        <v>3312</v>
      </c>
      <c r="G707" s="177" t="s">
        <v>3313</v>
      </c>
      <c r="H707" s="177" t="s">
        <v>3314</v>
      </c>
      <c r="I707" s="177" t="s">
        <v>54</v>
      </c>
      <c r="J707" s="177" t="s">
        <v>54</v>
      </c>
      <c r="K707" s="39" t="s">
        <v>485</v>
      </c>
    </row>
    <row r="708" spans="1:12">
      <c r="A708" s="39" t="s">
        <v>3315</v>
      </c>
      <c r="B708" s="265" t="s">
        <v>3315</v>
      </c>
      <c r="C708" s="39" t="s">
        <v>35</v>
      </c>
      <c r="D708" s="39" t="s">
        <v>241</v>
      </c>
      <c r="E708" s="438" t="s">
        <v>241</v>
      </c>
      <c r="F708" s="177" t="s">
        <v>3316</v>
      </c>
      <c r="G708" s="177" t="s">
        <v>3317</v>
      </c>
      <c r="H708" s="177" t="s">
        <v>3318</v>
      </c>
      <c r="I708" s="177" t="s">
        <v>32</v>
      </c>
      <c r="J708" s="39" t="s">
        <v>2518</v>
      </c>
      <c r="K708" s="39" t="s">
        <v>802</v>
      </c>
    </row>
    <row r="709" spans="1:12">
      <c r="A709" s="39" t="s">
        <v>3319</v>
      </c>
      <c r="B709" s="265" t="s">
        <v>3319</v>
      </c>
      <c r="C709" s="39" t="s">
        <v>35</v>
      </c>
      <c r="D709" s="39" t="s">
        <v>241</v>
      </c>
      <c r="E709" s="438" t="s">
        <v>241</v>
      </c>
      <c r="F709" s="177" t="s">
        <v>3320</v>
      </c>
      <c r="G709" s="177" t="s">
        <v>3321</v>
      </c>
      <c r="H709" s="177" t="s">
        <v>3322</v>
      </c>
      <c r="I709" s="177" t="s">
        <v>32</v>
      </c>
      <c r="J709" s="39" t="s">
        <v>1541</v>
      </c>
      <c r="K709" s="39" t="s">
        <v>546</v>
      </c>
    </row>
    <row r="710" spans="1:12">
      <c r="A710" s="39" t="s">
        <v>3323</v>
      </c>
      <c r="B710" s="265" t="s">
        <v>3323</v>
      </c>
      <c r="C710" s="39" t="s">
        <v>35</v>
      </c>
      <c r="D710" s="39" t="s">
        <v>241</v>
      </c>
      <c r="E710" s="438" t="s">
        <v>241</v>
      </c>
      <c r="F710" s="177" t="s">
        <v>18</v>
      </c>
      <c r="G710" s="177" t="s">
        <v>3324</v>
      </c>
      <c r="H710" s="177" t="s">
        <v>3325</v>
      </c>
      <c r="I710" s="177" t="s">
        <v>32</v>
      </c>
      <c r="J710" s="39" t="s">
        <v>2200</v>
      </c>
      <c r="K710" s="39" t="s">
        <v>802</v>
      </c>
    </row>
    <row r="711" spans="1:12">
      <c r="A711" s="39" t="s">
        <v>3326</v>
      </c>
      <c r="B711" s="39" t="s">
        <v>3326</v>
      </c>
      <c r="C711" s="39" t="s">
        <v>35</v>
      </c>
      <c r="D711" s="39" t="s">
        <v>241</v>
      </c>
      <c r="E711" s="39" t="s">
        <v>241</v>
      </c>
      <c r="F711" s="177" t="s">
        <v>3327</v>
      </c>
      <c r="G711" s="177" t="s">
        <v>18</v>
      </c>
      <c r="H711" s="177" t="s">
        <v>18</v>
      </c>
      <c r="I711" s="177" t="s">
        <v>23</v>
      </c>
      <c r="J711" s="39" t="s">
        <v>18</v>
      </c>
      <c r="K711" s="39" t="s">
        <v>485</v>
      </c>
    </row>
    <row r="712" spans="1:12">
      <c r="A712" s="39" t="s">
        <v>3328</v>
      </c>
      <c r="B712" s="39" t="s">
        <v>3328</v>
      </c>
      <c r="C712" s="39" t="s">
        <v>35</v>
      </c>
      <c r="D712" s="39" t="s">
        <v>241</v>
      </c>
      <c r="E712" s="39" t="s">
        <v>241</v>
      </c>
      <c r="F712" s="177" t="s">
        <v>3329</v>
      </c>
      <c r="G712" s="177" t="s">
        <v>18</v>
      </c>
      <c r="H712" s="177" t="s">
        <v>18</v>
      </c>
      <c r="I712" s="177" t="s">
        <v>23</v>
      </c>
      <c r="J712" s="39" t="s">
        <v>18</v>
      </c>
      <c r="K712" s="39" t="s">
        <v>485</v>
      </c>
    </row>
    <row r="713" spans="1:12">
      <c r="A713" s="39" t="s">
        <v>3330</v>
      </c>
      <c r="B713" s="39" t="s">
        <v>3330</v>
      </c>
      <c r="C713" s="39" t="s">
        <v>35</v>
      </c>
      <c r="D713" s="39" t="s">
        <v>241</v>
      </c>
      <c r="E713" s="39" t="s">
        <v>241</v>
      </c>
      <c r="F713" s="177" t="s">
        <v>3331</v>
      </c>
      <c r="G713" s="177" t="s">
        <v>18</v>
      </c>
      <c r="H713" s="177" t="s">
        <v>18</v>
      </c>
      <c r="I713" s="177" t="s">
        <v>23</v>
      </c>
      <c r="J713" s="39" t="s">
        <v>18</v>
      </c>
      <c r="K713" s="39" t="s">
        <v>485</v>
      </c>
    </row>
    <row r="714" spans="1:12">
      <c r="A714" s="39" t="s">
        <v>3332</v>
      </c>
      <c r="B714" s="265" t="s">
        <v>3332</v>
      </c>
      <c r="C714" s="39" t="s">
        <v>35</v>
      </c>
      <c r="D714" s="39" t="s">
        <v>136</v>
      </c>
      <c r="E714" s="438" t="s">
        <v>136</v>
      </c>
      <c r="F714" s="177" t="s">
        <v>3333</v>
      </c>
      <c r="G714" s="177" t="s">
        <v>3334</v>
      </c>
      <c r="H714" s="177" t="s">
        <v>3335</v>
      </c>
      <c r="I714" s="177" t="s">
        <v>23</v>
      </c>
      <c r="J714" s="39" t="s">
        <v>18</v>
      </c>
      <c r="K714" s="39" t="s">
        <v>485</v>
      </c>
    </row>
    <row r="715" spans="1:12">
      <c r="A715" s="39" t="s">
        <v>3336</v>
      </c>
      <c r="B715" s="39" t="s">
        <v>3336</v>
      </c>
      <c r="C715" s="39" t="s">
        <v>35</v>
      </c>
      <c r="D715" s="39" t="s">
        <v>136</v>
      </c>
      <c r="E715" s="438" t="s">
        <v>136</v>
      </c>
      <c r="F715" s="177" t="s">
        <v>3337</v>
      </c>
      <c r="G715" s="177" t="s">
        <v>3338</v>
      </c>
      <c r="H715" s="177" t="s">
        <v>3339</v>
      </c>
      <c r="I715" s="177" t="s">
        <v>32</v>
      </c>
      <c r="J715" s="39" t="s">
        <v>2040</v>
      </c>
      <c r="K715" s="39" t="s">
        <v>802</v>
      </c>
    </row>
    <row r="716" spans="1:12">
      <c r="A716" s="252" t="s">
        <v>3340</v>
      </c>
      <c r="B716" s="415" t="s">
        <v>3340</v>
      </c>
      <c r="C716" s="252" t="s">
        <v>35</v>
      </c>
      <c r="D716" s="252" t="s">
        <v>136</v>
      </c>
      <c r="E716" s="445" t="s">
        <v>136</v>
      </c>
      <c r="F716" s="412" t="s">
        <v>3341</v>
      </c>
      <c r="G716" s="412" t="s">
        <v>3342</v>
      </c>
      <c r="H716" s="412" t="s">
        <v>3343</v>
      </c>
      <c r="I716" s="412" t="s">
        <v>54</v>
      </c>
      <c r="J716" s="252" t="s">
        <v>54</v>
      </c>
      <c r="K716" s="39" t="s">
        <v>485</v>
      </c>
      <c r="L716" s="252"/>
    </row>
    <row r="717" spans="1:12">
      <c r="A717" s="39" t="s">
        <v>3344</v>
      </c>
      <c r="B717" s="265" t="s">
        <v>3344</v>
      </c>
      <c r="C717" s="39" t="s">
        <v>35</v>
      </c>
      <c r="D717" s="39" t="s">
        <v>136</v>
      </c>
      <c r="E717" s="438" t="s">
        <v>136</v>
      </c>
      <c r="F717" s="177" t="s">
        <v>3345</v>
      </c>
      <c r="G717" s="177" t="s">
        <v>3346</v>
      </c>
      <c r="H717" s="177" t="s">
        <v>3347</v>
      </c>
      <c r="I717" s="177" t="s">
        <v>32</v>
      </c>
      <c r="J717" s="39" t="s">
        <v>2243</v>
      </c>
      <c r="K717" s="39" t="s">
        <v>802</v>
      </c>
    </row>
    <row r="718" spans="1:12">
      <c r="A718" s="39" t="s">
        <v>3348</v>
      </c>
      <c r="B718" s="39" t="s">
        <v>3348</v>
      </c>
      <c r="C718" s="39" t="s">
        <v>35</v>
      </c>
      <c r="D718" s="39" t="s">
        <v>136</v>
      </c>
      <c r="E718" s="438" t="s">
        <v>136</v>
      </c>
      <c r="F718" s="177" t="s">
        <v>3349</v>
      </c>
      <c r="G718" s="177" t="s">
        <v>3350</v>
      </c>
      <c r="H718" s="177" t="s">
        <v>3351</v>
      </c>
      <c r="I718" s="177" t="s">
        <v>32</v>
      </c>
      <c r="J718" s="39" t="s">
        <v>1737</v>
      </c>
      <c r="K718" s="39" t="s">
        <v>802</v>
      </c>
    </row>
    <row r="719" spans="1:12">
      <c r="A719" s="39" t="s">
        <v>3352</v>
      </c>
      <c r="B719" s="39" t="s">
        <v>3352</v>
      </c>
      <c r="C719" s="39" t="s">
        <v>35</v>
      </c>
      <c r="D719" s="39" t="s">
        <v>136</v>
      </c>
      <c r="E719" s="438" t="s">
        <v>136</v>
      </c>
      <c r="F719" s="177" t="s">
        <v>3353</v>
      </c>
      <c r="G719" s="177" t="s">
        <v>3354</v>
      </c>
      <c r="H719" s="177" t="s">
        <v>3355</v>
      </c>
      <c r="I719" s="177" t="s">
        <v>32</v>
      </c>
      <c r="J719" s="39" t="s">
        <v>3356</v>
      </c>
      <c r="K719" s="39" t="s">
        <v>802</v>
      </c>
    </row>
    <row r="720" spans="1:12">
      <c r="A720" s="39" t="s">
        <v>3357</v>
      </c>
      <c r="B720" s="265" t="s">
        <v>3357</v>
      </c>
      <c r="C720" s="39" t="s">
        <v>35</v>
      </c>
      <c r="D720" s="39" t="s">
        <v>136</v>
      </c>
      <c r="E720" s="442" t="s">
        <v>136</v>
      </c>
      <c r="F720" s="177" t="s">
        <v>3358</v>
      </c>
      <c r="G720" s="177" t="s">
        <v>3359</v>
      </c>
      <c r="H720" s="177" t="s">
        <v>3360</v>
      </c>
      <c r="I720" s="177" t="s">
        <v>23</v>
      </c>
      <c r="J720" s="39" t="s">
        <v>18</v>
      </c>
      <c r="K720" s="39" t="s">
        <v>485</v>
      </c>
    </row>
    <row r="721" spans="1:12">
      <c r="A721" s="39" t="s">
        <v>3361</v>
      </c>
      <c r="B721" s="39" t="s">
        <v>3361</v>
      </c>
      <c r="C721" s="39" t="s">
        <v>35</v>
      </c>
      <c r="D721" s="39" t="s">
        <v>136</v>
      </c>
      <c r="E721" s="439" t="s">
        <v>136</v>
      </c>
      <c r="F721" s="177" t="s">
        <v>3362</v>
      </c>
      <c r="G721" s="177" t="s">
        <v>3363</v>
      </c>
      <c r="H721" s="177" t="s">
        <v>3364</v>
      </c>
      <c r="I721" s="177" t="s">
        <v>32</v>
      </c>
      <c r="J721" s="39" t="s">
        <v>2156</v>
      </c>
      <c r="K721" s="39" t="s">
        <v>802</v>
      </c>
    </row>
    <row r="722" spans="1:12">
      <c r="A722" s="39" t="s">
        <v>3365</v>
      </c>
      <c r="B722" s="39" t="s">
        <v>3365</v>
      </c>
      <c r="C722" s="39" t="s">
        <v>35</v>
      </c>
      <c r="D722" s="39" t="s">
        <v>136</v>
      </c>
      <c r="E722" s="439" t="s">
        <v>136</v>
      </c>
      <c r="F722" s="177" t="s">
        <v>3366</v>
      </c>
      <c r="G722" s="177" t="s">
        <v>3367</v>
      </c>
      <c r="H722" s="177" t="s">
        <v>3368</v>
      </c>
      <c r="I722" s="177" t="s">
        <v>32</v>
      </c>
      <c r="J722" s="39" t="s">
        <v>1398</v>
      </c>
      <c r="K722" s="39" t="s">
        <v>802</v>
      </c>
    </row>
    <row r="723" spans="1:12">
      <c r="A723" s="39" t="s">
        <v>3369</v>
      </c>
      <c r="B723" s="39" t="s">
        <v>3369</v>
      </c>
      <c r="C723" s="39" t="s">
        <v>35</v>
      </c>
      <c r="D723" s="39" t="s">
        <v>136</v>
      </c>
      <c r="E723" s="39" t="s">
        <v>136</v>
      </c>
      <c r="F723" s="177" t="s">
        <v>3370</v>
      </c>
      <c r="G723" s="177" t="s">
        <v>3371</v>
      </c>
      <c r="I723" s="177" t="s">
        <v>32</v>
      </c>
      <c r="J723" s="39" t="s">
        <v>1344</v>
      </c>
      <c r="K723" s="39" t="s">
        <v>802</v>
      </c>
    </row>
    <row r="724" spans="1:12">
      <c r="A724" s="39" t="s">
        <v>3372</v>
      </c>
      <c r="B724" s="265" t="s">
        <v>3372</v>
      </c>
      <c r="C724" s="39" t="s">
        <v>35</v>
      </c>
      <c r="D724" s="39" t="s">
        <v>136</v>
      </c>
      <c r="E724" s="438" t="s">
        <v>136</v>
      </c>
      <c r="F724" s="177" t="s">
        <v>3373</v>
      </c>
      <c r="G724" s="177" t="s">
        <v>3374</v>
      </c>
      <c r="H724" s="177">
        <v>9074266094</v>
      </c>
      <c r="I724" s="177" t="s">
        <v>32</v>
      </c>
      <c r="J724" s="39" t="s">
        <v>897</v>
      </c>
      <c r="K724" s="39" t="s">
        <v>802</v>
      </c>
    </row>
    <row r="725" spans="1:12">
      <c r="A725" s="39" t="s">
        <v>3375</v>
      </c>
      <c r="B725" s="258" t="s">
        <v>3376</v>
      </c>
      <c r="C725" s="39" t="s">
        <v>35</v>
      </c>
      <c r="D725" s="39" t="s">
        <v>397</v>
      </c>
      <c r="E725" s="438" t="s">
        <v>397</v>
      </c>
      <c r="G725" s="177" t="s">
        <v>3377</v>
      </c>
      <c r="H725" s="177" t="s">
        <v>3378</v>
      </c>
      <c r="I725" s="177" t="s">
        <v>32</v>
      </c>
      <c r="J725" s="39" t="s">
        <v>3379</v>
      </c>
      <c r="K725" s="39" t="s">
        <v>802</v>
      </c>
    </row>
    <row r="726" spans="1:12">
      <c r="A726" s="39" t="s">
        <v>3380</v>
      </c>
      <c r="B726" s="39" t="s">
        <v>3381</v>
      </c>
      <c r="C726" s="39" t="s">
        <v>35</v>
      </c>
      <c r="D726" s="39" t="s">
        <v>397</v>
      </c>
      <c r="E726" s="438" t="s">
        <v>397</v>
      </c>
      <c r="G726" s="177" t="s">
        <v>3382</v>
      </c>
      <c r="H726" s="177" t="s">
        <v>3383</v>
      </c>
      <c r="I726" s="177" t="s">
        <v>23</v>
      </c>
      <c r="J726" s="39" t="s">
        <v>18</v>
      </c>
      <c r="K726" s="39" t="s">
        <v>485</v>
      </c>
    </row>
    <row r="727" spans="1:12">
      <c r="A727" s="39" t="s">
        <v>3384</v>
      </c>
      <c r="B727" s="39" t="s">
        <v>3385</v>
      </c>
      <c r="C727" s="39" t="s">
        <v>35</v>
      </c>
      <c r="D727" s="39" t="s">
        <v>397</v>
      </c>
      <c r="E727" s="438" t="s">
        <v>397</v>
      </c>
      <c r="G727" s="177" t="s">
        <v>3386</v>
      </c>
      <c r="H727" s="177" t="s">
        <v>3387</v>
      </c>
      <c r="I727" s="177" t="s">
        <v>23</v>
      </c>
      <c r="J727" s="39" t="s">
        <v>18</v>
      </c>
      <c r="K727" s="39" t="s">
        <v>485</v>
      </c>
    </row>
    <row r="728" spans="1:12">
      <c r="A728" s="39" t="s">
        <v>3388</v>
      </c>
      <c r="C728" s="39" t="s">
        <v>35</v>
      </c>
      <c r="D728" s="39"/>
      <c r="F728" s="177" t="s">
        <v>3389</v>
      </c>
      <c r="I728" s="177" t="s">
        <v>32</v>
      </c>
      <c r="J728" s="39" t="s">
        <v>2439</v>
      </c>
      <c r="K728" s="39" t="s">
        <v>802</v>
      </c>
    </row>
    <row r="729" spans="1:12">
      <c r="A729" s="39" t="s">
        <v>3390</v>
      </c>
      <c r="B729" s="39" t="s">
        <v>3390</v>
      </c>
      <c r="C729" s="39" t="s">
        <v>35</v>
      </c>
      <c r="D729" s="39" t="s">
        <v>3391</v>
      </c>
      <c r="E729" s="438" t="s">
        <v>884</v>
      </c>
      <c r="F729" s="177" t="s">
        <v>3392</v>
      </c>
      <c r="G729" s="177" t="s">
        <v>18</v>
      </c>
      <c r="H729" s="177" t="s">
        <v>18</v>
      </c>
      <c r="I729" s="177" t="s">
        <v>32</v>
      </c>
      <c r="J729" s="39" t="s">
        <v>3393</v>
      </c>
      <c r="K729" s="39" t="s">
        <v>802</v>
      </c>
    </row>
    <row r="730" spans="1:12">
      <c r="A730" s="39" t="s">
        <v>3394</v>
      </c>
      <c r="C730" s="39" t="s">
        <v>35</v>
      </c>
      <c r="D730" s="39"/>
      <c r="F730" s="177" t="s">
        <v>3395</v>
      </c>
      <c r="G730" s="177" t="s">
        <v>18</v>
      </c>
      <c r="H730" s="177" t="s">
        <v>18</v>
      </c>
      <c r="I730" s="177" t="s">
        <v>23</v>
      </c>
      <c r="J730" s="39" t="s">
        <v>18</v>
      </c>
      <c r="K730" s="39" t="s">
        <v>485</v>
      </c>
    </row>
    <row r="731" spans="1:12">
      <c r="A731" s="252" t="s">
        <v>3396</v>
      </c>
      <c r="B731" s="252"/>
      <c r="C731" s="252" t="s">
        <v>35</v>
      </c>
      <c r="D731" s="252"/>
      <c r="E731" s="252"/>
      <c r="F731" s="412" t="s">
        <v>3397</v>
      </c>
      <c r="G731" s="412"/>
      <c r="H731" s="412"/>
      <c r="I731" s="412" t="s">
        <v>54</v>
      </c>
      <c r="J731" s="252" t="s">
        <v>54</v>
      </c>
      <c r="K731" s="39" t="s">
        <v>485</v>
      </c>
      <c r="L731" s="252"/>
    </row>
    <row r="732" spans="1:12">
      <c r="A732" s="39" t="s">
        <v>3398</v>
      </c>
      <c r="C732" s="39" t="s">
        <v>35</v>
      </c>
      <c r="D732" s="39" t="s">
        <v>3391</v>
      </c>
      <c r="E732" s="438" t="s">
        <v>884</v>
      </c>
      <c r="F732" s="177" t="s">
        <v>3399</v>
      </c>
      <c r="G732" s="177" t="s">
        <v>3400</v>
      </c>
      <c r="H732" s="177" t="s">
        <v>3401</v>
      </c>
      <c r="I732" s="177" t="s">
        <v>32</v>
      </c>
      <c r="J732" s="39" t="s">
        <v>3402</v>
      </c>
      <c r="K732" s="39" t="s">
        <v>802</v>
      </c>
    </row>
    <row r="733" spans="1:12">
      <c r="A733" s="39" t="s">
        <v>3403</v>
      </c>
      <c r="B733" s="265" t="s">
        <v>3403</v>
      </c>
      <c r="C733" s="39" t="s">
        <v>35</v>
      </c>
      <c r="D733" s="39" t="s">
        <v>3391</v>
      </c>
      <c r="E733" s="438" t="s">
        <v>884</v>
      </c>
      <c r="F733" s="177" t="s">
        <v>3404</v>
      </c>
      <c r="G733" s="177" t="s">
        <v>3405</v>
      </c>
      <c r="H733" s="177" t="s">
        <v>3406</v>
      </c>
      <c r="I733" s="177" t="s">
        <v>23</v>
      </c>
      <c r="J733" s="39" t="s">
        <v>18</v>
      </c>
      <c r="K733" s="39" t="s">
        <v>485</v>
      </c>
    </row>
    <row r="734" spans="1:12">
      <c r="A734" s="39" t="s">
        <v>3407</v>
      </c>
      <c r="C734" s="39" t="s">
        <v>35</v>
      </c>
      <c r="D734" s="39" t="s">
        <v>3391</v>
      </c>
      <c r="E734" s="438" t="s">
        <v>884</v>
      </c>
      <c r="F734" s="177" t="s">
        <v>3408</v>
      </c>
      <c r="G734" s="177" t="s">
        <v>3409</v>
      </c>
      <c r="H734" s="177" t="s">
        <v>3410</v>
      </c>
      <c r="I734" s="177" t="s">
        <v>32</v>
      </c>
      <c r="J734" s="39" t="s">
        <v>955</v>
      </c>
      <c r="K734" s="39" t="s">
        <v>802</v>
      </c>
    </row>
    <row r="735" spans="1:12">
      <c r="A735" s="39" t="s">
        <v>3411</v>
      </c>
      <c r="C735" s="39" t="s">
        <v>35</v>
      </c>
      <c r="D735" s="39" t="s">
        <v>3391</v>
      </c>
      <c r="E735" s="438" t="s">
        <v>884</v>
      </c>
      <c r="F735" s="177" t="s">
        <v>3412</v>
      </c>
      <c r="G735" s="177" t="s">
        <v>3413</v>
      </c>
      <c r="H735" s="177" t="s">
        <v>3414</v>
      </c>
      <c r="I735" s="177" t="s">
        <v>32</v>
      </c>
      <c r="J735" s="39" t="s">
        <v>2564</v>
      </c>
      <c r="K735" s="39" t="s">
        <v>802</v>
      </c>
    </row>
    <row r="736" spans="1:12">
      <c r="A736" s="39" t="s">
        <v>3415</v>
      </c>
      <c r="C736" s="39" t="s">
        <v>35</v>
      </c>
      <c r="D736" s="39" t="s">
        <v>3391</v>
      </c>
      <c r="E736" s="438" t="s">
        <v>884</v>
      </c>
      <c r="F736" s="177" t="s">
        <v>3416</v>
      </c>
      <c r="G736" s="177" t="s">
        <v>3417</v>
      </c>
      <c r="H736" s="177" t="s">
        <v>3418</v>
      </c>
      <c r="I736" s="177" t="s">
        <v>32</v>
      </c>
      <c r="J736" s="39" t="s">
        <v>2759</v>
      </c>
      <c r="K736" s="39" t="s">
        <v>485</v>
      </c>
    </row>
    <row r="737" spans="1:13">
      <c r="A737" s="39" t="s">
        <v>3419</v>
      </c>
      <c r="C737" s="39" t="s">
        <v>35</v>
      </c>
      <c r="D737" s="39" t="s">
        <v>3391</v>
      </c>
      <c r="E737" s="439" t="s">
        <v>884</v>
      </c>
      <c r="F737" s="177" t="s">
        <v>3420</v>
      </c>
      <c r="G737" s="177" t="s">
        <v>3421</v>
      </c>
      <c r="H737" s="177" t="s">
        <v>3422</v>
      </c>
      <c r="I737" s="177" t="s">
        <v>32</v>
      </c>
      <c r="J737" s="39" t="s">
        <v>3145</v>
      </c>
      <c r="K737" s="39" t="s">
        <v>802</v>
      </c>
    </row>
    <row r="738" spans="1:13">
      <c r="A738" s="39" t="s">
        <v>3423</v>
      </c>
      <c r="C738" s="39" t="s">
        <v>35</v>
      </c>
      <c r="D738" s="39" t="s">
        <v>3391</v>
      </c>
      <c r="E738" s="438" t="s">
        <v>884</v>
      </c>
      <c r="F738" s="177" t="s">
        <v>3424</v>
      </c>
      <c r="G738" s="177" t="s">
        <v>3425</v>
      </c>
      <c r="H738" s="177" t="s">
        <v>3426</v>
      </c>
      <c r="I738" s="177" t="s">
        <v>32</v>
      </c>
      <c r="J738" s="39" t="s">
        <v>3167</v>
      </c>
      <c r="K738" s="39" t="s">
        <v>802</v>
      </c>
    </row>
    <row r="739" spans="1:13">
      <c r="A739" s="39" t="s">
        <v>3427</v>
      </c>
      <c r="C739" s="39" t="s">
        <v>35</v>
      </c>
      <c r="D739" s="39" t="s">
        <v>3391</v>
      </c>
      <c r="E739" s="438" t="s">
        <v>884</v>
      </c>
      <c r="F739" s="177" t="s">
        <v>3428</v>
      </c>
      <c r="G739" s="177" t="s">
        <v>3429</v>
      </c>
      <c r="H739" s="177" t="s">
        <v>3430</v>
      </c>
      <c r="I739" s="177" t="s">
        <v>32</v>
      </c>
      <c r="J739" s="39" t="s">
        <v>1791</v>
      </c>
      <c r="K739" s="39" t="s">
        <v>802</v>
      </c>
    </row>
    <row r="740" spans="1:13">
      <c r="A740" s="39" t="s">
        <v>3431</v>
      </c>
      <c r="C740" s="39" t="s">
        <v>35</v>
      </c>
      <c r="D740" s="39" t="s">
        <v>3391</v>
      </c>
      <c r="E740" s="438" t="s">
        <v>884</v>
      </c>
      <c r="F740" s="177" t="s">
        <v>3432</v>
      </c>
      <c r="G740" s="177" t="s">
        <v>3433</v>
      </c>
      <c r="H740" s="177" t="s">
        <v>3434</v>
      </c>
      <c r="I740" s="177" t="s">
        <v>32</v>
      </c>
      <c r="J740" s="39" t="s">
        <v>3435</v>
      </c>
      <c r="K740" s="39" t="s">
        <v>802</v>
      </c>
    </row>
    <row r="741" spans="1:13">
      <c r="A741" s="39" t="s">
        <v>3436</v>
      </c>
      <c r="C741" s="39" t="s">
        <v>35</v>
      </c>
      <c r="D741" s="39" t="s">
        <v>3391</v>
      </c>
      <c r="E741" s="438" t="s">
        <v>884</v>
      </c>
      <c r="F741" s="177" t="s">
        <v>3437</v>
      </c>
      <c r="G741" s="177" t="s">
        <v>3438</v>
      </c>
      <c r="H741" s="177" t="s">
        <v>3439</v>
      </c>
      <c r="I741" s="177" t="s">
        <v>32</v>
      </c>
      <c r="J741" s="39" t="s">
        <v>3285</v>
      </c>
      <c r="K741" s="39" t="s">
        <v>802</v>
      </c>
    </row>
    <row r="742" spans="1:13">
      <c r="A742" s="39" t="s">
        <v>3440</v>
      </c>
      <c r="C742" s="39" t="s">
        <v>35</v>
      </c>
      <c r="D742" s="39" t="s">
        <v>3391</v>
      </c>
      <c r="E742" s="438" t="s">
        <v>884</v>
      </c>
      <c r="F742" s="177" t="s">
        <v>3441</v>
      </c>
      <c r="G742" s="177" t="s">
        <v>3442</v>
      </c>
      <c r="H742" s="177" t="s">
        <v>3443</v>
      </c>
      <c r="I742" s="177" t="s">
        <v>32</v>
      </c>
      <c r="J742" s="39" t="s">
        <v>3444</v>
      </c>
      <c r="K742" s="39" t="s">
        <v>802</v>
      </c>
    </row>
    <row r="743" spans="1:13">
      <c r="A743" s="39" t="s">
        <v>3445</v>
      </c>
      <c r="C743" s="39" t="s">
        <v>35</v>
      </c>
      <c r="D743" s="39" t="s">
        <v>3391</v>
      </c>
      <c r="E743" s="438" t="s">
        <v>884</v>
      </c>
      <c r="F743" s="177" t="s">
        <v>3446</v>
      </c>
      <c r="G743" s="177" t="s">
        <v>3447</v>
      </c>
      <c r="H743" s="177" t="s">
        <v>3448</v>
      </c>
      <c r="I743" s="177" t="s">
        <v>32</v>
      </c>
      <c r="J743" s="39" t="s">
        <v>2986</v>
      </c>
      <c r="K743" s="39" t="s">
        <v>802</v>
      </c>
    </row>
    <row r="744" spans="1:13">
      <c r="A744" s="39" t="s">
        <v>3449</v>
      </c>
      <c r="C744" s="39" t="s">
        <v>35</v>
      </c>
      <c r="D744" s="39" t="s">
        <v>3391</v>
      </c>
      <c r="E744" s="438" t="s">
        <v>884</v>
      </c>
      <c r="F744" s="177" t="s">
        <v>3446</v>
      </c>
      <c r="G744" s="177" t="s">
        <v>3450</v>
      </c>
      <c r="H744" s="177" t="s">
        <v>3451</v>
      </c>
      <c r="I744" s="177" t="s">
        <v>32</v>
      </c>
      <c r="J744" s="39" t="s">
        <v>2792</v>
      </c>
      <c r="K744" s="39" t="s">
        <v>802</v>
      </c>
    </row>
    <row r="745" spans="1:13">
      <c r="A745" s="39" t="s">
        <v>3452</v>
      </c>
      <c r="C745" s="39" t="s">
        <v>35</v>
      </c>
      <c r="D745" s="39" t="s">
        <v>3391</v>
      </c>
      <c r="E745" s="438" t="s">
        <v>884</v>
      </c>
      <c r="F745" s="177" t="s">
        <v>3453</v>
      </c>
      <c r="G745" s="177" t="s">
        <v>3454</v>
      </c>
      <c r="H745" s="177" t="s">
        <v>3455</v>
      </c>
      <c r="I745" s="177" t="s">
        <v>32</v>
      </c>
      <c r="J745" s="39" t="s">
        <v>3456</v>
      </c>
      <c r="K745" s="39" t="s">
        <v>802</v>
      </c>
    </row>
    <row r="746" spans="1:13">
      <c r="A746" s="39" t="s">
        <v>3457</v>
      </c>
      <c r="C746" s="39" t="s">
        <v>35</v>
      </c>
      <c r="D746" s="39" t="s">
        <v>3391</v>
      </c>
      <c r="E746" s="438" t="s">
        <v>884</v>
      </c>
      <c r="F746" s="177" t="s">
        <v>3458</v>
      </c>
      <c r="G746" s="177" t="s">
        <v>3459</v>
      </c>
      <c r="H746" s="177" t="s">
        <v>3460</v>
      </c>
      <c r="I746" s="177" t="s">
        <v>32</v>
      </c>
      <c r="J746" s="39" t="s">
        <v>1412</v>
      </c>
      <c r="K746" s="39" t="s">
        <v>802</v>
      </c>
    </row>
    <row r="747" spans="1:13">
      <c r="A747" s="39" t="s">
        <v>3461</v>
      </c>
      <c r="C747" s="39" t="s">
        <v>35</v>
      </c>
      <c r="D747" s="39" t="s">
        <v>3391</v>
      </c>
      <c r="E747" s="438" t="s">
        <v>884</v>
      </c>
      <c r="F747" s="177" t="s">
        <v>3462</v>
      </c>
      <c r="G747" s="177" t="s">
        <v>3463</v>
      </c>
      <c r="H747" s="177" t="s">
        <v>3464</v>
      </c>
      <c r="I747" s="177" t="s">
        <v>32</v>
      </c>
      <c r="J747" s="39" t="s">
        <v>2797</v>
      </c>
      <c r="K747" s="39" t="s">
        <v>802</v>
      </c>
    </row>
    <row r="748" spans="1:13">
      <c r="A748" s="39" t="s">
        <v>3465</v>
      </c>
      <c r="C748" s="39" t="s">
        <v>35</v>
      </c>
      <c r="D748" s="39" t="s">
        <v>3391</v>
      </c>
      <c r="E748" s="438" t="s">
        <v>884</v>
      </c>
      <c r="F748" s="177" t="s">
        <v>3466</v>
      </c>
      <c r="G748" s="177" t="s">
        <v>3467</v>
      </c>
      <c r="H748" s="177" t="s">
        <v>3468</v>
      </c>
      <c r="I748" s="177" t="s">
        <v>32</v>
      </c>
      <c r="J748" s="39" t="s">
        <v>2902</v>
      </c>
      <c r="K748" s="39" t="s">
        <v>1620</v>
      </c>
    </row>
    <row r="749" spans="1:13">
      <c r="A749" s="252" t="s">
        <v>3469</v>
      </c>
      <c r="B749" s="252"/>
      <c r="C749" s="252" t="s">
        <v>35</v>
      </c>
      <c r="D749" s="252" t="s">
        <v>3391</v>
      </c>
      <c r="E749" s="445" t="s">
        <v>884</v>
      </c>
      <c r="F749" s="412" t="s">
        <v>3470</v>
      </c>
      <c r="G749" s="412" t="s">
        <v>3471</v>
      </c>
      <c r="H749" s="412" t="s">
        <v>3472</v>
      </c>
      <c r="I749" s="412" t="s">
        <v>54</v>
      </c>
      <c r="J749" s="252" t="s">
        <v>54</v>
      </c>
      <c r="K749" s="39" t="s">
        <v>485</v>
      </c>
      <c r="L749" s="252"/>
    </row>
    <row r="750" spans="1:13">
      <c r="A750" s="39" t="s">
        <v>3473</v>
      </c>
      <c r="C750" s="39" t="s">
        <v>35</v>
      </c>
      <c r="D750" s="39" t="s">
        <v>3391</v>
      </c>
      <c r="E750" s="438" t="s">
        <v>884</v>
      </c>
      <c r="F750" s="177" t="s">
        <v>3474</v>
      </c>
      <c r="G750" s="177" t="s">
        <v>3475</v>
      </c>
      <c r="H750" s="177" t="s">
        <v>3476</v>
      </c>
      <c r="I750" s="177" t="s">
        <v>32</v>
      </c>
      <c r="J750" s="39" t="s">
        <v>2838</v>
      </c>
      <c r="K750" s="39" t="s">
        <v>802</v>
      </c>
    </row>
    <row r="751" spans="1:13">
      <c r="A751" s="39" t="s">
        <v>3477</v>
      </c>
      <c r="C751" s="39" t="s">
        <v>35</v>
      </c>
      <c r="D751" s="39" t="s">
        <v>3391</v>
      </c>
      <c r="E751" s="438" t="s">
        <v>884</v>
      </c>
      <c r="F751" s="177" t="s">
        <v>3478</v>
      </c>
      <c r="G751" s="177" t="s">
        <v>3479</v>
      </c>
      <c r="H751" s="177" t="s">
        <v>3480</v>
      </c>
      <c r="I751" s="177" t="s">
        <v>32</v>
      </c>
      <c r="J751" s="39" t="s">
        <v>3481</v>
      </c>
      <c r="K751" s="39" t="s">
        <v>485</v>
      </c>
    </row>
    <row r="752" spans="1:13">
      <c r="A752" s="39" t="s">
        <v>3482</v>
      </c>
      <c r="C752" s="39" t="s">
        <v>35</v>
      </c>
      <c r="D752" s="39" t="s">
        <v>884</v>
      </c>
      <c r="E752" s="438" t="s">
        <v>884</v>
      </c>
      <c r="F752" s="177" t="s">
        <v>3483</v>
      </c>
      <c r="G752" s="177" t="s">
        <v>3484</v>
      </c>
      <c r="H752" s="177" t="s">
        <v>3485</v>
      </c>
      <c r="I752" s="177" t="s">
        <v>32</v>
      </c>
      <c r="J752" s="39" t="s">
        <v>2669</v>
      </c>
      <c r="K752" s="39" t="s">
        <v>485</v>
      </c>
      <c r="M752" s="69" t="s">
        <v>26</v>
      </c>
    </row>
    <row r="753" spans="1:12">
      <c r="A753" s="39" t="s">
        <v>3486</v>
      </c>
      <c r="C753" s="39" t="s">
        <v>35</v>
      </c>
      <c r="D753" s="39" t="s">
        <v>3391</v>
      </c>
      <c r="E753" s="438" t="s">
        <v>884</v>
      </c>
      <c r="F753" s="177" t="s">
        <v>3487</v>
      </c>
      <c r="G753" s="177" t="s">
        <v>3488</v>
      </c>
      <c r="H753" s="177" t="s">
        <v>3489</v>
      </c>
      <c r="I753" s="177" t="s">
        <v>32</v>
      </c>
      <c r="J753" s="39" t="s">
        <v>3090</v>
      </c>
      <c r="K753" s="39" t="s">
        <v>802</v>
      </c>
    </row>
    <row r="754" spans="1:12">
      <c r="A754" s="39" t="s">
        <v>3490</v>
      </c>
      <c r="C754" s="39" t="s">
        <v>35</v>
      </c>
      <c r="D754" s="39" t="s">
        <v>3391</v>
      </c>
      <c r="E754" s="438" t="s">
        <v>884</v>
      </c>
      <c r="F754" s="177" t="s">
        <v>3491</v>
      </c>
      <c r="G754" s="177" t="s">
        <v>3492</v>
      </c>
      <c r="H754" s="177" t="s">
        <v>3493</v>
      </c>
      <c r="I754" s="177" t="s">
        <v>32</v>
      </c>
      <c r="J754" s="39" t="s">
        <v>3494</v>
      </c>
      <c r="K754" s="433" t="s">
        <v>3495</v>
      </c>
    </row>
    <row r="755" spans="1:12">
      <c r="A755" s="39" t="s">
        <v>3496</v>
      </c>
      <c r="C755" s="39" t="s">
        <v>35</v>
      </c>
      <c r="D755" s="39" t="s">
        <v>3391</v>
      </c>
      <c r="E755" s="439" t="s">
        <v>884</v>
      </c>
      <c r="F755" s="177" t="s">
        <v>3497</v>
      </c>
      <c r="G755" s="177" t="s">
        <v>3498</v>
      </c>
      <c r="H755" s="177" t="s">
        <v>3499</v>
      </c>
      <c r="I755" s="177" t="s">
        <v>32</v>
      </c>
      <c r="J755" s="39" t="s">
        <v>3500</v>
      </c>
      <c r="K755" s="39" t="s">
        <v>802</v>
      </c>
    </row>
    <row r="756" spans="1:12">
      <c r="A756" s="39" t="s">
        <v>3501</v>
      </c>
      <c r="C756" s="39" t="s">
        <v>35</v>
      </c>
      <c r="D756" s="39" t="s">
        <v>3391</v>
      </c>
      <c r="E756" s="438" t="s">
        <v>884</v>
      </c>
      <c r="F756" s="177" t="s">
        <v>3502</v>
      </c>
      <c r="G756" s="177" t="s">
        <v>3503</v>
      </c>
      <c r="H756" s="177" t="s">
        <v>3504</v>
      </c>
      <c r="I756" s="177" t="s">
        <v>32</v>
      </c>
      <c r="J756" s="39" t="s">
        <v>1509</v>
      </c>
      <c r="K756" s="39" t="s">
        <v>802</v>
      </c>
    </row>
    <row r="757" spans="1:12">
      <c r="A757" s="39" t="s">
        <v>3505</v>
      </c>
      <c r="C757" s="39" t="s">
        <v>35</v>
      </c>
      <c r="D757" s="39" t="s">
        <v>3391</v>
      </c>
      <c r="E757" s="438" t="s">
        <v>884</v>
      </c>
      <c r="F757" s="177" t="s">
        <v>3506</v>
      </c>
      <c r="G757" s="177" t="s">
        <v>3507</v>
      </c>
      <c r="H757" s="177" t="s">
        <v>3508</v>
      </c>
      <c r="I757" s="177" t="s">
        <v>32</v>
      </c>
      <c r="J757" s="406" t="s">
        <v>3509</v>
      </c>
      <c r="K757" s="39" t="s">
        <v>546</v>
      </c>
      <c r="L757" s="406"/>
    </row>
    <row r="758" spans="1:12">
      <c r="A758" s="39" t="s">
        <v>3510</v>
      </c>
      <c r="C758" s="39" t="s">
        <v>35</v>
      </c>
      <c r="D758" s="39" t="s">
        <v>3391</v>
      </c>
      <c r="E758" s="438" t="s">
        <v>884</v>
      </c>
      <c r="F758" s="177" t="s">
        <v>3511</v>
      </c>
      <c r="G758" s="177" t="s">
        <v>3512</v>
      </c>
      <c r="H758" s="177" t="s">
        <v>3513</v>
      </c>
      <c r="I758" s="177" t="s">
        <v>32</v>
      </c>
      <c r="J758" s="39" t="s">
        <v>2675</v>
      </c>
      <c r="K758" s="39" t="s">
        <v>802</v>
      </c>
    </row>
    <row r="759" spans="1:12">
      <c r="A759" s="39" t="s">
        <v>3514</v>
      </c>
      <c r="C759" s="39" t="s">
        <v>35</v>
      </c>
      <c r="D759" s="39" t="s">
        <v>3391</v>
      </c>
      <c r="E759" s="438" t="s">
        <v>884</v>
      </c>
      <c r="F759" s="177" t="s">
        <v>3515</v>
      </c>
      <c r="G759" s="177" t="s">
        <v>3516</v>
      </c>
      <c r="H759" s="177" t="s">
        <v>3517</v>
      </c>
      <c r="I759" s="177" t="s">
        <v>32</v>
      </c>
      <c r="J759" s="39" t="s">
        <v>3127</v>
      </c>
      <c r="K759" s="39" t="s">
        <v>802</v>
      </c>
    </row>
    <row r="760" spans="1:12">
      <c r="A760" s="39" t="s">
        <v>3518</v>
      </c>
      <c r="C760" s="39" t="s">
        <v>35</v>
      </c>
      <c r="D760" s="39" t="s">
        <v>3391</v>
      </c>
      <c r="E760" s="438" t="s">
        <v>884</v>
      </c>
      <c r="F760" s="177" t="s">
        <v>3519</v>
      </c>
      <c r="G760" s="177" t="s">
        <v>3520</v>
      </c>
      <c r="H760" s="177" t="s">
        <v>3521</v>
      </c>
      <c r="I760" s="177" t="s">
        <v>32</v>
      </c>
      <c r="J760" s="39" t="s">
        <v>1796</v>
      </c>
      <c r="K760" s="39" t="s">
        <v>802</v>
      </c>
    </row>
    <row r="761" spans="1:12">
      <c r="A761" s="39" t="s">
        <v>3522</v>
      </c>
      <c r="C761" s="39" t="s">
        <v>35</v>
      </c>
      <c r="D761" s="39" t="s">
        <v>3391</v>
      </c>
      <c r="E761" s="442" t="s">
        <v>884</v>
      </c>
      <c r="F761" s="177" t="s">
        <v>3523</v>
      </c>
      <c r="G761" s="177" t="s">
        <v>3524</v>
      </c>
      <c r="H761" s="431">
        <v>2758837215</v>
      </c>
      <c r="I761" s="177" t="s">
        <v>32</v>
      </c>
      <c r="J761" s="39" t="s">
        <v>3525</v>
      </c>
      <c r="K761" s="39" t="s">
        <v>802</v>
      </c>
    </row>
    <row r="762" spans="1:12">
      <c r="A762" s="39" t="s">
        <v>3526</v>
      </c>
      <c r="C762" s="39" t="s">
        <v>35</v>
      </c>
      <c r="D762" s="39" t="s">
        <v>3391</v>
      </c>
      <c r="E762" s="438" t="s">
        <v>884</v>
      </c>
      <c r="F762" s="177" t="s">
        <v>3527</v>
      </c>
      <c r="G762" s="177" t="s">
        <v>3528</v>
      </c>
      <c r="H762" s="177" t="s">
        <v>3529</v>
      </c>
      <c r="I762" s="177" t="s">
        <v>32</v>
      </c>
      <c r="J762" s="39" t="s">
        <v>3530</v>
      </c>
      <c r="K762" s="39" t="s">
        <v>485</v>
      </c>
    </row>
    <row r="763" spans="1:12">
      <c r="A763" s="39" t="s">
        <v>3531</v>
      </c>
      <c r="C763" s="39" t="s">
        <v>35</v>
      </c>
      <c r="D763" s="39" t="s">
        <v>3391</v>
      </c>
      <c r="E763" s="439" t="s">
        <v>884</v>
      </c>
      <c r="F763" s="177" t="s">
        <v>3532</v>
      </c>
      <c r="G763" s="177" t="s">
        <v>3533</v>
      </c>
      <c r="H763" s="177" t="s">
        <v>3534</v>
      </c>
      <c r="I763" s="177" t="s">
        <v>32</v>
      </c>
      <c r="J763" s="39" t="s">
        <v>1407</v>
      </c>
      <c r="K763" s="39" t="s">
        <v>802</v>
      </c>
    </row>
    <row r="764" spans="1:12">
      <c r="A764" s="39" t="s">
        <v>3535</v>
      </c>
      <c r="C764" s="39" t="s">
        <v>35</v>
      </c>
      <c r="D764" s="39" t="s">
        <v>3391</v>
      </c>
      <c r="E764" s="438" t="s">
        <v>884</v>
      </c>
      <c r="F764" s="177" t="s">
        <v>3536</v>
      </c>
      <c r="G764" s="177" t="s">
        <v>3537</v>
      </c>
      <c r="H764" s="177" t="s">
        <v>3538</v>
      </c>
      <c r="I764" s="177" t="s">
        <v>32</v>
      </c>
      <c r="J764" s="39" t="s">
        <v>1899</v>
      </c>
      <c r="K764" s="39" t="s">
        <v>802</v>
      </c>
    </row>
    <row r="765" spans="1:12">
      <c r="A765" s="39" t="s">
        <v>3539</v>
      </c>
      <c r="C765" s="39" t="s">
        <v>35</v>
      </c>
      <c r="D765" s="39" t="s">
        <v>3391</v>
      </c>
      <c r="E765" s="438" t="s">
        <v>884</v>
      </c>
      <c r="F765" s="177" t="s">
        <v>3491</v>
      </c>
      <c r="G765" s="177" t="s">
        <v>3540</v>
      </c>
      <c r="H765" s="177" t="s">
        <v>3541</v>
      </c>
      <c r="I765" s="177" t="s">
        <v>23</v>
      </c>
      <c r="J765" s="39" t="s">
        <v>18</v>
      </c>
      <c r="K765" s="39" t="s">
        <v>485</v>
      </c>
    </row>
    <row r="766" spans="1:12">
      <c r="A766" s="39" t="s">
        <v>3542</v>
      </c>
      <c r="C766" s="39" t="s">
        <v>35</v>
      </c>
      <c r="D766" s="39" t="s">
        <v>3391</v>
      </c>
      <c r="E766" s="438" t="s">
        <v>884</v>
      </c>
      <c r="F766" s="177" t="s">
        <v>3543</v>
      </c>
      <c r="G766" s="177" t="s">
        <v>3544</v>
      </c>
      <c r="H766" s="177" t="s">
        <v>3545</v>
      </c>
      <c r="I766" s="177" t="s">
        <v>23</v>
      </c>
      <c r="J766" s="39" t="s">
        <v>18</v>
      </c>
      <c r="K766" s="39" t="s">
        <v>485</v>
      </c>
    </row>
    <row r="767" spans="1:12">
      <c r="A767" s="39" t="s">
        <v>3546</v>
      </c>
      <c r="B767" s="39" t="s">
        <v>3546</v>
      </c>
      <c r="C767" s="39" t="s">
        <v>35</v>
      </c>
      <c r="D767" s="39" t="s">
        <v>3391</v>
      </c>
      <c r="E767" s="438" t="s">
        <v>884</v>
      </c>
      <c r="F767" s="177" t="s">
        <v>3547</v>
      </c>
      <c r="G767" s="177" t="s">
        <v>3548</v>
      </c>
      <c r="H767" s="177" t="s">
        <v>3549</v>
      </c>
      <c r="I767" s="177" t="s">
        <v>32</v>
      </c>
      <c r="J767" s="39" t="s">
        <v>3550</v>
      </c>
      <c r="K767" s="39" t="s">
        <v>802</v>
      </c>
    </row>
    <row r="768" spans="1:12">
      <c r="A768" s="39" t="s">
        <v>3551</v>
      </c>
      <c r="B768" s="39" t="s">
        <v>3551</v>
      </c>
      <c r="C768" s="39" t="s">
        <v>35</v>
      </c>
      <c r="D768" s="39" t="s">
        <v>3391</v>
      </c>
      <c r="E768" s="438" t="s">
        <v>884</v>
      </c>
      <c r="F768" s="177" t="s">
        <v>3552</v>
      </c>
      <c r="G768" s="177" t="s">
        <v>3553</v>
      </c>
      <c r="H768" s="177" t="s">
        <v>3554</v>
      </c>
      <c r="I768" s="177" t="s">
        <v>32</v>
      </c>
      <c r="J768" s="39" t="s">
        <v>544</v>
      </c>
      <c r="K768" s="39" t="s">
        <v>802</v>
      </c>
    </row>
    <row r="769" spans="1:12">
      <c r="A769" s="39" t="s">
        <v>3555</v>
      </c>
      <c r="B769" s="39" t="s">
        <v>3555</v>
      </c>
      <c r="C769" s="39" t="s">
        <v>35</v>
      </c>
      <c r="D769" s="39" t="s">
        <v>3391</v>
      </c>
      <c r="E769" s="438" t="s">
        <v>884</v>
      </c>
      <c r="F769" s="177" t="s">
        <v>3556</v>
      </c>
      <c r="G769" s="177" t="s">
        <v>3557</v>
      </c>
      <c r="H769" s="177" t="s">
        <v>3558</v>
      </c>
      <c r="I769" s="177" t="s">
        <v>32</v>
      </c>
      <c r="J769" s="39" t="s">
        <v>1781</v>
      </c>
      <c r="K769" s="39" t="s">
        <v>802</v>
      </c>
    </row>
    <row r="770" spans="1:12">
      <c r="A770" s="39" t="s">
        <v>3559</v>
      </c>
      <c r="B770" s="39" t="s">
        <v>3559</v>
      </c>
      <c r="C770" s="39" t="s">
        <v>35</v>
      </c>
      <c r="D770" s="39" t="s">
        <v>3391</v>
      </c>
      <c r="E770" s="438" t="s">
        <v>884</v>
      </c>
      <c r="F770" s="177" t="s">
        <v>3560</v>
      </c>
      <c r="G770" s="177" t="s">
        <v>3561</v>
      </c>
      <c r="H770" s="177" t="s">
        <v>3562</v>
      </c>
      <c r="I770" s="177" t="s">
        <v>32</v>
      </c>
      <c r="J770" s="39" t="s">
        <v>2947</v>
      </c>
      <c r="K770" s="39" t="s">
        <v>802</v>
      </c>
    </row>
    <row r="771" spans="1:12">
      <c r="A771" s="39" t="s">
        <v>3563</v>
      </c>
      <c r="B771" s="39" t="s">
        <v>3563</v>
      </c>
      <c r="C771" s="39" t="s">
        <v>35</v>
      </c>
      <c r="D771" s="39" t="s">
        <v>3391</v>
      </c>
      <c r="E771" s="438" t="s">
        <v>884</v>
      </c>
      <c r="F771" s="177" t="s">
        <v>3564</v>
      </c>
      <c r="G771" s="177" t="s">
        <v>3565</v>
      </c>
      <c r="H771" s="177" t="s">
        <v>3566</v>
      </c>
      <c r="I771" s="177" t="s">
        <v>32</v>
      </c>
      <c r="J771" s="39" t="s">
        <v>1236</v>
      </c>
      <c r="K771" s="39" t="s">
        <v>485</v>
      </c>
    </row>
    <row r="772" spans="1:12">
      <c r="A772" s="39" t="s">
        <v>3567</v>
      </c>
      <c r="B772" s="265" t="s">
        <v>3567</v>
      </c>
      <c r="C772" s="39" t="s">
        <v>35</v>
      </c>
      <c r="D772" s="39" t="s">
        <v>3391</v>
      </c>
      <c r="E772" s="439" t="s">
        <v>884</v>
      </c>
      <c r="F772" s="177" t="s">
        <v>3568</v>
      </c>
      <c r="G772" s="177" t="s">
        <v>3569</v>
      </c>
      <c r="H772" s="177" t="s">
        <v>3570</v>
      </c>
      <c r="I772" s="177" t="s">
        <v>32</v>
      </c>
      <c r="J772" s="39" t="s">
        <v>544</v>
      </c>
      <c r="K772" s="39" t="s">
        <v>802</v>
      </c>
    </row>
    <row r="773" spans="1:12">
      <c r="A773" s="39" t="s">
        <v>3571</v>
      </c>
      <c r="C773" s="39" t="s">
        <v>35</v>
      </c>
      <c r="D773" s="39" t="s">
        <v>3391</v>
      </c>
      <c r="E773" s="438" t="s">
        <v>884</v>
      </c>
      <c r="F773" s="177" t="s">
        <v>3572</v>
      </c>
      <c r="G773" s="177" t="s">
        <v>3573</v>
      </c>
      <c r="H773" s="177" t="s">
        <v>3574</v>
      </c>
      <c r="I773" s="177" t="s">
        <v>32</v>
      </c>
      <c r="J773" s="39" t="s">
        <v>3032</v>
      </c>
      <c r="K773" s="39" t="s">
        <v>802</v>
      </c>
    </row>
    <row r="774" spans="1:12">
      <c r="A774" s="39" t="s">
        <v>3575</v>
      </c>
      <c r="B774" s="265" t="s">
        <v>3575</v>
      </c>
      <c r="C774" s="39" t="s">
        <v>35</v>
      </c>
      <c r="D774" s="39" t="s">
        <v>3391</v>
      </c>
      <c r="E774" s="438" t="s">
        <v>884</v>
      </c>
      <c r="F774" s="177" t="s">
        <v>3576</v>
      </c>
      <c r="G774" s="177" t="s">
        <v>3577</v>
      </c>
      <c r="H774" s="177" t="s">
        <v>3578</v>
      </c>
      <c r="I774" s="177" t="s">
        <v>32</v>
      </c>
      <c r="J774" s="258" t="s">
        <v>952</v>
      </c>
      <c r="K774" s="39" t="s">
        <v>802</v>
      </c>
    </row>
    <row r="775" spans="1:12">
      <c r="A775" s="39" t="s">
        <v>3579</v>
      </c>
      <c r="C775" s="39" t="s">
        <v>35</v>
      </c>
      <c r="D775" s="39" t="s">
        <v>3391</v>
      </c>
      <c r="E775" s="438" t="s">
        <v>884</v>
      </c>
      <c r="F775" s="177" t="s">
        <v>3580</v>
      </c>
      <c r="G775" s="177" t="s">
        <v>3581</v>
      </c>
      <c r="H775" s="177" t="s">
        <v>3582</v>
      </c>
      <c r="I775" s="177" t="s">
        <v>32</v>
      </c>
      <c r="J775" s="39" t="s">
        <v>3583</v>
      </c>
      <c r="K775" s="39" t="s">
        <v>802</v>
      </c>
    </row>
    <row r="776" spans="1:12">
      <c r="A776" s="39" t="s">
        <v>3584</v>
      </c>
      <c r="C776" s="39" t="s">
        <v>35</v>
      </c>
      <c r="D776" s="39" t="s">
        <v>3391</v>
      </c>
      <c r="E776" s="438" t="s">
        <v>884</v>
      </c>
      <c r="F776" s="177" t="s">
        <v>3585</v>
      </c>
      <c r="G776" s="177" t="s">
        <v>3586</v>
      </c>
      <c r="H776" s="177" t="s">
        <v>3587</v>
      </c>
      <c r="I776" s="177" t="s">
        <v>32</v>
      </c>
      <c r="J776" s="39" t="s">
        <v>2815</v>
      </c>
      <c r="K776" s="39" t="s">
        <v>802</v>
      </c>
    </row>
    <row r="777" spans="1:12">
      <c r="A777" s="39" t="s">
        <v>3588</v>
      </c>
      <c r="B777" s="39" t="s">
        <v>3588</v>
      </c>
      <c r="C777" s="39" t="s">
        <v>35</v>
      </c>
      <c r="D777" s="39" t="s">
        <v>3391</v>
      </c>
      <c r="E777" s="438" t="s">
        <v>884</v>
      </c>
      <c r="F777" s="177" t="s">
        <v>3589</v>
      </c>
      <c r="G777" s="177" t="s">
        <v>3590</v>
      </c>
      <c r="H777" s="177" t="s">
        <v>3591</v>
      </c>
      <c r="I777" s="177" t="s">
        <v>23</v>
      </c>
      <c r="J777" s="39" t="s">
        <v>18</v>
      </c>
      <c r="K777" s="39" t="s">
        <v>485</v>
      </c>
    </row>
    <row r="778" spans="1:12">
      <c r="A778" s="39" t="s">
        <v>3592</v>
      </c>
      <c r="C778" s="39" t="s">
        <v>35</v>
      </c>
      <c r="D778" s="39" t="s">
        <v>3391</v>
      </c>
      <c r="E778" s="438" t="s">
        <v>884</v>
      </c>
      <c r="F778" s="177" t="s">
        <v>3593</v>
      </c>
      <c r="G778" s="177" t="s">
        <v>3594</v>
      </c>
      <c r="H778" s="177" t="s">
        <v>3595</v>
      </c>
      <c r="I778" s="177" t="s">
        <v>32</v>
      </c>
      <c r="J778" s="39" t="s">
        <v>3055</v>
      </c>
      <c r="K778" s="39" t="s">
        <v>802</v>
      </c>
    </row>
    <row r="779" spans="1:12">
      <c r="A779" s="39" t="s">
        <v>3596</v>
      </c>
      <c r="B779" s="39" t="s">
        <v>3596</v>
      </c>
      <c r="C779" s="39" t="s">
        <v>35</v>
      </c>
      <c r="D779" s="39" t="s">
        <v>3391</v>
      </c>
      <c r="E779" s="438" t="s">
        <v>884</v>
      </c>
      <c r="F779" s="177" t="s">
        <v>3597</v>
      </c>
      <c r="G779" s="177" t="s">
        <v>3598</v>
      </c>
      <c r="H779" s="177" t="s">
        <v>3599</v>
      </c>
      <c r="I779" s="177" t="s">
        <v>32</v>
      </c>
      <c r="J779" s="39" t="s">
        <v>1879</v>
      </c>
      <c r="K779" s="39" t="s">
        <v>485</v>
      </c>
    </row>
    <row r="780" spans="1:12">
      <c r="A780" s="39" t="s">
        <v>3600</v>
      </c>
      <c r="C780" s="39" t="s">
        <v>35</v>
      </c>
      <c r="D780" s="39" t="s">
        <v>3391</v>
      </c>
      <c r="E780" s="438" t="s">
        <v>884</v>
      </c>
      <c r="F780" s="177" t="s">
        <v>3601</v>
      </c>
      <c r="G780" s="177" t="s">
        <v>3602</v>
      </c>
      <c r="H780" s="177" t="s">
        <v>3603</v>
      </c>
      <c r="I780" s="177" t="s">
        <v>32</v>
      </c>
      <c r="J780" s="39" t="s">
        <v>1752</v>
      </c>
      <c r="K780" s="39" t="s">
        <v>802</v>
      </c>
    </row>
    <row r="781" spans="1:12">
      <c r="A781" s="39" t="s">
        <v>3604</v>
      </c>
      <c r="B781" s="39" t="s">
        <v>3604</v>
      </c>
      <c r="C781" s="39" t="s">
        <v>35</v>
      </c>
      <c r="D781" s="39" t="s">
        <v>3605</v>
      </c>
      <c r="E781" s="39" t="s">
        <v>3606</v>
      </c>
      <c r="F781" s="177" t="s">
        <v>3607</v>
      </c>
      <c r="G781" s="177" t="s">
        <v>3608</v>
      </c>
      <c r="H781" s="177" t="s">
        <v>3609</v>
      </c>
      <c r="I781" s="177" t="s">
        <v>32</v>
      </c>
      <c r="J781" s="39" t="s">
        <v>1228</v>
      </c>
      <c r="K781" s="39" t="s">
        <v>802</v>
      </c>
    </row>
    <row r="782" spans="1:12">
      <c r="A782" s="39" t="s">
        <v>3610</v>
      </c>
      <c r="B782" s="39" t="s">
        <v>3610</v>
      </c>
      <c r="C782" s="39" t="s">
        <v>35</v>
      </c>
      <c r="D782" s="39" t="s">
        <v>3605</v>
      </c>
      <c r="E782" s="39" t="s">
        <v>3606</v>
      </c>
      <c r="F782" s="177" t="s">
        <v>3611</v>
      </c>
      <c r="G782" s="177" t="s">
        <v>3612</v>
      </c>
      <c r="H782" s="177" t="s">
        <v>3613</v>
      </c>
      <c r="I782" s="177" t="s">
        <v>32</v>
      </c>
      <c r="J782" s="39" t="s">
        <v>933</v>
      </c>
      <c r="K782" s="39" t="s">
        <v>802</v>
      </c>
    </row>
    <row r="783" spans="1:12">
      <c r="A783" s="39" t="s">
        <v>3614</v>
      </c>
      <c r="B783" s="39" t="s">
        <v>3614</v>
      </c>
      <c r="C783" s="39" t="s">
        <v>35</v>
      </c>
      <c r="D783" s="39" t="s">
        <v>884</v>
      </c>
      <c r="E783" s="438" t="s">
        <v>884</v>
      </c>
      <c r="F783" s="177" t="s">
        <v>3188</v>
      </c>
      <c r="G783" s="177" t="s">
        <v>3615</v>
      </c>
      <c r="H783" s="177" t="s">
        <v>3616</v>
      </c>
      <c r="I783" s="177" t="s">
        <v>32</v>
      </c>
      <c r="J783" s="424" t="s">
        <v>18</v>
      </c>
      <c r="K783" s="39" t="s">
        <v>485</v>
      </c>
      <c r="L783" s="406"/>
    </row>
    <row r="784" spans="1:12">
      <c r="A784" s="39" t="s">
        <v>3617</v>
      </c>
      <c r="B784" s="39" t="s">
        <v>3617</v>
      </c>
      <c r="C784" s="39" t="s">
        <v>3618</v>
      </c>
      <c r="D784" s="39" t="s">
        <v>3619</v>
      </c>
      <c r="E784" s="39" t="s">
        <v>3620</v>
      </c>
      <c r="F784" s="39" t="s">
        <v>3620</v>
      </c>
      <c r="G784" s="177" t="s">
        <v>3620</v>
      </c>
      <c r="H784" s="39" t="s">
        <v>3620</v>
      </c>
      <c r="I784" s="177" t="s">
        <v>32</v>
      </c>
      <c r="J784" s="39" t="s">
        <v>938</v>
      </c>
      <c r="K784" s="39" t="s">
        <v>802</v>
      </c>
    </row>
    <row r="785" spans="1:12">
      <c r="A785" s="252" t="s">
        <v>3621</v>
      </c>
      <c r="B785" s="252" t="s">
        <v>3621</v>
      </c>
      <c r="C785" s="252" t="s">
        <v>35</v>
      </c>
      <c r="D785" s="252" t="s">
        <v>884</v>
      </c>
      <c r="E785" s="252" t="s">
        <v>884</v>
      </c>
      <c r="F785" s="412" t="s">
        <v>3622</v>
      </c>
      <c r="G785" s="412" t="s">
        <v>3623</v>
      </c>
      <c r="H785" s="412" t="s">
        <v>3624</v>
      </c>
      <c r="I785" s="412" t="s">
        <v>54</v>
      </c>
      <c r="J785" s="252" t="s">
        <v>54</v>
      </c>
      <c r="K785" s="39" t="s">
        <v>485</v>
      </c>
      <c r="L785" s="252"/>
    </row>
    <row r="786" spans="1:12">
      <c r="A786" s="39" t="s">
        <v>3625</v>
      </c>
      <c r="B786" s="39" t="s">
        <v>3625</v>
      </c>
      <c r="C786" s="39" t="s">
        <v>35</v>
      </c>
      <c r="D786" s="39" t="s">
        <v>884</v>
      </c>
      <c r="E786" s="39" t="s">
        <v>884</v>
      </c>
      <c r="F786" s="177" t="s">
        <v>3626</v>
      </c>
      <c r="G786" s="177" t="s">
        <v>3627</v>
      </c>
      <c r="H786" s="455"/>
      <c r="I786" s="177" t="s">
        <v>32</v>
      </c>
      <c r="J786" s="39" t="s">
        <v>3628</v>
      </c>
      <c r="K786" s="39" t="s">
        <v>802</v>
      </c>
    </row>
    <row r="787" spans="1:12">
      <c r="A787" s="39" t="s">
        <v>3629</v>
      </c>
      <c r="B787" s="39" t="s">
        <v>3629</v>
      </c>
      <c r="C787" s="39" t="s">
        <v>35</v>
      </c>
      <c r="D787" s="39" t="s">
        <v>884</v>
      </c>
      <c r="E787" s="39" t="s">
        <v>884</v>
      </c>
      <c r="F787" s="177" t="s">
        <v>3630</v>
      </c>
      <c r="G787" s="177" t="s">
        <v>3631</v>
      </c>
      <c r="H787" s="177" t="s">
        <v>3632</v>
      </c>
      <c r="I787" s="177" t="s">
        <v>32</v>
      </c>
      <c r="J787" s="39" t="s">
        <v>3110</v>
      </c>
      <c r="K787" s="39" t="s">
        <v>802</v>
      </c>
    </row>
    <row r="788" spans="1:12">
      <c r="A788" s="39" t="s">
        <v>3633</v>
      </c>
      <c r="B788" s="39" t="s">
        <v>3633</v>
      </c>
      <c r="C788" s="39" t="s">
        <v>35</v>
      </c>
      <c r="D788" s="39" t="s">
        <v>884</v>
      </c>
      <c r="E788" s="39" t="s">
        <v>884</v>
      </c>
      <c r="F788" s="177" t="s">
        <v>3634</v>
      </c>
      <c r="G788" s="177" t="s">
        <v>3635</v>
      </c>
      <c r="H788" s="177" t="s">
        <v>3636</v>
      </c>
      <c r="I788" s="177" t="s">
        <v>32</v>
      </c>
      <c r="J788" s="39" t="s">
        <v>2881</v>
      </c>
      <c r="K788" s="39" t="s">
        <v>802</v>
      </c>
    </row>
    <row r="789" spans="1:12">
      <c r="A789" s="39" t="s">
        <v>3637</v>
      </c>
      <c r="B789" s="39" t="s">
        <v>3637</v>
      </c>
      <c r="C789" s="39" t="s">
        <v>35</v>
      </c>
      <c r="D789" s="39" t="s">
        <v>884</v>
      </c>
      <c r="E789" s="39" t="s">
        <v>884</v>
      </c>
      <c r="F789" s="177" t="s">
        <v>3638</v>
      </c>
      <c r="G789" s="177" t="s">
        <v>3639</v>
      </c>
      <c r="H789" s="177" t="s">
        <v>3640</v>
      </c>
      <c r="I789" s="177" t="s">
        <v>32</v>
      </c>
      <c r="J789" s="39" t="s">
        <v>2844</v>
      </c>
      <c r="K789" s="39" t="s">
        <v>802</v>
      </c>
    </row>
    <row r="790" spans="1:12">
      <c r="A790" s="39" t="s">
        <v>3641</v>
      </c>
      <c r="B790" s="39" t="s">
        <v>3641</v>
      </c>
      <c r="C790" s="39" t="s">
        <v>35</v>
      </c>
      <c r="D790" s="39" t="s">
        <v>884</v>
      </c>
      <c r="E790" s="39" t="s">
        <v>884</v>
      </c>
      <c r="F790" s="177" t="s">
        <v>3642</v>
      </c>
      <c r="G790" s="177" t="s">
        <v>3643</v>
      </c>
      <c r="H790" s="177" t="s">
        <v>3644</v>
      </c>
      <c r="I790" s="177" t="s">
        <v>32</v>
      </c>
      <c r="J790" s="39" t="s">
        <v>552</v>
      </c>
      <c r="K790" s="39" t="s">
        <v>802</v>
      </c>
    </row>
    <row r="791" spans="1:12">
      <c r="A791" s="39" t="s">
        <v>3645</v>
      </c>
      <c r="B791" s="39" t="s">
        <v>3645</v>
      </c>
      <c r="C791" s="39" t="s">
        <v>35</v>
      </c>
      <c r="D791" s="39" t="s">
        <v>884</v>
      </c>
      <c r="E791" s="39" t="s">
        <v>884</v>
      </c>
      <c r="F791" s="177" t="s">
        <v>3646</v>
      </c>
      <c r="G791" s="177" t="s">
        <v>3647</v>
      </c>
      <c r="H791" s="177" t="s">
        <v>3648</v>
      </c>
      <c r="I791" s="177" t="s">
        <v>32</v>
      </c>
      <c r="J791" s="39" t="s">
        <v>3009</v>
      </c>
      <c r="K791" s="39" t="s">
        <v>802</v>
      </c>
    </row>
    <row r="792" spans="1:12">
      <c r="A792" s="39" t="s">
        <v>3649</v>
      </c>
      <c r="B792" s="39" t="s">
        <v>3649</v>
      </c>
      <c r="C792" s="39" t="s">
        <v>35</v>
      </c>
      <c r="D792" s="39" t="s">
        <v>884</v>
      </c>
      <c r="E792" s="39" t="s">
        <v>884</v>
      </c>
      <c r="F792" s="177" t="s">
        <v>3650</v>
      </c>
      <c r="G792" s="177" t="s">
        <v>3651</v>
      </c>
      <c r="H792" s="177" t="s">
        <v>3652</v>
      </c>
      <c r="I792" s="177" t="s">
        <v>32</v>
      </c>
      <c r="J792" s="39" t="s">
        <v>3061</v>
      </c>
      <c r="K792" s="39" t="s">
        <v>802</v>
      </c>
    </row>
    <row r="793" spans="1:12">
      <c r="A793" s="39" t="s">
        <v>3653</v>
      </c>
      <c r="B793" s="39" t="s">
        <v>3653</v>
      </c>
      <c r="C793" s="39" t="s">
        <v>35</v>
      </c>
      <c r="D793" s="39" t="s">
        <v>884</v>
      </c>
      <c r="E793" s="39" t="s">
        <v>884</v>
      </c>
      <c r="F793" s="177" t="s">
        <v>3654</v>
      </c>
      <c r="G793" s="177" t="s">
        <v>3655</v>
      </c>
      <c r="H793" s="177" t="s">
        <v>3656</v>
      </c>
      <c r="I793" s="177" t="s">
        <v>23</v>
      </c>
      <c r="J793" s="39" t="s">
        <v>18</v>
      </c>
      <c r="K793" s="39" t="s">
        <v>485</v>
      </c>
    </row>
    <row r="794" spans="1:12">
      <c r="A794" s="39" t="s">
        <v>3657</v>
      </c>
      <c r="B794" s="39" t="s">
        <v>3657</v>
      </c>
      <c r="C794" s="39" t="s">
        <v>35</v>
      </c>
      <c r="D794" s="39" t="s">
        <v>884</v>
      </c>
      <c r="E794" s="39" t="s">
        <v>884</v>
      </c>
      <c r="F794" s="177" t="s">
        <v>3658</v>
      </c>
      <c r="G794" s="177" t="s">
        <v>3659</v>
      </c>
      <c r="H794" s="177" t="s">
        <v>3660</v>
      </c>
      <c r="I794" s="177" t="s">
        <v>32</v>
      </c>
      <c r="J794" s="39" t="s">
        <v>3661</v>
      </c>
      <c r="K794" s="39" t="s">
        <v>802</v>
      </c>
    </row>
    <row r="795" spans="1:12">
      <c r="A795" s="39" t="s">
        <v>3662</v>
      </c>
      <c r="B795" s="39" t="s">
        <v>3662</v>
      </c>
      <c r="C795" s="39" t="s">
        <v>35</v>
      </c>
      <c r="D795" s="39" t="s">
        <v>884</v>
      </c>
      <c r="E795" s="39" t="s">
        <v>884</v>
      </c>
      <c r="F795" s="177" t="s">
        <v>3663</v>
      </c>
      <c r="G795" s="177" t="s">
        <v>3664</v>
      </c>
      <c r="H795" s="177" t="s">
        <v>3665</v>
      </c>
      <c r="I795" s="177" t="s">
        <v>32</v>
      </c>
      <c r="J795" s="39" t="s">
        <v>1641</v>
      </c>
      <c r="K795" s="39" t="s">
        <v>485</v>
      </c>
    </row>
    <row r="796" spans="1:12">
      <c r="A796" s="39" t="s">
        <v>3666</v>
      </c>
      <c r="B796" s="39" t="s">
        <v>3666</v>
      </c>
      <c r="C796" s="39" t="s">
        <v>35</v>
      </c>
      <c r="D796" s="39" t="s">
        <v>884</v>
      </c>
      <c r="E796" s="39" t="s">
        <v>884</v>
      </c>
      <c r="F796" s="177" t="s">
        <v>3667</v>
      </c>
      <c r="G796" s="177" t="s">
        <v>3668</v>
      </c>
      <c r="H796" s="177" t="s">
        <v>3669</v>
      </c>
      <c r="I796" s="177" t="s">
        <v>32</v>
      </c>
      <c r="J796" s="456" t="s">
        <v>3285</v>
      </c>
      <c r="K796" s="39" t="s">
        <v>802</v>
      </c>
    </row>
    <row r="797" spans="1:12">
      <c r="A797" s="39" t="s">
        <v>3670</v>
      </c>
      <c r="B797" s="39" t="s">
        <v>3670</v>
      </c>
      <c r="C797" s="39" t="s">
        <v>35</v>
      </c>
      <c r="D797" s="39" t="s">
        <v>884</v>
      </c>
      <c r="E797" s="39" t="s">
        <v>884</v>
      </c>
      <c r="F797" s="177" t="s">
        <v>3671</v>
      </c>
      <c r="G797" s="177" t="s">
        <v>3672</v>
      </c>
      <c r="H797" s="177" t="s">
        <v>3673</v>
      </c>
      <c r="I797" s="177" t="s">
        <v>32</v>
      </c>
      <c r="J797" s="39" t="s">
        <v>3674</v>
      </c>
      <c r="K797" s="39" t="s">
        <v>485</v>
      </c>
    </row>
    <row r="798" spans="1:12">
      <c r="A798" s="39" t="s">
        <v>3675</v>
      </c>
      <c r="B798" s="39" t="s">
        <v>3675</v>
      </c>
      <c r="C798" s="39" t="s">
        <v>35</v>
      </c>
      <c r="D798" s="39" t="s">
        <v>884</v>
      </c>
      <c r="E798" s="39" t="s">
        <v>884</v>
      </c>
      <c r="F798" s="177" t="s">
        <v>3676</v>
      </c>
      <c r="G798" s="177" t="s">
        <v>3677</v>
      </c>
      <c r="H798" s="177" t="s">
        <v>3678</v>
      </c>
      <c r="I798" s="177" t="s">
        <v>23</v>
      </c>
      <c r="J798" s="39" t="s">
        <v>18</v>
      </c>
      <c r="K798" s="39" t="s">
        <v>485</v>
      </c>
    </row>
    <row r="799" spans="1:12">
      <c r="A799" s="39" t="s">
        <v>3679</v>
      </c>
      <c r="B799" s="39" t="s">
        <v>3679</v>
      </c>
      <c r="C799" s="39" t="s">
        <v>35</v>
      </c>
      <c r="D799" s="39" t="s">
        <v>884</v>
      </c>
      <c r="E799" s="39" t="s">
        <v>884</v>
      </c>
      <c r="F799" s="177" t="s">
        <v>3680</v>
      </c>
      <c r="G799" s="177" t="s">
        <v>3681</v>
      </c>
      <c r="H799" s="177" t="s">
        <v>3682</v>
      </c>
      <c r="I799" s="177" t="s">
        <v>32</v>
      </c>
      <c r="J799" s="39" t="s">
        <v>2998</v>
      </c>
      <c r="K799" s="39" t="s">
        <v>546</v>
      </c>
    </row>
    <row r="800" spans="1:12">
      <c r="A800" s="39" t="s">
        <v>3683</v>
      </c>
      <c r="B800" s="39" t="s">
        <v>3683</v>
      </c>
      <c r="C800" s="39" t="s">
        <v>35</v>
      </c>
      <c r="D800" s="39" t="s">
        <v>884</v>
      </c>
      <c r="E800" s="39" t="s">
        <v>884</v>
      </c>
      <c r="F800" s="177" t="s">
        <v>3684</v>
      </c>
      <c r="G800" s="177" t="s">
        <v>3685</v>
      </c>
      <c r="H800" s="177" t="s">
        <v>3686</v>
      </c>
      <c r="I800" s="177" t="s">
        <v>32</v>
      </c>
      <c r="J800" s="39" t="s">
        <v>3687</v>
      </c>
      <c r="K800" s="39" t="s">
        <v>802</v>
      </c>
    </row>
    <row r="801" spans="1:13">
      <c r="A801" s="39" t="s">
        <v>3688</v>
      </c>
      <c r="B801" s="39" t="s">
        <v>3688</v>
      </c>
      <c r="C801" s="39" t="s">
        <v>35</v>
      </c>
      <c r="D801" s="39" t="s">
        <v>884</v>
      </c>
      <c r="E801" s="39" t="s">
        <v>884</v>
      </c>
      <c r="F801" s="177" t="s">
        <v>3689</v>
      </c>
      <c r="G801" s="177" t="s">
        <v>3690</v>
      </c>
      <c r="H801" s="177" t="s">
        <v>3691</v>
      </c>
      <c r="I801" s="177" t="s">
        <v>23</v>
      </c>
      <c r="J801" s="39" t="s">
        <v>18</v>
      </c>
      <c r="K801" s="39" t="s">
        <v>485</v>
      </c>
    </row>
    <row r="802" spans="1:13">
      <c r="A802" s="39" t="s">
        <v>3692</v>
      </c>
      <c r="B802" s="39" t="s">
        <v>3692</v>
      </c>
      <c r="C802" s="39" t="s">
        <v>35</v>
      </c>
      <c r="D802" s="39" t="s">
        <v>884</v>
      </c>
      <c r="E802" s="39" t="s">
        <v>884</v>
      </c>
      <c r="F802" s="177" t="s">
        <v>3693</v>
      </c>
      <c r="G802" s="177" t="s">
        <v>3694</v>
      </c>
      <c r="H802" s="177" t="s">
        <v>3695</v>
      </c>
      <c r="I802" s="177" t="s">
        <v>32</v>
      </c>
      <c r="J802" s="39" t="s">
        <v>3696</v>
      </c>
      <c r="K802" s="39" t="s">
        <v>485</v>
      </c>
      <c r="M802" s="69" t="s">
        <v>26</v>
      </c>
    </row>
    <row r="803" spans="1:13">
      <c r="A803" s="39" t="s">
        <v>3697</v>
      </c>
      <c r="B803" s="39" t="s">
        <v>3697</v>
      </c>
      <c r="C803" s="39" t="s">
        <v>35</v>
      </c>
      <c r="D803" s="39" t="s">
        <v>884</v>
      </c>
      <c r="E803" s="39" t="s">
        <v>884</v>
      </c>
      <c r="F803" s="177" t="s">
        <v>3698</v>
      </c>
      <c r="G803" s="177" t="s">
        <v>3699</v>
      </c>
      <c r="H803" s="177" t="s">
        <v>3700</v>
      </c>
      <c r="I803" s="177" t="s">
        <v>32</v>
      </c>
      <c r="J803" s="39" t="s">
        <v>3116</v>
      </c>
      <c r="K803" s="39" t="s">
        <v>802</v>
      </c>
    </row>
    <row r="804" spans="1:13">
      <c r="A804" s="39" t="s">
        <v>3701</v>
      </c>
      <c r="B804" s="39" t="s">
        <v>3701</v>
      </c>
      <c r="C804" s="39" t="s">
        <v>35</v>
      </c>
      <c r="D804" s="39" t="s">
        <v>884</v>
      </c>
      <c r="E804" s="39" t="s">
        <v>884</v>
      </c>
      <c r="F804" s="177" t="s">
        <v>3702</v>
      </c>
      <c r="G804" s="177" t="s">
        <v>3703</v>
      </c>
      <c r="H804" s="177" t="s">
        <v>3704</v>
      </c>
      <c r="I804" s="177" t="s">
        <v>32</v>
      </c>
      <c r="J804" s="39" t="s">
        <v>1463</v>
      </c>
      <c r="K804" s="39" t="s">
        <v>802</v>
      </c>
    </row>
    <row r="805" spans="1:13">
      <c r="A805" s="39" t="s">
        <v>3705</v>
      </c>
      <c r="B805" s="39" t="s">
        <v>3705</v>
      </c>
      <c r="C805" s="39" t="s">
        <v>35</v>
      </c>
      <c r="D805" s="39" t="s">
        <v>884</v>
      </c>
      <c r="E805" s="39" t="s">
        <v>884</v>
      </c>
      <c r="F805" s="177" t="s">
        <v>3706</v>
      </c>
      <c r="G805" s="177" t="s">
        <v>3707</v>
      </c>
      <c r="H805" s="177" t="s">
        <v>3708</v>
      </c>
      <c r="I805" s="177" t="s">
        <v>32</v>
      </c>
      <c r="J805" s="39" t="s">
        <v>3709</v>
      </c>
      <c r="K805" s="39" t="s">
        <v>802</v>
      </c>
    </row>
    <row r="806" spans="1:13">
      <c r="A806" s="39" t="s">
        <v>3710</v>
      </c>
      <c r="B806" s="39" t="s">
        <v>3710</v>
      </c>
      <c r="C806" s="39" t="s">
        <v>3711</v>
      </c>
      <c r="D806" s="39" t="s">
        <v>290</v>
      </c>
      <c r="E806" s="39" t="s">
        <v>3712</v>
      </c>
      <c r="F806" s="177" t="s">
        <v>3713</v>
      </c>
      <c r="G806" s="177" t="s">
        <v>3713</v>
      </c>
      <c r="H806" s="177" t="s">
        <v>3713</v>
      </c>
      <c r="I806" s="177" t="s">
        <v>32</v>
      </c>
      <c r="J806" s="39" t="s">
        <v>2908</v>
      </c>
      <c r="K806" s="39" t="s">
        <v>802</v>
      </c>
    </row>
    <row r="807" spans="1:13">
      <c r="A807" s="252" t="s">
        <v>3714</v>
      </c>
      <c r="B807" s="252" t="s">
        <v>3714</v>
      </c>
      <c r="C807" s="252" t="s">
        <v>3711</v>
      </c>
      <c r="D807" s="252" t="s">
        <v>290</v>
      </c>
      <c r="E807" s="252" t="s">
        <v>3712</v>
      </c>
      <c r="F807" s="412" t="s">
        <v>3715</v>
      </c>
      <c r="G807" s="412" t="s">
        <v>3715</v>
      </c>
      <c r="H807" s="412" t="s">
        <v>3715</v>
      </c>
      <c r="I807" s="412" t="s">
        <v>54</v>
      </c>
      <c r="J807" s="252" t="s">
        <v>54</v>
      </c>
      <c r="K807" s="39" t="s">
        <v>485</v>
      </c>
      <c r="L807" s="252"/>
    </row>
    <row r="808" spans="1:13">
      <c r="A808" s="39" t="s">
        <v>3716</v>
      </c>
      <c r="B808" s="39" t="s">
        <v>3716</v>
      </c>
      <c r="C808" s="39" t="s">
        <v>3711</v>
      </c>
      <c r="D808" s="39" t="s">
        <v>290</v>
      </c>
      <c r="E808" s="39" t="s">
        <v>3712</v>
      </c>
      <c r="F808" s="177" t="s">
        <v>3717</v>
      </c>
      <c r="G808" s="177" t="s">
        <v>3717</v>
      </c>
      <c r="H808" s="177" t="s">
        <v>3717</v>
      </c>
      <c r="I808" s="177" t="s">
        <v>23</v>
      </c>
      <c r="J808" s="39" t="s">
        <v>18</v>
      </c>
      <c r="K808" s="39" t="s">
        <v>485</v>
      </c>
    </row>
    <row r="809" spans="1:13">
      <c r="A809" s="39" t="s">
        <v>3718</v>
      </c>
      <c r="B809" s="39" t="s">
        <v>3718</v>
      </c>
      <c r="C809" s="39" t="s">
        <v>3711</v>
      </c>
      <c r="D809" s="39" t="s">
        <v>290</v>
      </c>
      <c r="E809" s="39" t="s">
        <v>3712</v>
      </c>
      <c r="F809" s="177" t="s">
        <v>3719</v>
      </c>
      <c r="G809" s="177" t="s">
        <v>3719</v>
      </c>
      <c r="H809" s="177" t="s">
        <v>3719</v>
      </c>
      <c r="I809" s="177" t="s">
        <v>32</v>
      </c>
      <c r="J809" s="39" t="s">
        <v>2747</v>
      </c>
      <c r="K809" s="39" t="s">
        <v>802</v>
      </c>
    </row>
    <row r="810" spans="1:13">
      <c r="A810" s="252" t="s">
        <v>3720</v>
      </c>
      <c r="B810" s="252" t="s">
        <v>3720</v>
      </c>
      <c r="C810" s="252" t="s">
        <v>3711</v>
      </c>
      <c r="D810" s="252" t="s">
        <v>290</v>
      </c>
      <c r="E810" s="252" t="s">
        <v>3712</v>
      </c>
      <c r="F810" s="412" t="s">
        <v>3721</v>
      </c>
      <c r="G810" s="412" t="s">
        <v>3721</v>
      </c>
      <c r="H810" s="412" t="s">
        <v>3721</v>
      </c>
      <c r="I810" s="412" t="s">
        <v>54</v>
      </c>
      <c r="J810" s="252" t="s">
        <v>54</v>
      </c>
      <c r="K810" s="39" t="s">
        <v>485</v>
      </c>
      <c r="L810" s="252"/>
    </row>
    <row r="811" spans="1:13">
      <c r="A811" s="39" t="s">
        <v>3722</v>
      </c>
      <c r="B811" s="39" t="s">
        <v>3722</v>
      </c>
      <c r="C811" s="39" t="s">
        <v>3711</v>
      </c>
      <c r="D811" s="39" t="s">
        <v>290</v>
      </c>
      <c r="E811" s="39" t="s">
        <v>3712</v>
      </c>
      <c r="F811" s="177" t="s">
        <v>3723</v>
      </c>
      <c r="G811" s="177" t="s">
        <v>3723</v>
      </c>
      <c r="H811" s="177" t="s">
        <v>3723</v>
      </c>
      <c r="I811" s="177" t="s">
        <v>23</v>
      </c>
      <c r="J811" s="39" t="s">
        <v>18</v>
      </c>
      <c r="K811" s="39" t="s">
        <v>485</v>
      </c>
    </row>
    <row r="812" spans="1:13">
      <c r="A812" s="252" t="s">
        <v>3724</v>
      </c>
      <c r="B812" s="252" t="s">
        <v>3724</v>
      </c>
      <c r="C812" s="252" t="s">
        <v>3711</v>
      </c>
      <c r="D812" s="252" t="s">
        <v>290</v>
      </c>
      <c r="E812" s="252" t="s">
        <v>3712</v>
      </c>
      <c r="F812" s="412" t="s">
        <v>3725</v>
      </c>
      <c r="G812" s="412" t="s">
        <v>3725</v>
      </c>
      <c r="H812" s="412" t="s">
        <v>3725</v>
      </c>
      <c r="I812" s="412" t="s">
        <v>54</v>
      </c>
      <c r="J812" s="252" t="s">
        <v>54</v>
      </c>
      <c r="K812" s="39" t="s">
        <v>485</v>
      </c>
      <c r="L812" s="252"/>
    </row>
    <row r="813" spans="1:13">
      <c r="A813" s="39" t="s">
        <v>3726</v>
      </c>
      <c r="B813" s="39" t="s">
        <v>3726</v>
      </c>
      <c r="C813" s="39" t="s">
        <v>3711</v>
      </c>
      <c r="D813" s="39" t="s">
        <v>290</v>
      </c>
      <c r="E813" s="39" t="s">
        <v>3712</v>
      </c>
      <c r="F813" s="177" t="s">
        <v>3727</v>
      </c>
      <c r="G813" s="177" t="s">
        <v>3727</v>
      </c>
      <c r="H813" s="177" t="s">
        <v>3727</v>
      </c>
      <c r="I813" s="177" t="s">
        <v>32</v>
      </c>
      <c r="J813" s="39" t="s">
        <v>831</v>
      </c>
      <c r="K813" s="39" t="s">
        <v>802</v>
      </c>
    </row>
    <row r="814" spans="1:13">
      <c r="A814" s="39" t="s">
        <v>3728</v>
      </c>
      <c r="B814" s="39" t="s">
        <v>3728</v>
      </c>
      <c r="C814" s="39" t="s">
        <v>3711</v>
      </c>
      <c r="D814" s="39" t="s">
        <v>290</v>
      </c>
      <c r="E814" s="39" t="s">
        <v>3712</v>
      </c>
      <c r="F814" s="177" t="s">
        <v>3729</v>
      </c>
      <c r="G814" s="177" t="s">
        <v>3729</v>
      </c>
      <c r="H814" s="177" t="s">
        <v>3729</v>
      </c>
      <c r="I814" s="177" t="s">
        <v>32</v>
      </c>
      <c r="J814" s="39" t="s">
        <v>1019</v>
      </c>
      <c r="K814" s="39" t="s">
        <v>802</v>
      </c>
    </row>
    <row r="815" spans="1:13">
      <c r="A815" s="39" t="s">
        <v>3730</v>
      </c>
      <c r="B815" s="39" t="s">
        <v>3730</v>
      </c>
      <c r="C815" s="39" t="s">
        <v>3711</v>
      </c>
      <c r="D815" s="39" t="s">
        <v>290</v>
      </c>
      <c r="E815" s="39" t="s">
        <v>3712</v>
      </c>
      <c r="F815" s="177" t="s">
        <v>3731</v>
      </c>
      <c r="G815" s="177" t="s">
        <v>3731</v>
      </c>
      <c r="H815" s="177" t="s">
        <v>3731</v>
      </c>
      <c r="I815" s="177" t="s">
        <v>32</v>
      </c>
      <c r="J815" s="39" t="s">
        <v>801</v>
      </c>
      <c r="K815" s="39" t="s">
        <v>802</v>
      </c>
    </row>
    <row r="816" spans="1:13">
      <c r="A816" s="39" t="s">
        <v>3732</v>
      </c>
      <c r="B816" s="39" t="s">
        <v>3732</v>
      </c>
      <c r="C816" s="39" t="s">
        <v>3711</v>
      </c>
      <c r="D816" s="39" t="s">
        <v>290</v>
      </c>
      <c r="E816" s="39" t="s">
        <v>3712</v>
      </c>
      <c r="F816" s="177" t="s">
        <v>3733</v>
      </c>
      <c r="G816" s="177" t="s">
        <v>3733</v>
      </c>
      <c r="H816" s="177" t="s">
        <v>3733</v>
      </c>
      <c r="I816" s="177" t="s">
        <v>32</v>
      </c>
      <c r="J816" s="39" t="s">
        <v>3734</v>
      </c>
      <c r="K816" s="39" t="s">
        <v>485</v>
      </c>
    </row>
    <row r="817" spans="1:12">
      <c r="A817" s="39" t="s">
        <v>3735</v>
      </c>
      <c r="B817" s="39" t="s">
        <v>3735</v>
      </c>
      <c r="C817" s="39" t="s">
        <v>3711</v>
      </c>
      <c r="D817" s="39" t="s">
        <v>290</v>
      </c>
      <c r="E817" s="39" t="s">
        <v>3712</v>
      </c>
      <c r="F817" s="177" t="s">
        <v>3736</v>
      </c>
      <c r="G817" s="177" t="s">
        <v>3736</v>
      </c>
      <c r="H817" s="177" t="s">
        <v>3736</v>
      </c>
      <c r="I817" s="177" t="s">
        <v>23</v>
      </c>
      <c r="J817" s="39" t="s">
        <v>18</v>
      </c>
      <c r="K817" s="39" t="s">
        <v>485</v>
      </c>
    </row>
    <row r="818" spans="1:12">
      <c r="A818" s="39" t="s">
        <v>3737</v>
      </c>
      <c r="B818" s="39" t="s">
        <v>3737</v>
      </c>
      <c r="C818" s="39" t="s">
        <v>3711</v>
      </c>
      <c r="D818" s="39" t="s">
        <v>290</v>
      </c>
      <c r="E818" s="39" t="s">
        <v>3712</v>
      </c>
      <c r="F818" s="177" t="s">
        <v>3738</v>
      </c>
      <c r="G818" s="177" t="s">
        <v>3739</v>
      </c>
      <c r="H818" s="177" t="s">
        <v>3738</v>
      </c>
      <c r="I818" s="177" t="s">
        <v>32</v>
      </c>
      <c r="J818" s="39" t="s">
        <v>1064</v>
      </c>
      <c r="K818" s="39" t="s">
        <v>485</v>
      </c>
    </row>
    <row r="819" spans="1:12">
      <c r="A819" s="39" t="s">
        <v>3740</v>
      </c>
      <c r="B819" s="39" t="s">
        <v>3740</v>
      </c>
      <c r="C819" s="39" t="s">
        <v>3711</v>
      </c>
      <c r="D819" s="39" t="s">
        <v>290</v>
      </c>
      <c r="E819" s="39" t="s">
        <v>3712</v>
      </c>
      <c r="F819" s="177" t="s">
        <v>3741</v>
      </c>
      <c r="G819" s="177" t="s">
        <v>3741</v>
      </c>
      <c r="H819" s="177" t="s">
        <v>3741</v>
      </c>
      <c r="I819" s="177" t="s">
        <v>32</v>
      </c>
      <c r="J819" s="39" t="s">
        <v>3742</v>
      </c>
      <c r="K819" s="39" t="s">
        <v>485</v>
      </c>
    </row>
    <row r="820" spans="1:12">
      <c r="A820" s="39" t="s">
        <v>3743</v>
      </c>
      <c r="B820" s="39" t="s">
        <v>3743</v>
      </c>
      <c r="C820" s="39" t="s">
        <v>3711</v>
      </c>
      <c r="D820" s="39" t="s">
        <v>290</v>
      </c>
      <c r="E820" s="39" t="s">
        <v>3712</v>
      </c>
      <c r="F820" s="177" t="s">
        <v>3744</v>
      </c>
      <c r="G820" s="177" t="s">
        <v>3744</v>
      </c>
      <c r="H820" s="177" t="s">
        <v>3744</v>
      </c>
      <c r="I820" s="177" t="s">
        <v>32</v>
      </c>
      <c r="J820" s="39" t="s">
        <v>3745</v>
      </c>
      <c r="K820" s="39" t="s">
        <v>802</v>
      </c>
    </row>
    <row r="821" spans="1:12">
      <c r="A821" s="39" t="s">
        <v>3746</v>
      </c>
      <c r="B821" s="39" t="s">
        <v>3746</v>
      </c>
      <c r="C821" s="39" t="s">
        <v>3711</v>
      </c>
      <c r="D821" s="39" t="s">
        <v>290</v>
      </c>
      <c r="E821" s="39" t="s">
        <v>3712</v>
      </c>
      <c r="F821" s="177" t="s">
        <v>3747</v>
      </c>
      <c r="G821" s="177" t="s">
        <v>3747</v>
      </c>
      <c r="H821" s="177" t="s">
        <v>3747</v>
      </c>
      <c r="I821" s="177" t="s">
        <v>32</v>
      </c>
      <c r="J821" s="39" t="s">
        <v>2986</v>
      </c>
      <c r="K821" s="39" t="s">
        <v>802</v>
      </c>
    </row>
    <row r="822" spans="1:12">
      <c r="A822" s="252" t="s">
        <v>3748</v>
      </c>
      <c r="B822" s="252" t="s">
        <v>3748</v>
      </c>
      <c r="C822" s="252" t="s">
        <v>3711</v>
      </c>
      <c r="D822" s="252" t="s">
        <v>290</v>
      </c>
      <c r="E822" s="252" t="s">
        <v>3712</v>
      </c>
      <c r="F822" s="412" t="s">
        <v>3749</v>
      </c>
      <c r="G822" s="412" t="s">
        <v>3749</v>
      </c>
      <c r="H822" s="412" t="s">
        <v>3749</v>
      </c>
      <c r="I822" s="412" t="s">
        <v>54</v>
      </c>
      <c r="J822" s="252" t="s">
        <v>54</v>
      </c>
      <c r="K822" s="39" t="s">
        <v>485</v>
      </c>
      <c r="L822" s="252"/>
    </row>
    <row r="823" spans="1:12">
      <c r="A823" s="252" t="s">
        <v>3750</v>
      </c>
      <c r="B823" s="252" t="s">
        <v>3750</v>
      </c>
      <c r="C823" s="252" t="s">
        <v>3711</v>
      </c>
      <c r="D823" s="252" t="s">
        <v>290</v>
      </c>
      <c r="E823" s="252" t="s">
        <v>3712</v>
      </c>
      <c r="F823" s="412" t="s">
        <v>3751</v>
      </c>
      <c r="G823" s="412" t="s">
        <v>3751</v>
      </c>
      <c r="H823" s="412" t="s">
        <v>3751</v>
      </c>
      <c r="I823" s="412" t="s">
        <v>54</v>
      </c>
      <c r="J823" s="252" t="s">
        <v>54</v>
      </c>
      <c r="K823" s="39" t="s">
        <v>485</v>
      </c>
      <c r="L823" s="252"/>
    </row>
    <row r="824" spans="1:12">
      <c r="A824" s="39" t="s">
        <v>3752</v>
      </c>
      <c r="B824" s="39" t="s">
        <v>3752</v>
      </c>
      <c r="C824" s="39" t="s">
        <v>3711</v>
      </c>
      <c r="D824" s="39" t="s">
        <v>290</v>
      </c>
      <c r="E824" s="39" t="s">
        <v>3712</v>
      </c>
      <c r="F824" s="177" t="s">
        <v>3753</v>
      </c>
      <c r="G824" s="177" t="s">
        <v>3753</v>
      </c>
      <c r="H824" s="177" t="s">
        <v>3753</v>
      </c>
      <c r="I824" s="177" t="s">
        <v>32</v>
      </c>
      <c r="J824" s="39" t="s">
        <v>3754</v>
      </c>
      <c r="K824" s="39" t="s">
        <v>485</v>
      </c>
    </row>
    <row r="825" spans="1:12">
      <c r="A825" s="39" t="s">
        <v>3755</v>
      </c>
      <c r="B825" s="39" t="s">
        <v>3755</v>
      </c>
      <c r="C825" s="39" t="s">
        <v>3711</v>
      </c>
      <c r="D825" s="39" t="s">
        <v>290</v>
      </c>
      <c r="E825" s="39" t="s">
        <v>3712</v>
      </c>
      <c r="F825" s="177" t="s">
        <v>3756</v>
      </c>
      <c r="G825" s="177" t="s">
        <v>3757</v>
      </c>
      <c r="H825" s="177" t="s">
        <v>3757</v>
      </c>
      <c r="I825" s="177" t="s">
        <v>32</v>
      </c>
      <c r="J825" s="39" t="s">
        <v>2892</v>
      </c>
      <c r="K825" s="39" t="s">
        <v>802</v>
      </c>
    </row>
    <row r="826" spans="1:12">
      <c r="A826" s="39" t="s">
        <v>3758</v>
      </c>
      <c r="B826" s="39" t="s">
        <v>3758</v>
      </c>
      <c r="C826" s="39" t="s">
        <v>3711</v>
      </c>
      <c r="D826" s="39" t="s">
        <v>290</v>
      </c>
      <c r="E826" s="39" t="s">
        <v>3712</v>
      </c>
      <c r="F826" s="177" t="s">
        <v>3759</v>
      </c>
      <c r="G826" s="177" t="s">
        <v>3759</v>
      </c>
      <c r="H826" s="177" t="s">
        <v>3759</v>
      </c>
      <c r="I826" s="177" t="s">
        <v>32</v>
      </c>
      <c r="J826" s="39" t="s">
        <v>3760</v>
      </c>
      <c r="K826" s="39" t="s">
        <v>802</v>
      </c>
    </row>
    <row r="827" spans="1:12">
      <c r="A827" s="39" t="s">
        <v>3761</v>
      </c>
      <c r="B827" s="39" t="s">
        <v>3761</v>
      </c>
      <c r="C827" s="39" t="s">
        <v>3711</v>
      </c>
      <c r="D827" s="39" t="s">
        <v>290</v>
      </c>
      <c r="E827" s="39" t="s">
        <v>3712</v>
      </c>
      <c r="F827" s="177" t="s">
        <v>3762</v>
      </c>
      <c r="G827" s="177" t="s">
        <v>3762</v>
      </c>
      <c r="H827" s="177" t="s">
        <v>3762</v>
      </c>
      <c r="I827" s="177" t="s">
        <v>32</v>
      </c>
      <c r="J827" s="39" t="s">
        <v>3763</v>
      </c>
      <c r="K827" s="39" t="s">
        <v>802</v>
      </c>
    </row>
    <row r="828" spans="1:12">
      <c r="A828" s="39" t="s">
        <v>3764</v>
      </c>
      <c r="B828" s="39" t="s">
        <v>3764</v>
      </c>
      <c r="C828" s="39" t="s">
        <v>3711</v>
      </c>
      <c r="D828" s="39" t="s">
        <v>290</v>
      </c>
      <c r="E828" s="39" t="s">
        <v>3712</v>
      </c>
      <c r="F828" s="177" t="s">
        <v>3765</v>
      </c>
      <c r="G828" s="177" t="s">
        <v>3765</v>
      </c>
      <c r="H828" s="177" t="s">
        <v>3765</v>
      </c>
      <c r="I828" s="177" t="s">
        <v>23</v>
      </c>
      <c r="J828" s="39" t="s">
        <v>18</v>
      </c>
      <c r="K828" s="39" t="s">
        <v>485</v>
      </c>
    </row>
    <row r="829" spans="1:12">
      <c r="A829" s="39" t="s">
        <v>3766</v>
      </c>
      <c r="B829" s="39" t="s">
        <v>3766</v>
      </c>
      <c r="C829" s="39" t="s">
        <v>18</v>
      </c>
      <c r="D829" s="39" t="s">
        <v>3767</v>
      </c>
      <c r="E829" s="39" t="s">
        <v>3768</v>
      </c>
      <c r="F829" s="177" t="s">
        <v>3769</v>
      </c>
      <c r="G829" s="177">
        <v>2211101352</v>
      </c>
      <c r="H829" s="177" t="s">
        <v>3769</v>
      </c>
      <c r="I829" s="177" t="s">
        <v>23</v>
      </c>
      <c r="J829" s="39" t="s">
        <v>18</v>
      </c>
      <c r="K829" s="39" t="s">
        <v>485</v>
      </c>
    </row>
    <row r="830" spans="1:12">
      <c r="A830" s="39" t="s">
        <v>3770</v>
      </c>
      <c r="B830" s="39" t="s">
        <v>3770</v>
      </c>
      <c r="C830" s="39" t="s">
        <v>18</v>
      </c>
      <c r="D830" s="39" t="s">
        <v>3767</v>
      </c>
      <c r="E830" s="39" t="s">
        <v>3768</v>
      </c>
      <c r="F830" s="177" t="s">
        <v>3771</v>
      </c>
      <c r="G830" s="177">
        <v>2211101351</v>
      </c>
      <c r="H830" s="177" t="s">
        <v>3771</v>
      </c>
      <c r="I830" s="177" t="s">
        <v>23</v>
      </c>
      <c r="J830" s="39" t="s">
        <v>18</v>
      </c>
      <c r="K830" s="39" t="s">
        <v>485</v>
      </c>
    </row>
    <row r="831" spans="1:12">
      <c r="A831" s="39" t="s">
        <v>3772</v>
      </c>
      <c r="B831" s="39" t="s">
        <v>3772</v>
      </c>
      <c r="C831" s="39" t="s">
        <v>18</v>
      </c>
      <c r="D831" s="39" t="s">
        <v>3767</v>
      </c>
      <c r="E831" s="39" t="s">
        <v>3768</v>
      </c>
      <c r="F831" s="177" t="s">
        <v>3773</v>
      </c>
      <c r="G831" s="177">
        <v>2211101347</v>
      </c>
      <c r="H831" s="177" t="s">
        <v>3773</v>
      </c>
      <c r="I831" s="177" t="s">
        <v>23</v>
      </c>
      <c r="J831" s="39" t="s">
        <v>18</v>
      </c>
      <c r="K831" s="39" t="s">
        <v>485</v>
      </c>
    </row>
    <row r="832" spans="1:12">
      <c r="A832" s="39" t="s">
        <v>3774</v>
      </c>
      <c r="B832" s="39" t="s">
        <v>3774</v>
      </c>
      <c r="C832" s="39" t="s">
        <v>18</v>
      </c>
      <c r="D832" s="39" t="s">
        <v>3767</v>
      </c>
      <c r="E832" s="39" t="s">
        <v>3768</v>
      </c>
      <c r="F832" s="177" t="s">
        <v>3775</v>
      </c>
      <c r="G832" s="177">
        <v>2211101392</v>
      </c>
      <c r="H832" s="177" t="s">
        <v>3775</v>
      </c>
      <c r="I832" s="177" t="s">
        <v>23</v>
      </c>
      <c r="J832" s="39" t="s">
        <v>18</v>
      </c>
      <c r="K832" s="39" t="s">
        <v>485</v>
      </c>
    </row>
    <row r="833" spans="1:11">
      <c r="A833" s="39" t="s">
        <v>3776</v>
      </c>
      <c r="B833" s="39" t="s">
        <v>3776</v>
      </c>
      <c r="C833" s="39" t="s">
        <v>18</v>
      </c>
      <c r="D833" s="39" t="s">
        <v>3767</v>
      </c>
      <c r="E833" s="39" t="s">
        <v>3768</v>
      </c>
      <c r="F833" s="177" t="s">
        <v>3777</v>
      </c>
      <c r="G833" s="177">
        <v>2211101381</v>
      </c>
      <c r="H833" s="177" t="s">
        <v>3777</v>
      </c>
      <c r="I833" s="177" t="s">
        <v>23</v>
      </c>
      <c r="J833" s="39" t="s">
        <v>18</v>
      </c>
      <c r="K833" s="39" t="s">
        <v>485</v>
      </c>
    </row>
    <row r="834" spans="1:11">
      <c r="A834" s="39" t="s">
        <v>3778</v>
      </c>
      <c r="B834" s="39" t="s">
        <v>3778</v>
      </c>
      <c r="C834" s="39" t="s">
        <v>18</v>
      </c>
      <c r="D834" s="39" t="s">
        <v>3767</v>
      </c>
      <c r="E834" s="39" t="s">
        <v>3768</v>
      </c>
      <c r="F834" s="177" t="s">
        <v>3779</v>
      </c>
      <c r="G834" s="177">
        <v>2211101625</v>
      </c>
      <c r="H834" s="177" t="s">
        <v>3779</v>
      </c>
      <c r="I834" s="177" t="s">
        <v>23</v>
      </c>
      <c r="J834" s="39" t="s">
        <v>18</v>
      </c>
      <c r="K834" s="39" t="s">
        <v>485</v>
      </c>
    </row>
    <row r="835" spans="1:11">
      <c r="A835" s="39" t="s">
        <v>3780</v>
      </c>
      <c r="B835" s="39" t="s">
        <v>3780</v>
      </c>
      <c r="C835" s="39" t="s">
        <v>18</v>
      </c>
      <c r="D835" s="39" t="s">
        <v>3767</v>
      </c>
      <c r="E835" s="39" t="s">
        <v>3768</v>
      </c>
      <c r="F835" s="177" t="s">
        <v>3781</v>
      </c>
      <c r="G835" s="177">
        <v>2211101359</v>
      </c>
      <c r="H835" s="177" t="s">
        <v>3781</v>
      </c>
      <c r="I835" s="177" t="s">
        <v>23</v>
      </c>
      <c r="J835" s="39" t="s">
        <v>18</v>
      </c>
      <c r="K835" s="39" t="s">
        <v>485</v>
      </c>
    </row>
    <row r="836" spans="1:11">
      <c r="A836" s="39" t="s">
        <v>3782</v>
      </c>
      <c r="B836" s="39" t="s">
        <v>3782</v>
      </c>
      <c r="C836" s="39" t="s">
        <v>18</v>
      </c>
      <c r="D836" s="39" t="s">
        <v>3767</v>
      </c>
      <c r="E836" s="39" t="s">
        <v>3768</v>
      </c>
      <c r="F836" s="177" t="s">
        <v>3783</v>
      </c>
      <c r="G836" s="177">
        <v>2211101383</v>
      </c>
      <c r="H836" s="177" t="s">
        <v>3783</v>
      </c>
      <c r="I836" s="177" t="s">
        <v>23</v>
      </c>
      <c r="J836" s="39" t="s">
        <v>18</v>
      </c>
      <c r="K836" s="39" t="s">
        <v>485</v>
      </c>
    </row>
    <row r="837" spans="1:11">
      <c r="A837" s="39" t="s">
        <v>3784</v>
      </c>
      <c r="B837" s="39" t="s">
        <v>3784</v>
      </c>
      <c r="C837" s="39" t="s">
        <v>18</v>
      </c>
      <c r="D837" s="39" t="s">
        <v>3767</v>
      </c>
      <c r="E837" s="39" t="s">
        <v>3768</v>
      </c>
      <c r="F837" s="177" t="s">
        <v>3785</v>
      </c>
      <c r="G837" s="177">
        <v>2211101384</v>
      </c>
      <c r="H837" s="177" t="s">
        <v>3785</v>
      </c>
      <c r="I837" s="177" t="s">
        <v>23</v>
      </c>
      <c r="J837" s="39" t="s">
        <v>18</v>
      </c>
      <c r="K837" s="39" t="s">
        <v>485</v>
      </c>
    </row>
    <row r="838" spans="1:11">
      <c r="A838" s="39" t="s">
        <v>3786</v>
      </c>
      <c r="B838" s="39" t="s">
        <v>3786</v>
      </c>
      <c r="C838" s="39" t="s">
        <v>18</v>
      </c>
      <c r="D838" s="39" t="s">
        <v>3767</v>
      </c>
      <c r="E838" s="39" t="s">
        <v>3768</v>
      </c>
      <c r="F838" s="177" t="s">
        <v>3787</v>
      </c>
      <c r="G838" s="177">
        <v>2211101382</v>
      </c>
      <c r="H838" s="177" t="s">
        <v>3787</v>
      </c>
      <c r="I838" s="177" t="s">
        <v>23</v>
      </c>
      <c r="J838" s="39" t="s">
        <v>18</v>
      </c>
      <c r="K838" s="39" t="s">
        <v>485</v>
      </c>
    </row>
    <row r="839" spans="1:11">
      <c r="A839" s="39" t="s">
        <v>3788</v>
      </c>
      <c r="B839" s="39" t="s">
        <v>3788</v>
      </c>
      <c r="C839" s="39" t="s">
        <v>18</v>
      </c>
      <c r="D839" s="39" t="s">
        <v>3767</v>
      </c>
      <c r="E839" s="39" t="s">
        <v>3768</v>
      </c>
      <c r="F839" s="177" t="s">
        <v>3789</v>
      </c>
      <c r="G839" s="177">
        <v>2211101387</v>
      </c>
      <c r="H839" s="177" t="s">
        <v>3789</v>
      </c>
      <c r="I839" s="177" t="s">
        <v>23</v>
      </c>
      <c r="J839" s="39" t="s">
        <v>18</v>
      </c>
      <c r="K839" s="39" t="s">
        <v>485</v>
      </c>
    </row>
    <row r="840" spans="1:11">
      <c r="A840" s="39" t="s">
        <v>3790</v>
      </c>
      <c r="B840" s="39" t="s">
        <v>3790</v>
      </c>
      <c r="C840" s="39" t="s">
        <v>18</v>
      </c>
      <c r="D840" s="39" t="s">
        <v>3767</v>
      </c>
      <c r="E840" s="39" t="s">
        <v>3768</v>
      </c>
      <c r="F840" s="177" t="s">
        <v>3791</v>
      </c>
      <c r="G840" s="177">
        <v>2211101349</v>
      </c>
      <c r="H840" s="177" t="s">
        <v>3791</v>
      </c>
      <c r="I840" s="177" t="s">
        <v>23</v>
      </c>
      <c r="J840" s="39" t="s">
        <v>18</v>
      </c>
      <c r="K840" s="39" t="s">
        <v>485</v>
      </c>
    </row>
    <row r="841" spans="1:11">
      <c r="A841" s="39" t="s">
        <v>3792</v>
      </c>
      <c r="B841" s="39" t="s">
        <v>3792</v>
      </c>
      <c r="C841" s="39" t="s">
        <v>18</v>
      </c>
      <c r="D841" s="39" t="s">
        <v>3767</v>
      </c>
      <c r="E841" s="39" t="s">
        <v>3768</v>
      </c>
      <c r="F841" s="177" t="s">
        <v>3793</v>
      </c>
      <c r="G841" s="177">
        <v>2211101379</v>
      </c>
      <c r="H841" s="177" t="s">
        <v>3793</v>
      </c>
      <c r="I841" s="177" t="s">
        <v>23</v>
      </c>
      <c r="J841" s="39" t="s">
        <v>18</v>
      </c>
      <c r="K841" s="39" t="s">
        <v>485</v>
      </c>
    </row>
    <row r="842" spans="1:11">
      <c r="A842" s="39" t="s">
        <v>3794</v>
      </c>
      <c r="B842" s="39" t="s">
        <v>3794</v>
      </c>
      <c r="C842" s="39" t="s">
        <v>18</v>
      </c>
      <c r="D842" s="39" t="s">
        <v>3767</v>
      </c>
      <c r="E842" s="39" t="s">
        <v>3768</v>
      </c>
      <c r="F842" s="177" t="s">
        <v>3795</v>
      </c>
      <c r="G842" s="177">
        <v>2211101377</v>
      </c>
      <c r="H842" s="177" t="s">
        <v>3795</v>
      </c>
      <c r="I842" s="177" t="s">
        <v>23</v>
      </c>
      <c r="J842" s="39" t="s">
        <v>18</v>
      </c>
      <c r="K842" s="39" t="s">
        <v>485</v>
      </c>
    </row>
    <row r="843" spans="1:11">
      <c r="A843" s="39" t="s">
        <v>3796</v>
      </c>
      <c r="B843" s="39" t="s">
        <v>3796</v>
      </c>
      <c r="C843" s="39" t="s">
        <v>18</v>
      </c>
      <c r="D843" s="39" t="s">
        <v>3767</v>
      </c>
      <c r="E843" s="39" t="s">
        <v>3768</v>
      </c>
      <c r="F843" s="177" t="s">
        <v>3797</v>
      </c>
      <c r="G843" s="177">
        <v>2211101346</v>
      </c>
      <c r="H843" s="177" t="s">
        <v>3797</v>
      </c>
      <c r="I843" s="177" t="s">
        <v>32</v>
      </c>
      <c r="J843" s="39" t="s">
        <v>2564</v>
      </c>
      <c r="K843" s="39" t="s">
        <v>802</v>
      </c>
    </row>
    <row r="844" spans="1:11">
      <c r="A844" s="39" t="s">
        <v>3798</v>
      </c>
      <c r="B844" s="39" t="s">
        <v>3798</v>
      </c>
      <c r="C844" s="39" t="s">
        <v>18</v>
      </c>
      <c r="D844" s="39" t="s">
        <v>3767</v>
      </c>
      <c r="E844" s="39" t="s">
        <v>3768</v>
      </c>
      <c r="F844" s="177" t="s">
        <v>3799</v>
      </c>
      <c r="G844" s="177">
        <v>2211101390</v>
      </c>
      <c r="H844" s="177" t="s">
        <v>3799</v>
      </c>
      <c r="I844" s="177" t="s">
        <v>32</v>
      </c>
      <c r="J844" s="39" t="s">
        <v>2753</v>
      </c>
      <c r="K844" s="39" t="s">
        <v>802</v>
      </c>
    </row>
    <row r="845" spans="1:11">
      <c r="A845" s="39" t="s">
        <v>3800</v>
      </c>
      <c r="B845" s="39" t="s">
        <v>3800</v>
      </c>
      <c r="C845" s="39" t="s">
        <v>18</v>
      </c>
      <c r="D845" s="39" t="s">
        <v>3767</v>
      </c>
      <c r="E845" s="39" t="s">
        <v>3768</v>
      </c>
      <c r="F845" s="177" t="s">
        <v>3801</v>
      </c>
      <c r="G845" s="177">
        <v>2211101380</v>
      </c>
      <c r="H845" s="177" t="s">
        <v>3801</v>
      </c>
      <c r="I845" s="177" t="s">
        <v>23</v>
      </c>
      <c r="J845" s="39" t="s">
        <v>18</v>
      </c>
      <c r="K845" s="39" t="s">
        <v>485</v>
      </c>
    </row>
    <row r="846" spans="1:11">
      <c r="A846" s="39" t="s">
        <v>3802</v>
      </c>
      <c r="B846" s="39" t="s">
        <v>3802</v>
      </c>
      <c r="C846" s="39" t="s">
        <v>18</v>
      </c>
      <c r="D846" s="39" t="s">
        <v>3767</v>
      </c>
      <c r="E846" s="39" t="s">
        <v>3768</v>
      </c>
      <c r="F846" s="177" t="s">
        <v>3803</v>
      </c>
      <c r="G846" s="177">
        <v>2211101391</v>
      </c>
      <c r="H846" s="177" t="s">
        <v>3803</v>
      </c>
      <c r="I846" s="177" t="s">
        <v>23</v>
      </c>
      <c r="J846" s="39" t="s">
        <v>18</v>
      </c>
      <c r="K846" s="39" t="s">
        <v>485</v>
      </c>
    </row>
    <row r="847" spans="1:11">
      <c r="A847" s="39" t="s">
        <v>3804</v>
      </c>
      <c r="B847" s="39" t="s">
        <v>3804</v>
      </c>
      <c r="C847" s="39" t="s">
        <v>18</v>
      </c>
      <c r="D847" s="39" t="s">
        <v>3767</v>
      </c>
      <c r="E847" s="39" t="s">
        <v>3768</v>
      </c>
      <c r="F847" s="177" t="s">
        <v>3805</v>
      </c>
      <c r="G847" s="177">
        <v>2211101378</v>
      </c>
      <c r="H847" s="177" t="s">
        <v>3805</v>
      </c>
      <c r="I847" s="177" t="s">
        <v>32</v>
      </c>
      <c r="J847" s="39" t="s">
        <v>1843</v>
      </c>
      <c r="K847" s="39" t="s">
        <v>802</v>
      </c>
    </row>
    <row r="848" spans="1:11">
      <c r="A848" s="39" t="s">
        <v>3806</v>
      </c>
      <c r="B848" s="39" t="s">
        <v>3806</v>
      </c>
      <c r="C848" s="39" t="s">
        <v>18</v>
      </c>
      <c r="D848" s="39" t="s">
        <v>3767</v>
      </c>
      <c r="E848" s="39" t="s">
        <v>3768</v>
      </c>
      <c r="F848" s="177" t="s">
        <v>3807</v>
      </c>
      <c r="G848" s="177">
        <v>2211101385</v>
      </c>
      <c r="H848" s="177" t="s">
        <v>3807</v>
      </c>
      <c r="I848" s="177" t="s">
        <v>23</v>
      </c>
      <c r="J848" s="39" t="s">
        <v>18</v>
      </c>
      <c r="K848" s="39" t="s">
        <v>485</v>
      </c>
    </row>
    <row r="849" spans="1:13">
      <c r="A849" s="39" t="s">
        <v>3808</v>
      </c>
      <c r="B849" s="39" t="s">
        <v>3808</v>
      </c>
      <c r="C849" s="39" t="s">
        <v>18</v>
      </c>
      <c r="D849" s="39" t="s">
        <v>3767</v>
      </c>
      <c r="E849" s="39" t="s">
        <v>3768</v>
      </c>
      <c r="F849" s="177" t="s">
        <v>3809</v>
      </c>
      <c r="G849" s="177">
        <v>2211101376</v>
      </c>
      <c r="H849" s="177" t="s">
        <v>3809</v>
      </c>
      <c r="I849" s="177" t="s">
        <v>23</v>
      </c>
      <c r="J849" s="39" t="s">
        <v>18</v>
      </c>
      <c r="K849" s="39" t="s">
        <v>485</v>
      </c>
    </row>
    <row r="850" spans="1:13">
      <c r="A850" s="39" t="s">
        <v>3810</v>
      </c>
      <c r="B850" s="39" t="s">
        <v>3810</v>
      </c>
      <c r="C850" s="39" t="s">
        <v>18</v>
      </c>
      <c r="D850" s="39" t="s">
        <v>3767</v>
      </c>
      <c r="E850" s="39" t="s">
        <v>3768</v>
      </c>
      <c r="F850" s="177" t="s">
        <v>3811</v>
      </c>
      <c r="G850" s="177">
        <v>2211101348</v>
      </c>
      <c r="H850" s="39">
        <v>2211101348</v>
      </c>
      <c r="I850" s="177" t="s">
        <v>23</v>
      </c>
      <c r="J850" s="39" t="s">
        <v>18</v>
      </c>
      <c r="K850" s="39" t="s">
        <v>485</v>
      </c>
    </row>
    <row r="851" spans="1:13">
      <c r="A851" s="39" t="s">
        <v>3812</v>
      </c>
      <c r="B851" s="39" t="s">
        <v>3812</v>
      </c>
      <c r="C851" s="39" t="s">
        <v>18</v>
      </c>
      <c r="D851" s="39" t="s">
        <v>3767</v>
      </c>
      <c r="E851" s="39" t="s">
        <v>3768</v>
      </c>
      <c r="F851" s="177" t="s">
        <v>3813</v>
      </c>
      <c r="G851" s="177">
        <v>2211101388</v>
      </c>
      <c r="H851" s="177" t="s">
        <v>3813</v>
      </c>
      <c r="I851" s="177" t="s">
        <v>23</v>
      </c>
      <c r="J851" s="39" t="s">
        <v>18</v>
      </c>
      <c r="K851" s="39" t="s">
        <v>485</v>
      </c>
    </row>
    <row r="852" spans="1:13">
      <c r="A852" s="39" t="s">
        <v>3814</v>
      </c>
      <c r="B852" s="39" t="s">
        <v>3814</v>
      </c>
      <c r="C852" s="39" t="s">
        <v>18</v>
      </c>
      <c r="D852" s="39" t="s">
        <v>3767</v>
      </c>
      <c r="E852" s="39" t="s">
        <v>3768</v>
      </c>
      <c r="F852" s="177" t="s">
        <v>3815</v>
      </c>
      <c r="G852" s="177">
        <v>2211101621</v>
      </c>
      <c r="H852" s="177" t="s">
        <v>3815</v>
      </c>
      <c r="I852" s="177" t="s">
        <v>23</v>
      </c>
      <c r="J852" s="39" t="s">
        <v>18</v>
      </c>
      <c r="K852" s="39" t="s">
        <v>485</v>
      </c>
    </row>
    <row r="853" spans="1:13">
      <c r="A853" s="39" t="s">
        <v>3816</v>
      </c>
      <c r="B853" s="39" t="s">
        <v>3816</v>
      </c>
      <c r="C853" s="39" t="s">
        <v>18</v>
      </c>
      <c r="D853" s="39" t="s">
        <v>3767</v>
      </c>
      <c r="E853" s="39" t="s">
        <v>3768</v>
      </c>
      <c r="F853" s="177" t="s">
        <v>3817</v>
      </c>
      <c r="G853" s="177">
        <v>2211101592</v>
      </c>
      <c r="H853" s="177" t="s">
        <v>3817</v>
      </c>
      <c r="I853" s="177" t="s">
        <v>23</v>
      </c>
      <c r="J853" s="39" t="s">
        <v>18</v>
      </c>
      <c r="K853" s="39" t="s">
        <v>485</v>
      </c>
    </row>
    <row r="854" spans="1:13">
      <c r="A854" s="39" t="s">
        <v>3818</v>
      </c>
      <c r="B854" s="39" t="s">
        <v>3818</v>
      </c>
      <c r="C854" s="39" t="s">
        <v>289</v>
      </c>
      <c r="D854" s="39" t="s">
        <v>290</v>
      </c>
      <c r="E854" s="39" t="s">
        <v>291</v>
      </c>
      <c r="F854" s="177" t="s">
        <v>3819</v>
      </c>
      <c r="G854" s="177" t="s">
        <v>3819</v>
      </c>
      <c r="H854" s="177" t="s">
        <v>3819</v>
      </c>
      <c r="I854" s="177" t="s">
        <v>23</v>
      </c>
      <c r="J854" s="39" t="s">
        <v>18</v>
      </c>
      <c r="K854" s="39" t="s">
        <v>485</v>
      </c>
    </row>
    <row r="855" spans="1:13">
      <c r="A855" s="39" t="s">
        <v>3820</v>
      </c>
      <c r="B855" s="39" t="s">
        <v>3820</v>
      </c>
      <c r="C855" s="39" t="s">
        <v>289</v>
      </c>
      <c r="D855" s="39" t="s">
        <v>290</v>
      </c>
      <c r="E855" s="39" t="s">
        <v>291</v>
      </c>
      <c r="F855" s="177" t="s">
        <v>3821</v>
      </c>
      <c r="G855" s="177" t="s">
        <v>3821</v>
      </c>
      <c r="H855" s="177" t="s">
        <v>3821</v>
      </c>
      <c r="I855" s="177" t="s">
        <v>23</v>
      </c>
      <c r="J855" s="39" t="s">
        <v>18</v>
      </c>
      <c r="K855" s="39" t="s">
        <v>485</v>
      </c>
    </row>
    <row r="856" spans="1:13">
      <c r="A856" s="252" t="s">
        <v>3822</v>
      </c>
      <c r="B856" s="252" t="s">
        <v>3822</v>
      </c>
      <c r="C856" s="252" t="s">
        <v>289</v>
      </c>
      <c r="D856" s="252" t="s">
        <v>290</v>
      </c>
      <c r="E856" s="39" t="s">
        <v>291</v>
      </c>
      <c r="F856" s="412" t="s">
        <v>3823</v>
      </c>
      <c r="G856" s="412" t="s">
        <v>3823</v>
      </c>
      <c r="H856" s="412" t="s">
        <v>3823</v>
      </c>
      <c r="I856" s="412" t="s">
        <v>54</v>
      </c>
      <c r="J856" s="252" t="s">
        <v>54</v>
      </c>
      <c r="K856" s="39" t="s">
        <v>485</v>
      </c>
      <c r="L856" s="252"/>
    </row>
    <row r="857" spans="1:13">
      <c r="A857" s="39" t="s">
        <v>3824</v>
      </c>
      <c r="B857" s="39" t="s">
        <v>3824</v>
      </c>
      <c r="C857" s="39" t="s">
        <v>289</v>
      </c>
      <c r="D857" s="39" t="s">
        <v>290</v>
      </c>
      <c r="E857" s="39" t="s">
        <v>291</v>
      </c>
      <c r="F857" s="177" t="s">
        <v>3825</v>
      </c>
      <c r="G857" s="177" t="s">
        <v>3825</v>
      </c>
      <c r="H857" s="177" t="s">
        <v>3825</v>
      </c>
      <c r="I857" s="177" t="s">
        <v>32</v>
      </c>
      <c r="J857" s="39" t="s">
        <v>2669</v>
      </c>
      <c r="K857" s="39" t="s">
        <v>485</v>
      </c>
      <c r="M857" s="69" t="s">
        <v>26</v>
      </c>
    </row>
    <row r="858" spans="1:13">
      <c r="A858" s="39" t="s">
        <v>3826</v>
      </c>
      <c r="B858" s="39" t="s">
        <v>3826</v>
      </c>
      <c r="C858" s="39" t="s">
        <v>289</v>
      </c>
      <c r="D858" s="39" t="s">
        <v>290</v>
      </c>
      <c r="E858" s="39" t="s">
        <v>291</v>
      </c>
      <c r="F858" s="177" t="s">
        <v>3827</v>
      </c>
      <c r="G858" s="177" t="s">
        <v>3827</v>
      </c>
      <c r="H858" s="177" t="s">
        <v>3827</v>
      </c>
      <c r="I858" s="177" t="s">
        <v>32</v>
      </c>
      <c r="J858" s="39" t="s">
        <v>3828</v>
      </c>
      <c r="K858" s="39" t="s">
        <v>802</v>
      </c>
    </row>
    <row r="859" spans="1:13">
      <c r="A859" s="39" t="s">
        <v>455</v>
      </c>
      <c r="B859" s="39" t="s">
        <v>455</v>
      </c>
      <c r="C859" s="39" t="s">
        <v>289</v>
      </c>
      <c r="D859" s="39" t="s">
        <v>290</v>
      </c>
      <c r="E859" s="39" t="s">
        <v>291</v>
      </c>
      <c r="F859" s="177" t="s">
        <v>456</v>
      </c>
      <c r="G859" s="177" t="s">
        <v>456</v>
      </c>
      <c r="H859" s="177" t="s">
        <v>456</v>
      </c>
      <c r="I859" s="177" t="s">
        <v>32</v>
      </c>
      <c r="J859" s="39" t="s">
        <v>160</v>
      </c>
      <c r="K859" s="39" t="s">
        <v>100</v>
      </c>
    </row>
    <row r="860" spans="1:13">
      <c r="A860" s="39" t="s">
        <v>3829</v>
      </c>
      <c r="B860" s="39" t="s">
        <v>3829</v>
      </c>
      <c r="C860" s="39" t="s">
        <v>289</v>
      </c>
      <c r="D860" s="39" t="s">
        <v>290</v>
      </c>
      <c r="E860" s="39" t="s">
        <v>291</v>
      </c>
      <c r="F860" s="177" t="s">
        <v>3830</v>
      </c>
      <c r="G860" s="177" t="s">
        <v>3830</v>
      </c>
      <c r="H860" s="177" t="s">
        <v>3830</v>
      </c>
      <c r="I860" s="177" t="s">
        <v>23</v>
      </c>
      <c r="J860" s="39" t="s">
        <v>18</v>
      </c>
      <c r="K860" s="39" t="s">
        <v>485</v>
      </c>
    </row>
    <row r="861" spans="1:13">
      <c r="A861" s="39" t="s">
        <v>3831</v>
      </c>
      <c r="B861" s="39" t="s">
        <v>3831</v>
      </c>
      <c r="C861" s="39" t="s">
        <v>289</v>
      </c>
      <c r="D861" s="39" t="s">
        <v>290</v>
      </c>
      <c r="E861" s="39" t="s">
        <v>291</v>
      </c>
      <c r="F861" s="177" t="s">
        <v>3832</v>
      </c>
      <c r="G861" s="177" t="s">
        <v>3832</v>
      </c>
      <c r="H861" s="177" t="s">
        <v>3832</v>
      </c>
      <c r="I861" s="177" t="s">
        <v>32</v>
      </c>
      <c r="J861" s="39" t="s">
        <v>3833</v>
      </c>
      <c r="K861" s="39" t="s">
        <v>802</v>
      </c>
    </row>
    <row r="862" spans="1:13">
      <c r="A862" s="39" t="s">
        <v>3834</v>
      </c>
      <c r="B862" s="39" t="s">
        <v>3834</v>
      </c>
      <c r="C862" s="39" t="s">
        <v>289</v>
      </c>
      <c r="D862" s="39" t="s">
        <v>290</v>
      </c>
      <c r="E862" s="39" t="s">
        <v>291</v>
      </c>
      <c r="F862" s="177" t="s">
        <v>3835</v>
      </c>
      <c r="G862" s="177" t="s">
        <v>3835</v>
      </c>
      <c r="H862" s="177" t="s">
        <v>3835</v>
      </c>
      <c r="I862" s="177" t="s">
        <v>23</v>
      </c>
      <c r="J862" s="39" t="s">
        <v>18</v>
      </c>
      <c r="K862" s="39" t="s">
        <v>485</v>
      </c>
    </row>
    <row r="863" spans="1:13">
      <c r="A863" s="39" t="s">
        <v>3836</v>
      </c>
      <c r="B863" s="39" t="s">
        <v>3836</v>
      </c>
      <c r="C863" s="39" t="s">
        <v>289</v>
      </c>
      <c r="D863" s="39" t="s">
        <v>290</v>
      </c>
      <c r="E863" s="39" t="s">
        <v>291</v>
      </c>
      <c r="F863" s="177" t="s">
        <v>3837</v>
      </c>
      <c r="G863" s="177" t="s">
        <v>3837</v>
      </c>
      <c r="H863" s="177" t="s">
        <v>3837</v>
      </c>
      <c r="I863" s="177" t="s">
        <v>32</v>
      </c>
      <c r="J863" s="39" t="s">
        <v>3838</v>
      </c>
      <c r="K863" s="39" t="s">
        <v>802</v>
      </c>
      <c r="L863" s="265"/>
    </row>
    <row r="864" spans="1:13">
      <c r="A864" s="39" t="s">
        <v>288</v>
      </c>
      <c r="B864" s="39" t="s">
        <v>288</v>
      </c>
      <c r="C864" s="39" t="s">
        <v>289</v>
      </c>
      <c r="D864" s="39" t="s">
        <v>290</v>
      </c>
      <c r="E864" s="39" t="s">
        <v>291</v>
      </c>
      <c r="F864" s="177" t="s">
        <v>292</v>
      </c>
      <c r="G864" s="177" t="s">
        <v>292</v>
      </c>
      <c r="H864" s="177" t="s">
        <v>292</v>
      </c>
      <c r="I864" s="177" t="s">
        <v>32</v>
      </c>
      <c r="J864" s="39" t="s">
        <v>48</v>
      </c>
      <c r="K864" s="39" t="s">
        <v>24</v>
      </c>
    </row>
    <row r="865" spans="1:13">
      <c r="A865" s="39" t="s">
        <v>3839</v>
      </c>
      <c r="B865" s="39" t="s">
        <v>3839</v>
      </c>
      <c r="C865" s="39" t="s">
        <v>289</v>
      </c>
      <c r="D865" s="39" t="s">
        <v>290</v>
      </c>
      <c r="E865" s="39" t="s">
        <v>291</v>
      </c>
      <c r="F865" s="177" t="s">
        <v>3840</v>
      </c>
      <c r="G865" s="177" t="s">
        <v>3840</v>
      </c>
      <c r="H865" s="177" t="s">
        <v>3840</v>
      </c>
      <c r="I865" s="177" t="s">
        <v>32</v>
      </c>
      <c r="J865" s="39" t="s">
        <v>920</v>
      </c>
      <c r="K865" s="39" t="s">
        <v>802</v>
      </c>
    </row>
    <row r="866" spans="1:13">
      <c r="A866" s="39" t="s">
        <v>3841</v>
      </c>
      <c r="B866" s="39" t="s">
        <v>3841</v>
      </c>
      <c r="C866" s="39" t="s">
        <v>289</v>
      </c>
      <c r="D866" s="39" t="s">
        <v>290</v>
      </c>
      <c r="E866" s="39" t="s">
        <v>291</v>
      </c>
      <c r="F866" s="177" t="s">
        <v>3842</v>
      </c>
      <c r="G866" s="177" t="s">
        <v>3842</v>
      </c>
      <c r="H866" s="177" t="s">
        <v>3842</v>
      </c>
      <c r="I866" s="177" t="s">
        <v>23</v>
      </c>
      <c r="J866" s="39" t="s">
        <v>18</v>
      </c>
      <c r="K866" s="39" t="s">
        <v>485</v>
      </c>
    </row>
    <row r="867" spans="1:13">
      <c r="A867" s="39" t="s">
        <v>3843</v>
      </c>
      <c r="B867" s="39" t="s">
        <v>3843</v>
      </c>
      <c r="C867" s="39" t="s">
        <v>289</v>
      </c>
      <c r="D867" s="39" t="s">
        <v>290</v>
      </c>
      <c r="E867" s="39" t="s">
        <v>291</v>
      </c>
      <c r="F867" s="177" t="s">
        <v>3844</v>
      </c>
      <c r="G867" s="177" t="s">
        <v>3844</v>
      </c>
      <c r="H867" s="177" t="s">
        <v>3844</v>
      </c>
      <c r="I867" s="177" t="s">
        <v>32</v>
      </c>
      <c r="J867" s="39" t="s">
        <v>3845</v>
      </c>
      <c r="K867" s="39" t="s">
        <v>802</v>
      </c>
    </row>
    <row r="868" spans="1:13">
      <c r="A868" s="39" t="s">
        <v>3846</v>
      </c>
      <c r="B868" s="39" t="s">
        <v>3846</v>
      </c>
      <c r="C868" s="39" t="s">
        <v>289</v>
      </c>
      <c r="D868" s="39" t="s">
        <v>290</v>
      </c>
      <c r="E868" s="39" t="s">
        <v>291</v>
      </c>
      <c r="F868" s="177" t="s">
        <v>3847</v>
      </c>
      <c r="G868" s="177" t="s">
        <v>3847</v>
      </c>
      <c r="H868" s="177" t="s">
        <v>3847</v>
      </c>
      <c r="I868" s="177" t="s">
        <v>32</v>
      </c>
      <c r="J868" s="39" t="s">
        <v>2564</v>
      </c>
      <c r="K868" s="39" t="s">
        <v>802</v>
      </c>
    </row>
    <row r="869" spans="1:13">
      <c r="A869" s="39" t="s">
        <v>3848</v>
      </c>
      <c r="B869" s="39" t="s">
        <v>3848</v>
      </c>
      <c r="C869" s="39" t="s">
        <v>289</v>
      </c>
      <c r="D869" s="39" t="s">
        <v>290</v>
      </c>
      <c r="E869" s="39" t="s">
        <v>291</v>
      </c>
      <c r="F869" s="177" t="s">
        <v>3849</v>
      </c>
      <c r="G869" s="177" t="s">
        <v>3849</v>
      </c>
      <c r="H869" s="177" t="s">
        <v>3849</v>
      </c>
      <c r="I869" s="177" t="s">
        <v>32</v>
      </c>
      <c r="J869" s="39" t="s">
        <v>2338</v>
      </c>
      <c r="K869" s="39" t="s">
        <v>802</v>
      </c>
    </row>
    <row r="870" spans="1:13">
      <c r="A870" s="39" t="s">
        <v>3850</v>
      </c>
      <c r="B870" s="39" t="s">
        <v>3850</v>
      </c>
      <c r="C870" s="39" t="s">
        <v>289</v>
      </c>
      <c r="D870" s="39" t="s">
        <v>290</v>
      </c>
      <c r="E870" s="39" t="s">
        <v>291</v>
      </c>
      <c r="F870" s="177" t="s">
        <v>3851</v>
      </c>
      <c r="G870" s="177" t="s">
        <v>3851</v>
      </c>
      <c r="H870" s="177" t="s">
        <v>3851</v>
      </c>
      <c r="I870" s="177" t="s">
        <v>23</v>
      </c>
      <c r="J870" s="39" t="s">
        <v>18</v>
      </c>
      <c r="K870" s="39" t="s">
        <v>485</v>
      </c>
    </row>
    <row r="871" spans="1:13">
      <c r="A871" s="39" t="s">
        <v>3852</v>
      </c>
      <c r="B871" s="39" t="s">
        <v>3852</v>
      </c>
      <c r="C871" s="39" t="s">
        <v>289</v>
      </c>
      <c r="D871" s="39" t="s">
        <v>290</v>
      </c>
      <c r="E871" s="39" t="s">
        <v>291</v>
      </c>
      <c r="F871" s="177" t="s">
        <v>3853</v>
      </c>
      <c r="G871" s="177" t="s">
        <v>3853</v>
      </c>
      <c r="H871" s="177" t="s">
        <v>3853</v>
      </c>
      <c r="I871" s="177" t="s">
        <v>23</v>
      </c>
      <c r="J871" s="39" t="s">
        <v>18</v>
      </c>
      <c r="K871" s="39" t="s">
        <v>485</v>
      </c>
    </row>
    <row r="872" spans="1:13">
      <c r="A872" s="39" t="s">
        <v>3854</v>
      </c>
      <c r="B872" s="39" t="s">
        <v>3854</v>
      </c>
      <c r="C872" s="39" t="s">
        <v>289</v>
      </c>
      <c r="D872" s="39" t="s">
        <v>290</v>
      </c>
      <c r="E872" s="39" t="s">
        <v>291</v>
      </c>
      <c r="F872" s="177" t="s">
        <v>3855</v>
      </c>
      <c r="G872" s="177" t="s">
        <v>3855</v>
      </c>
      <c r="H872" s="177" t="s">
        <v>3855</v>
      </c>
      <c r="I872" s="177" t="s">
        <v>32</v>
      </c>
      <c r="J872" s="39" t="s">
        <v>2045</v>
      </c>
      <c r="K872" s="39" t="s">
        <v>802</v>
      </c>
    </row>
    <row r="873" spans="1:13">
      <c r="A873" s="39" t="s">
        <v>3856</v>
      </c>
      <c r="B873" s="39" t="s">
        <v>3856</v>
      </c>
      <c r="C873" s="39" t="s">
        <v>289</v>
      </c>
      <c r="D873" s="39" t="s">
        <v>290</v>
      </c>
      <c r="E873" s="39" t="s">
        <v>291</v>
      </c>
      <c r="F873" s="177" t="s">
        <v>3857</v>
      </c>
      <c r="G873" s="177" t="s">
        <v>3857</v>
      </c>
      <c r="H873" s="177" t="s">
        <v>3857</v>
      </c>
      <c r="I873" s="177" t="s">
        <v>23</v>
      </c>
      <c r="J873" s="39" t="s">
        <v>18</v>
      </c>
      <c r="K873" s="39" t="s">
        <v>485</v>
      </c>
    </row>
    <row r="874" spans="1:13">
      <c r="A874" s="39" t="s">
        <v>3858</v>
      </c>
      <c r="B874" s="39" t="s">
        <v>3858</v>
      </c>
      <c r="C874" s="39" t="s">
        <v>289</v>
      </c>
      <c r="D874" s="39" t="s">
        <v>290</v>
      </c>
      <c r="E874" s="39" t="s">
        <v>291</v>
      </c>
      <c r="F874" s="177" t="s">
        <v>3859</v>
      </c>
      <c r="G874" s="177" t="s">
        <v>3859</v>
      </c>
      <c r="H874" s="177" t="s">
        <v>3859</v>
      </c>
      <c r="I874" s="177" t="s">
        <v>32</v>
      </c>
      <c r="J874" s="39" t="s">
        <v>849</v>
      </c>
      <c r="K874" s="39" t="s">
        <v>802</v>
      </c>
    </row>
    <row r="875" spans="1:13">
      <c r="A875" s="39" t="s">
        <v>3860</v>
      </c>
      <c r="B875" s="39" t="s">
        <v>3860</v>
      </c>
      <c r="C875" s="39" t="s">
        <v>289</v>
      </c>
      <c r="D875" s="39" t="s">
        <v>290</v>
      </c>
      <c r="E875" s="39" t="s">
        <v>291</v>
      </c>
      <c r="F875" s="177" t="s">
        <v>3861</v>
      </c>
      <c r="G875" s="177" t="s">
        <v>3861</v>
      </c>
      <c r="H875" s="177" t="s">
        <v>3861</v>
      </c>
      <c r="I875" s="177" t="s">
        <v>32</v>
      </c>
      <c r="J875" s="39" t="s">
        <v>897</v>
      </c>
      <c r="K875" s="39" t="s">
        <v>802</v>
      </c>
    </row>
    <row r="876" spans="1:13">
      <c r="A876" s="39" t="s">
        <v>3862</v>
      </c>
      <c r="B876" s="39" t="s">
        <v>3862</v>
      </c>
      <c r="C876" s="39" t="s">
        <v>289</v>
      </c>
      <c r="D876" s="39" t="s">
        <v>290</v>
      </c>
      <c r="E876" s="39" t="s">
        <v>291</v>
      </c>
      <c r="F876" s="177" t="s">
        <v>3863</v>
      </c>
      <c r="G876" s="177" t="s">
        <v>3863</v>
      </c>
      <c r="H876" s="177" t="s">
        <v>3863</v>
      </c>
      <c r="I876" s="177" t="s">
        <v>32</v>
      </c>
      <c r="J876" s="39" t="s">
        <v>876</v>
      </c>
      <c r="K876" s="39" t="s">
        <v>802</v>
      </c>
    </row>
    <row r="877" spans="1:13">
      <c r="A877" s="39" t="s">
        <v>293</v>
      </c>
      <c r="B877" s="39" t="s">
        <v>293</v>
      </c>
      <c r="C877" s="39" t="s">
        <v>289</v>
      </c>
      <c r="D877" s="39" t="s">
        <v>290</v>
      </c>
      <c r="E877" s="39" t="s">
        <v>291</v>
      </c>
      <c r="F877" s="177" t="s">
        <v>294</v>
      </c>
      <c r="G877" s="177" t="s">
        <v>294</v>
      </c>
      <c r="H877" s="177" t="s">
        <v>294</v>
      </c>
      <c r="I877" s="177" t="s">
        <v>32</v>
      </c>
      <c r="J877" s="39" t="s">
        <v>195</v>
      </c>
      <c r="K877" s="39" t="s">
        <v>24</v>
      </c>
    </row>
    <row r="878" spans="1:13">
      <c r="A878" s="39" t="s">
        <v>3864</v>
      </c>
      <c r="B878" s="39" t="s">
        <v>3864</v>
      </c>
      <c r="C878" s="39" t="s">
        <v>289</v>
      </c>
      <c r="D878" s="39" t="s">
        <v>290</v>
      </c>
      <c r="E878" s="39" t="s">
        <v>291</v>
      </c>
      <c r="F878" s="177" t="s">
        <v>3865</v>
      </c>
      <c r="G878" s="177" t="s">
        <v>3865</v>
      </c>
      <c r="H878" s="177" t="s">
        <v>3865</v>
      </c>
      <c r="I878" s="177" t="s">
        <v>32</v>
      </c>
      <c r="J878" s="39" t="s">
        <v>3015</v>
      </c>
      <c r="K878" s="39" t="s">
        <v>802</v>
      </c>
    </row>
    <row r="879" spans="1:13">
      <c r="A879" s="39" t="s">
        <v>3866</v>
      </c>
      <c r="B879" s="39" t="s">
        <v>3866</v>
      </c>
      <c r="C879" s="39" t="s">
        <v>289</v>
      </c>
      <c r="D879" s="39" t="s">
        <v>290</v>
      </c>
      <c r="E879" s="39" t="s">
        <v>291</v>
      </c>
      <c r="F879" s="177" t="s">
        <v>3867</v>
      </c>
      <c r="G879" s="177" t="s">
        <v>3867</v>
      </c>
      <c r="H879" s="177" t="s">
        <v>3867</v>
      </c>
      <c r="I879" s="177" t="s">
        <v>23</v>
      </c>
      <c r="J879" s="39" t="s">
        <v>18</v>
      </c>
      <c r="K879" s="39" t="s">
        <v>485</v>
      </c>
      <c r="M879" s="69" t="s">
        <v>26</v>
      </c>
    </row>
    <row r="880" spans="1:13">
      <c r="A880" s="39" t="s">
        <v>3868</v>
      </c>
      <c r="B880" s="39" t="s">
        <v>3868</v>
      </c>
      <c r="C880" s="39" t="s">
        <v>289</v>
      </c>
      <c r="D880" s="39" t="s">
        <v>290</v>
      </c>
      <c r="E880" s="39" t="s">
        <v>291</v>
      </c>
      <c r="F880" s="177" t="s">
        <v>3869</v>
      </c>
      <c r="G880" s="177" t="s">
        <v>3869</v>
      </c>
      <c r="H880" s="177" t="s">
        <v>3869</v>
      </c>
      <c r="I880" s="177" t="s">
        <v>23</v>
      </c>
      <c r="J880" s="39" t="s">
        <v>18</v>
      </c>
      <c r="K880" s="39" t="s">
        <v>485</v>
      </c>
    </row>
    <row r="881" spans="1:12">
      <c r="A881" s="39" t="s">
        <v>3870</v>
      </c>
      <c r="B881" s="39" t="s">
        <v>3870</v>
      </c>
      <c r="C881" s="39" t="s">
        <v>289</v>
      </c>
      <c r="D881" s="39" t="s">
        <v>290</v>
      </c>
      <c r="E881" s="39" t="s">
        <v>291</v>
      </c>
      <c r="F881" s="177" t="s">
        <v>3871</v>
      </c>
      <c r="G881" s="177" t="s">
        <v>3871</v>
      </c>
      <c r="H881" s="177" t="s">
        <v>3871</v>
      </c>
      <c r="I881" s="177" t="s">
        <v>23</v>
      </c>
      <c r="J881" s="39" t="s">
        <v>18</v>
      </c>
      <c r="K881" s="39" t="s">
        <v>485</v>
      </c>
    </row>
    <row r="882" spans="1:12">
      <c r="A882" s="39" t="s">
        <v>3872</v>
      </c>
      <c r="B882" s="39" t="s">
        <v>3872</v>
      </c>
      <c r="C882" s="39" t="s">
        <v>289</v>
      </c>
      <c r="D882" s="39" t="s">
        <v>290</v>
      </c>
      <c r="E882" s="39" t="s">
        <v>291</v>
      </c>
      <c r="F882" s="177" t="s">
        <v>3873</v>
      </c>
      <c r="G882" s="177" t="s">
        <v>3873</v>
      </c>
      <c r="H882" s="177" t="s">
        <v>3873</v>
      </c>
      <c r="I882" s="177" t="s">
        <v>32</v>
      </c>
      <c r="J882" s="39" t="s">
        <v>2659</v>
      </c>
      <c r="K882" s="39" t="s">
        <v>802</v>
      </c>
    </row>
    <row r="883" spans="1:12">
      <c r="A883" s="252" t="s">
        <v>3874</v>
      </c>
      <c r="B883" s="252" t="s">
        <v>3874</v>
      </c>
      <c r="C883" s="252" t="s">
        <v>289</v>
      </c>
      <c r="D883" s="252" t="s">
        <v>290</v>
      </c>
      <c r="E883" s="39" t="s">
        <v>291</v>
      </c>
      <c r="F883" s="412" t="s">
        <v>3875</v>
      </c>
      <c r="G883" s="412" t="s">
        <v>3875</v>
      </c>
      <c r="H883" s="412" t="s">
        <v>3875</v>
      </c>
      <c r="I883" s="412" t="s">
        <v>54</v>
      </c>
      <c r="J883" s="252" t="s">
        <v>54</v>
      </c>
      <c r="K883" s="39" t="s">
        <v>485</v>
      </c>
      <c r="L883" s="252"/>
    </row>
    <row r="884" spans="1:12">
      <c r="A884" s="252" t="s">
        <v>3876</v>
      </c>
      <c r="B884" s="252" t="s">
        <v>3876</v>
      </c>
      <c r="C884" s="252" t="s">
        <v>289</v>
      </c>
      <c r="D884" s="252" t="s">
        <v>290</v>
      </c>
      <c r="E884" s="39" t="s">
        <v>291</v>
      </c>
      <c r="F884" s="412" t="s">
        <v>3877</v>
      </c>
      <c r="G884" s="412" t="s">
        <v>3877</v>
      </c>
      <c r="H884" s="412" t="s">
        <v>3877</v>
      </c>
      <c r="I884" s="412" t="s">
        <v>54</v>
      </c>
      <c r="J884" s="252" t="s">
        <v>54</v>
      </c>
      <c r="K884" s="39" t="s">
        <v>485</v>
      </c>
      <c r="L884" s="252"/>
    </row>
    <row r="885" spans="1:12">
      <c r="A885" s="39" t="s">
        <v>3878</v>
      </c>
      <c r="B885" s="39" t="s">
        <v>3878</v>
      </c>
      <c r="C885" s="39" t="s">
        <v>289</v>
      </c>
      <c r="D885" s="39" t="s">
        <v>290</v>
      </c>
      <c r="E885" s="39" t="s">
        <v>291</v>
      </c>
      <c r="F885" s="177" t="s">
        <v>3879</v>
      </c>
      <c r="G885" s="177" t="s">
        <v>3879</v>
      </c>
      <c r="H885" s="177" t="s">
        <v>3879</v>
      </c>
      <c r="I885" s="177" t="s">
        <v>32</v>
      </c>
      <c r="J885" s="39" t="s">
        <v>2821</v>
      </c>
      <c r="K885" s="39" t="s">
        <v>485</v>
      </c>
    </row>
    <row r="886" spans="1:12">
      <c r="A886" s="39" t="s">
        <v>438</v>
      </c>
      <c r="B886" s="39" t="s">
        <v>438</v>
      </c>
      <c r="C886" s="39" t="s">
        <v>289</v>
      </c>
      <c r="D886" s="39" t="s">
        <v>290</v>
      </c>
      <c r="E886" s="39" t="s">
        <v>291</v>
      </c>
      <c r="F886" s="177" t="s">
        <v>439</v>
      </c>
      <c r="G886" s="177" t="s">
        <v>439</v>
      </c>
      <c r="H886" s="177" t="s">
        <v>439</v>
      </c>
      <c r="I886" s="177" t="s">
        <v>32</v>
      </c>
      <c r="J886" s="39" t="s">
        <v>130</v>
      </c>
      <c r="K886" s="39" t="s">
        <v>24</v>
      </c>
    </row>
    <row r="887" spans="1:12">
      <c r="A887" s="39" t="s">
        <v>3880</v>
      </c>
      <c r="B887" s="39" t="s">
        <v>3880</v>
      </c>
      <c r="C887" s="39" t="s">
        <v>289</v>
      </c>
      <c r="D887" s="39" t="s">
        <v>290</v>
      </c>
      <c r="E887" s="39" t="s">
        <v>291</v>
      </c>
      <c r="F887" s="177" t="s">
        <v>3881</v>
      </c>
      <c r="G887" s="177" t="s">
        <v>3881</v>
      </c>
      <c r="H887" s="177" t="s">
        <v>3881</v>
      </c>
      <c r="I887" s="177" t="s">
        <v>32</v>
      </c>
      <c r="J887" s="39" t="s">
        <v>807</v>
      </c>
      <c r="K887" s="39" t="s">
        <v>802</v>
      </c>
    </row>
    <row r="888" spans="1:12">
      <c r="A888" s="39" t="s">
        <v>3882</v>
      </c>
      <c r="B888" s="39" t="s">
        <v>3882</v>
      </c>
      <c r="C888" s="39" t="s">
        <v>289</v>
      </c>
      <c r="D888" s="39" t="s">
        <v>290</v>
      </c>
      <c r="E888" s="39" t="s">
        <v>291</v>
      </c>
      <c r="F888" s="177" t="s">
        <v>3883</v>
      </c>
      <c r="G888" s="177" t="s">
        <v>3883</v>
      </c>
      <c r="H888" s="177" t="s">
        <v>3883</v>
      </c>
      <c r="I888" s="177" t="s">
        <v>32</v>
      </c>
      <c r="J888" s="39" t="s">
        <v>876</v>
      </c>
      <c r="K888" s="39" t="s">
        <v>802</v>
      </c>
    </row>
    <row r="889" spans="1:12">
      <c r="A889" s="39" t="s">
        <v>3884</v>
      </c>
      <c r="B889" s="39" t="s">
        <v>3884</v>
      </c>
      <c r="C889" s="39" t="s">
        <v>289</v>
      </c>
      <c r="D889" s="39" t="s">
        <v>290</v>
      </c>
      <c r="E889" s="39" t="s">
        <v>291</v>
      </c>
      <c r="F889" s="177" t="s">
        <v>3885</v>
      </c>
      <c r="G889" s="177" t="s">
        <v>3885</v>
      </c>
      <c r="H889" s="177" t="s">
        <v>3885</v>
      </c>
      <c r="I889" s="177" t="s">
        <v>32</v>
      </c>
      <c r="J889" s="39" t="s">
        <v>1757</v>
      </c>
      <c r="K889" s="39" t="s">
        <v>802</v>
      </c>
    </row>
    <row r="890" spans="1:12">
      <c r="A890" s="39" t="s">
        <v>3886</v>
      </c>
      <c r="B890" s="39" t="s">
        <v>3886</v>
      </c>
      <c r="C890" s="39" t="s">
        <v>289</v>
      </c>
      <c r="D890" s="39" t="s">
        <v>290</v>
      </c>
      <c r="E890" s="39" t="s">
        <v>291</v>
      </c>
      <c r="F890" s="177" t="s">
        <v>3887</v>
      </c>
      <c r="G890" s="177" t="s">
        <v>3887</v>
      </c>
      <c r="H890" s="177" t="s">
        <v>3887</v>
      </c>
      <c r="I890" s="177" t="s">
        <v>23</v>
      </c>
      <c r="J890" s="39" t="s">
        <v>18</v>
      </c>
      <c r="K890" s="39" t="s">
        <v>485</v>
      </c>
    </row>
    <row r="891" spans="1:12">
      <c r="A891" s="39" t="s">
        <v>3888</v>
      </c>
      <c r="B891" s="39" t="s">
        <v>3888</v>
      </c>
      <c r="C891" s="39" t="s">
        <v>289</v>
      </c>
      <c r="D891" s="39" t="s">
        <v>290</v>
      </c>
      <c r="E891" s="39" t="s">
        <v>291</v>
      </c>
      <c r="F891" s="177" t="s">
        <v>3889</v>
      </c>
      <c r="G891" s="177" t="s">
        <v>3889</v>
      </c>
      <c r="H891" s="177" t="s">
        <v>3889</v>
      </c>
      <c r="I891" s="177" t="s">
        <v>32</v>
      </c>
      <c r="J891" s="39" t="s">
        <v>3890</v>
      </c>
      <c r="K891" s="39" t="s">
        <v>802</v>
      </c>
    </row>
    <row r="892" spans="1:12">
      <c r="A892" s="39" t="s">
        <v>3891</v>
      </c>
      <c r="B892" s="39" t="s">
        <v>3891</v>
      </c>
      <c r="C892" s="39" t="s">
        <v>289</v>
      </c>
      <c r="D892" s="39" t="s">
        <v>290</v>
      </c>
      <c r="E892" s="39" t="s">
        <v>291</v>
      </c>
      <c r="F892" s="177" t="s">
        <v>3892</v>
      </c>
      <c r="G892" s="177" t="s">
        <v>3892</v>
      </c>
      <c r="H892" s="177" t="s">
        <v>3892</v>
      </c>
      <c r="I892" s="177" t="s">
        <v>54</v>
      </c>
      <c r="J892" s="177" t="s">
        <v>54</v>
      </c>
      <c r="K892" s="39" t="s">
        <v>3893</v>
      </c>
      <c r="L892" s="39" t="s">
        <v>3894</v>
      </c>
    </row>
    <row r="893" spans="1:12">
      <c r="A893" s="39" t="s">
        <v>3895</v>
      </c>
      <c r="B893" s="39" t="s">
        <v>3895</v>
      </c>
      <c r="C893" s="39" t="s">
        <v>289</v>
      </c>
      <c r="D893" s="39" t="s">
        <v>290</v>
      </c>
      <c r="E893" s="39" t="s">
        <v>291</v>
      </c>
      <c r="F893" s="177" t="s">
        <v>3896</v>
      </c>
      <c r="G893" s="177" t="s">
        <v>3896</v>
      </c>
      <c r="H893" s="177" t="s">
        <v>3896</v>
      </c>
      <c r="I893" s="177" t="s">
        <v>32</v>
      </c>
      <c r="J893" s="39" t="s">
        <v>2254</v>
      </c>
      <c r="K893" s="39" t="s">
        <v>802</v>
      </c>
    </row>
    <row r="894" spans="1:12">
      <c r="A894" s="39" t="s">
        <v>3897</v>
      </c>
      <c r="B894" s="39" t="s">
        <v>3897</v>
      </c>
      <c r="C894" s="39" t="s">
        <v>289</v>
      </c>
      <c r="D894" s="39" t="s">
        <v>290</v>
      </c>
      <c r="E894" s="39" t="s">
        <v>291</v>
      </c>
      <c r="F894" s="177" t="s">
        <v>3898</v>
      </c>
      <c r="G894" s="177" t="s">
        <v>3898</v>
      </c>
      <c r="H894" s="177" t="s">
        <v>3898</v>
      </c>
      <c r="I894" s="177" t="s">
        <v>32</v>
      </c>
      <c r="J894" s="39" t="s">
        <v>3899</v>
      </c>
      <c r="K894" s="39" t="s">
        <v>802</v>
      </c>
    </row>
    <row r="895" spans="1:12">
      <c r="A895" s="39" t="s">
        <v>3900</v>
      </c>
      <c r="B895" s="39" t="s">
        <v>3900</v>
      </c>
      <c r="C895" s="39" t="s">
        <v>289</v>
      </c>
      <c r="D895" s="39" t="s">
        <v>290</v>
      </c>
      <c r="E895" s="39" t="s">
        <v>291</v>
      </c>
      <c r="F895" s="177" t="s">
        <v>3901</v>
      </c>
      <c r="G895" s="177" t="s">
        <v>3901</v>
      </c>
      <c r="H895" s="177" t="s">
        <v>3901</v>
      </c>
      <c r="I895" s="177" t="s">
        <v>23</v>
      </c>
      <c r="J895" s="39" t="s">
        <v>18</v>
      </c>
      <c r="K895" s="39" t="s">
        <v>485</v>
      </c>
    </row>
    <row r="896" spans="1:12">
      <c r="A896" s="39" t="s">
        <v>3902</v>
      </c>
      <c r="B896" s="39" t="s">
        <v>3902</v>
      </c>
      <c r="C896" s="39" t="s">
        <v>289</v>
      </c>
      <c r="D896" s="39" t="s">
        <v>290</v>
      </c>
      <c r="E896" s="39" t="s">
        <v>291</v>
      </c>
      <c r="F896" s="177" t="s">
        <v>3903</v>
      </c>
      <c r="G896" s="177" t="s">
        <v>3903</v>
      </c>
      <c r="H896" s="177" t="s">
        <v>3903</v>
      </c>
      <c r="I896" s="177" t="s">
        <v>23</v>
      </c>
      <c r="J896" s="39" t="s">
        <v>18</v>
      </c>
      <c r="K896" s="39" t="s">
        <v>485</v>
      </c>
    </row>
    <row r="897" spans="1:12">
      <c r="A897" s="252" t="s">
        <v>3904</v>
      </c>
      <c r="B897" s="252" t="s">
        <v>3904</v>
      </c>
      <c r="C897" s="252" t="s">
        <v>289</v>
      </c>
      <c r="D897" s="252" t="s">
        <v>290</v>
      </c>
      <c r="E897" s="39" t="s">
        <v>291</v>
      </c>
      <c r="F897" s="412" t="s">
        <v>3905</v>
      </c>
      <c r="G897" s="412" t="s">
        <v>3905</v>
      </c>
      <c r="H897" s="412" t="s">
        <v>3905</v>
      </c>
      <c r="I897" s="412" t="s">
        <v>54</v>
      </c>
      <c r="J897" s="252" t="s">
        <v>54</v>
      </c>
      <c r="K897" s="39" t="s">
        <v>485</v>
      </c>
      <c r="L897" s="252"/>
    </row>
    <row r="898" spans="1:12">
      <c r="A898" s="39" t="s">
        <v>3906</v>
      </c>
      <c r="B898" s="39" t="s">
        <v>3906</v>
      </c>
      <c r="C898" s="39" t="s">
        <v>289</v>
      </c>
      <c r="D898" s="39" t="s">
        <v>290</v>
      </c>
      <c r="E898" s="39" t="s">
        <v>291</v>
      </c>
      <c r="F898" s="177" t="s">
        <v>3907</v>
      </c>
      <c r="G898" s="177" t="s">
        <v>3907</v>
      </c>
      <c r="H898" s="177" t="s">
        <v>3907</v>
      </c>
      <c r="I898" s="177" t="s">
        <v>23</v>
      </c>
      <c r="J898" s="39" t="s">
        <v>18</v>
      </c>
      <c r="K898" s="39" t="s">
        <v>485</v>
      </c>
    </row>
    <row r="899" spans="1:12">
      <c r="A899" s="39" t="s">
        <v>3908</v>
      </c>
      <c r="B899" s="39" t="s">
        <v>3908</v>
      </c>
      <c r="C899" s="39" t="s">
        <v>289</v>
      </c>
      <c r="D899" s="39" t="s">
        <v>290</v>
      </c>
      <c r="E899" s="39" t="s">
        <v>291</v>
      </c>
      <c r="F899" s="177" t="s">
        <v>3909</v>
      </c>
      <c r="G899" s="177" t="s">
        <v>3909</v>
      </c>
      <c r="H899" s="177" t="s">
        <v>3909</v>
      </c>
      <c r="I899" s="177" t="s">
        <v>32</v>
      </c>
      <c r="J899" s="39" t="s">
        <v>3910</v>
      </c>
      <c r="K899" s="39" t="s">
        <v>802</v>
      </c>
    </row>
    <row r="900" spans="1:12">
      <c r="A900" s="39" t="s">
        <v>3911</v>
      </c>
      <c r="B900" s="39" t="s">
        <v>3911</v>
      </c>
      <c r="C900" s="39" t="s">
        <v>289</v>
      </c>
      <c r="D900" s="39" t="s">
        <v>290</v>
      </c>
      <c r="E900" s="39" t="s">
        <v>291</v>
      </c>
      <c r="F900" s="177" t="s">
        <v>3912</v>
      </c>
      <c r="G900" s="177" t="s">
        <v>3912</v>
      </c>
      <c r="H900" s="177" t="s">
        <v>3912</v>
      </c>
      <c r="I900" s="177" t="s">
        <v>23</v>
      </c>
      <c r="J900" s="39" t="s">
        <v>18</v>
      </c>
      <c r="K900" s="39" t="s">
        <v>485</v>
      </c>
    </row>
    <row r="901" spans="1:12">
      <c r="A901" s="39" t="s">
        <v>3913</v>
      </c>
      <c r="B901" s="39" t="s">
        <v>3913</v>
      </c>
      <c r="C901" s="39" t="s">
        <v>289</v>
      </c>
      <c r="D901" s="39" t="s">
        <v>290</v>
      </c>
      <c r="E901" s="39" t="s">
        <v>291</v>
      </c>
      <c r="F901" s="177" t="s">
        <v>3914</v>
      </c>
      <c r="G901" s="177" t="s">
        <v>3914</v>
      </c>
      <c r="H901" s="177" t="s">
        <v>3914</v>
      </c>
      <c r="I901" s="177" t="s">
        <v>23</v>
      </c>
      <c r="J901" s="39" t="s">
        <v>18</v>
      </c>
      <c r="K901" s="39" t="s">
        <v>485</v>
      </c>
    </row>
    <row r="902" spans="1:12">
      <c r="A902" s="39" t="s">
        <v>3915</v>
      </c>
      <c r="B902" s="39" t="s">
        <v>3915</v>
      </c>
      <c r="C902" s="39" t="s">
        <v>289</v>
      </c>
      <c r="D902" s="39" t="s">
        <v>290</v>
      </c>
      <c r="E902" s="39" t="s">
        <v>291</v>
      </c>
      <c r="F902" s="177" t="s">
        <v>3916</v>
      </c>
      <c r="G902" s="177" t="s">
        <v>3916</v>
      </c>
      <c r="H902" s="177" t="s">
        <v>3916</v>
      </c>
      <c r="I902" s="177" t="s">
        <v>32</v>
      </c>
      <c r="J902" s="39" t="s">
        <v>2792</v>
      </c>
      <c r="K902" s="39" t="s">
        <v>802</v>
      </c>
    </row>
    <row r="903" spans="1:12">
      <c r="A903" s="39" t="s">
        <v>3917</v>
      </c>
      <c r="B903" s="39" t="s">
        <v>3917</v>
      </c>
      <c r="C903" s="39" t="s">
        <v>289</v>
      </c>
      <c r="D903" s="39" t="s">
        <v>290</v>
      </c>
      <c r="E903" s="39" t="s">
        <v>291</v>
      </c>
      <c r="F903" s="177" t="s">
        <v>3918</v>
      </c>
      <c r="G903" s="177" t="s">
        <v>3918</v>
      </c>
      <c r="H903" s="177" t="s">
        <v>3918</v>
      </c>
      <c r="I903" s="177" t="s">
        <v>23</v>
      </c>
      <c r="J903" s="39" t="s">
        <v>18</v>
      </c>
      <c r="K903" s="39" t="s">
        <v>485</v>
      </c>
    </row>
    <row r="904" spans="1:12">
      <c r="A904" s="39" t="s">
        <v>3919</v>
      </c>
      <c r="B904" s="39" t="s">
        <v>3919</v>
      </c>
      <c r="C904" s="39" t="s">
        <v>289</v>
      </c>
      <c r="D904" s="39" t="s">
        <v>290</v>
      </c>
      <c r="E904" s="39" t="s">
        <v>291</v>
      </c>
      <c r="F904" s="177" t="s">
        <v>3920</v>
      </c>
      <c r="G904" s="177" t="s">
        <v>3920</v>
      </c>
      <c r="H904" s="177" t="s">
        <v>3920</v>
      </c>
      <c r="I904" s="177" t="s">
        <v>32</v>
      </c>
      <c r="J904" s="39" t="s">
        <v>879</v>
      </c>
      <c r="K904" s="39" t="s">
        <v>802</v>
      </c>
    </row>
    <row r="905" spans="1:12">
      <c r="A905" s="39" t="s">
        <v>3921</v>
      </c>
      <c r="B905" s="39" t="s">
        <v>3921</v>
      </c>
      <c r="C905" s="39" t="s">
        <v>289</v>
      </c>
      <c r="D905" s="39" t="s">
        <v>290</v>
      </c>
      <c r="E905" s="39" t="s">
        <v>291</v>
      </c>
      <c r="F905" s="177" t="s">
        <v>3922</v>
      </c>
      <c r="G905" s="177" t="s">
        <v>3922</v>
      </c>
      <c r="H905" s="177" t="s">
        <v>3922</v>
      </c>
      <c r="I905" s="177" t="s">
        <v>32</v>
      </c>
      <c r="J905" s="39" t="s">
        <v>827</v>
      </c>
      <c r="K905" s="39" t="s">
        <v>802</v>
      </c>
    </row>
    <row r="906" spans="1:12">
      <c r="A906" s="39" t="s">
        <v>3923</v>
      </c>
      <c r="B906" s="39" t="s">
        <v>3923</v>
      </c>
      <c r="C906" s="39" t="s">
        <v>289</v>
      </c>
      <c r="D906" s="39" t="s">
        <v>290</v>
      </c>
      <c r="E906" s="39" t="s">
        <v>291</v>
      </c>
      <c r="F906" s="177" t="s">
        <v>3924</v>
      </c>
      <c r="G906" s="177" t="s">
        <v>3924</v>
      </c>
      <c r="H906" s="177" t="s">
        <v>3924</v>
      </c>
      <c r="I906" s="177" t="s">
        <v>23</v>
      </c>
      <c r="J906" s="39" t="s">
        <v>18</v>
      </c>
      <c r="K906" s="39" t="s">
        <v>485</v>
      </c>
    </row>
    <row r="907" spans="1:12">
      <c r="A907" s="39" t="s">
        <v>3925</v>
      </c>
      <c r="B907" s="39" t="s">
        <v>3925</v>
      </c>
      <c r="C907" s="39" t="s">
        <v>289</v>
      </c>
      <c r="D907" s="39" t="s">
        <v>290</v>
      </c>
      <c r="E907" s="39" t="s">
        <v>291</v>
      </c>
      <c r="F907" s="177" t="s">
        <v>3926</v>
      </c>
      <c r="G907" s="177" t="s">
        <v>3926</v>
      </c>
      <c r="H907" s="177" t="s">
        <v>3926</v>
      </c>
      <c r="I907" s="177" t="s">
        <v>32</v>
      </c>
      <c r="J907" s="39" t="s">
        <v>801</v>
      </c>
      <c r="K907" s="39" t="s">
        <v>802</v>
      </c>
    </row>
    <row r="908" spans="1:12">
      <c r="A908" s="39" t="s">
        <v>295</v>
      </c>
      <c r="B908" s="39" t="s">
        <v>295</v>
      </c>
      <c r="C908" s="39" t="s">
        <v>289</v>
      </c>
      <c r="D908" s="39" t="s">
        <v>290</v>
      </c>
      <c r="E908" s="39" t="s">
        <v>291</v>
      </c>
      <c r="F908" s="177" t="s">
        <v>296</v>
      </c>
      <c r="G908" s="177" t="s">
        <v>296</v>
      </c>
      <c r="H908" s="177" t="s">
        <v>296</v>
      </c>
      <c r="I908" s="177" t="s">
        <v>32</v>
      </c>
      <c r="J908" s="39" t="s">
        <v>213</v>
      </c>
      <c r="K908" s="39" t="s">
        <v>78</v>
      </c>
    </row>
    <row r="909" spans="1:12">
      <c r="A909" s="39" t="s">
        <v>3927</v>
      </c>
      <c r="B909" s="39" t="s">
        <v>3927</v>
      </c>
      <c r="C909" s="39" t="s">
        <v>289</v>
      </c>
      <c r="D909" s="39" t="s">
        <v>290</v>
      </c>
      <c r="E909" s="39" t="s">
        <v>291</v>
      </c>
      <c r="F909" s="177" t="s">
        <v>3928</v>
      </c>
      <c r="G909" s="177" t="s">
        <v>3928</v>
      </c>
      <c r="H909" s="177" t="s">
        <v>3928</v>
      </c>
      <c r="I909" s="177" t="s">
        <v>32</v>
      </c>
      <c r="J909" s="39" t="s">
        <v>3259</v>
      </c>
      <c r="K909" s="39" t="s">
        <v>802</v>
      </c>
    </row>
    <row r="910" spans="1:12">
      <c r="A910" s="39" t="s">
        <v>3929</v>
      </c>
      <c r="B910" s="39" t="s">
        <v>3929</v>
      </c>
      <c r="C910" s="39" t="s">
        <v>289</v>
      </c>
      <c r="D910" s="39" t="s">
        <v>290</v>
      </c>
      <c r="E910" s="39" t="s">
        <v>291</v>
      </c>
      <c r="F910" s="177" t="s">
        <v>3930</v>
      </c>
      <c r="G910" s="177" t="s">
        <v>3930</v>
      </c>
      <c r="H910" s="177" t="s">
        <v>3930</v>
      </c>
      <c r="I910" s="177" t="s">
        <v>23</v>
      </c>
      <c r="J910" s="39" t="s">
        <v>18</v>
      </c>
      <c r="K910" s="39" t="s">
        <v>485</v>
      </c>
    </row>
    <row r="911" spans="1:12">
      <c r="A911" s="39" t="s">
        <v>3931</v>
      </c>
      <c r="B911" s="39" t="s">
        <v>3931</v>
      </c>
      <c r="C911" s="39" t="s">
        <v>289</v>
      </c>
      <c r="D911" s="39" t="s">
        <v>290</v>
      </c>
      <c r="E911" s="39" t="s">
        <v>291</v>
      </c>
      <c r="F911" s="177" t="s">
        <v>3932</v>
      </c>
      <c r="G911" s="177" t="s">
        <v>3932</v>
      </c>
      <c r="H911" s="177" t="s">
        <v>3932</v>
      </c>
      <c r="I911" s="177" t="s">
        <v>32</v>
      </c>
      <c r="J911" s="39" t="s">
        <v>2467</v>
      </c>
      <c r="K911" s="39" t="s">
        <v>802</v>
      </c>
    </row>
    <row r="912" spans="1:12">
      <c r="A912" s="39" t="s">
        <v>3933</v>
      </c>
      <c r="B912" s="39" t="s">
        <v>3933</v>
      </c>
      <c r="C912" s="39" t="s">
        <v>289</v>
      </c>
      <c r="D912" s="39" t="s">
        <v>290</v>
      </c>
      <c r="E912" s="39" t="s">
        <v>291</v>
      </c>
      <c r="F912" s="177" t="s">
        <v>3934</v>
      </c>
      <c r="G912" s="177" t="s">
        <v>3934</v>
      </c>
      <c r="H912" s="177" t="s">
        <v>3934</v>
      </c>
      <c r="I912" s="177" t="s">
        <v>23</v>
      </c>
      <c r="J912" s="39" t="s">
        <v>18</v>
      </c>
      <c r="K912" s="39" t="s">
        <v>485</v>
      </c>
    </row>
    <row r="913" spans="1:13">
      <c r="A913" s="39" t="s">
        <v>297</v>
      </c>
      <c r="B913" s="39" t="s">
        <v>297</v>
      </c>
      <c r="C913" s="39" t="s">
        <v>289</v>
      </c>
      <c r="D913" s="39" t="s">
        <v>290</v>
      </c>
      <c r="E913" s="39" t="s">
        <v>291</v>
      </c>
      <c r="F913" s="177" t="s">
        <v>298</v>
      </c>
      <c r="G913" s="177" t="s">
        <v>298</v>
      </c>
      <c r="H913" s="177" t="s">
        <v>298</v>
      </c>
      <c r="I913" s="177" t="s">
        <v>32</v>
      </c>
      <c r="J913" s="39" t="s">
        <v>45</v>
      </c>
      <c r="K913" s="39" t="s">
        <v>24</v>
      </c>
    </row>
    <row r="914" spans="1:13">
      <c r="A914" s="39" t="s">
        <v>3935</v>
      </c>
      <c r="B914" s="39" t="s">
        <v>3935</v>
      </c>
      <c r="C914" s="39" t="s">
        <v>289</v>
      </c>
      <c r="D914" s="39" t="s">
        <v>290</v>
      </c>
      <c r="E914" s="39" t="s">
        <v>291</v>
      </c>
      <c r="F914" s="177" t="s">
        <v>3936</v>
      </c>
      <c r="G914" s="177" t="s">
        <v>3936</v>
      </c>
      <c r="H914" s="177" t="s">
        <v>3936</v>
      </c>
      <c r="I914" s="177" t="s">
        <v>32</v>
      </c>
      <c r="J914" s="39" t="s">
        <v>1707</v>
      </c>
      <c r="K914" s="39" t="s">
        <v>485</v>
      </c>
    </row>
    <row r="915" spans="1:13">
      <c r="A915" s="39" t="s">
        <v>3937</v>
      </c>
      <c r="B915" s="39" t="s">
        <v>3937</v>
      </c>
      <c r="C915" s="39" t="s">
        <v>289</v>
      </c>
      <c r="D915" s="39" t="s">
        <v>290</v>
      </c>
      <c r="E915" s="39" t="s">
        <v>291</v>
      </c>
      <c r="F915" s="177" t="s">
        <v>3938</v>
      </c>
      <c r="G915" s="177" t="s">
        <v>3938</v>
      </c>
      <c r="H915" s="177" t="s">
        <v>3938</v>
      </c>
      <c r="I915" s="177" t="s">
        <v>23</v>
      </c>
      <c r="J915" s="406" t="s">
        <v>18</v>
      </c>
      <c r="K915" s="39" t="s">
        <v>485</v>
      </c>
      <c r="L915" s="406"/>
      <c r="M915" s="69" t="s">
        <v>26</v>
      </c>
    </row>
    <row r="916" spans="1:13">
      <c r="A916" s="39" t="s">
        <v>3939</v>
      </c>
      <c r="B916" s="39" t="s">
        <v>3939</v>
      </c>
      <c r="C916" s="39" t="s">
        <v>289</v>
      </c>
      <c r="D916" s="39" t="s">
        <v>290</v>
      </c>
      <c r="E916" s="39" t="s">
        <v>291</v>
      </c>
      <c r="F916" s="177" t="s">
        <v>3940</v>
      </c>
      <c r="G916" s="177" t="s">
        <v>3940</v>
      </c>
      <c r="H916" s="177" t="s">
        <v>3940</v>
      </c>
      <c r="I916" s="177" t="s">
        <v>32</v>
      </c>
      <c r="J916" s="39" t="s">
        <v>1116</v>
      </c>
      <c r="K916" s="39" t="s">
        <v>802</v>
      </c>
    </row>
    <row r="917" spans="1:13">
      <c r="A917" s="39" t="s">
        <v>3941</v>
      </c>
      <c r="B917" s="39" t="s">
        <v>3941</v>
      </c>
      <c r="C917" s="39" t="s">
        <v>289</v>
      </c>
      <c r="D917" s="39" t="s">
        <v>290</v>
      </c>
      <c r="E917" s="39" t="s">
        <v>291</v>
      </c>
      <c r="F917" s="177" t="s">
        <v>3942</v>
      </c>
      <c r="G917" s="177" t="s">
        <v>3942</v>
      </c>
      <c r="H917" s="177" t="s">
        <v>3942</v>
      </c>
      <c r="I917" s="177" t="s">
        <v>23</v>
      </c>
      <c r="J917" s="39" t="s">
        <v>18</v>
      </c>
      <c r="K917" s="39" t="s">
        <v>485</v>
      </c>
    </row>
    <row r="918" spans="1:13">
      <c r="A918" s="39" t="s">
        <v>3943</v>
      </c>
      <c r="B918" s="39" t="s">
        <v>3943</v>
      </c>
      <c r="C918" s="39" t="s">
        <v>289</v>
      </c>
      <c r="D918" s="39" t="s">
        <v>290</v>
      </c>
      <c r="E918" s="39" t="s">
        <v>323</v>
      </c>
      <c r="F918" s="177" t="s">
        <v>3944</v>
      </c>
      <c r="G918" s="177" t="s">
        <v>3944</v>
      </c>
      <c r="H918" s="177" t="s">
        <v>3944</v>
      </c>
      <c r="I918" s="177" t="s">
        <v>23</v>
      </c>
      <c r="J918" s="39" t="s">
        <v>18</v>
      </c>
      <c r="K918" s="39" t="s">
        <v>485</v>
      </c>
    </row>
    <row r="919" spans="1:13">
      <c r="A919" s="39" t="s">
        <v>3945</v>
      </c>
      <c r="B919" s="39" t="s">
        <v>3945</v>
      </c>
      <c r="C919" s="39" t="s">
        <v>289</v>
      </c>
      <c r="D919" s="39" t="s">
        <v>290</v>
      </c>
      <c r="E919" s="39" t="s">
        <v>291</v>
      </c>
      <c r="F919" s="177" t="s">
        <v>3946</v>
      </c>
      <c r="G919" s="177" t="s">
        <v>3946</v>
      </c>
      <c r="H919" s="177" t="s">
        <v>3946</v>
      </c>
      <c r="I919" s="177" t="s">
        <v>23</v>
      </c>
      <c r="J919" s="39" t="s">
        <v>18</v>
      </c>
      <c r="K919" s="39" t="s">
        <v>485</v>
      </c>
    </row>
    <row r="920" spans="1:13">
      <c r="A920" s="39" t="s">
        <v>3947</v>
      </c>
      <c r="B920" s="39" t="s">
        <v>3947</v>
      </c>
      <c r="C920" s="39" t="s">
        <v>289</v>
      </c>
      <c r="D920" s="39" t="s">
        <v>290</v>
      </c>
      <c r="E920" s="39" t="s">
        <v>291</v>
      </c>
      <c r="F920" s="177" t="s">
        <v>3948</v>
      </c>
      <c r="G920" s="177" t="s">
        <v>3948</v>
      </c>
      <c r="H920" s="177" t="s">
        <v>3948</v>
      </c>
      <c r="I920" s="177" t="s">
        <v>23</v>
      </c>
      <c r="J920" s="39" t="s">
        <v>18</v>
      </c>
      <c r="K920" s="39" t="s">
        <v>485</v>
      </c>
    </row>
    <row r="921" spans="1:13">
      <c r="A921" s="39" t="s">
        <v>3949</v>
      </c>
      <c r="B921" s="39" t="s">
        <v>3949</v>
      </c>
      <c r="C921" s="39" t="s">
        <v>289</v>
      </c>
      <c r="D921" s="39" t="s">
        <v>290</v>
      </c>
      <c r="E921" s="39" t="s">
        <v>291</v>
      </c>
      <c r="F921" s="177" t="s">
        <v>3950</v>
      </c>
      <c r="G921" s="177" t="s">
        <v>3950</v>
      </c>
      <c r="H921" s="177" t="s">
        <v>3950</v>
      </c>
      <c r="I921" s="177" t="s">
        <v>23</v>
      </c>
      <c r="J921" s="39" t="s">
        <v>18</v>
      </c>
      <c r="K921" s="39" t="s">
        <v>485</v>
      </c>
    </row>
    <row r="922" spans="1:13">
      <c r="A922" s="39" t="s">
        <v>3951</v>
      </c>
      <c r="B922" s="39" t="s">
        <v>3951</v>
      </c>
      <c r="C922" s="39" t="s">
        <v>289</v>
      </c>
      <c r="D922" s="39" t="s">
        <v>290</v>
      </c>
      <c r="E922" s="39" t="s">
        <v>291</v>
      </c>
      <c r="F922" s="177" t="s">
        <v>3952</v>
      </c>
      <c r="G922" s="177" t="s">
        <v>3952</v>
      </c>
      <c r="H922" s="177" t="s">
        <v>3952</v>
      </c>
      <c r="I922" s="177" t="s">
        <v>23</v>
      </c>
      <c r="J922" s="39" t="s">
        <v>18</v>
      </c>
      <c r="K922" s="39" t="s">
        <v>485</v>
      </c>
    </row>
    <row r="923" spans="1:13">
      <c r="A923" s="252" t="s">
        <v>3953</v>
      </c>
      <c r="B923" s="252" t="s">
        <v>3953</v>
      </c>
      <c r="C923" s="252" t="s">
        <v>289</v>
      </c>
      <c r="D923" s="252" t="s">
        <v>290</v>
      </c>
      <c r="E923" s="252" t="s">
        <v>323</v>
      </c>
      <c r="F923" s="412" t="s">
        <v>3954</v>
      </c>
      <c r="G923" s="412" t="s">
        <v>3954</v>
      </c>
      <c r="H923" s="412" t="s">
        <v>3954</v>
      </c>
      <c r="I923" s="412" t="s">
        <v>54</v>
      </c>
      <c r="J923" s="252" t="s">
        <v>54</v>
      </c>
      <c r="K923" s="39" t="s">
        <v>485</v>
      </c>
      <c r="L923" s="252"/>
    </row>
    <row r="924" spans="1:13">
      <c r="A924" s="39" t="s">
        <v>3955</v>
      </c>
      <c r="B924" s="39" t="s">
        <v>3955</v>
      </c>
      <c r="C924" s="39" t="s">
        <v>289</v>
      </c>
      <c r="D924" s="39" t="s">
        <v>290</v>
      </c>
      <c r="E924" s="39" t="s">
        <v>291</v>
      </c>
      <c r="F924" s="177" t="s">
        <v>3956</v>
      </c>
      <c r="G924" s="177" t="s">
        <v>3956</v>
      </c>
      <c r="H924" s="177" t="s">
        <v>3956</v>
      </c>
      <c r="I924" s="177" t="s">
        <v>23</v>
      </c>
      <c r="J924" s="39" t="s">
        <v>18</v>
      </c>
      <c r="K924" s="39" t="s">
        <v>485</v>
      </c>
    </row>
    <row r="925" spans="1:13">
      <c r="A925" s="39" t="s">
        <v>3957</v>
      </c>
      <c r="B925" s="39" t="s">
        <v>3957</v>
      </c>
      <c r="C925" s="39" t="s">
        <v>35</v>
      </c>
      <c r="D925" s="39" t="s">
        <v>884</v>
      </c>
      <c r="E925" s="39" t="s">
        <v>884</v>
      </c>
      <c r="F925" s="177" t="s">
        <v>3958</v>
      </c>
      <c r="G925" s="177" t="s">
        <v>3959</v>
      </c>
      <c r="H925" s="177" t="s">
        <v>3960</v>
      </c>
      <c r="I925" s="177" t="s">
        <v>32</v>
      </c>
      <c r="J925" s="39" t="s">
        <v>3745</v>
      </c>
      <c r="K925" s="39" t="s">
        <v>802</v>
      </c>
    </row>
    <row r="926" spans="1:13">
      <c r="A926" s="39" t="s">
        <v>3961</v>
      </c>
      <c r="B926" s="39" t="s">
        <v>3961</v>
      </c>
      <c r="C926" s="39" t="s">
        <v>35</v>
      </c>
      <c r="D926" s="39" t="s">
        <v>884</v>
      </c>
      <c r="E926" s="39" t="s">
        <v>884</v>
      </c>
      <c r="F926" s="177" t="s">
        <v>3962</v>
      </c>
      <c r="G926" s="177" t="s">
        <v>3963</v>
      </c>
      <c r="H926" s="177" t="s">
        <v>3964</v>
      </c>
      <c r="I926" s="177" t="s">
        <v>32</v>
      </c>
      <c r="J926" s="39" t="s">
        <v>3965</v>
      </c>
      <c r="K926" s="39" t="s">
        <v>802</v>
      </c>
    </row>
    <row r="927" spans="1:13">
      <c r="A927" s="39" t="s">
        <v>3966</v>
      </c>
      <c r="B927" s="39" t="s">
        <v>3966</v>
      </c>
      <c r="C927" s="39" t="s">
        <v>35</v>
      </c>
      <c r="D927" s="39" t="s">
        <v>884</v>
      </c>
      <c r="E927" s="39" t="s">
        <v>884</v>
      </c>
      <c r="F927" s="177" t="s">
        <v>3967</v>
      </c>
      <c r="G927" s="177" t="s">
        <v>3968</v>
      </c>
      <c r="H927" s="177" t="s">
        <v>3969</v>
      </c>
      <c r="I927" s="177" t="s">
        <v>32</v>
      </c>
      <c r="J927" s="39" t="s">
        <v>3049</v>
      </c>
      <c r="K927" s="39" t="s">
        <v>802</v>
      </c>
    </row>
    <row r="928" spans="1:13">
      <c r="A928" s="39" t="s">
        <v>3970</v>
      </c>
      <c r="B928" s="39" t="s">
        <v>3970</v>
      </c>
      <c r="C928" s="39" t="s">
        <v>35</v>
      </c>
      <c r="D928" s="39" t="s">
        <v>884</v>
      </c>
      <c r="E928" s="39" t="s">
        <v>884</v>
      </c>
      <c r="F928" s="177" t="s">
        <v>3971</v>
      </c>
      <c r="G928" s="177" t="s">
        <v>3972</v>
      </c>
      <c r="H928" s="177" t="s">
        <v>3973</v>
      </c>
      <c r="I928" s="177" t="s">
        <v>32</v>
      </c>
      <c r="J928" s="39" t="s">
        <v>1742</v>
      </c>
      <c r="K928" s="39" t="s">
        <v>802</v>
      </c>
    </row>
    <row r="929" spans="1:11">
      <c r="A929" s="39" t="s">
        <v>3974</v>
      </c>
      <c r="B929" s="39" t="s">
        <v>3974</v>
      </c>
      <c r="C929" s="39" t="s">
        <v>35</v>
      </c>
      <c r="D929" s="39" t="s">
        <v>884</v>
      </c>
      <c r="E929" s="39" t="s">
        <v>884</v>
      </c>
      <c r="F929" s="177" t="s">
        <v>3975</v>
      </c>
      <c r="G929" s="177" t="s">
        <v>3976</v>
      </c>
      <c r="H929" s="177" t="s">
        <v>3977</v>
      </c>
      <c r="I929" s="177" t="s">
        <v>32</v>
      </c>
      <c r="J929" s="39" t="s">
        <v>2821</v>
      </c>
      <c r="K929" s="39" t="s">
        <v>485</v>
      </c>
    </row>
    <row r="930" spans="1:11">
      <c r="A930" s="39" t="s">
        <v>3978</v>
      </c>
      <c r="B930" s="39" t="s">
        <v>3978</v>
      </c>
      <c r="C930" s="39" t="s">
        <v>35</v>
      </c>
      <c r="D930" s="39" t="s">
        <v>884</v>
      </c>
      <c r="E930" s="39" t="s">
        <v>884</v>
      </c>
      <c r="F930" s="177" t="s">
        <v>3979</v>
      </c>
      <c r="G930" s="177" t="s">
        <v>3980</v>
      </c>
      <c r="H930" s="177" t="s">
        <v>3981</v>
      </c>
      <c r="I930" s="177" t="s">
        <v>32</v>
      </c>
      <c r="J930" s="39" t="s">
        <v>2659</v>
      </c>
      <c r="K930" s="39" t="s">
        <v>802</v>
      </c>
    </row>
    <row r="931" spans="1:11">
      <c r="A931" s="39" t="s">
        <v>3982</v>
      </c>
      <c r="B931" s="39" t="s">
        <v>3982</v>
      </c>
      <c r="C931" s="39" t="s">
        <v>35</v>
      </c>
      <c r="D931" s="39" t="s">
        <v>884</v>
      </c>
      <c r="E931" s="39" t="s">
        <v>884</v>
      </c>
      <c r="F931" s="177" t="s">
        <v>3983</v>
      </c>
      <c r="G931" s="177" t="s">
        <v>3984</v>
      </c>
      <c r="H931" s="177" t="s">
        <v>3985</v>
      </c>
      <c r="I931" s="177" t="s">
        <v>32</v>
      </c>
      <c r="J931" s="39" t="s">
        <v>2992</v>
      </c>
      <c r="K931" s="39" t="s">
        <v>802</v>
      </c>
    </row>
    <row r="932" spans="1:11">
      <c r="A932" s="39" t="s">
        <v>3986</v>
      </c>
      <c r="B932" s="39" t="s">
        <v>3986</v>
      </c>
      <c r="C932" s="39" t="s">
        <v>35</v>
      </c>
      <c r="D932" s="39" t="s">
        <v>884</v>
      </c>
      <c r="E932" s="39" t="s">
        <v>884</v>
      </c>
      <c r="F932" s="177" t="s">
        <v>3987</v>
      </c>
      <c r="G932" s="177" t="s">
        <v>3988</v>
      </c>
      <c r="H932" s="177" t="s">
        <v>3989</v>
      </c>
      <c r="I932" s="177" t="s">
        <v>23</v>
      </c>
      <c r="J932" s="39" t="s">
        <v>18</v>
      </c>
      <c r="K932" s="39" t="s">
        <v>485</v>
      </c>
    </row>
    <row r="933" spans="1:11">
      <c r="A933" s="39" t="s">
        <v>3990</v>
      </c>
      <c r="B933" s="39" t="s">
        <v>3990</v>
      </c>
      <c r="C933" s="39" t="s">
        <v>35</v>
      </c>
      <c r="D933" s="39" t="s">
        <v>884</v>
      </c>
      <c r="E933" s="39" t="s">
        <v>884</v>
      </c>
      <c r="F933" s="177" t="s">
        <v>3991</v>
      </c>
      <c r="G933" s="177" t="s">
        <v>3992</v>
      </c>
      <c r="H933" s="177" t="s">
        <v>3993</v>
      </c>
      <c r="I933" s="177" t="s">
        <v>32</v>
      </c>
      <c r="J933" s="39" t="s">
        <v>2969</v>
      </c>
      <c r="K933" s="39" t="s">
        <v>485</v>
      </c>
    </row>
    <row r="934" spans="1:11">
      <c r="A934" s="39" t="s">
        <v>3994</v>
      </c>
      <c r="B934" s="39" t="s">
        <v>3994</v>
      </c>
      <c r="C934" s="39" t="s">
        <v>35</v>
      </c>
      <c r="D934" s="39" t="s">
        <v>884</v>
      </c>
      <c r="E934" s="39" t="s">
        <v>884</v>
      </c>
      <c r="F934" s="177" t="s">
        <v>3995</v>
      </c>
      <c r="G934" s="177" t="s">
        <v>3996</v>
      </c>
      <c r="H934" s="177" t="s">
        <v>3997</v>
      </c>
      <c r="I934" s="177" t="s">
        <v>23</v>
      </c>
      <c r="J934" s="39" t="s">
        <v>18</v>
      </c>
      <c r="K934" s="39" t="s">
        <v>485</v>
      </c>
    </row>
    <row r="935" spans="1:11">
      <c r="A935" s="39" t="s">
        <v>3998</v>
      </c>
      <c r="B935" s="39" t="s">
        <v>3998</v>
      </c>
      <c r="C935" s="39" t="s">
        <v>35</v>
      </c>
      <c r="D935" s="39" t="s">
        <v>884</v>
      </c>
      <c r="E935" s="39" t="s">
        <v>884</v>
      </c>
      <c r="F935" s="177" t="s">
        <v>3999</v>
      </c>
      <c r="G935" s="177" t="s">
        <v>4000</v>
      </c>
      <c r="H935" s="177" t="s">
        <v>4001</v>
      </c>
      <c r="I935" s="177" t="s">
        <v>32</v>
      </c>
      <c r="J935" s="39" t="s">
        <v>4002</v>
      </c>
      <c r="K935" s="39" t="s">
        <v>485</v>
      </c>
    </row>
    <row r="936" spans="1:11">
      <c r="A936" s="39" t="s">
        <v>4003</v>
      </c>
      <c r="B936" s="39" t="s">
        <v>4003</v>
      </c>
      <c r="C936" s="39" t="s">
        <v>35</v>
      </c>
      <c r="D936" s="39" t="s">
        <v>884</v>
      </c>
      <c r="E936" s="39" t="s">
        <v>884</v>
      </c>
      <c r="F936" s="177" t="s">
        <v>4004</v>
      </c>
      <c r="G936" s="177" t="s">
        <v>4005</v>
      </c>
      <c r="H936" s="177" t="s">
        <v>4006</v>
      </c>
      <c r="I936" s="177" t="s">
        <v>32</v>
      </c>
      <c r="J936" s="39" t="s">
        <v>851</v>
      </c>
      <c r="K936" s="39" t="s">
        <v>802</v>
      </c>
    </row>
    <row r="937" spans="1:11">
      <c r="A937" s="39" t="s">
        <v>4007</v>
      </c>
      <c r="B937" s="39" t="s">
        <v>4007</v>
      </c>
      <c r="C937" s="39" t="s">
        <v>35</v>
      </c>
      <c r="D937" s="39" t="s">
        <v>884</v>
      </c>
      <c r="E937" s="39" t="s">
        <v>884</v>
      </c>
      <c r="F937" s="177" t="s">
        <v>4008</v>
      </c>
      <c r="G937" s="177" t="s">
        <v>4009</v>
      </c>
      <c r="H937" s="177" t="s">
        <v>4010</v>
      </c>
      <c r="I937" s="177" t="s">
        <v>32</v>
      </c>
      <c r="J937" s="424" t="s">
        <v>2930</v>
      </c>
      <c r="K937" s="39" t="s">
        <v>802</v>
      </c>
    </row>
    <row r="938" spans="1:11">
      <c r="A938" s="39" t="s">
        <v>4011</v>
      </c>
      <c r="B938" s="39" t="s">
        <v>4011</v>
      </c>
      <c r="C938" s="39" t="s">
        <v>35</v>
      </c>
      <c r="D938" s="39" t="s">
        <v>884</v>
      </c>
      <c r="E938" s="39" t="s">
        <v>884</v>
      </c>
      <c r="F938" s="177" t="s">
        <v>4012</v>
      </c>
      <c r="G938" s="177" t="s">
        <v>4013</v>
      </c>
      <c r="H938" s="177" t="s">
        <v>4014</v>
      </c>
      <c r="I938" s="177" t="s">
        <v>32</v>
      </c>
      <c r="J938" s="39" t="s">
        <v>1689</v>
      </c>
      <c r="K938" s="39" t="s">
        <v>802</v>
      </c>
    </row>
    <row r="939" spans="1:11">
      <c r="A939" s="39" t="s">
        <v>4015</v>
      </c>
      <c r="B939" s="39" t="s">
        <v>4015</v>
      </c>
      <c r="C939" s="39" t="s">
        <v>35</v>
      </c>
      <c r="D939" s="39" t="s">
        <v>884</v>
      </c>
      <c r="E939" s="39" t="s">
        <v>884</v>
      </c>
      <c r="F939" s="177" t="s">
        <v>4016</v>
      </c>
      <c r="G939" s="177" t="s">
        <v>4017</v>
      </c>
      <c r="H939" s="177" t="s">
        <v>4018</v>
      </c>
      <c r="I939" s="177" t="s">
        <v>23</v>
      </c>
      <c r="J939" s="39" t="s">
        <v>18</v>
      </c>
      <c r="K939" s="39" t="s">
        <v>485</v>
      </c>
    </row>
    <row r="940" spans="1:11">
      <c r="A940" s="39" t="s">
        <v>4019</v>
      </c>
      <c r="B940" s="39" t="s">
        <v>4019</v>
      </c>
      <c r="C940" s="39" t="s">
        <v>35</v>
      </c>
      <c r="D940" s="39" t="s">
        <v>884</v>
      </c>
      <c r="E940" s="39" t="s">
        <v>884</v>
      </c>
      <c r="F940" s="177" t="s">
        <v>4020</v>
      </c>
      <c r="G940" s="177" t="s">
        <v>4021</v>
      </c>
      <c r="H940" s="177" t="s">
        <v>4022</v>
      </c>
      <c r="I940" s="177" t="s">
        <v>32</v>
      </c>
      <c r="J940" s="39" t="s">
        <v>4023</v>
      </c>
      <c r="K940" s="39" t="s">
        <v>802</v>
      </c>
    </row>
    <row r="941" spans="1:11">
      <c r="A941" s="39" t="s">
        <v>4024</v>
      </c>
      <c r="B941" s="39" t="s">
        <v>4024</v>
      </c>
      <c r="C941" s="39" t="s">
        <v>35</v>
      </c>
      <c r="D941" s="39" t="s">
        <v>884</v>
      </c>
      <c r="E941" s="39" t="s">
        <v>884</v>
      </c>
      <c r="F941" s="177" t="s">
        <v>992</v>
      </c>
      <c r="G941" s="177" t="s">
        <v>4025</v>
      </c>
      <c r="H941" s="177" t="s">
        <v>4026</v>
      </c>
      <c r="I941" s="177" t="s">
        <v>23</v>
      </c>
      <c r="J941" s="39" t="s">
        <v>18</v>
      </c>
      <c r="K941" s="39" t="s">
        <v>485</v>
      </c>
    </row>
    <row r="942" spans="1:11">
      <c r="A942" s="39" t="s">
        <v>4027</v>
      </c>
      <c r="B942" s="39" t="s">
        <v>4027</v>
      </c>
      <c r="C942" s="39" t="s">
        <v>35</v>
      </c>
      <c r="D942" s="39" t="s">
        <v>884</v>
      </c>
      <c r="E942" s="39" t="s">
        <v>884</v>
      </c>
      <c r="F942" s="177" t="s">
        <v>4028</v>
      </c>
      <c r="G942" s="177" t="s">
        <v>4029</v>
      </c>
      <c r="H942" s="177" t="s">
        <v>4030</v>
      </c>
      <c r="I942" s="177" t="s">
        <v>32</v>
      </c>
      <c r="J942" s="39" t="s">
        <v>2698</v>
      </c>
      <c r="K942" s="39" t="s">
        <v>802</v>
      </c>
    </row>
    <row r="943" spans="1:11">
      <c r="A943" s="39" t="s">
        <v>4031</v>
      </c>
      <c r="B943" s="39" t="s">
        <v>4031</v>
      </c>
      <c r="C943" s="39" t="s">
        <v>35</v>
      </c>
      <c r="D943" s="39" t="s">
        <v>884</v>
      </c>
      <c r="E943" s="39" t="s">
        <v>884</v>
      </c>
      <c r="F943" s="177" t="s">
        <v>4032</v>
      </c>
      <c r="G943" s="177" t="s">
        <v>4033</v>
      </c>
      <c r="H943" s="177" t="s">
        <v>4034</v>
      </c>
      <c r="I943" s="177" t="s">
        <v>32</v>
      </c>
      <c r="J943" s="39" t="s">
        <v>4035</v>
      </c>
      <c r="K943" s="39" t="s">
        <v>802</v>
      </c>
    </row>
    <row r="944" spans="1:11">
      <c r="A944" s="39" t="s">
        <v>4036</v>
      </c>
      <c r="B944" s="39" t="s">
        <v>4036</v>
      </c>
      <c r="C944" s="39" t="s">
        <v>35</v>
      </c>
      <c r="D944" s="39" t="s">
        <v>884</v>
      </c>
      <c r="E944" s="39" t="s">
        <v>884</v>
      </c>
      <c r="F944" s="177" t="s">
        <v>4037</v>
      </c>
      <c r="G944" s="177" t="s">
        <v>4038</v>
      </c>
      <c r="H944" s="177" t="s">
        <v>4039</v>
      </c>
      <c r="I944" s="177" t="s">
        <v>32</v>
      </c>
      <c r="J944" s="39" t="s">
        <v>4040</v>
      </c>
      <c r="K944" s="39" t="s">
        <v>485</v>
      </c>
    </row>
    <row r="945" spans="1:13">
      <c r="A945" s="39" t="s">
        <v>4041</v>
      </c>
      <c r="B945" s="39" t="s">
        <v>4041</v>
      </c>
      <c r="C945" s="39" t="s">
        <v>35</v>
      </c>
      <c r="D945" s="39" t="s">
        <v>884</v>
      </c>
      <c r="E945" s="39" t="s">
        <v>884</v>
      </c>
      <c r="F945" s="177" t="s">
        <v>4042</v>
      </c>
      <c r="G945" s="177" t="s">
        <v>4043</v>
      </c>
      <c r="H945" s="177" t="s">
        <v>4044</v>
      </c>
      <c r="I945" s="177" t="s">
        <v>32</v>
      </c>
      <c r="J945" s="39" t="s">
        <v>4045</v>
      </c>
      <c r="K945" s="39" t="s">
        <v>802</v>
      </c>
    </row>
    <row r="946" spans="1:13">
      <c r="A946" s="39" t="s">
        <v>4046</v>
      </c>
      <c r="B946" s="39" t="s">
        <v>4046</v>
      </c>
      <c r="C946" s="39" t="s">
        <v>35</v>
      </c>
      <c r="D946" s="39" t="s">
        <v>884</v>
      </c>
      <c r="E946" s="39" t="s">
        <v>884</v>
      </c>
      <c r="F946" s="177" t="s">
        <v>4047</v>
      </c>
      <c r="G946" s="177" t="s">
        <v>4048</v>
      </c>
      <c r="H946" s="177" t="s">
        <v>4049</v>
      </c>
      <c r="I946" s="177" t="s">
        <v>32</v>
      </c>
      <c r="J946" s="39" t="s">
        <v>1541</v>
      </c>
      <c r="K946" s="39" t="s">
        <v>802</v>
      </c>
    </row>
    <row r="947" spans="1:13">
      <c r="A947" s="39" t="s">
        <v>4050</v>
      </c>
      <c r="B947" s="39" t="s">
        <v>4050</v>
      </c>
      <c r="C947" s="39" t="s">
        <v>35</v>
      </c>
      <c r="D947" s="39" t="s">
        <v>884</v>
      </c>
      <c r="E947" s="39" t="s">
        <v>884</v>
      </c>
      <c r="F947" s="177" t="s">
        <v>4051</v>
      </c>
      <c r="G947" s="177" t="s">
        <v>4052</v>
      </c>
      <c r="H947" s="177" t="s">
        <v>4053</v>
      </c>
      <c r="I947" s="177" t="s">
        <v>32</v>
      </c>
      <c r="J947" s="39" t="s">
        <v>4054</v>
      </c>
      <c r="K947" s="39" t="s">
        <v>802</v>
      </c>
    </row>
    <row r="948" spans="1:13">
      <c r="A948" s="39" t="s">
        <v>4055</v>
      </c>
      <c r="B948" s="39" t="s">
        <v>4055</v>
      </c>
      <c r="C948" s="39" t="s">
        <v>35</v>
      </c>
      <c r="D948" s="39" t="s">
        <v>884</v>
      </c>
      <c r="E948" s="39" t="s">
        <v>884</v>
      </c>
      <c r="F948" s="177" t="s">
        <v>4056</v>
      </c>
      <c r="G948" s="177" t="s">
        <v>4057</v>
      </c>
      <c r="H948" s="177" t="s">
        <v>4058</v>
      </c>
      <c r="I948" s="177" t="s">
        <v>32</v>
      </c>
      <c r="J948" s="417" t="s">
        <v>3379</v>
      </c>
      <c r="K948" s="39" t="s">
        <v>802</v>
      </c>
    </row>
    <row r="949" spans="1:13">
      <c r="A949" s="39" t="s">
        <v>4059</v>
      </c>
      <c r="B949" s="39" t="s">
        <v>4059</v>
      </c>
      <c r="C949" s="39" t="s">
        <v>35</v>
      </c>
      <c r="D949" s="39" t="s">
        <v>884</v>
      </c>
      <c r="E949" s="39" t="s">
        <v>884</v>
      </c>
      <c r="F949" s="177" t="s">
        <v>4060</v>
      </c>
      <c r="G949" s="177" t="s">
        <v>4061</v>
      </c>
      <c r="H949" s="177" t="s">
        <v>4062</v>
      </c>
      <c r="I949" s="177" t="s">
        <v>32</v>
      </c>
      <c r="J949" s="39" t="s">
        <v>4035</v>
      </c>
      <c r="K949" s="39" t="s">
        <v>802</v>
      </c>
    </row>
    <row r="950" spans="1:13">
      <c r="A950" s="39" t="s">
        <v>4063</v>
      </c>
      <c r="B950" s="39" t="s">
        <v>4063</v>
      </c>
      <c r="C950" s="39" t="s">
        <v>35</v>
      </c>
      <c r="D950" s="39" t="s">
        <v>884</v>
      </c>
      <c r="E950" s="39" t="s">
        <v>884</v>
      </c>
      <c r="F950" s="177" t="s">
        <v>4064</v>
      </c>
      <c r="G950" s="177" t="s">
        <v>4065</v>
      </c>
      <c r="H950" s="177" t="s">
        <v>4066</v>
      </c>
      <c r="I950" s="177" t="s">
        <v>32</v>
      </c>
      <c r="J950" s="39" t="s">
        <v>3084</v>
      </c>
      <c r="K950" s="39" t="s">
        <v>802</v>
      </c>
    </row>
    <row r="951" spans="1:13">
      <c r="A951" s="39" t="s">
        <v>4067</v>
      </c>
      <c r="B951" s="39" t="s">
        <v>4067</v>
      </c>
      <c r="C951" s="39" t="s">
        <v>35</v>
      </c>
      <c r="D951" s="39" t="s">
        <v>884</v>
      </c>
      <c r="E951" s="39" t="s">
        <v>884</v>
      </c>
      <c r="F951" s="177" t="s">
        <v>4068</v>
      </c>
      <c r="G951" s="177" t="s">
        <v>4069</v>
      </c>
      <c r="H951" s="177" t="s">
        <v>4070</v>
      </c>
      <c r="I951" s="177" t="s">
        <v>32</v>
      </c>
      <c r="J951" s="39" t="s">
        <v>1651</v>
      </c>
      <c r="K951" s="39" t="s">
        <v>802</v>
      </c>
      <c r="M951" s="69" t="s">
        <v>26</v>
      </c>
    </row>
    <row r="952" spans="1:13">
      <c r="A952" s="39" t="s">
        <v>4071</v>
      </c>
      <c r="B952" s="39" t="s">
        <v>4071</v>
      </c>
      <c r="C952" s="39" t="s">
        <v>35</v>
      </c>
      <c r="D952" s="39" t="s">
        <v>884</v>
      </c>
      <c r="E952" s="39" t="s">
        <v>884</v>
      </c>
      <c r="F952" s="177" t="s">
        <v>4072</v>
      </c>
      <c r="G952" s="177" t="s">
        <v>4073</v>
      </c>
      <c r="H952" s="177" t="s">
        <v>4074</v>
      </c>
      <c r="I952" s="177" t="s">
        <v>23</v>
      </c>
      <c r="J952" s="39" t="s">
        <v>18</v>
      </c>
      <c r="K952" s="39" t="s">
        <v>485</v>
      </c>
    </row>
    <row r="953" spans="1:13">
      <c r="A953" s="39" t="s">
        <v>4075</v>
      </c>
      <c r="B953" s="39" t="s">
        <v>4075</v>
      </c>
      <c r="C953" s="39" t="s">
        <v>35</v>
      </c>
      <c r="D953" s="39" t="s">
        <v>884</v>
      </c>
      <c r="E953" s="39" t="s">
        <v>884</v>
      </c>
      <c r="F953" s="177" t="s">
        <v>4076</v>
      </c>
      <c r="G953" s="177" t="s">
        <v>4077</v>
      </c>
      <c r="H953" s="177" t="s">
        <v>4078</v>
      </c>
      <c r="I953" s="177" t="s">
        <v>23</v>
      </c>
      <c r="J953" s="39" t="s">
        <v>18</v>
      </c>
      <c r="K953" s="39" t="s">
        <v>485</v>
      </c>
    </row>
    <row r="954" spans="1:13">
      <c r="A954" s="39" t="s">
        <v>4079</v>
      </c>
      <c r="B954" s="39" t="s">
        <v>4079</v>
      </c>
      <c r="C954" s="39" t="s">
        <v>35</v>
      </c>
      <c r="D954" s="39" t="s">
        <v>884</v>
      </c>
      <c r="E954" s="39" t="s">
        <v>884</v>
      </c>
      <c r="F954" s="177" t="s">
        <v>4080</v>
      </c>
      <c r="G954" s="177" t="s">
        <v>4081</v>
      </c>
      <c r="H954" s="177" t="s">
        <v>4082</v>
      </c>
      <c r="I954" s="177" t="s">
        <v>32</v>
      </c>
      <c r="J954" s="39" t="s">
        <v>929</v>
      </c>
      <c r="K954" s="39" t="s">
        <v>802</v>
      </c>
    </row>
    <row r="955" spans="1:13">
      <c r="A955" s="39" t="s">
        <v>4083</v>
      </c>
      <c r="B955" s="39" t="s">
        <v>4083</v>
      </c>
      <c r="C955" s="39" t="s">
        <v>35</v>
      </c>
      <c r="D955" s="39" t="s">
        <v>884</v>
      </c>
      <c r="E955" s="39" t="s">
        <v>884</v>
      </c>
      <c r="F955" s="177" t="s">
        <v>4084</v>
      </c>
      <c r="G955" s="177" t="s">
        <v>4085</v>
      </c>
      <c r="H955" s="177" t="s">
        <v>4086</v>
      </c>
      <c r="I955" s="177" t="s">
        <v>32</v>
      </c>
      <c r="J955" s="39" t="s">
        <v>2753</v>
      </c>
      <c r="K955" s="39" t="s">
        <v>802</v>
      </c>
    </row>
    <row r="956" spans="1:13">
      <c r="A956" s="39" t="s">
        <v>4087</v>
      </c>
      <c r="B956" s="39" t="s">
        <v>4087</v>
      </c>
      <c r="C956" s="39" t="s">
        <v>35</v>
      </c>
      <c r="D956" s="39" t="s">
        <v>884</v>
      </c>
      <c r="E956" s="39" t="s">
        <v>884</v>
      </c>
      <c r="F956" s="177" t="s">
        <v>4088</v>
      </c>
      <c r="G956" s="177" t="s">
        <v>4089</v>
      </c>
      <c r="H956" s="177" t="s">
        <v>4090</v>
      </c>
      <c r="I956" s="177" t="s">
        <v>32</v>
      </c>
      <c r="J956" s="39" t="s">
        <v>3435</v>
      </c>
      <c r="K956" s="39" t="s">
        <v>802</v>
      </c>
    </row>
    <row r="957" spans="1:13">
      <c r="A957" s="39" t="s">
        <v>4091</v>
      </c>
      <c r="B957" s="39" t="s">
        <v>4091</v>
      </c>
      <c r="C957" s="39" t="s">
        <v>35</v>
      </c>
      <c r="D957" s="39" t="s">
        <v>884</v>
      </c>
      <c r="E957" s="39" t="s">
        <v>884</v>
      </c>
      <c r="F957" s="177" t="s">
        <v>4092</v>
      </c>
      <c r="G957" s="177" t="s">
        <v>4093</v>
      </c>
      <c r="H957" s="455"/>
      <c r="I957" s="177" t="s">
        <v>32</v>
      </c>
      <c r="J957" s="39" t="s">
        <v>2936</v>
      </c>
      <c r="K957" s="39" t="s">
        <v>802</v>
      </c>
    </row>
    <row r="958" spans="1:13">
      <c r="A958" s="39" t="s">
        <v>4094</v>
      </c>
      <c r="B958" s="39" t="s">
        <v>4094</v>
      </c>
      <c r="C958" s="39" t="s">
        <v>35</v>
      </c>
      <c r="D958" s="39" t="s">
        <v>884</v>
      </c>
      <c r="E958" s="39" t="s">
        <v>884</v>
      </c>
      <c r="F958" s="177" t="s">
        <v>4095</v>
      </c>
      <c r="G958" s="177" t="s">
        <v>4096</v>
      </c>
      <c r="H958" s="39"/>
      <c r="I958" s="177" t="s">
        <v>32</v>
      </c>
      <c r="J958" s="39" t="s">
        <v>1869</v>
      </c>
      <c r="K958" s="39" t="s">
        <v>802</v>
      </c>
    </row>
    <row r="959" spans="1:13">
      <c r="A959" s="39" t="s">
        <v>4097</v>
      </c>
      <c r="B959" s="39" t="s">
        <v>4097</v>
      </c>
      <c r="C959" s="39" t="s">
        <v>35</v>
      </c>
      <c r="D959" s="39" t="s">
        <v>884</v>
      </c>
      <c r="E959" s="39" t="s">
        <v>884</v>
      </c>
      <c r="F959" s="177" t="s">
        <v>4098</v>
      </c>
      <c r="G959" s="177" t="s">
        <v>4099</v>
      </c>
      <c r="H959" s="177" t="s">
        <v>4100</v>
      </c>
      <c r="I959" s="177" t="s">
        <v>32</v>
      </c>
      <c r="J959" s="39" t="s">
        <v>2803</v>
      </c>
      <c r="K959" s="39" t="s">
        <v>802</v>
      </c>
    </row>
    <row r="960" spans="1:13">
      <c r="A960" s="39" t="s">
        <v>4101</v>
      </c>
      <c r="B960" s="39" t="s">
        <v>4101</v>
      </c>
      <c r="C960" s="39" t="s">
        <v>35</v>
      </c>
      <c r="D960" s="39" t="s">
        <v>884</v>
      </c>
      <c r="E960" s="39" t="s">
        <v>884</v>
      </c>
      <c r="F960" s="177" t="s">
        <v>4102</v>
      </c>
      <c r="G960" s="177" t="s">
        <v>4103</v>
      </c>
      <c r="H960" s="177" t="s">
        <v>4104</v>
      </c>
      <c r="I960" s="177" t="s">
        <v>32</v>
      </c>
      <c r="J960" s="39" t="s">
        <v>3038</v>
      </c>
      <c r="K960" s="39" t="s">
        <v>485</v>
      </c>
    </row>
    <row r="961" spans="1:11">
      <c r="A961" s="39" t="s">
        <v>4105</v>
      </c>
      <c r="B961" s="39" t="s">
        <v>4105</v>
      </c>
      <c r="C961" s="39" t="s">
        <v>35</v>
      </c>
      <c r="D961" s="39" t="s">
        <v>884</v>
      </c>
      <c r="E961" s="39" t="s">
        <v>884</v>
      </c>
      <c r="F961" s="177" t="s">
        <v>4106</v>
      </c>
      <c r="G961" s="177" t="s">
        <v>4107</v>
      </c>
      <c r="H961" s="177" t="s">
        <v>4108</v>
      </c>
      <c r="I961" s="177" t="s">
        <v>23</v>
      </c>
      <c r="J961" s="39" t="s">
        <v>18</v>
      </c>
      <c r="K961" s="39" t="s">
        <v>485</v>
      </c>
    </row>
    <row r="962" spans="1:11">
      <c r="A962" s="39" t="s">
        <v>4109</v>
      </c>
      <c r="B962" s="39" t="s">
        <v>4109</v>
      </c>
      <c r="C962" s="39" t="s">
        <v>35</v>
      </c>
      <c r="D962" s="39" t="s">
        <v>884</v>
      </c>
      <c r="E962" s="39" t="s">
        <v>884</v>
      </c>
      <c r="F962" s="177" t="s">
        <v>4110</v>
      </c>
      <c r="G962" s="177" t="s">
        <v>4111</v>
      </c>
      <c r="H962" s="177" t="s">
        <v>4112</v>
      </c>
      <c r="I962" s="177" t="s">
        <v>32</v>
      </c>
      <c r="J962" s="39" t="s">
        <v>2952</v>
      </c>
      <c r="K962" s="39" t="s">
        <v>802</v>
      </c>
    </row>
    <row r="963" spans="1:11">
      <c r="A963" s="39" t="s">
        <v>4113</v>
      </c>
      <c r="B963" s="39" t="s">
        <v>4113</v>
      </c>
      <c r="C963" s="39" t="s">
        <v>35</v>
      </c>
      <c r="D963" s="39" t="s">
        <v>884</v>
      </c>
      <c r="E963" s="39" t="s">
        <v>884</v>
      </c>
      <c r="F963" s="177" t="s">
        <v>4114</v>
      </c>
      <c r="G963" s="177" t="s">
        <v>4115</v>
      </c>
      <c r="H963" s="177" t="s">
        <v>4116</v>
      </c>
      <c r="I963" s="177" t="s">
        <v>32</v>
      </c>
      <c r="J963" s="39" t="s">
        <v>18</v>
      </c>
      <c r="K963" s="39" t="s">
        <v>485</v>
      </c>
    </row>
    <row r="964" spans="1:11">
      <c r="A964" s="39" t="s">
        <v>4117</v>
      </c>
      <c r="B964" s="39" t="s">
        <v>4117</v>
      </c>
      <c r="C964" s="39" t="s">
        <v>35</v>
      </c>
      <c r="D964" s="39" t="s">
        <v>884</v>
      </c>
      <c r="E964" s="39" t="s">
        <v>884</v>
      </c>
      <c r="F964" s="177" t="s">
        <v>4118</v>
      </c>
      <c r="G964" s="177" t="s">
        <v>4119</v>
      </c>
      <c r="H964" s="177" t="s">
        <v>4120</v>
      </c>
      <c r="I964" s="177" t="s">
        <v>32</v>
      </c>
      <c r="J964" s="39" t="s">
        <v>2958</v>
      </c>
      <c r="K964" s="39" t="s">
        <v>802</v>
      </c>
    </row>
    <row r="965" spans="1:11">
      <c r="A965" s="39" t="s">
        <v>4121</v>
      </c>
      <c r="B965" s="39" t="s">
        <v>4121</v>
      </c>
      <c r="C965" s="39" t="s">
        <v>35</v>
      </c>
      <c r="D965" s="39" t="s">
        <v>884</v>
      </c>
      <c r="E965" s="39" t="s">
        <v>884</v>
      </c>
      <c r="F965" s="177" t="s">
        <v>4122</v>
      </c>
      <c r="G965" s="177" t="s">
        <v>4123</v>
      </c>
      <c r="H965" s="177" t="s">
        <v>4124</v>
      </c>
      <c r="I965" s="177" t="s">
        <v>23</v>
      </c>
      <c r="J965" s="39" t="s">
        <v>18</v>
      </c>
      <c r="K965" s="39" t="s">
        <v>485</v>
      </c>
    </row>
    <row r="966" spans="1:11">
      <c r="A966" s="39" t="s">
        <v>4125</v>
      </c>
      <c r="B966" s="39" t="s">
        <v>4125</v>
      </c>
      <c r="C966" s="39" t="s">
        <v>35</v>
      </c>
      <c r="D966" s="39" t="s">
        <v>884</v>
      </c>
      <c r="E966" s="39" t="s">
        <v>884</v>
      </c>
      <c r="F966" s="457" t="s">
        <v>4126</v>
      </c>
      <c r="G966" s="177" t="s">
        <v>4127</v>
      </c>
      <c r="H966" s="177" t="s">
        <v>4128</v>
      </c>
      <c r="I966" s="177" t="s">
        <v>32</v>
      </c>
      <c r="J966" s="423" t="s">
        <v>2633</v>
      </c>
      <c r="K966" s="39" t="s">
        <v>802</v>
      </c>
    </row>
    <row r="967" spans="1:11">
      <c r="A967" s="39" t="s">
        <v>4129</v>
      </c>
      <c r="B967" s="39" t="s">
        <v>4129</v>
      </c>
      <c r="C967" s="39" t="s">
        <v>35</v>
      </c>
      <c r="D967" s="39" t="s">
        <v>884</v>
      </c>
      <c r="E967" s="39" t="s">
        <v>884</v>
      </c>
      <c r="F967" s="177" t="s">
        <v>4130</v>
      </c>
      <c r="G967" s="177" t="s">
        <v>4131</v>
      </c>
      <c r="H967" s="177" t="s">
        <v>4132</v>
      </c>
      <c r="I967" s="177" t="s">
        <v>32</v>
      </c>
      <c r="J967" s="258" t="s">
        <v>1614</v>
      </c>
      <c r="K967" s="39" t="s">
        <v>802</v>
      </c>
    </row>
    <row r="968" spans="1:11">
      <c r="A968" s="39" t="s">
        <v>4133</v>
      </c>
      <c r="B968" s="39" t="s">
        <v>4133</v>
      </c>
      <c r="C968" s="39" t="s">
        <v>35</v>
      </c>
      <c r="D968" s="39" t="s">
        <v>884</v>
      </c>
      <c r="E968" s="39" t="s">
        <v>884</v>
      </c>
      <c r="F968" s="177" t="s">
        <v>4134</v>
      </c>
      <c r="G968" s="177" t="s">
        <v>4135</v>
      </c>
      <c r="H968" s="177" t="s">
        <v>4136</v>
      </c>
      <c r="I968" s="177" t="s">
        <v>32</v>
      </c>
      <c r="J968" s="39" t="s">
        <v>2601</v>
      </c>
      <c r="K968" s="39" t="s">
        <v>485</v>
      </c>
    </row>
    <row r="969" spans="1:11">
      <c r="A969" s="39" t="s">
        <v>4137</v>
      </c>
      <c r="B969" s="39" t="s">
        <v>4137</v>
      </c>
      <c r="C969" s="39" t="s">
        <v>35</v>
      </c>
      <c r="D969" s="39" t="s">
        <v>884</v>
      </c>
      <c r="E969" s="39" t="s">
        <v>884</v>
      </c>
      <c r="F969" s="177" t="s">
        <v>4138</v>
      </c>
      <c r="G969" s="177" t="s">
        <v>4139</v>
      </c>
      <c r="H969" s="177" t="s">
        <v>4140</v>
      </c>
      <c r="I969" s="177" t="s">
        <v>32</v>
      </c>
      <c r="J969" s="39" t="s">
        <v>671</v>
      </c>
      <c r="K969" s="39" t="s">
        <v>802</v>
      </c>
    </row>
    <row r="970" spans="1:11">
      <c r="A970" s="39" t="s">
        <v>4141</v>
      </c>
      <c r="B970" s="39" t="s">
        <v>4141</v>
      </c>
      <c r="C970" s="39" t="s">
        <v>35</v>
      </c>
      <c r="D970" s="39" t="s">
        <v>884</v>
      </c>
      <c r="E970" s="39" t="s">
        <v>884</v>
      </c>
      <c r="F970" s="177" t="s">
        <v>4142</v>
      </c>
      <c r="G970" s="177" t="s">
        <v>4143</v>
      </c>
      <c r="H970" s="177" t="s">
        <v>4144</v>
      </c>
      <c r="I970" s="177" t="s">
        <v>32</v>
      </c>
      <c r="J970" s="39" t="s">
        <v>2914</v>
      </c>
      <c r="K970" s="39" t="s">
        <v>802</v>
      </c>
    </row>
    <row r="971" spans="1:11">
      <c r="A971" s="39" t="s">
        <v>4145</v>
      </c>
      <c r="B971" s="39" t="s">
        <v>4145</v>
      </c>
      <c r="C971" s="39" t="s">
        <v>35</v>
      </c>
      <c r="D971" s="39" t="s">
        <v>884</v>
      </c>
      <c r="E971" s="39" t="s">
        <v>884</v>
      </c>
      <c r="F971" s="177" t="s">
        <v>4146</v>
      </c>
      <c r="G971" s="177" t="s">
        <v>4147</v>
      </c>
      <c r="H971" s="177" t="s">
        <v>4148</v>
      </c>
      <c r="I971" s="177" t="s">
        <v>32</v>
      </c>
      <c r="J971" s="39" t="s">
        <v>2704</v>
      </c>
      <c r="K971" s="39" t="s">
        <v>802</v>
      </c>
    </row>
    <row r="972" spans="1:11">
      <c r="A972" s="39" t="s">
        <v>4149</v>
      </c>
      <c r="B972" s="39" t="s">
        <v>4149</v>
      </c>
      <c r="C972" s="39" t="s">
        <v>35</v>
      </c>
      <c r="D972" s="39" t="s">
        <v>884</v>
      </c>
      <c r="E972" s="39" t="s">
        <v>884</v>
      </c>
      <c r="F972" s="177" t="s">
        <v>4150</v>
      </c>
      <c r="G972" s="177" t="s">
        <v>4151</v>
      </c>
      <c r="H972" s="177" t="s">
        <v>4152</v>
      </c>
      <c r="I972" s="177" t="s">
        <v>32</v>
      </c>
      <c r="J972" s="39" t="s">
        <v>3696</v>
      </c>
      <c r="K972" s="39" t="s">
        <v>802</v>
      </c>
    </row>
    <row r="973" spans="1:11">
      <c r="A973" s="39" t="s">
        <v>4153</v>
      </c>
      <c r="B973" s="39" t="s">
        <v>4153</v>
      </c>
      <c r="C973" s="39" t="s">
        <v>35</v>
      </c>
      <c r="D973" s="39" t="s">
        <v>884</v>
      </c>
      <c r="E973" s="39" t="s">
        <v>884</v>
      </c>
      <c r="F973" s="177" t="s">
        <v>4154</v>
      </c>
      <c r="G973" s="177" t="s">
        <v>4155</v>
      </c>
      <c r="H973" s="177" t="s">
        <v>4156</v>
      </c>
      <c r="I973" s="177" t="s">
        <v>32</v>
      </c>
      <c r="J973" s="39" t="s">
        <v>4157</v>
      </c>
      <c r="K973" s="39" t="s">
        <v>802</v>
      </c>
    </row>
    <row r="974" spans="1:11">
      <c r="A974" s="39" t="s">
        <v>4158</v>
      </c>
      <c r="B974" s="39" t="s">
        <v>4158</v>
      </c>
      <c r="C974" s="39" t="s">
        <v>35</v>
      </c>
      <c r="D974" s="39" t="s">
        <v>884</v>
      </c>
      <c r="E974" s="39" t="s">
        <v>884</v>
      </c>
      <c r="F974" s="177" t="s">
        <v>4159</v>
      </c>
      <c r="G974" s="177" t="s">
        <v>4160</v>
      </c>
      <c r="H974" s="177" t="s">
        <v>4161</v>
      </c>
      <c r="I974" s="177" t="s">
        <v>32</v>
      </c>
      <c r="J974" s="39" t="s">
        <v>2832</v>
      </c>
      <c r="K974" s="39" t="s">
        <v>802</v>
      </c>
    </row>
    <row r="975" spans="1:11">
      <c r="A975" s="39" t="s">
        <v>4162</v>
      </c>
      <c r="B975" s="39" t="s">
        <v>4162</v>
      </c>
      <c r="C975" s="39" t="s">
        <v>35</v>
      </c>
      <c r="D975" s="39" t="s">
        <v>136</v>
      </c>
      <c r="E975" s="39" t="s">
        <v>136</v>
      </c>
      <c r="F975" s="177" t="s">
        <v>4163</v>
      </c>
      <c r="G975" s="177" t="s">
        <v>4164</v>
      </c>
      <c r="H975" s="177" t="s">
        <v>4165</v>
      </c>
      <c r="I975" s="177" t="s">
        <v>32</v>
      </c>
      <c r="J975" s="39" t="s">
        <v>707</v>
      </c>
      <c r="K975" s="39" t="s">
        <v>78</v>
      </c>
    </row>
    <row r="976" spans="1:11">
      <c r="A976" s="39" t="s">
        <v>4166</v>
      </c>
      <c r="B976" s="39" t="s">
        <v>4166</v>
      </c>
      <c r="C976" s="39" t="s">
        <v>35</v>
      </c>
      <c r="D976" s="39" t="s">
        <v>4167</v>
      </c>
      <c r="E976" s="39" t="s">
        <v>4167</v>
      </c>
      <c r="F976" s="177" t="s">
        <v>4168</v>
      </c>
      <c r="G976" s="177" t="s">
        <v>4169</v>
      </c>
      <c r="H976" s="177" t="s">
        <v>4170</v>
      </c>
      <c r="I976" s="177" t="s">
        <v>23</v>
      </c>
      <c r="J976" s="39" t="s">
        <v>18</v>
      </c>
      <c r="K976" s="39" t="s">
        <v>485</v>
      </c>
    </row>
    <row r="977" spans="1:13">
      <c r="A977" s="39" t="s">
        <v>4171</v>
      </c>
      <c r="B977" s="39" t="s">
        <v>4171</v>
      </c>
      <c r="C977" s="39" t="s">
        <v>35</v>
      </c>
      <c r="D977" s="39" t="s">
        <v>4167</v>
      </c>
      <c r="E977" s="405" t="s">
        <v>4167</v>
      </c>
      <c r="F977" s="177" t="s">
        <v>4172</v>
      </c>
      <c r="G977" s="177" t="s">
        <v>4173</v>
      </c>
      <c r="H977" s="177" t="s">
        <v>4174</v>
      </c>
      <c r="I977" s="177" t="s">
        <v>32</v>
      </c>
      <c r="J977" s="39" t="s">
        <v>2908</v>
      </c>
      <c r="K977" s="39" t="s">
        <v>802</v>
      </c>
    </row>
    <row r="978" spans="1:13">
      <c r="A978" s="39" t="s">
        <v>4175</v>
      </c>
      <c r="B978" s="39" t="s">
        <v>4175</v>
      </c>
      <c r="C978" s="39" t="s">
        <v>35</v>
      </c>
      <c r="D978" s="39" t="s">
        <v>4167</v>
      </c>
      <c r="E978" s="39" t="s">
        <v>4167</v>
      </c>
      <c r="F978" s="177" t="s">
        <v>4176</v>
      </c>
      <c r="G978" s="177" t="s">
        <v>4177</v>
      </c>
      <c r="H978" s="177" t="s">
        <v>4178</v>
      </c>
      <c r="I978" s="177" t="s">
        <v>32</v>
      </c>
      <c r="J978" s="39" t="s">
        <v>4179</v>
      </c>
      <c r="K978" s="39" t="s">
        <v>802</v>
      </c>
    </row>
    <row r="979" spans="1:13">
      <c r="A979" s="39" t="s">
        <v>4180</v>
      </c>
      <c r="B979" s="39" t="s">
        <v>4180</v>
      </c>
      <c r="C979" s="39" t="s">
        <v>35</v>
      </c>
      <c r="D979" s="39" t="s">
        <v>4167</v>
      </c>
      <c r="E979" s="39" t="s">
        <v>4181</v>
      </c>
      <c r="F979" s="177" t="s">
        <v>4182</v>
      </c>
      <c r="G979" s="177" t="s">
        <v>4183</v>
      </c>
      <c r="H979" s="177" t="s">
        <v>4184</v>
      </c>
      <c r="I979" s="177" t="s">
        <v>32</v>
      </c>
      <c r="J979" s="39" t="s">
        <v>4185</v>
      </c>
      <c r="K979" s="39" t="s">
        <v>485</v>
      </c>
    </row>
    <row r="980" spans="1:13">
      <c r="A980" s="39" t="s">
        <v>4186</v>
      </c>
      <c r="B980" s="39" t="s">
        <v>4186</v>
      </c>
      <c r="C980" s="39" t="s">
        <v>35</v>
      </c>
      <c r="D980" s="39" t="s">
        <v>4167</v>
      </c>
      <c r="E980" s="39" t="s">
        <v>4167</v>
      </c>
      <c r="F980" s="177" t="s">
        <v>4187</v>
      </c>
      <c r="G980" s="177" t="s">
        <v>4188</v>
      </c>
      <c r="H980" s="177" t="s">
        <v>4189</v>
      </c>
      <c r="I980" s="177" t="s">
        <v>32</v>
      </c>
      <c r="J980" s="406" t="s">
        <v>3509</v>
      </c>
      <c r="K980" s="39" t="s">
        <v>546</v>
      </c>
      <c r="L980" s="406"/>
    </row>
    <row r="981" spans="1:13">
      <c r="A981" s="39" t="s">
        <v>4190</v>
      </c>
      <c r="B981" s="39" t="s">
        <v>4190</v>
      </c>
      <c r="C981" s="39" t="s">
        <v>35</v>
      </c>
      <c r="D981" s="252" t="s">
        <v>339</v>
      </c>
      <c r="E981" s="39" t="s">
        <v>4191</v>
      </c>
      <c r="F981" s="177" t="s">
        <v>3373</v>
      </c>
      <c r="G981" s="177" t="s">
        <v>4192</v>
      </c>
      <c r="H981" s="177" t="s">
        <v>4193</v>
      </c>
      <c r="I981" s="177" t="s">
        <v>23</v>
      </c>
      <c r="J981" s="39" t="s">
        <v>18</v>
      </c>
      <c r="K981" s="39" t="s">
        <v>485</v>
      </c>
    </row>
    <row r="982" spans="1:13">
      <c r="A982" s="39" t="s">
        <v>4194</v>
      </c>
      <c r="B982" s="39" t="s">
        <v>4194</v>
      </c>
      <c r="C982" s="39" t="s">
        <v>35</v>
      </c>
      <c r="D982" s="39" t="s">
        <v>241</v>
      </c>
      <c r="E982" s="39" t="s">
        <v>241</v>
      </c>
      <c r="F982" s="177" t="s">
        <v>4195</v>
      </c>
      <c r="G982" s="177" t="s">
        <v>4196</v>
      </c>
      <c r="H982" s="177" t="s">
        <v>4197</v>
      </c>
      <c r="I982" s="177" t="s">
        <v>23</v>
      </c>
      <c r="J982" s="39" t="s">
        <v>18</v>
      </c>
      <c r="K982" s="39" t="s">
        <v>485</v>
      </c>
    </row>
    <row r="983" spans="1:13">
      <c r="A983" s="39" t="s">
        <v>4198</v>
      </c>
      <c r="B983" s="39" t="s">
        <v>4198</v>
      </c>
      <c r="C983" s="39" t="s">
        <v>35</v>
      </c>
      <c r="D983" s="39" t="s">
        <v>4199</v>
      </c>
      <c r="E983" s="39" t="s">
        <v>4199</v>
      </c>
      <c r="F983" s="177" t="s">
        <v>4200</v>
      </c>
      <c r="G983" s="177" t="s">
        <v>4201</v>
      </c>
      <c r="H983" s="177" t="s">
        <v>4202</v>
      </c>
      <c r="I983" s="177" t="s">
        <v>23</v>
      </c>
      <c r="J983" s="39" t="s">
        <v>18</v>
      </c>
      <c r="K983" s="39" t="s">
        <v>485</v>
      </c>
    </row>
    <row r="984" spans="1:13">
      <c r="A984" s="39" t="s">
        <v>4203</v>
      </c>
      <c r="B984" s="39" t="s">
        <v>4203</v>
      </c>
      <c r="C984" s="39" t="s">
        <v>35</v>
      </c>
      <c r="D984" s="39" t="s">
        <v>241</v>
      </c>
      <c r="E984" s="39" t="s">
        <v>241</v>
      </c>
      <c r="F984" s="177" t="s">
        <v>4204</v>
      </c>
      <c r="G984" s="177" t="s">
        <v>4205</v>
      </c>
      <c r="H984" s="177" t="s">
        <v>4206</v>
      </c>
      <c r="I984" s="177" t="s">
        <v>32</v>
      </c>
      <c r="J984" s="39" t="s">
        <v>4207</v>
      </c>
      <c r="K984" s="39" t="s">
        <v>802</v>
      </c>
    </row>
    <row r="985" spans="1:13">
      <c r="A985" s="39" t="s">
        <v>4208</v>
      </c>
      <c r="B985" s="39" t="s">
        <v>4208</v>
      </c>
      <c r="C985" s="39" t="s">
        <v>35</v>
      </c>
      <c r="D985" s="39" t="s">
        <v>884</v>
      </c>
      <c r="E985" s="39" t="s">
        <v>884</v>
      </c>
      <c r="F985" s="177" t="s">
        <v>4209</v>
      </c>
      <c r="G985" s="177" t="s">
        <v>4210</v>
      </c>
      <c r="H985" s="177" t="s">
        <v>4211</v>
      </c>
      <c r="I985" s="177" t="s">
        <v>23</v>
      </c>
      <c r="J985" s="39" t="s">
        <v>18</v>
      </c>
      <c r="K985" s="39" t="s">
        <v>485</v>
      </c>
    </row>
    <row r="986" spans="1:13">
      <c r="A986" s="39" t="s">
        <v>4212</v>
      </c>
      <c r="B986" s="39" t="s">
        <v>4212</v>
      </c>
      <c r="C986" s="39" t="s">
        <v>35</v>
      </c>
      <c r="D986" s="39" t="s">
        <v>884</v>
      </c>
      <c r="E986" s="39" t="s">
        <v>884</v>
      </c>
      <c r="F986" s="177" t="s">
        <v>4213</v>
      </c>
      <c r="G986" s="177" t="s">
        <v>4214</v>
      </c>
      <c r="H986" s="177" t="s">
        <v>4215</v>
      </c>
      <c r="I986" s="177" t="s">
        <v>32</v>
      </c>
      <c r="J986" s="39" t="s">
        <v>2570</v>
      </c>
      <c r="K986" s="39" t="s">
        <v>802</v>
      </c>
    </row>
    <row r="987" spans="1:13">
      <c r="A987" s="39" t="s">
        <v>4216</v>
      </c>
      <c r="B987" s="39" t="s">
        <v>4216</v>
      </c>
      <c r="C987" s="39" t="s">
        <v>35</v>
      </c>
      <c r="D987" s="39" t="s">
        <v>884</v>
      </c>
      <c r="E987" s="39" t="s">
        <v>884</v>
      </c>
      <c r="F987" s="177" t="s">
        <v>4217</v>
      </c>
      <c r="G987" s="177" t="s">
        <v>4218</v>
      </c>
      <c r="H987" s="177" t="s">
        <v>4219</v>
      </c>
      <c r="I987" s="177" t="s">
        <v>32</v>
      </c>
      <c r="J987" s="39" t="s">
        <v>1829</v>
      </c>
      <c r="K987" s="39" t="s">
        <v>802</v>
      </c>
    </row>
    <row r="988" spans="1:13">
      <c r="A988" s="39" t="s">
        <v>4220</v>
      </c>
      <c r="B988" s="39" t="s">
        <v>4220</v>
      </c>
      <c r="C988" s="39" t="s">
        <v>35</v>
      </c>
      <c r="D988" s="39" t="s">
        <v>884</v>
      </c>
      <c r="E988" s="39" t="s">
        <v>884</v>
      </c>
      <c r="F988" s="177" t="s">
        <v>4221</v>
      </c>
      <c r="G988" s="177" t="s">
        <v>4222</v>
      </c>
      <c r="H988" s="177" t="s">
        <v>4223</v>
      </c>
      <c r="I988" s="177" t="s">
        <v>32</v>
      </c>
      <c r="J988" s="39" t="s">
        <v>2576</v>
      </c>
      <c r="K988" s="39" t="s">
        <v>802</v>
      </c>
    </row>
    <row r="989" spans="1:13">
      <c r="A989" s="39" t="s">
        <v>4224</v>
      </c>
      <c r="B989" s="39" t="s">
        <v>4224</v>
      </c>
      <c r="C989" s="39" t="s">
        <v>35</v>
      </c>
      <c r="D989" s="39" t="s">
        <v>884</v>
      </c>
      <c r="E989" s="39" t="s">
        <v>884</v>
      </c>
      <c r="F989" s="177" t="s">
        <v>4225</v>
      </c>
      <c r="G989" s="177" t="s">
        <v>4226</v>
      </c>
      <c r="H989" s="177" t="s">
        <v>4227</v>
      </c>
      <c r="I989" s="177" t="s">
        <v>32</v>
      </c>
      <c r="J989" s="39" t="s">
        <v>2771</v>
      </c>
      <c r="K989" s="39" t="s">
        <v>485</v>
      </c>
      <c r="M989" s="69" t="s">
        <v>26</v>
      </c>
    </row>
    <row r="990" spans="1:13">
      <c r="A990" s="39" t="s">
        <v>4228</v>
      </c>
      <c r="B990" s="39" t="s">
        <v>4228</v>
      </c>
      <c r="C990" s="39" t="s">
        <v>35</v>
      </c>
      <c r="D990" s="39" t="s">
        <v>884</v>
      </c>
      <c r="E990" s="39" t="s">
        <v>884</v>
      </c>
      <c r="F990" s="177" t="s">
        <v>4229</v>
      </c>
      <c r="G990" s="177" t="s">
        <v>4230</v>
      </c>
      <c r="H990" s="177" t="s">
        <v>4231</v>
      </c>
      <c r="I990" s="177" t="s">
        <v>32</v>
      </c>
      <c r="J990" s="39" t="s">
        <v>1834</v>
      </c>
      <c r="K990" s="39" t="s">
        <v>802</v>
      </c>
    </row>
    <row r="991" spans="1:13">
      <c r="A991" s="39" t="s">
        <v>4232</v>
      </c>
      <c r="B991" s="39" t="s">
        <v>4232</v>
      </c>
      <c r="C991" s="39" t="s">
        <v>35</v>
      </c>
      <c r="D991" s="39" t="s">
        <v>884</v>
      </c>
      <c r="E991" s="39" t="s">
        <v>884</v>
      </c>
      <c r="F991" s="177" t="s">
        <v>4233</v>
      </c>
      <c r="G991" s="177" t="s">
        <v>4234</v>
      </c>
      <c r="H991" s="177" t="s">
        <v>4235</v>
      </c>
      <c r="I991" s="177" t="s">
        <v>23</v>
      </c>
      <c r="J991" s="39" t="s">
        <v>18</v>
      </c>
      <c r="K991" s="39" t="s">
        <v>485</v>
      </c>
    </row>
    <row r="992" spans="1:13">
      <c r="A992" s="39" t="s">
        <v>4236</v>
      </c>
      <c r="B992" s="39" t="s">
        <v>4236</v>
      </c>
      <c r="C992" s="39" t="s">
        <v>35</v>
      </c>
      <c r="D992" s="39" t="s">
        <v>884</v>
      </c>
      <c r="E992" s="39" t="s">
        <v>884</v>
      </c>
      <c r="F992" s="177" t="s">
        <v>4237</v>
      </c>
      <c r="G992" s="177" t="s">
        <v>4238</v>
      </c>
      <c r="H992" s="177" t="s">
        <v>4239</v>
      </c>
      <c r="I992" s="177" t="s">
        <v>23</v>
      </c>
      <c r="J992" s="39" t="s">
        <v>18</v>
      </c>
      <c r="K992" s="39" t="s">
        <v>485</v>
      </c>
    </row>
    <row r="993" spans="1:13">
      <c r="A993" s="39" t="s">
        <v>4240</v>
      </c>
      <c r="B993" s="39" t="s">
        <v>4240</v>
      </c>
      <c r="C993" s="39" t="s">
        <v>35</v>
      </c>
      <c r="D993" s="39" t="s">
        <v>884</v>
      </c>
      <c r="E993" s="39" t="s">
        <v>884</v>
      </c>
      <c r="F993" s="177" t="s">
        <v>4241</v>
      </c>
      <c r="G993" s="177" t="s">
        <v>4242</v>
      </c>
      <c r="H993" s="177" t="s">
        <v>4243</v>
      </c>
      <c r="I993" s="177" t="s">
        <v>32</v>
      </c>
      <c r="J993" s="39" t="s">
        <v>1676</v>
      </c>
      <c r="K993" s="39" t="s">
        <v>485</v>
      </c>
    </row>
    <row r="994" spans="1:13">
      <c r="A994" s="39" t="s">
        <v>4244</v>
      </c>
      <c r="B994" s="39" t="s">
        <v>4244</v>
      </c>
      <c r="C994" s="39" t="s">
        <v>35</v>
      </c>
      <c r="D994" s="39" t="s">
        <v>884</v>
      </c>
      <c r="E994" s="39" t="s">
        <v>884</v>
      </c>
      <c r="F994" s="177" t="s">
        <v>4245</v>
      </c>
      <c r="G994" s="177" t="s">
        <v>4246</v>
      </c>
      <c r="H994" s="177" t="s">
        <v>4247</v>
      </c>
      <c r="I994" s="177" t="s">
        <v>32</v>
      </c>
      <c r="J994" s="39" t="s">
        <v>3965</v>
      </c>
      <c r="K994" s="39" t="s">
        <v>802</v>
      </c>
    </row>
    <row r="995" spans="1:13">
      <c r="A995" s="39" t="s">
        <v>4248</v>
      </c>
      <c r="B995" s="39" t="s">
        <v>4248</v>
      </c>
      <c r="C995" s="39" t="s">
        <v>35</v>
      </c>
      <c r="D995" s="39" t="s">
        <v>884</v>
      </c>
      <c r="E995" s="39" t="s">
        <v>884</v>
      </c>
      <c r="F995" s="177" t="s">
        <v>4249</v>
      </c>
      <c r="G995" s="177" t="s">
        <v>4250</v>
      </c>
      <c r="H995" s="177" t="s">
        <v>4251</v>
      </c>
      <c r="I995" s="177" t="s">
        <v>23</v>
      </c>
      <c r="J995" s="39" t="s">
        <v>18</v>
      </c>
      <c r="K995" s="39" t="s">
        <v>485</v>
      </c>
    </row>
    <row r="996" spans="1:13">
      <c r="A996" s="39" t="s">
        <v>4252</v>
      </c>
      <c r="B996" s="39" t="s">
        <v>4252</v>
      </c>
      <c r="C996" s="39" t="s">
        <v>35</v>
      </c>
      <c r="D996" s="39" t="s">
        <v>884</v>
      </c>
      <c r="E996" s="39" t="s">
        <v>884</v>
      </c>
      <c r="F996" s="177" t="s">
        <v>4253</v>
      </c>
      <c r="G996" s="177" t="s">
        <v>4254</v>
      </c>
      <c r="H996" s="177" t="s">
        <v>4255</v>
      </c>
      <c r="I996" s="177" t="s">
        <v>32</v>
      </c>
      <c r="J996" s="39" t="s">
        <v>1963</v>
      </c>
      <c r="K996" s="39" t="s">
        <v>802</v>
      </c>
    </row>
    <row r="997" spans="1:13">
      <c r="A997" s="39" t="s">
        <v>4256</v>
      </c>
      <c r="B997" s="39" t="s">
        <v>4256</v>
      </c>
      <c r="C997" s="39" t="s">
        <v>35</v>
      </c>
      <c r="D997" s="39" t="s">
        <v>884</v>
      </c>
      <c r="E997" s="39" t="s">
        <v>884</v>
      </c>
      <c r="F997" s="177" t="s">
        <v>4257</v>
      </c>
      <c r="G997" s="177" t="s">
        <v>4258</v>
      </c>
      <c r="H997" s="177" t="s">
        <v>4259</v>
      </c>
      <c r="I997" s="177" t="s">
        <v>32</v>
      </c>
      <c r="J997" s="39" t="s">
        <v>2681</v>
      </c>
      <c r="K997" s="39" t="s">
        <v>802</v>
      </c>
    </row>
    <row r="998" spans="1:13">
      <c r="A998" s="39" t="s">
        <v>4260</v>
      </c>
      <c r="B998" s="39" t="s">
        <v>4260</v>
      </c>
      <c r="C998" s="39" t="s">
        <v>35</v>
      </c>
      <c r="D998" s="39" t="s">
        <v>884</v>
      </c>
      <c r="E998" s="39" t="s">
        <v>884</v>
      </c>
      <c r="F998" s="177" t="s">
        <v>4261</v>
      </c>
      <c r="G998" s="177" t="s">
        <v>4262</v>
      </c>
      <c r="H998" s="177" t="s">
        <v>4263</v>
      </c>
      <c r="I998" s="177" t="s">
        <v>23</v>
      </c>
      <c r="J998" s="39" t="s">
        <v>18</v>
      </c>
      <c r="K998" s="39" t="s">
        <v>485</v>
      </c>
    </row>
    <row r="999" spans="1:13">
      <c r="A999" s="39" t="s">
        <v>4264</v>
      </c>
      <c r="B999" s="39" t="s">
        <v>4264</v>
      </c>
      <c r="C999" s="39" t="s">
        <v>35</v>
      </c>
      <c r="D999" s="39" t="s">
        <v>884</v>
      </c>
      <c r="E999" s="39" t="s">
        <v>884</v>
      </c>
      <c r="F999" s="177" t="s">
        <v>4265</v>
      </c>
      <c r="G999" s="177" t="s">
        <v>4266</v>
      </c>
      <c r="H999" s="177" t="s">
        <v>4267</v>
      </c>
      <c r="I999" s="177" t="s">
        <v>32</v>
      </c>
      <c r="J999" s="39" t="s">
        <v>955</v>
      </c>
      <c r="K999" s="39" t="s">
        <v>802</v>
      </c>
    </row>
    <row r="1000" spans="1:13">
      <c r="A1000" s="39" t="s">
        <v>4268</v>
      </c>
      <c r="B1000" s="39" t="s">
        <v>4268</v>
      </c>
      <c r="C1000" s="39" t="s">
        <v>35</v>
      </c>
      <c r="D1000" s="39" t="s">
        <v>884</v>
      </c>
      <c r="E1000" s="39" t="s">
        <v>884</v>
      </c>
      <c r="F1000" s="177" t="s">
        <v>4269</v>
      </c>
      <c r="G1000" s="177" t="s">
        <v>4270</v>
      </c>
      <c r="H1000" s="177" t="s">
        <v>4271</v>
      </c>
      <c r="I1000" s="177" t="s">
        <v>32</v>
      </c>
      <c r="J1000" s="39" t="s">
        <v>1707</v>
      </c>
      <c r="K1000" s="39" t="s">
        <v>485</v>
      </c>
    </row>
    <row r="1001" spans="1:13">
      <c r="A1001" s="39" t="s">
        <v>4272</v>
      </c>
      <c r="B1001" s="39" t="s">
        <v>4272</v>
      </c>
      <c r="C1001" s="39" t="s">
        <v>35</v>
      </c>
      <c r="D1001" s="39" t="s">
        <v>884</v>
      </c>
      <c r="E1001" s="39" t="s">
        <v>884</v>
      </c>
      <c r="F1001" s="177" t="s">
        <v>4273</v>
      </c>
      <c r="G1001" s="177" t="s">
        <v>4274</v>
      </c>
      <c r="H1001" s="177" t="s">
        <v>4275</v>
      </c>
      <c r="I1001" s="177" t="s">
        <v>32</v>
      </c>
      <c r="J1001" s="39" t="s">
        <v>4276</v>
      </c>
      <c r="K1001" s="39" t="s">
        <v>546</v>
      </c>
      <c r="M1001" s="69" t="s">
        <v>26</v>
      </c>
    </row>
    <row r="1002" spans="1:13">
      <c r="A1002" s="39" t="s">
        <v>4277</v>
      </c>
      <c r="B1002" s="39" t="s">
        <v>4277</v>
      </c>
      <c r="C1002" s="39" t="s">
        <v>35</v>
      </c>
      <c r="D1002" s="39" t="s">
        <v>884</v>
      </c>
      <c r="E1002" s="39" t="s">
        <v>884</v>
      </c>
      <c r="F1002" s="177" t="s">
        <v>4278</v>
      </c>
      <c r="G1002" s="177" t="s">
        <v>4279</v>
      </c>
      <c r="H1002" s="177" t="s">
        <v>4280</v>
      </c>
      <c r="I1002" s="177" t="s">
        <v>32</v>
      </c>
      <c r="J1002" s="39" t="s">
        <v>1393</v>
      </c>
      <c r="K1002" s="39" t="s">
        <v>802</v>
      </c>
    </row>
    <row r="1003" spans="1:13">
      <c r="A1003" s="39" t="s">
        <v>4281</v>
      </c>
      <c r="B1003" s="39" t="s">
        <v>4281</v>
      </c>
      <c r="C1003" s="39" t="s">
        <v>35</v>
      </c>
      <c r="D1003" s="39" t="s">
        <v>884</v>
      </c>
      <c r="E1003" s="39" t="s">
        <v>884</v>
      </c>
      <c r="F1003" s="177" t="s">
        <v>4282</v>
      </c>
      <c r="G1003" s="177" t="s">
        <v>4283</v>
      </c>
      <c r="H1003" s="177" t="s">
        <v>4284</v>
      </c>
      <c r="I1003" s="177" t="s">
        <v>32</v>
      </c>
      <c r="J1003" s="39" t="s">
        <v>3072</v>
      </c>
      <c r="K1003" s="39" t="s">
        <v>802</v>
      </c>
    </row>
    <row r="1004" spans="1:13">
      <c r="A1004" s="39" t="s">
        <v>4285</v>
      </c>
      <c r="B1004" s="39" t="s">
        <v>4285</v>
      </c>
      <c r="C1004" s="39" t="s">
        <v>35</v>
      </c>
      <c r="D1004" s="39" t="s">
        <v>884</v>
      </c>
      <c r="E1004" s="39" t="s">
        <v>884</v>
      </c>
      <c r="F1004" s="177" t="s">
        <v>4286</v>
      </c>
      <c r="G1004" s="177" t="s">
        <v>4287</v>
      </c>
      <c r="H1004" s="177" t="s">
        <v>4288</v>
      </c>
      <c r="I1004" s="177" t="s">
        <v>32</v>
      </c>
      <c r="J1004" s="39" t="s">
        <v>4045</v>
      </c>
      <c r="K1004" s="39" t="s">
        <v>802</v>
      </c>
    </row>
    <row r="1005" spans="1:13">
      <c r="A1005" s="39" t="s">
        <v>4289</v>
      </c>
      <c r="B1005" s="39" t="s">
        <v>4289</v>
      </c>
      <c r="C1005" s="39" t="s">
        <v>35</v>
      </c>
      <c r="D1005" s="39" t="s">
        <v>884</v>
      </c>
      <c r="E1005" s="39" t="s">
        <v>884</v>
      </c>
      <c r="F1005" s="177" t="s">
        <v>4290</v>
      </c>
      <c r="G1005" s="177" t="s">
        <v>4291</v>
      </c>
      <c r="H1005" s="177" t="s">
        <v>4292</v>
      </c>
      <c r="I1005" s="177" t="s">
        <v>32</v>
      </c>
      <c r="J1005" s="39" t="s">
        <v>2721</v>
      </c>
      <c r="K1005" s="39" t="s">
        <v>485</v>
      </c>
    </row>
    <row r="1006" spans="1:13">
      <c r="A1006" s="39" t="s">
        <v>4293</v>
      </c>
      <c r="B1006" s="39" t="s">
        <v>4293</v>
      </c>
      <c r="C1006" s="39" t="s">
        <v>35</v>
      </c>
      <c r="D1006" s="39" t="s">
        <v>884</v>
      </c>
      <c r="E1006" s="39" t="s">
        <v>884</v>
      </c>
      <c r="F1006" s="177" t="s">
        <v>4294</v>
      </c>
      <c r="G1006" s="177" t="s">
        <v>4295</v>
      </c>
      <c r="H1006" s="177" t="s">
        <v>4296</v>
      </c>
      <c r="I1006" s="177" t="s">
        <v>32</v>
      </c>
      <c r="J1006" s="39" t="s">
        <v>4040</v>
      </c>
      <c r="K1006" s="39" t="s">
        <v>485</v>
      </c>
    </row>
    <row r="1007" spans="1:13">
      <c r="A1007" s="39" t="s">
        <v>4297</v>
      </c>
      <c r="B1007" s="39" t="s">
        <v>4297</v>
      </c>
      <c r="C1007" s="39" t="s">
        <v>35</v>
      </c>
      <c r="D1007" s="39" t="s">
        <v>884</v>
      </c>
      <c r="E1007" s="39" t="s">
        <v>884</v>
      </c>
      <c r="F1007" s="177" t="s">
        <v>4298</v>
      </c>
      <c r="G1007" s="177" t="s">
        <v>4299</v>
      </c>
      <c r="H1007" s="177" t="s">
        <v>4300</v>
      </c>
      <c r="I1007" s="177" t="s">
        <v>23</v>
      </c>
      <c r="J1007" s="258" t="s">
        <v>18</v>
      </c>
      <c r="K1007" s="39" t="s">
        <v>485</v>
      </c>
    </row>
    <row r="1008" spans="1:13">
      <c r="A1008" s="39" t="s">
        <v>4301</v>
      </c>
      <c r="B1008" s="39" t="s">
        <v>4301</v>
      </c>
      <c r="C1008" s="39" t="s">
        <v>35</v>
      </c>
      <c r="D1008" s="39" t="s">
        <v>884</v>
      </c>
      <c r="E1008" s="39" t="s">
        <v>884</v>
      </c>
      <c r="F1008" s="177" t="s">
        <v>4302</v>
      </c>
      <c r="G1008" s="177" t="s">
        <v>4303</v>
      </c>
      <c r="H1008" s="177" t="s">
        <v>4304</v>
      </c>
      <c r="I1008" s="177" t="s">
        <v>32</v>
      </c>
      <c r="J1008" s="39" t="s">
        <v>2260</v>
      </c>
      <c r="K1008" s="39" t="s">
        <v>802</v>
      </c>
    </row>
    <row r="1009" spans="1:13">
      <c r="A1009" s="39" t="s">
        <v>4305</v>
      </c>
      <c r="B1009" s="39" t="s">
        <v>4305</v>
      </c>
      <c r="C1009" s="39" t="s">
        <v>35</v>
      </c>
      <c r="D1009" s="39" t="s">
        <v>884</v>
      </c>
      <c r="E1009" s="39" t="s">
        <v>884</v>
      </c>
      <c r="F1009" s="177" t="s">
        <v>4306</v>
      </c>
      <c r="G1009" s="177" t="s">
        <v>4307</v>
      </c>
      <c r="H1009" s="177" t="s">
        <v>4308</v>
      </c>
      <c r="I1009" s="177" t="s">
        <v>32</v>
      </c>
      <c r="J1009" s="39" t="s">
        <v>3745</v>
      </c>
      <c r="K1009" s="39" t="s">
        <v>802</v>
      </c>
    </row>
    <row r="1010" spans="1:13">
      <c r="A1010" s="39" t="s">
        <v>4309</v>
      </c>
      <c r="B1010" s="39" t="s">
        <v>4309</v>
      </c>
      <c r="C1010" s="39" t="s">
        <v>35</v>
      </c>
      <c r="D1010" s="39" t="s">
        <v>884</v>
      </c>
      <c r="E1010" s="39" t="s">
        <v>884</v>
      </c>
      <c r="F1010" s="177" t="s">
        <v>4310</v>
      </c>
      <c r="G1010" s="177" t="s">
        <v>4311</v>
      </c>
      <c r="H1010" s="177" t="s">
        <v>4312</v>
      </c>
      <c r="I1010" s="177" t="s">
        <v>32</v>
      </c>
      <c r="J1010" s="39" t="s">
        <v>4313</v>
      </c>
      <c r="K1010" s="39" t="s">
        <v>802</v>
      </c>
    </row>
    <row r="1011" spans="1:13">
      <c r="A1011" s="39" t="s">
        <v>4314</v>
      </c>
      <c r="B1011" s="39" t="s">
        <v>4314</v>
      </c>
      <c r="C1011" s="39" t="s">
        <v>35</v>
      </c>
      <c r="D1011" s="39" t="s">
        <v>884</v>
      </c>
      <c r="E1011" s="39" t="s">
        <v>884</v>
      </c>
      <c r="F1011" s="177" t="s">
        <v>4315</v>
      </c>
      <c r="G1011" s="177" t="s">
        <v>4316</v>
      </c>
      <c r="H1011" s="177" t="s">
        <v>4317</v>
      </c>
      <c r="I1011" s="177" t="s">
        <v>32</v>
      </c>
      <c r="J1011" s="39" t="s">
        <v>1864</v>
      </c>
      <c r="K1011" s="39" t="s">
        <v>485</v>
      </c>
      <c r="M1011" s="69" t="s">
        <v>26</v>
      </c>
    </row>
    <row r="1012" spans="1:13">
      <c r="A1012" s="39" t="s">
        <v>4318</v>
      </c>
      <c r="B1012" s="39" t="s">
        <v>4318</v>
      </c>
      <c r="C1012" s="39" t="s">
        <v>35</v>
      </c>
      <c r="D1012" s="39" t="s">
        <v>884</v>
      </c>
      <c r="E1012" s="39" t="s">
        <v>884</v>
      </c>
      <c r="F1012" s="177" t="s">
        <v>4319</v>
      </c>
      <c r="G1012" s="177" t="s">
        <v>4320</v>
      </c>
      <c r="H1012" s="177" t="s">
        <v>4321</v>
      </c>
      <c r="I1012" s="177" t="s">
        <v>32</v>
      </c>
      <c r="J1012" s="39" t="s">
        <v>952</v>
      </c>
      <c r="K1012" s="39" t="s">
        <v>802</v>
      </c>
    </row>
    <row r="1013" spans="1:13">
      <c r="A1013" s="39" t="s">
        <v>4322</v>
      </c>
      <c r="B1013" s="39" t="s">
        <v>4322</v>
      </c>
      <c r="C1013" s="39" t="s">
        <v>35</v>
      </c>
      <c r="D1013" s="39" t="s">
        <v>884</v>
      </c>
      <c r="E1013" s="39" t="s">
        <v>884</v>
      </c>
      <c r="F1013" s="177" t="s">
        <v>4323</v>
      </c>
      <c r="G1013" s="177" t="s">
        <v>4324</v>
      </c>
      <c r="H1013" s="177" t="s">
        <v>4325</v>
      </c>
      <c r="I1013" s="177" t="s">
        <v>32</v>
      </c>
      <c r="J1013" s="39" t="s">
        <v>4326</v>
      </c>
      <c r="K1013" s="39" t="s">
        <v>485</v>
      </c>
    </row>
    <row r="1014" spans="1:13">
      <c r="A1014" s="252" t="s">
        <v>4327</v>
      </c>
      <c r="B1014" s="252" t="s">
        <v>4327</v>
      </c>
      <c r="C1014" s="252" t="s">
        <v>35</v>
      </c>
      <c r="D1014" s="252" t="s">
        <v>884</v>
      </c>
      <c r="E1014" s="252" t="s">
        <v>884</v>
      </c>
      <c r="F1014" s="412" t="s">
        <v>4328</v>
      </c>
      <c r="G1014" s="412" t="s">
        <v>4329</v>
      </c>
      <c r="H1014" s="412" t="s">
        <v>4330</v>
      </c>
      <c r="I1014" s="412" t="s">
        <v>54</v>
      </c>
      <c r="J1014" s="252" t="s">
        <v>54</v>
      </c>
      <c r="K1014" s="39" t="s">
        <v>485</v>
      </c>
      <c r="L1014" s="252"/>
    </row>
    <row r="1015" spans="1:13">
      <c r="A1015" s="39" t="s">
        <v>4331</v>
      </c>
      <c r="B1015" s="39" t="s">
        <v>4331</v>
      </c>
      <c r="C1015" s="39" t="s">
        <v>35</v>
      </c>
      <c r="D1015" s="39" t="s">
        <v>884</v>
      </c>
      <c r="E1015" s="39" t="s">
        <v>884</v>
      </c>
      <c r="F1015" s="177" t="s">
        <v>4332</v>
      </c>
      <c r="G1015" s="177" t="s">
        <v>4333</v>
      </c>
      <c r="H1015" s="177" t="s">
        <v>4334</v>
      </c>
      <c r="I1015" s="177" t="s">
        <v>32</v>
      </c>
      <c r="J1015" s="39" t="s">
        <v>3151</v>
      </c>
      <c r="K1015" s="39" t="s">
        <v>802</v>
      </c>
    </row>
    <row r="1016" spans="1:13">
      <c r="A1016" s="39" t="s">
        <v>4335</v>
      </c>
      <c r="B1016" s="39" t="s">
        <v>4335</v>
      </c>
      <c r="C1016" s="39" t="s">
        <v>35</v>
      </c>
      <c r="D1016" s="39" t="s">
        <v>884</v>
      </c>
      <c r="E1016" s="39" t="s">
        <v>884</v>
      </c>
      <c r="F1016" s="177" t="s">
        <v>4336</v>
      </c>
      <c r="G1016" s="177" t="s">
        <v>4337</v>
      </c>
      <c r="H1016" s="177" t="s">
        <v>4338</v>
      </c>
      <c r="I1016" s="177" t="s">
        <v>32</v>
      </c>
      <c r="J1016" s="39" t="s">
        <v>1567</v>
      </c>
      <c r="K1016" s="39" t="s">
        <v>485</v>
      </c>
    </row>
    <row r="1017" spans="1:13">
      <c r="A1017" s="39" t="s">
        <v>4339</v>
      </c>
      <c r="B1017" s="39" t="s">
        <v>4339</v>
      </c>
      <c r="C1017" s="39" t="s">
        <v>35</v>
      </c>
      <c r="D1017" s="39" t="s">
        <v>884</v>
      </c>
      <c r="E1017" s="39" t="s">
        <v>884</v>
      </c>
      <c r="F1017" s="177" t="s">
        <v>4340</v>
      </c>
      <c r="G1017" s="177" t="s">
        <v>4341</v>
      </c>
      <c r="H1017" s="177" t="s">
        <v>4342</v>
      </c>
      <c r="I1017" s="177" t="s">
        <v>32</v>
      </c>
      <c r="J1017" s="39" t="s">
        <v>2747</v>
      </c>
      <c r="K1017" s="39" t="s">
        <v>802</v>
      </c>
    </row>
    <row r="1018" spans="1:13">
      <c r="A1018" s="39" t="s">
        <v>4343</v>
      </c>
      <c r="B1018" s="39" t="s">
        <v>4343</v>
      </c>
      <c r="C1018" s="39" t="s">
        <v>18</v>
      </c>
      <c r="D1018" s="39" t="s">
        <v>4344</v>
      </c>
      <c r="E1018" s="438" t="s">
        <v>4345</v>
      </c>
      <c r="F1018" s="177" t="s">
        <v>4346</v>
      </c>
      <c r="G1018" s="177" t="s">
        <v>581</v>
      </c>
      <c r="H1018" s="177" t="s">
        <v>581</v>
      </c>
      <c r="I1018" s="177" t="s">
        <v>32</v>
      </c>
      <c r="J1018" s="39" t="s">
        <v>558</v>
      </c>
      <c r="K1018" s="39" t="s">
        <v>485</v>
      </c>
    </row>
    <row r="1019" spans="1:13">
      <c r="A1019" s="39" t="s">
        <v>4347</v>
      </c>
      <c r="B1019" s="39" t="s">
        <v>4347</v>
      </c>
      <c r="C1019" s="39" t="s">
        <v>289</v>
      </c>
      <c r="D1019" s="39" t="s">
        <v>290</v>
      </c>
      <c r="E1019" s="39" t="s">
        <v>291</v>
      </c>
      <c r="F1019" s="177" t="s">
        <v>4348</v>
      </c>
      <c r="G1019" s="177" t="s">
        <v>4348</v>
      </c>
      <c r="H1019" s="177" t="s">
        <v>4348</v>
      </c>
      <c r="I1019" s="177" t="s">
        <v>23</v>
      </c>
      <c r="J1019" s="39" t="s">
        <v>18</v>
      </c>
      <c r="K1019" s="39" t="s">
        <v>485</v>
      </c>
    </row>
    <row r="1020" spans="1:13">
      <c r="A1020" s="39" t="s">
        <v>4349</v>
      </c>
      <c r="B1020" s="39" t="s">
        <v>4350</v>
      </c>
      <c r="C1020" s="39" t="s">
        <v>35</v>
      </c>
      <c r="D1020" s="39" t="s">
        <v>339</v>
      </c>
      <c r="E1020" s="39" t="s">
        <v>327</v>
      </c>
      <c r="F1020" s="177" t="s">
        <v>18</v>
      </c>
      <c r="G1020" s="177" t="s">
        <v>4351</v>
      </c>
      <c r="H1020" s="177" t="s">
        <v>4352</v>
      </c>
      <c r="I1020" s="177" t="s">
        <v>23</v>
      </c>
      <c r="J1020" s="39" t="s">
        <v>18</v>
      </c>
      <c r="K1020" s="39" t="s">
        <v>485</v>
      </c>
    </row>
    <row r="1021" spans="1:13">
      <c r="A1021" s="39" t="s">
        <v>4353</v>
      </c>
      <c r="B1021" s="39" t="s">
        <v>4353</v>
      </c>
      <c r="C1021" s="39" t="s">
        <v>289</v>
      </c>
      <c r="D1021" s="39" t="s">
        <v>290</v>
      </c>
      <c r="E1021" s="39" t="s">
        <v>291</v>
      </c>
      <c r="F1021" s="177" t="s">
        <v>4354</v>
      </c>
      <c r="G1021" s="177" t="s">
        <v>4354</v>
      </c>
      <c r="H1021" s="177" t="s">
        <v>4354</v>
      </c>
      <c r="I1021" s="177" t="s">
        <v>32</v>
      </c>
      <c r="J1021" s="39" t="s">
        <v>3302</v>
      </c>
      <c r="K1021" s="39" t="s">
        <v>802</v>
      </c>
    </row>
    <row r="1022" spans="1:13">
      <c r="A1022" s="39" t="s">
        <v>4355</v>
      </c>
      <c r="B1022" s="39" t="s">
        <v>4355</v>
      </c>
      <c r="C1022" s="39" t="s">
        <v>289</v>
      </c>
      <c r="D1022" s="39" t="s">
        <v>290</v>
      </c>
      <c r="E1022" s="39" t="s">
        <v>291</v>
      </c>
      <c r="F1022" s="177" t="s">
        <v>3930</v>
      </c>
      <c r="G1022" s="177" t="s">
        <v>3930</v>
      </c>
      <c r="H1022" s="177" t="s">
        <v>3930</v>
      </c>
      <c r="I1022" s="177" t="s">
        <v>23</v>
      </c>
      <c r="J1022" s="39" t="s">
        <v>18</v>
      </c>
      <c r="K1022" s="39" t="s">
        <v>485</v>
      </c>
    </row>
    <row r="1023" spans="1:13">
      <c r="A1023" s="39" t="s">
        <v>4356</v>
      </c>
      <c r="B1023" s="39" t="s">
        <v>4356</v>
      </c>
      <c r="C1023" s="39" t="s">
        <v>289</v>
      </c>
      <c r="D1023" s="39" t="s">
        <v>290</v>
      </c>
      <c r="E1023" s="39" t="s">
        <v>291</v>
      </c>
      <c r="F1023" s="177" t="s">
        <v>4357</v>
      </c>
      <c r="G1023" s="177" t="s">
        <v>4357</v>
      </c>
      <c r="H1023" s="177" t="s">
        <v>4357</v>
      </c>
      <c r="I1023" s="177" t="s">
        <v>32</v>
      </c>
      <c r="J1023" s="39" t="s">
        <v>990</v>
      </c>
      <c r="K1023" s="39" t="s">
        <v>802</v>
      </c>
    </row>
    <row r="1024" spans="1:13">
      <c r="A1024" s="39" t="s">
        <v>299</v>
      </c>
      <c r="B1024" s="39" t="s">
        <v>299</v>
      </c>
      <c r="C1024" s="39" t="s">
        <v>289</v>
      </c>
      <c r="D1024" s="39" t="s">
        <v>290</v>
      </c>
      <c r="E1024" s="39" t="s">
        <v>291</v>
      </c>
      <c r="F1024" s="177" t="s">
        <v>300</v>
      </c>
      <c r="G1024" s="177" t="s">
        <v>300</v>
      </c>
      <c r="H1024" s="177" t="s">
        <v>300</v>
      </c>
      <c r="I1024" s="177" t="s">
        <v>23</v>
      </c>
      <c r="J1024" s="39" t="s">
        <v>18</v>
      </c>
      <c r="K1024" s="39" t="s">
        <v>24</v>
      </c>
    </row>
    <row r="1025" spans="1:13">
      <c r="A1025" s="39" t="s">
        <v>4358</v>
      </c>
      <c r="B1025" s="39" t="s">
        <v>4359</v>
      </c>
      <c r="C1025" s="39" t="s">
        <v>35</v>
      </c>
      <c r="D1025" s="39" t="s">
        <v>326</v>
      </c>
      <c r="E1025" s="39" t="s">
        <v>327</v>
      </c>
      <c r="F1025" s="177" t="s">
        <v>18</v>
      </c>
      <c r="G1025" s="177" t="s">
        <v>4360</v>
      </c>
      <c r="H1025" s="177" t="s">
        <v>4361</v>
      </c>
      <c r="I1025" s="177" t="s">
        <v>32</v>
      </c>
      <c r="J1025" s="39" t="s">
        <v>1250</v>
      </c>
      <c r="K1025" s="39" t="s">
        <v>802</v>
      </c>
    </row>
    <row r="1026" spans="1:13">
      <c r="A1026" s="39" t="s">
        <v>4362</v>
      </c>
      <c r="B1026" s="39" t="s">
        <v>4363</v>
      </c>
      <c r="C1026" s="39" t="s">
        <v>35</v>
      </c>
      <c r="D1026" s="39" t="s">
        <v>326</v>
      </c>
      <c r="E1026" s="39" t="s">
        <v>327</v>
      </c>
      <c r="F1026" s="177" t="s">
        <v>18</v>
      </c>
      <c r="G1026" s="458" t="s">
        <v>4364</v>
      </c>
      <c r="H1026" s="177" t="s">
        <v>4365</v>
      </c>
      <c r="I1026" s="177" t="s">
        <v>32</v>
      </c>
      <c r="J1026" s="39" t="s">
        <v>1007</v>
      </c>
      <c r="K1026" s="39" t="s">
        <v>802</v>
      </c>
    </row>
    <row r="1027" spans="1:13">
      <c r="A1027" s="39" t="s">
        <v>4366</v>
      </c>
      <c r="B1027" s="39" t="s">
        <v>4367</v>
      </c>
      <c r="C1027" s="39" t="s">
        <v>35</v>
      </c>
      <c r="D1027" s="39" t="s">
        <v>326</v>
      </c>
      <c r="E1027" s="39" t="s">
        <v>327</v>
      </c>
      <c r="F1027" s="177" t="s">
        <v>18</v>
      </c>
      <c r="G1027" s="177" t="s">
        <v>4368</v>
      </c>
      <c r="H1027" s="177" t="s">
        <v>4369</v>
      </c>
      <c r="I1027" s="177" t="s">
        <v>32</v>
      </c>
      <c r="J1027" s="39" t="s">
        <v>2692</v>
      </c>
      <c r="K1027" s="39" t="s">
        <v>802</v>
      </c>
    </row>
    <row r="1028" spans="1:13">
      <c r="A1028" s="39" t="s">
        <v>4370</v>
      </c>
      <c r="B1028" s="39" t="s">
        <v>4371</v>
      </c>
      <c r="C1028" s="39" t="s">
        <v>35</v>
      </c>
      <c r="D1028" s="39" t="s">
        <v>326</v>
      </c>
      <c r="E1028" s="39" t="s">
        <v>327</v>
      </c>
      <c r="F1028" s="177" t="s">
        <v>18</v>
      </c>
      <c r="G1028" s="177" t="s">
        <v>4372</v>
      </c>
      <c r="H1028" s="177" t="s">
        <v>4373</v>
      </c>
      <c r="I1028" s="177" t="s">
        <v>32</v>
      </c>
      <c r="J1028" s="39" t="s">
        <v>4374</v>
      </c>
      <c r="K1028" s="39" t="s">
        <v>802</v>
      </c>
    </row>
    <row r="1029" spans="1:13">
      <c r="A1029" s="39" t="s">
        <v>4375</v>
      </c>
      <c r="B1029" s="39" t="s">
        <v>4376</v>
      </c>
      <c r="C1029" s="39" t="s">
        <v>35</v>
      </c>
      <c r="D1029" s="39" t="s">
        <v>326</v>
      </c>
      <c r="E1029" s="39" t="s">
        <v>327</v>
      </c>
      <c r="F1029" s="177" t="s">
        <v>18</v>
      </c>
      <c r="G1029" s="177" t="s">
        <v>4377</v>
      </c>
      <c r="H1029" s="177" t="s">
        <v>4378</v>
      </c>
      <c r="I1029" s="177" t="s">
        <v>32</v>
      </c>
      <c r="J1029" s="39" t="s">
        <v>1076</v>
      </c>
      <c r="K1029" s="39" t="s">
        <v>802</v>
      </c>
    </row>
    <row r="1030" spans="1:13">
      <c r="A1030" s="39" t="s">
        <v>4379</v>
      </c>
      <c r="B1030" s="39" t="s">
        <v>4380</v>
      </c>
      <c r="C1030" s="39" t="s">
        <v>35</v>
      </c>
      <c r="D1030" s="39" t="s">
        <v>326</v>
      </c>
      <c r="E1030" s="39" t="s">
        <v>327</v>
      </c>
      <c r="F1030" s="177" t="s">
        <v>4381</v>
      </c>
      <c r="G1030" s="177" t="s">
        <v>4381</v>
      </c>
      <c r="H1030" s="177" t="s">
        <v>4382</v>
      </c>
      <c r="I1030" s="177" t="s">
        <v>32</v>
      </c>
      <c r="J1030" s="177" t="s">
        <v>888</v>
      </c>
      <c r="K1030" s="39" t="s">
        <v>485</v>
      </c>
      <c r="L1030" s="39" t="s">
        <v>4383</v>
      </c>
      <c r="M1030" s="69" t="s">
        <v>26</v>
      </c>
    </row>
    <row r="1031" spans="1:13">
      <c r="A1031" s="39" t="s">
        <v>4384</v>
      </c>
      <c r="B1031" s="265" t="s">
        <v>4385</v>
      </c>
      <c r="C1031" s="39" t="s">
        <v>35</v>
      </c>
      <c r="D1031" s="39" t="s">
        <v>326</v>
      </c>
      <c r="E1031" s="39" t="s">
        <v>327</v>
      </c>
      <c r="F1031" s="177" t="s">
        <v>18</v>
      </c>
      <c r="G1031" s="177" t="s">
        <v>4386</v>
      </c>
      <c r="H1031" s="177" t="s">
        <v>4387</v>
      </c>
      <c r="I1031" s="177" t="s">
        <v>32</v>
      </c>
      <c r="J1031" s="39" t="s">
        <v>4388</v>
      </c>
      <c r="K1031" s="39" t="s">
        <v>802</v>
      </c>
    </row>
    <row r="1032" spans="1:13">
      <c r="A1032" s="39" t="s">
        <v>4389</v>
      </c>
      <c r="B1032" s="39" t="s">
        <v>4389</v>
      </c>
      <c r="C1032" s="39" t="s">
        <v>289</v>
      </c>
      <c r="D1032" s="39" t="s">
        <v>290</v>
      </c>
      <c r="E1032" s="39" t="s">
        <v>291</v>
      </c>
      <c r="F1032" s="177" t="s">
        <v>4390</v>
      </c>
      <c r="G1032" s="177" t="s">
        <v>4390</v>
      </c>
      <c r="H1032" s="177" t="s">
        <v>4390</v>
      </c>
      <c r="I1032" s="177" t="s">
        <v>32</v>
      </c>
      <c r="J1032" s="39" t="s">
        <v>4391</v>
      </c>
      <c r="K1032" s="39" t="s">
        <v>802</v>
      </c>
    </row>
    <row r="1033" spans="1:13">
      <c r="A1033" s="39" t="s">
        <v>4392</v>
      </c>
      <c r="B1033" s="39" t="s">
        <v>4392</v>
      </c>
      <c r="C1033" s="39" t="s">
        <v>289</v>
      </c>
      <c r="D1033" s="39" t="s">
        <v>290</v>
      </c>
      <c r="E1033" s="39" t="s">
        <v>291</v>
      </c>
      <c r="F1033" s="177" t="s">
        <v>4393</v>
      </c>
      <c r="G1033" s="177" t="s">
        <v>4393</v>
      </c>
      <c r="H1033" s="177" t="s">
        <v>4393</v>
      </c>
      <c r="I1033" s="177" t="s">
        <v>23</v>
      </c>
      <c r="J1033" s="39" t="s">
        <v>18</v>
      </c>
      <c r="K1033" s="39" t="s">
        <v>485</v>
      </c>
    </row>
    <row r="1034" spans="1:13">
      <c r="A1034" s="39" t="s">
        <v>4394</v>
      </c>
      <c r="B1034" s="39" t="s">
        <v>4394</v>
      </c>
      <c r="C1034" s="39" t="s">
        <v>289</v>
      </c>
      <c r="D1034" s="39" t="s">
        <v>290</v>
      </c>
      <c r="E1034" s="39" t="s">
        <v>291</v>
      </c>
      <c r="F1034" s="177" t="s">
        <v>4395</v>
      </c>
      <c r="G1034" s="177" t="s">
        <v>4395</v>
      </c>
      <c r="H1034" s="177" t="s">
        <v>4395</v>
      </c>
      <c r="I1034" s="177" t="s">
        <v>32</v>
      </c>
      <c r="J1034" s="39" t="s">
        <v>2881</v>
      </c>
      <c r="K1034" s="39" t="s">
        <v>802</v>
      </c>
    </row>
    <row r="1035" spans="1:13">
      <c r="A1035" s="39" t="s">
        <v>4396</v>
      </c>
      <c r="B1035" s="39" t="s">
        <v>4396</v>
      </c>
      <c r="C1035" s="39" t="s">
        <v>289</v>
      </c>
      <c r="D1035" s="39" t="s">
        <v>290</v>
      </c>
      <c r="E1035" s="39" t="s">
        <v>291</v>
      </c>
      <c r="F1035" s="177" t="s">
        <v>4397</v>
      </c>
      <c r="G1035" s="177" t="s">
        <v>4397</v>
      </c>
      <c r="H1035" s="177" t="s">
        <v>4397</v>
      </c>
      <c r="I1035" s="177" t="s">
        <v>32</v>
      </c>
      <c r="J1035" s="39" t="s">
        <v>2710</v>
      </c>
      <c r="K1035" s="39" t="s">
        <v>802</v>
      </c>
    </row>
    <row r="1036" spans="1:13">
      <c r="A1036" s="39" t="s">
        <v>4398</v>
      </c>
      <c r="B1036" s="39" t="s">
        <v>4398</v>
      </c>
      <c r="C1036" s="39" t="s">
        <v>289</v>
      </c>
      <c r="D1036" s="39" t="s">
        <v>290</v>
      </c>
      <c r="E1036" s="39" t="s">
        <v>291</v>
      </c>
      <c r="F1036" s="177" t="s">
        <v>4399</v>
      </c>
      <c r="G1036" s="177" t="s">
        <v>4399</v>
      </c>
      <c r="H1036" s="177" t="s">
        <v>4399</v>
      </c>
      <c r="I1036" s="177" t="s">
        <v>32</v>
      </c>
      <c r="J1036" s="39" t="s">
        <v>2035</v>
      </c>
      <c r="K1036" s="39" t="s">
        <v>485</v>
      </c>
    </row>
    <row r="1037" spans="1:13">
      <c r="A1037" s="39" t="s">
        <v>4400</v>
      </c>
      <c r="B1037" s="39" t="s">
        <v>4400</v>
      </c>
      <c r="C1037" s="39" t="s">
        <v>289</v>
      </c>
      <c r="D1037" s="39" t="s">
        <v>290</v>
      </c>
      <c r="E1037" s="39" t="s">
        <v>291</v>
      </c>
      <c r="F1037" s="177" t="s">
        <v>4401</v>
      </c>
      <c r="G1037" s="177" t="s">
        <v>4401</v>
      </c>
      <c r="H1037" s="177" t="s">
        <v>4401</v>
      </c>
      <c r="I1037" s="177" t="s">
        <v>32</v>
      </c>
      <c r="J1037" s="39" t="s">
        <v>4402</v>
      </c>
      <c r="K1037" s="39" t="s">
        <v>802</v>
      </c>
    </row>
    <row r="1038" spans="1:13">
      <c r="A1038" s="39" t="s">
        <v>4403</v>
      </c>
      <c r="B1038" s="39" t="s">
        <v>4403</v>
      </c>
      <c r="C1038" s="39" t="s">
        <v>289</v>
      </c>
      <c r="D1038" s="39" t="s">
        <v>290</v>
      </c>
      <c r="E1038" s="39" t="s">
        <v>291</v>
      </c>
      <c r="F1038" s="177" t="s">
        <v>4404</v>
      </c>
      <c r="G1038" s="177" t="s">
        <v>4404</v>
      </c>
      <c r="H1038" s="177" t="s">
        <v>4404</v>
      </c>
      <c r="I1038" s="177" t="s">
        <v>32</v>
      </c>
      <c r="J1038" s="39" t="s">
        <v>4405</v>
      </c>
      <c r="K1038" s="39" t="s">
        <v>802</v>
      </c>
    </row>
    <row r="1039" spans="1:13">
      <c r="A1039" s="39" t="s">
        <v>4406</v>
      </c>
      <c r="B1039" s="39" t="s">
        <v>4406</v>
      </c>
      <c r="C1039" s="39" t="s">
        <v>289</v>
      </c>
      <c r="D1039" s="39" t="s">
        <v>290</v>
      </c>
      <c r="E1039" s="39" t="s">
        <v>291</v>
      </c>
      <c r="F1039" s="177" t="s">
        <v>4407</v>
      </c>
      <c r="G1039" s="177" t="s">
        <v>4407</v>
      </c>
      <c r="H1039" s="177" t="s">
        <v>4407</v>
      </c>
      <c r="I1039" s="177" t="s">
        <v>32</v>
      </c>
      <c r="J1039" s="39" t="s">
        <v>2832</v>
      </c>
      <c r="K1039" s="39" t="s">
        <v>802</v>
      </c>
    </row>
    <row r="1040" spans="1:13">
      <c r="A1040" s="39" t="s">
        <v>4408</v>
      </c>
      <c r="B1040" s="39" t="s">
        <v>4408</v>
      </c>
      <c r="C1040" s="39" t="s">
        <v>289</v>
      </c>
      <c r="D1040" s="39" t="s">
        <v>290</v>
      </c>
      <c r="E1040" s="39" t="s">
        <v>291</v>
      </c>
      <c r="F1040" s="177" t="s">
        <v>4409</v>
      </c>
      <c r="G1040" s="177" t="s">
        <v>4409</v>
      </c>
      <c r="H1040" s="177" t="s">
        <v>4409</v>
      </c>
      <c r="I1040" s="177" t="s">
        <v>32</v>
      </c>
      <c r="J1040" s="39" t="s">
        <v>2232</v>
      </c>
      <c r="K1040" s="39" t="s">
        <v>802</v>
      </c>
    </row>
    <row r="1041" spans="1:11">
      <c r="A1041" s="39" t="s">
        <v>4410</v>
      </c>
      <c r="B1041" s="39" t="s">
        <v>4410</v>
      </c>
      <c r="C1041" s="39" t="s">
        <v>289</v>
      </c>
      <c r="D1041" s="39" t="s">
        <v>290</v>
      </c>
      <c r="E1041" s="39" t="s">
        <v>291</v>
      </c>
      <c r="F1041" s="177" t="s">
        <v>4411</v>
      </c>
      <c r="G1041" s="177" t="s">
        <v>4411</v>
      </c>
      <c r="H1041" s="177" t="s">
        <v>4411</v>
      </c>
      <c r="I1041" s="177" t="s">
        <v>23</v>
      </c>
      <c r="J1041" s="39" t="s">
        <v>18</v>
      </c>
      <c r="K1041" s="39" t="s">
        <v>485</v>
      </c>
    </row>
    <row r="1042" spans="1:11">
      <c r="A1042" s="39" t="s">
        <v>4412</v>
      </c>
      <c r="B1042" s="39" t="s">
        <v>4412</v>
      </c>
      <c r="C1042" s="39" t="s">
        <v>289</v>
      </c>
      <c r="D1042" s="39" t="s">
        <v>290</v>
      </c>
      <c r="E1042" s="39" t="s">
        <v>291</v>
      </c>
      <c r="F1042" s="177" t="s">
        <v>4413</v>
      </c>
      <c r="G1042" s="177" t="s">
        <v>4413</v>
      </c>
      <c r="H1042" s="177" t="s">
        <v>4413</v>
      </c>
      <c r="I1042" s="177" t="s">
        <v>23</v>
      </c>
      <c r="J1042" s="39" t="s">
        <v>18</v>
      </c>
      <c r="K1042" s="39" t="s">
        <v>485</v>
      </c>
    </row>
    <row r="1043" spans="1:11">
      <c r="A1043" s="39" t="s">
        <v>4414</v>
      </c>
      <c r="B1043" s="39" t="s">
        <v>4414</v>
      </c>
      <c r="C1043" s="39" t="s">
        <v>289</v>
      </c>
      <c r="D1043" s="39" t="s">
        <v>290</v>
      </c>
      <c r="E1043" s="39" t="s">
        <v>291</v>
      </c>
      <c r="F1043" s="177" t="s">
        <v>4415</v>
      </c>
      <c r="G1043" s="177" t="s">
        <v>4415</v>
      </c>
      <c r="H1043" s="177" t="s">
        <v>4415</v>
      </c>
      <c r="I1043" s="177" t="s">
        <v>23</v>
      </c>
      <c r="J1043" s="39" t="s">
        <v>18</v>
      </c>
      <c r="K1043" s="39" t="s">
        <v>485</v>
      </c>
    </row>
    <row r="1044" spans="1:11">
      <c r="A1044" s="39" t="s">
        <v>4416</v>
      </c>
      <c r="B1044" s="39" t="s">
        <v>4416</v>
      </c>
      <c r="C1044" s="39" t="s">
        <v>289</v>
      </c>
      <c r="D1044" s="39" t="s">
        <v>290</v>
      </c>
      <c r="E1044" s="39" t="s">
        <v>291</v>
      </c>
      <c r="F1044" s="177" t="s">
        <v>4417</v>
      </c>
      <c r="G1044" s="177" t="s">
        <v>4417</v>
      </c>
      <c r="H1044" s="177" t="s">
        <v>4417</v>
      </c>
      <c r="I1044" s="177" t="s">
        <v>23</v>
      </c>
      <c r="J1044" s="39" t="s">
        <v>18</v>
      </c>
      <c r="K1044" s="39" t="s">
        <v>485</v>
      </c>
    </row>
    <row r="1045" spans="1:11">
      <c r="A1045" s="39" t="s">
        <v>4418</v>
      </c>
      <c r="B1045" s="39" t="s">
        <v>4418</v>
      </c>
      <c r="C1045" s="39" t="s">
        <v>289</v>
      </c>
      <c r="D1045" s="39" t="s">
        <v>290</v>
      </c>
      <c r="E1045" s="39" t="s">
        <v>291</v>
      </c>
      <c r="F1045" s="177" t="s">
        <v>4419</v>
      </c>
      <c r="G1045" s="177" t="s">
        <v>4419</v>
      </c>
      <c r="H1045" s="177" t="s">
        <v>4419</v>
      </c>
      <c r="I1045" s="177" t="s">
        <v>32</v>
      </c>
      <c r="J1045" s="39" t="s">
        <v>1737</v>
      </c>
      <c r="K1045" s="39" t="s">
        <v>802</v>
      </c>
    </row>
    <row r="1046" spans="1:11">
      <c r="A1046" s="39" t="s">
        <v>4420</v>
      </c>
      <c r="B1046" s="39" t="s">
        <v>4420</v>
      </c>
      <c r="C1046" s="39" t="s">
        <v>289</v>
      </c>
      <c r="D1046" s="39" t="s">
        <v>290</v>
      </c>
      <c r="E1046" s="39" t="s">
        <v>291</v>
      </c>
      <c r="F1046" s="177" t="s">
        <v>4421</v>
      </c>
      <c r="G1046" s="177" t="s">
        <v>4421</v>
      </c>
      <c r="H1046" s="177" t="s">
        <v>4421</v>
      </c>
      <c r="I1046" s="177" t="s">
        <v>32</v>
      </c>
      <c r="J1046" s="39" t="s">
        <v>909</v>
      </c>
      <c r="K1046" s="39" t="s">
        <v>546</v>
      </c>
    </row>
    <row r="1047" spans="1:11">
      <c r="A1047" s="39" t="s">
        <v>301</v>
      </c>
      <c r="B1047" s="39" t="s">
        <v>301</v>
      </c>
      <c r="C1047" s="39" t="s">
        <v>289</v>
      </c>
      <c r="D1047" s="39" t="s">
        <v>290</v>
      </c>
      <c r="E1047" s="39" t="s">
        <v>291</v>
      </c>
      <c r="F1047" s="177" t="s">
        <v>302</v>
      </c>
      <c r="G1047" s="177" t="s">
        <v>302</v>
      </c>
      <c r="H1047" s="177" t="s">
        <v>302</v>
      </c>
      <c r="I1047" s="177" t="s">
        <v>23</v>
      </c>
      <c r="J1047" s="39" t="s">
        <v>18</v>
      </c>
      <c r="K1047" s="39" t="s">
        <v>24</v>
      </c>
    </row>
    <row r="1048" spans="1:11">
      <c r="A1048" s="39" t="s">
        <v>303</v>
      </c>
      <c r="B1048" s="39" t="s">
        <v>303</v>
      </c>
      <c r="C1048" s="39" t="s">
        <v>289</v>
      </c>
      <c r="D1048" s="39" t="s">
        <v>290</v>
      </c>
      <c r="E1048" s="39" t="s">
        <v>291</v>
      </c>
      <c r="F1048" s="177" t="s">
        <v>304</v>
      </c>
      <c r="G1048" s="177" t="s">
        <v>304</v>
      </c>
      <c r="H1048" s="177" t="s">
        <v>304</v>
      </c>
      <c r="I1048" s="177" t="s">
        <v>32</v>
      </c>
      <c r="J1048" s="258" t="s">
        <v>33</v>
      </c>
      <c r="K1048" s="39" t="s">
        <v>24</v>
      </c>
    </row>
    <row r="1049" spans="1:11">
      <c r="A1049" s="39" t="s">
        <v>4422</v>
      </c>
      <c r="B1049" s="39" t="s">
        <v>4422</v>
      </c>
      <c r="C1049" s="39" t="s">
        <v>289</v>
      </c>
      <c r="D1049" s="39" t="s">
        <v>290</v>
      </c>
      <c r="E1049" s="39" t="s">
        <v>291</v>
      </c>
      <c r="F1049" s="177" t="s">
        <v>4423</v>
      </c>
      <c r="G1049" s="177" t="s">
        <v>4423</v>
      </c>
      <c r="H1049" s="177" t="s">
        <v>4423</v>
      </c>
      <c r="I1049" s="177" t="s">
        <v>23</v>
      </c>
      <c r="J1049" s="39" t="s">
        <v>18</v>
      </c>
      <c r="K1049" s="39" t="s">
        <v>485</v>
      </c>
    </row>
    <row r="1050" spans="1:11">
      <c r="A1050" s="39" t="s">
        <v>4424</v>
      </c>
      <c r="B1050" s="39" t="s">
        <v>4424</v>
      </c>
      <c r="C1050" s="39" t="s">
        <v>289</v>
      </c>
      <c r="D1050" s="39" t="s">
        <v>290</v>
      </c>
      <c r="E1050" s="39" t="s">
        <v>291</v>
      </c>
      <c r="F1050" s="177" t="s">
        <v>4425</v>
      </c>
      <c r="G1050" s="177" t="s">
        <v>4425</v>
      </c>
      <c r="H1050" s="177" t="s">
        <v>4425</v>
      </c>
      <c r="I1050" s="177" t="s">
        <v>32</v>
      </c>
      <c r="J1050" s="39" t="s">
        <v>4426</v>
      </c>
      <c r="K1050" s="39" t="s">
        <v>3495</v>
      </c>
    </row>
    <row r="1051" spans="1:11">
      <c r="A1051" s="39" t="s">
        <v>305</v>
      </c>
      <c r="B1051" s="39" t="s">
        <v>305</v>
      </c>
      <c r="C1051" s="39" t="s">
        <v>289</v>
      </c>
      <c r="D1051" s="39" t="s">
        <v>290</v>
      </c>
      <c r="E1051" s="39" t="s">
        <v>291</v>
      </c>
      <c r="F1051" s="177" t="s">
        <v>306</v>
      </c>
      <c r="G1051" s="177" t="s">
        <v>306</v>
      </c>
      <c r="H1051" s="177" t="s">
        <v>306</v>
      </c>
      <c r="I1051" s="177" t="s">
        <v>32</v>
      </c>
      <c r="J1051" s="39" t="s">
        <v>175</v>
      </c>
      <c r="K1051" s="39" t="s">
        <v>78</v>
      </c>
    </row>
    <row r="1052" spans="1:11">
      <c r="A1052" s="39" t="s">
        <v>4427</v>
      </c>
      <c r="B1052" s="39" t="s">
        <v>4427</v>
      </c>
      <c r="C1052" s="39" t="s">
        <v>289</v>
      </c>
      <c r="D1052" s="39" t="s">
        <v>290</v>
      </c>
      <c r="E1052" s="39" t="s">
        <v>291</v>
      </c>
      <c r="F1052" s="177" t="s">
        <v>4428</v>
      </c>
      <c r="G1052" s="177" t="s">
        <v>4428</v>
      </c>
      <c r="H1052" s="177" t="s">
        <v>4428</v>
      </c>
      <c r="I1052" s="177" t="s">
        <v>23</v>
      </c>
      <c r="J1052" s="39" t="s">
        <v>18</v>
      </c>
      <c r="K1052" s="39" t="s">
        <v>485</v>
      </c>
    </row>
    <row r="1053" spans="1:11">
      <c r="A1053" s="39" t="s">
        <v>4429</v>
      </c>
      <c r="B1053" s="39" t="s">
        <v>4429</v>
      </c>
      <c r="C1053" s="39" t="s">
        <v>289</v>
      </c>
      <c r="D1053" s="39" t="s">
        <v>290</v>
      </c>
      <c r="E1053" s="39" t="s">
        <v>291</v>
      </c>
      <c r="F1053" s="177" t="s">
        <v>4430</v>
      </c>
      <c r="G1053" s="177" t="s">
        <v>4430</v>
      </c>
      <c r="H1053" s="177" t="s">
        <v>4430</v>
      </c>
      <c r="I1053" s="177" t="s">
        <v>32</v>
      </c>
      <c r="J1053" s="39" t="s">
        <v>2208</v>
      </c>
      <c r="K1053" s="39" t="s">
        <v>802</v>
      </c>
    </row>
    <row r="1054" spans="1:11">
      <c r="A1054" s="39" t="s">
        <v>4431</v>
      </c>
      <c r="B1054" s="39" t="s">
        <v>4431</v>
      </c>
      <c r="C1054" s="39" t="s">
        <v>289</v>
      </c>
      <c r="D1054" s="39" t="s">
        <v>290</v>
      </c>
      <c r="E1054" s="39" t="s">
        <v>291</v>
      </c>
      <c r="F1054" s="177" t="s">
        <v>4432</v>
      </c>
      <c r="G1054" s="177" t="s">
        <v>4432</v>
      </c>
      <c r="H1054" s="177" t="s">
        <v>4432</v>
      </c>
      <c r="I1054" s="177" t="s">
        <v>23</v>
      </c>
      <c r="J1054" s="39" t="s">
        <v>18</v>
      </c>
      <c r="K1054" s="39" t="s">
        <v>485</v>
      </c>
    </row>
    <row r="1055" spans="1:11">
      <c r="A1055" s="39" t="s">
        <v>4433</v>
      </c>
      <c r="B1055" s="39" t="s">
        <v>4433</v>
      </c>
      <c r="C1055" s="39" t="s">
        <v>289</v>
      </c>
      <c r="D1055" s="39" t="s">
        <v>290</v>
      </c>
      <c r="E1055" s="39" t="s">
        <v>291</v>
      </c>
      <c r="F1055" s="177" t="s">
        <v>4434</v>
      </c>
      <c r="G1055" s="177" t="s">
        <v>4434</v>
      </c>
      <c r="H1055" s="177" t="s">
        <v>4434</v>
      </c>
      <c r="I1055" s="177" t="s">
        <v>32</v>
      </c>
      <c r="J1055" s="39" t="s">
        <v>2759</v>
      </c>
      <c r="K1055" s="39" t="s">
        <v>485</v>
      </c>
    </row>
    <row r="1056" spans="1:11">
      <c r="A1056" s="39" t="s">
        <v>4435</v>
      </c>
      <c r="B1056" s="39" t="s">
        <v>4435</v>
      </c>
      <c r="C1056" s="39" t="s">
        <v>289</v>
      </c>
      <c r="D1056" s="39" t="s">
        <v>290</v>
      </c>
      <c r="E1056" s="39" t="s">
        <v>291</v>
      </c>
      <c r="F1056" s="177" t="s">
        <v>4436</v>
      </c>
      <c r="G1056" s="177" t="s">
        <v>4436</v>
      </c>
      <c r="H1056" s="177" t="s">
        <v>4436</v>
      </c>
      <c r="I1056" s="177" t="s">
        <v>32</v>
      </c>
      <c r="J1056" s="39" t="s">
        <v>2914</v>
      </c>
      <c r="K1056" s="39" t="s">
        <v>802</v>
      </c>
    </row>
    <row r="1057" spans="1:11">
      <c r="A1057" s="39" t="s">
        <v>4437</v>
      </c>
      <c r="B1057" s="39" t="s">
        <v>4437</v>
      </c>
      <c r="C1057" s="39" t="s">
        <v>289</v>
      </c>
      <c r="D1057" s="39" t="s">
        <v>290</v>
      </c>
      <c r="E1057" s="39" t="s">
        <v>291</v>
      </c>
      <c r="F1057" s="177" t="s">
        <v>4438</v>
      </c>
      <c r="G1057" s="177" t="s">
        <v>4438</v>
      </c>
      <c r="H1057" s="177" t="s">
        <v>4438</v>
      </c>
      <c r="I1057" s="177" t="s">
        <v>23</v>
      </c>
      <c r="J1057" s="39" t="s">
        <v>18</v>
      </c>
      <c r="K1057" s="39" t="s">
        <v>485</v>
      </c>
    </row>
    <row r="1058" spans="1:11">
      <c r="A1058" s="39" t="s">
        <v>4439</v>
      </c>
      <c r="B1058" s="39" t="s">
        <v>4439</v>
      </c>
      <c r="C1058" s="39" t="s">
        <v>289</v>
      </c>
      <c r="D1058" s="39" t="s">
        <v>290</v>
      </c>
      <c r="E1058" s="39" t="s">
        <v>291</v>
      </c>
      <c r="F1058" s="177" t="s">
        <v>4440</v>
      </c>
      <c r="G1058" s="177" t="s">
        <v>4440</v>
      </c>
      <c r="H1058" s="177" t="s">
        <v>4440</v>
      </c>
      <c r="I1058" s="177" t="s">
        <v>32</v>
      </c>
      <c r="J1058" s="39" t="s">
        <v>2173</v>
      </c>
      <c r="K1058" s="39" t="s">
        <v>802</v>
      </c>
    </row>
    <row r="1059" spans="1:11">
      <c r="A1059" s="39" t="s">
        <v>4441</v>
      </c>
      <c r="B1059" s="39" t="s">
        <v>4441</v>
      </c>
      <c r="C1059" s="39" t="s">
        <v>289</v>
      </c>
      <c r="D1059" s="39" t="s">
        <v>290</v>
      </c>
      <c r="E1059" s="39" t="s">
        <v>291</v>
      </c>
      <c r="F1059" s="177" t="s">
        <v>4442</v>
      </c>
      <c r="G1059" s="177" t="s">
        <v>4442</v>
      </c>
      <c r="H1059" s="177" t="s">
        <v>4442</v>
      </c>
      <c r="I1059" s="177" t="s">
        <v>32</v>
      </c>
      <c r="J1059" s="39" t="s">
        <v>4443</v>
      </c>
      <c r="K1059" s="39" t="s">
        <v>802</v>
      </c>
    </row>
    <row r="1060" spans="1:11">
      <c r="A1060" s="39" t="s">
        <v>4444</v>
      </c>
      <c r="B1060" s="39" t="s">
        <v>4444</v>
      </c>
      <c r="C1060" s="39" t="s">
        <v>289</v>
      </c>
      <c r="D1060" s="39" t="s">
        <v>290</v>
      </c>
      <c r="E1060" s="39" t="s">
        <v>291</v>
      </c>
      <c r="F1060" s="177" t="s">
        <v>4445</v>
      </c>
      <c r="G1060" s="177" t="s">
        <v>4445</v>
      </c>
      <c r="H1060" s="177" t="s">
        <v>4445</v>
      </c>
      <c r="I1060" s="177" t="s">
        <v>23</v>
      </c>
      <c r="J1060" s="39" t="s">
        <v>18</v>
      </c>
      <c r="K1060" s="39" t="s">
        <v>485</v>
      </c>
    </row>
    <row r="1061" spans="1:11">
      <c r="A1061" s="39" t="s">
        <v>4446</v>
      </c>
      <c r="B1061" s="39" t="s">
        <v>4446</v>
      </c>
      <c r="C1061" s="39" t="s">
        <v>289</v>
      </c>
      <c r="D1061" s="39" t="s">
        <v>290</v>
      </c>
      <c r="E1061" s="39" t="s">
        <v>291</v>
      </c>
      <c r="F1061" s="177" t="s">
        <v>4447</v>
      </c>
      <c r="G1061" s="177" t="s">
        <v>4447</v>
      </c>
      <c r="H1061" s="177" t="s">
        <v>4447</v>
      </c>
      <c r="I1061" s="177" t="s">
        <v>23</v>
      </c>
      <c r="J1061" s="39" t="s">
        <v>18</v>
      </c>
      <c r="K1061" s="39" t="s">
        <v>485</v>
      </c>
    </row>
    <row r="1062" spans="1:11">
      <c r="A1062" s="39" t="s">
        <v>4448</v>
      </c>
      <c r="B1062" s="39" t="s">
        <v>4448</v>
      </c>
      <c r="C1062" s="39" t="s">
        <v>289</v>
      </c>
      <c r="D1062" s="39" t="s">
        <v>290</v>
      </c>
      <c r="E1062" s="39" t="s">
        <v>291</v>
      </c>
      <c r="F1062" s="177" t="s">
        <v>4449</v>
      </c>
      <c r="G1062" s="177" t="s">
        <v>4449</v>
      </c>
      <c r="H1062" s="177" t="s">
        <v>4449</v>
      </c>
      <c r="I1062" s="177" t="s">
        <v>23</v>
      </c>
      <c r="J1062" s="39" t="s">
        <v>18</v>
      </c>
      <c r="K1062" s="39" t="s">
        <v>485</v>
      </c>
    </row>
    <row r="1063" spans="1:11">
      <c r="A1063" s="39" t="s">
        <v>4450</v>
      </c>
      <c r="B1063" s="39" t="s">
        <v>4450</v>
      </c>
      <c r="C1063" s="39" t="s">
        <v>289</v>
      </c>
      <c r="D1063" s="39" t="s">
        <v>290</v>
      </c>
      <c r="E1063" s="39" t="s">
        <v>291</v>
      </c>
      <c r="F1063" s="177" t="s">
        <v>4451</v>
      </c>
      <c r="G1063" s="177" t="s">
        <v>4451</v>
      </c>
      <c r="H1063" s="177" t="s">
        <v>4451</v>
      </c>
      <c r="I1063" s="177" t="s">
        <v>32</v>
      </c>
      <c r="J1063" s="39" t="s">
        <v>1042</v>
      </c>
      <c r="K1063" s="39" t="s">
        <v>802</v>
      </c>
    </row>
    <row r="1064" spans="1:11">
      <c r="A1064" s="39" t="s">
        <v>4452</v>
      </c>
      <c r="B1064" s="39" t="s">
        <v>4452</v>
      </c>
      <c r="C1064" s="39" t="s">
        <v>289</v>
      </c>
      <c r="D1064" s="39" t="s">
        <v>290</v>
      </c>
      <c r="E1064" s="39" t="s">
        <v>291</v>
      </c>
      <c r="F1064" s="177" t="s">
        <v>4453</v>
      </c>
      <c r="G1064" s="177" t="s">
        <v>4453</v>
      </c>
      <c r="H1064" s="177" t="s">
        <v>4453</v>
      </c>
      <c r="I1064" s="177" t="s">
        <v>32</v>
      </c>
      <c r="J1064" s="39" t="s">
        <v>2008</v>
      </c>
      <c r="K1064" s="39" t="s">
        <v>802</v>
      </c>
    </row>
    <row r="1065" spans="1:11">
      <c r="A1065" s="39" t="s">
        <v>4454</v>
      </c>
      <c r="B1065" s="39" t="s">
        <v>4454</v>
      </c>
      <c r="C1065" s="39" t="s">
        <v>289</v>
      </c>
      <c r="D1065" s="39" t="s">
        <v>290</v>
      </c>
      <c r="E1065" s="39" t="s">
        <v>291</v>
      </c>
      <c r="F1065" s="177" t="s">
        <v>4455</v>
      </c>
      <c r="G1065" s="177" t="s">
        <v>4455</v>
      </c>
      <c r="H1065" s="177" t="s">
        <v>4455</v>
      </c>
      <c r="I1065" s="177" t="s">
        <v>32</v>
      </c>
      <c r="J1065" s="39" t="s">
        <v>2753</v>
      </c>
      <c r="K1065" s="39" t="s">
        <v>802</v>
      </c>
    </row>
    <row r="1066" spans="1:11">
      <c r="A1066" s="39" t="s">
        <v>4456</v>
      </c>
      <c r="B1066" s="39" t="s">
        <v>4456</v>
      </c>
      <c r="C1066" s="39" t="s">
        <v>289</v>
      </c>
      <c r="D1066" s="39" t="s">
        <v>290</v>
      </c>
      <c r="E1066" s="39" t="s">
        <v>291</v>
      </c>
      <c r="F1066" s="177" t="s">
        <v>4457</v>
      </c>
      <c r="G1066" s="177" t="s">
        <v>4457</v>
      </c>
      <c r="H1066" s="177" t="s">
        <v>4457</v>
      </c>
      <c r="I1066" s="177" t="s">
        <v>32</v>
      </c>
      <c r="J1066" s="39" t="s">
        <v>929</v>
      </c>
      <c r="K1066" s="39" t="s">
        <v>802</v>
      </c>
    </row>
    <row r="1067" spans="1:11">
      <c r="A1067" s="39" t="s">
        <v>4458</v>
      </c>
      <c r="B1067" s="39" t="s">
        <v>4458</v>
      </c>
      <c r="C1067" s="39" t="s">
        <v>289</v>
      </c>
      <c r="D1067" s="39" t="s">
        <v>290</v>
      </c>
      <c r="E1067" s="39" t="s">
        <v>291</v>
      </c>
      <c r="F1067" s="177" t="s">
        <v>4459</v>
      </c>
      <c r="G1067" s="177" t="s">
        <v>4459</v>
      </c>
      <c r="H1067" s="177" t="s">
        <v>4459</v>
      </c>
      <c r="I1067" s="177" t="s">
        <v>23</v>
      </c>
      <c r="J1067" s="39" t="s">
        <v>18</v>
      </c>
      <c r="K1067" s="39" t="s">
        <v>485</v>
      </c>
    </row>
    <row r="1068" spans="1:11">
      <c r="A1068" s="39" t="s">
        <v>4460</v>
      </c>
      <c r="B1068" s="39" t="s">
        <v>4460</v>
      </c>
      <c r="C1068" s="39" t="s">
        <v>289</v>
      </c>
      <c r="D1068" s="39" t="s">
        <v>290</v>
      </c>
      <c r="E1068" s="39" t="s">
        <v>291</v>
      </c>
      <c r="F1068" s="177" t="s">
        <v>4461</v>
      </c>
      <c r="G1068" s="177" t="s">
        <v>4461</v>
      </c>
      <c r="H1068" s="177" t="s">
        <v>4461</v>
      </c>
      <c r="I1068" s="177" t="s">
        <v>23</v>
      </c>
      <c r="J1068" s="39" t="s">
        <v>18</v>
      </c>
      <c r="K1068" s="39" t="s">
        <v>485</v>
      </c>
    </row>
    <row r="1069" spans="1:11">
      <c r="A1069" s="39" t="s">
        <v>4462</v>
      </c>
      <c r="B1069" s="39" t="s">
        <v>4462</v>
      </c>
      <c r="C1069" s="39" t="s">
        <v>289</v>
      </c>
      <c r="D1069" s="39" t="s">
        <v>290</v>
      </c>
      <c r="E1069" s="39" t="s">
        <v>291</v>
      </c>
      <c r="F1069" s="177" t="s">
        <v>4463</v>
      </c>
      <c r="G1069" s="177" t="s">
        <v>4463</v>
      </c>
      <c r="H1069" s="177" t="s">
        <v>4463</v>
      </c>
      <c r="I1069" s="177" t="s">
        <v>23</v>
      </c>
      <c r="J1069" s="39" t="s">
        <v>18</v>
      </c>
      <c r="K1069" s="39" t="s">
        <v>485</v>
      </c>
    </row>
    <row r="1070" spans="1:11">
      <c r="A1070" s="39" t="s">
        <v>4464</v>
      </c>
      <c r="B1070" s="39" t="s">
        <v>4464</v>
      </c>
      <c r="C1070" s="39" t="s">
        <v>289</v>
      </c>
      <c r="D1070" s="39" t="s">
        <v>290</v>
      </c>
      <c r="E1070" s="39" t="s">
        <v>291</v>
      </c>
      <c r="F1070" s="177" t="s">
        <v>4465</v>
      </c>
      <c r="G1070" s="177" t="s">
        <v>4465</v>
      </c>
      <c r="H1070" s="177" t="s">
        <v>4465</v>
      </c>
      <c r="I1070" s="177" t="s">
        <v>32</v>
      </c>
      <c r="J1070" s="39" t="s">
        <v>2156</v>
      </c>
      <c r="K1070" s="39" t="s">
        <v>802</v>
      </c>
    </row>
    <row r="1071" spans="1:11">
      <c r="A1071" s="39" t="s">
        <v>4466</v>
      </c>
      <c r="B1071" s="39" t="s">
        <v>4466</v>
      </c>
      <c r="C1071" s="39" t="s">
        <v>289</v>
      </c>
      <c r="D1071" s="39" t="s">
        <v>290</v>
      </c>
      <c r="E1071" s="39" t="s">
        <v>291</v>
      </c>
      <c r="F1071" s="177" t="s">
        <v>4467</v>
      </c>
      <c r="G1071" s="177" t="s">
        <v>4467</v>
      </c>
      <c r="H1071" s="177" t="s">
        <v>4467</v>
      </c>
      <c r="I1071" s="177" t="s">
        <v>32</v>
      </c>
      <c r="J1071" s="39" t="s">
        <v>955</v>
      </c>
      <c r="K1071" s="39" t="s">
        <v>802</v>
      </c>
    </row>
    <row r="1072" spans="1:11">
      <c r="A1072" s="39" t="s">
        <v>4468</v>
      </c>
      <c r="B1072" s="39" t="s">
        <v>4468</v>
      </c>
      <c r="C1072" s="39" t="s">
        <v>289</v>
      </c>
      <c r="D1072" s="39" t="s">
        <v>290</v>
      </c>
      <c r="E1072" s="39" t="s">
        <v>291</v>
      </c>
      <c r="F1072" s="177" t="s">
        <v>4469</v>
      </c>
      <c r="G1072" s="177" t="s">
        <v>4469</v>
      </c>
      <c r="H1072" s="177" t="s">
        <v>4469</v>
      </c>
      <c r="I1072" s="177" t="s">
        <v>23</v>
      </c>
      <c r="J1072" s="39" t="s">
        <v>18</v>
      </c>
      <c r="K1072" s="39" t="s">
        <v>485</v>
      </c>
    </row>
    <row r="1073" spans="1:13">
      <c r="A1073" s="39" t="s">
        <v>4470</v>
      </c>
      <c r="B1073" s="39" t="s">
        <v>4470</v>
      </c>
      <c r="C1073" s="39" t="s">
        <v>289</v>
      </c>
      <c r="D1073" s="39" t="s">
        <v>290</v>
      </c>
      <c r="E1073" s="39" t="s">
        <v>291</v>
      </c>
      <c r="F1073" s="177" t="s">
        <v>4471</v>
      </c>
      <c r="G1073" s="177" t="s">
        <v>4471</v>
      </c>
      <c r="H1073" s="177" t="s">
        <v>4471</v>
      </c>
      <c r="I1073" s="177" t="s">
        <v>23</v>
      </c>
      <c r="J1073" s="406" t="s">
        <v>18</v>
      </c>
      <c r="K1073" s="39" t="s">
        <v>485</v>
      </c>
      <c r="M1073" s="69" t="s">
        <v>26</v>
      </c>
    </row>
    <row r="1074" spans="1:13">
      <c r="A1074" s="39" t="s">
        <v>4472</v>
      </c>
      <c r="B1074" s="39" t="s">
        <v>4472</v>
      </c>
      <c r="C1074" s="39" t="s">
        <v>289</v>
      </c>
      <c r="D1074" s="39" t="s">
        <v>290</v>
      </c>
      <c r="E1074" s="39" t="s">
        <v>291</v>
      </c>
      <c r="F1074" s="177" t="s">
        <v>4473</v>
      </c>
      <c r="G1074" s="177" t="s">
        <v>4473</v>
      </c>
      <c r="H1074" s="177" t="s">
        <v>4473</v>
      </c>
      <c r="I1074" s="177" t="s">
        <v>23</v>
      </c>
      <c r="J1074" s="39" t="s">
        <v>18</v>
      </c>
      <c r="K1074" s="39" t="s">
        <v>485</v>
      </c>
    </row>
    <row r="1075" spans="1:13">
      <c r="A1075" s="39" t="s">
        <v>4474</v>
      </c>
      <c r="B1075" s="39" t="s">
        <v>4474</v>
      </c>
      <c r="C1075" s="39" t="s">
        <v>289</v>
      </c>
      <c r="D1075" s="39" t="s">
        <v>290</v>
      </c>
      <c r="E1075" s="39" t="s">
        <v>291</v>
      </c>
      <c r="F1075" s="177" t="s">
        <v>4475</v>
      </c>
      <c r="G1075" s="177" t="s">
        <v>4475</v>
      </c>
      <c r="H1075" s="177" t="s">
        <v>4475</v>
      </c>
      <c r="I1075" s="177" t="s">
        <v>32</v>
      </c>
      <c r="J1075" s="39" t="s">
        <v>1651</v>
      </c>
      <c r="K1075" s="39" t="s">
        <v>485</v>
      </c>
      <c r="M1075" s="69" t="s">
        <v>26</v>
      </c>
    </row>
    <row r="1076" spans="1:13">
      <c r="A1076" s="39" t="s">
        <v>4476</v>
      </c>
      <c r="B1076" s="39" t="s">
        <v>4476</v>
      </c>
      <c r="C1076" s="39" t="s">
        <v>289</v>
      </c>
      <c r="D1076" s="39" t="s">
        <v>290</v>
      </c>
      <c r="E1076" s="39" t="s">
        <v>291</v>
      </c>
      <c r="F1076" s="177" t="s">
        <v>4477</v>
      </c>
      <c r="G1076" s="177" t="s">
        <v>4477</v>
      </c>
      <c r="H1076" s="177" t="s">
        <v>4477</v>
      </c>
      <c r="I1076" s="177" t="s">
        <v>23</v>
      </c>
      <c r="J1076" s="39" t="s">
        <v>18</v>
      </c>
      <c r="K1076" s="39" t="s">
        <v>485</v>
      </c>
    </row>
    <row r="1077" spans="1:13">
      <c r="A1077" s="39" t="s">
        <v>307</v>
      </c>
      <c r="B1077" s="39" t="s">
        <v>307</v>
      </c>
      <c r="C1077" s="39" t="s">
        <v>289</v>
      </c>
      <c r="D1077" s="39" t="s">
        <v>290</v>
      </c>
      <c r="E1077" s="39" t="s">
        <v>291</v>
      </c>
      <c r="F1077" s="177" t="s">
        <v>308</v>
      </c>
      <c r="G1077" s="177" t="s">
        <v>308</v>
      </c>
      <c r="H1077" s="177" t="s">
        <v>308</v>
      </c>
      <c r="I1077" s="177" t="s">
        <v>32</v>
      </c>
      <c r="J1077" s="39" t="s">
        <v>124</v>
      </c>
      <c r="K1077" s="39" t="s">
        <v>78</v>
      </c>
    </row>
    <row r="1078" spans="1:13">
      <c r="A1078" s="39" t="s">
        <v>4478</v>
      </c>
      <c r="B1078" s="39" t="s">
        <v>4478</v>
      </c>
      <c r="C1078" s="39" t="s">
        <v>289</v>
      </c>
      <c r="D1078" s="39" t="s">
        <v>290</v>
      </c>
      <c r="E1078" s="39" t="s">
        <v>291</v>
      </c>
      <c r="F1078" s="177" t="s">
        <v>4479</v>
      </c>
      <c r="G1078" s="177" t="s">
        <v>4479</v>
      </c>
      <c r="H1078" s="177" t="s">
        <v>4479</v>
      </c>
      <c r="I1078" s="177" t="s">
        <v>32</v>
      </c>
      <c r="J1078" s="39" t="s">
        <v>1317</v>
      </c>
      <c r="K1078" s="39" t="s">
        <v>802</v>
      </c>
    </row>
    <row r="1079" spans="1:13">
      <c r="A1079" s="39" t="s">
        <v>4480</v>
      </c>
      <c r="B1079" s="39" t="s">
        <v>4480</v>
      </c>
      <c r="C1079" s="39" t="s">
        <v>289</v>
      </c>
      <c r="D1079" s="39" t="s">
        <v>290</v>
      </c>
      <c r="E1079" s="39" t="s">
        <v>291</v>
      </c>
      <c r="F1079" s="177" t="s">
        <v>4481</v>
      </c>
      <c r="G1079" s="177" t="s">
        <v>4481</v>
      </c>
      <c r="H1079" s="177" t="s">
        <v>4481</v>
      </c>
      <c r="I1079" s="177" t="s">
        <v>32</v>
      </c>
      <c r="J1079" s="39" t="s">
        <v>2389</v>
      </c>
      <c r="K1079" s="39" t="s">
        <v>802</v>
      </c>
    </row>
    <row r="1080" spans="1:13">
      <c r="A1080" s="39" t="s">
        <v>4482</v>
      </c>
      <c r="B1080" s="39" t="s">
        <v>4482</v>
      </c>
      <c r="C1080" s="39" t="s">
        <v>289</v>
      </c>
      <c r="D1080" s="39" t="s">
        <v>290</v>
      </c>
      <c r="E1080" s="39" t="s">
        <v>291</v>
      </c>
      <c r="F1080" s="177" t="s">
        <v>4483</v>
      </c>
      <c r="G1080" s="177" t="s">
        <v>4483</v>
      </c>
      <c r="H1080" s="177" t="s">
        <v>4483</v>
      </c>
      <c r="I1080" s="177" t="s">
        <v>32</v>
      </c>
      <c r="J1080" s="39" t="s">
        <v>1676</v>
      </c>
      <c r="K1080" s="39" t="s">
        <v>485</v>
      </c>
    </row>
    <row r="1081" spans="1:13">
      <c r="A1081" s="39" t="s">
        <v>4484</v>
      </c>
      <c r="B1081" s="39" t="s">
        <v>4484</v>
      </c>
      <c r="C1081" s="39" t="s">
        <v>4485</v>
      </c>
      <c r="D1081" s="39" t="s">
        <v>4485</v>
      </c>
      <c r="E1081" s="39">
        <v>2021.7</v>
      </c>
      <c r="F1081" s="177" t="s">
        <v>4486</v>
      </c>
      <c r="G1081" s="177" t="s">
        <v>4487</v>
      </c>
      <c r="H1081" s="177" t="s">
        <v>4487</v>
      </c>
      <c r="I1081" s="177" t="s">
        <v>32</v>
      </c>
      <c r="J1081" s="39" t="s">
        <v>558</v>
      </c>
      <c r="K1081" s="39" t="s">
        <v>485</v>
      </c>
    </row>
    <row r="1082" spans="1:13">
      <c r="A1082" s="39" t="s">
        <v>4488</v>
      </c>
      <c r="B1082" s="39" t="s">
        <v>4488</v>
      </c>
      <c r="C1082" s="39" t="s">
        <v>4485</v>
      </c>
      <c r="D1082" s="39" t="s">
        <v>4485</v>
      </c>
      <c r="F1082" s="177" t="s">
        <v>4489</v>
      </c>
      <c r="G1082" s="177" t="s">
        <v>4490</v>
      </c>
      <c r="H1082" s="177" t="s">
        <v>4490</v>
      </c>
      <c r="I1082" s="177" t="s">
        <v>32</v>
      </c>
      <c r="J1082" s="39" t="s">
        <v>558</v>
      </c>
      <c r="K1082" s="39" t="s">
        <v>485</v>
      </c>
    </row>
    <row r="1083" spans="1:13">
      <c r="A1083" s="39" t="s">
        <v>4491</v>
      </c>
      <c r="B1083" s="39" t="s">
        <v>4491</v>
      </c>
      <c r="C1083" s="39" t="s">
        <v>289</v>
      </c>
      <c r="D1083" s="39" t="s">
        <v>290</v>
      </c>
      <c r="E1083" s="39" t="s">
        <v>291</v>
      </c>
      <c r="F1083" s="177" t="s">
        <v>4492</v>
      </c>
      <c r="G1083" s="177" t="s">
        <v>4492</v>
      </c>
      <c r="H1083" s="177" t="s">
        <v>4492</v>
      </c>
      <c r="I1083" s="177" t="s">
        <v>23</v>
      </c>
      <c r="J1083" s="39" t="s">
        <v>18</v>
      </c>
      <c r="K1083" s="39" t="s">
        <v>485</v>
      </c>
    </row>
    <row r="1084" spans="1:13">
      <c r="A1084" s="39" t="s">
        <v>4493</v>
      </c>
      <c r="B1084" s="39" t="s">
        <v>4493</v>
      </c>
      <c r="C1084" s="39" t="s">
        <v>289</v>
      </c>
      <c r="D1084" s="39" t="s">
        <v>290</v>
      </c>
      <c r="E1084" s="39" t="s">
        <v>291</v>
      </c>
      <c r="F1084" s="177" t="s">
        <v>4494</v>
      </c>
      <c r="G1084" s="177" t="s">
        <v>4494</v>
      </c>
      <c r="H1084" s="177" t="s">
        <v>4494</v>
      </c>
      <c r="I1084" s="177" t="s">
        <v>23</v>
      </c>
      <c r="J1084" s="39" t="s">
        <v>18</v>
      </c>
      <c r="K1084" s="39" t="s">
        <v>485</v>
      </c>
    </row>
    <row r="1085" spans="1:13">
      <c r="A1085" s="39" t="s">
        <v>4495</v>
      </c>
      <c r="B1085" s="39" t="s">
        <v>4495</v>
      </c>
      <c r="C1085" s="39" t="s">
        <v>289</v>
      </c>
      <c r="D1085" s="39" t="s">
        <v>290</v>
      </c>
      <c r="E1085" s="39" t="s">
        <v>291</v>
      </c>
      <c r="F1085" s="177" t="s">
        <v>4496</v>
      </c>
      <c r="G1085" s="177" t="s">
        <v>4496</v>
      </c>
      <c r="H1085" s="177" t="s">
        <v>4496</v>
      </c>
      <c r="I1085" s="177" t="s">
        <v>23</v>
      </c>
      <c r="J1085" s="39" t="s">
        <v>18</v>
      </c>
      <c r="K1085" s="39" t="s">
        <v>485</v>
      </c>
    </row>
    <row r="1086" spans="1:13">
      <c r="A1086" s="39" t="s">
        <v>4497</v>
      </c>
      <c r="B1086" s="39" t="s">
        <v>4497</v>
      </c>
      <c r="C1086" s="39" t="s">
        <v>289</v>
      </c>
      <c r="D1086" s="39" t="s">
        <v>290</v>
      </c>
      <c r="E1086" s="39" t="s">
        <v>291</v>
      </c>
      <c r="F1086" s="177" t="s">
        <v>4498</v>
      </c>
      <c r="G1086" s="177" t="s">
        <v>4498</v>
      </c>
      <c r="H1086" s="177" t="s">
        <v>4498</v>
      </c>
      <c r="I1086" s="177" t="s">
        <v>32</v>
      </c>
      <c r="J1086" s="39" t="s">
        <v>4040</v>
      </c>
      <c r="K1086" s="39" t="s">
        <v>485</v>
      </c>
    </row>
    <row r="1087" spans="1:13">
      <c r="A1087" s="39" t="s">
        <v>4499</v>
      </c>
      <c r="B1087" s="39" t="s">
        <v>4499</v>
      </c>
      <c r="C1087" s="39" t="s">
        <v>289</v>
      </c>
      <c r="D1087" s="39" t="s">
        <v>290</v>
      </c>
      <c r="E1087" s="39" t="s">
        <v>291</v>
      </c>
      <c r="F1087" s="177" t="s">
        <v>4500</v>
      </c>
      <c r="G1087" s="177" t="s">
        <v>4500</v>
      </c>
      <c r="H1087" s="177" t="s">
        <v>4500</v>
      </c>
      <c r="I1087" s="177" t="s">
        <v>23</v>
      </c>
      <c r="J1087" s="39" t="s">
        <v>18</v>
      </c>
      <c r="K1087" s="39" t="s">
        <v>485</v>
      </c>
    </row>
    <row r="1088" spans="1:13">
      <c r="A1088" s="39" t="s">
        <v>4501</v>
      </c>
      <c r="B1088" s="39" t="s">
        <v>4501</v>
      </c>
      <c r="C1088" s="39" t="s">
        <v>4502</v>
      </c>
      <c r="D1088" s="39" t="s">
        <v>4503</v>
      </c>
      <c r="E1088" s="39" t="s">
        <v>4504</v>
      </c>
      <c r="F1088" s="177" t="s">
        <v>4505</v>
      </c>
      <c r="G1088" s="177" t="s">
        <v>4505</v>
      </c>
      <c r="H1088" s="177" t="s">
        <v>4505</v>
      </c>
      <c r="I1088" s="177" t="s">
        <v>32</v>
      </c>
      <c r="J1088" s="39" t="s">
        <v>558</v>
      </c>
      <c r="K1088" s="39" t="s">
        <v>485</v>
      </c>
    </row>
    <row r="1089" spans="1:11">
      <c r="A1089" s="39" t="s">
        <v>4506</v>
      </c>
      <c r="B1089" s="39" t="s">
        <v>4506</v>
      </c>
      <c r="C1089" s="39" t="s">
        <v>4507</v>
      </c>
      <c r="D1089" s="39" t="s">
        <v>4508</v>
      </c>
      <c r="E1089" s="39" t="s">
        <v>4509</v>
      </c>
      <c r="F1089" s="177" t="s">
        <v>4510</v>
      </c>
      <c r="G1089" s="177" t="s">
        <v>4510</v>
      </c>
      <c r="H1089" s="177" t="s">
        <v>4510</v>
      </c>
      <c r="I1089" s="177" t="s">
        <v>32</v>
      </c>
      <c r="J1089" s="39" t="s">
        <v>558</v>
      </c>
      <c r="K1089" s="39" t="s">
        <v>485</v>
      </c>
    </row>
    <row r="1090" spans="1:11">
      <c r="A1090" s="39" t="s">
        <v>4511</v>
      </c>
      <c r="B1090" s="39" t="s">
        <v>4511</v>
      </c>
      <c r="C1090" s="39" t="s">
        <v>4512</v>
      </c>
      <c r="D1090" s="39" t="s">
        <v>4513</v>
      </c>
      <c r="E1090" s="39" t="s">
        <v>4514</v>
      </c>
      <c r="F1090" s="177" t="s">
        <v>4515</v>
      </c>
      <c r="G1090" s="177" t="s">
        <v>4515</v>
      </c>
      <c r="H1090" s="177" t="s">
        <v>4515</v>
      </c>
      <c r="I1090" s="177" t="s">
        <v>23</v>
      </c>
      <c r="J1090" s="39" t="s">
        <v>18</v>
      </c>
      <c r="K1090" s="39" t="s">
        <v>485</v>
      </c>
    </row>
    <row r="1091" spans="1:11">
      <c r="A1091" s="39" t="s">
        <v>4516</v>
      </c>
      <c r="B1091" s="39" t="s">
        <v>4516</v>
      </c>
      <c r="C1091" s="39" t="s">
        <v>4513</v>
      </c>
      <c r="D1091" s="39" t="s">
        <v>4513</v>
      </c>
      <c r="E1091" s="39" t="s">
        <v>4514</v>
      </c>
      <c r="F1091" s="177" t="s">
        <v>4517</v>
      </c>
      <c r="G1091" s="177" t="s">
        <v>4517</v>
      </c>
      <c r="H1091" s="177" t="s">
        <v>4517</v>
      </c>
      <c r="I1091" s="177" t="s">
        <v>23</v>
      </c>
      <c r="J1091" s="39" t="s">
        <v>18</v>
      </c>
      <c r="K1091" s="39" t="s">
        <v>485</v>
      </c>
    </row>
    <row r="1092" spans="1:11">
      <c r="A1092" s="39" t="s">
        <v>4518</v>
      </c>
      <c r="B1092" s="39" t="s">
        <v>4518</v>
      </c>
      <c r="C1092" s="39" t="s">
        <v>4513</v>
      </c>
      <c r="D1092" s="39" t="s">
        <v>4513</v>
      </c>
      <c r="E1092" s="39" t="s">
        <v>4514</v>
      </c>
      <c r="F1092" s="177" t="s">
        <v>4519</v>
      </c>
      <c r="G1092" s="177" t="s">
        <v>4519</v>
      </c>
      <c r="H1092" s="177" t="s">
        <v>4519</v>
      </c>
      <c r="I1092" s="177" t="s">
        <v>23</v>
      </c>
      <c r="J1092" s="39" t="s">
        <v>18</v>
      </c>
      <c r="K1092" s="39" t="s">
        <v>485</v>
      </c>
    </row>
    <row r="1093" spans="1:11">
      <c r="A1093" s="39" t="s">
        <v>4520</v>
      </c>
      <c r="B1093" s="39" t="s">
        <v>4520</v>
      </c>
      <c r="C1093" s="39" t="s">
        <v>4513</v>
      </c>
      <c r="D1093" s="39" t="s">
        <v>4513</v>
      </c>
      <c r="E1093" s="39" t="s">
        <v>4514</v>
      </c>
      <c r="F1093" s="177" t="s">
        <v>4521</v>
      </c>
      <c r="G1093" s="177" t="s">
        <v>4521</v>
      </c>
      <c r="H1093" s="177" t="s">
        <v>4521</v>
      </c>
      <c r="I1093" s="177" t="s">
        <v>23</v>
      </c>
      <c r="J1093" s="39" t="s">
        <v>18</v>
      </c>
      <c r="K1093" s="39" t="s">
        <v>485</v>
      </c>
    </row>
    <row r="1094" spans="1:11">
      <c r="A1094" s="39" t="s">
        <v>4522</v>
      </c>
      <c r="B1094" s="39" t="s">
        <v>4522</v>
      </c>
      <c r="C1094" s="39" t="s">
        <v>4513</v>
      </c>
      <c r="D1094" s="39" t="s">
        <v>4513</v>
      </c>
      <c r="E1094" s="39" t="s">
        <v>4514</v>
      </c>
      <c r="F1094" s="177" t="s">
        <v>4523</v>
      </c>
      <c r="G1094" s="177" t="s">
        <v>4523</v>
      </c>
      <c r="H1094" s="177" t="s">
        <v>4523</v>
      </c>
      <c r="I1094" s="177" t="s">
        <v>23</v>
      </c>
      <c r="J1094" s="39" t="s">
        <v>18</v>
      </c>
      <c r="K1094" s="39" t="s">
        <v>485</v>
      </c>
    </row>
    <row r="1095" spans="1:11">
      <c r="A1095" s="39" t="s">
        <v>4524</v>
      </c>
      <c r="B1095" s="39" t="s">
        <v>4524</v>
      </c>
      <c r="C1095" s="39" t="s">
        <v>4513</v>
      </c>
      <c r="D1095" s="39" t="s">
        <v>4513</v>
      </c>
      <c r="E1095" s="39" t="s">
        <v>4514</v>
      </c>
      <c r="F1095" s="177" t="s">
        <v>4525</v>
      </c>
      <c r="G1095" s="177" t="s">
        <v>4525</v>
      </c>
      <c r="H1095" s="177" t="s">
        <v>4525</v>
      </c>
      <c r="I1095" s="177" t="s">
        <v>23</v>
      </c>
      <c r="J1095" s="39" t="s">
        <v>18</v>
      </c>
      <c r="K1095" s="39" t="s">
        <v>485</v>
      </c>
    </row>
    <row r="1096" spans="1:11">
      <c r="A1096" s="39" t="s">
        <v>4526</v>
      </c>
      <c r="B1096" s="39" t="s">
        <v>4526</v>
      </c>
      <c r="C1096" s="39" t="s">
        <v>4513</v>
      </c>
      <c r="D1096" s="39" t="s">
        <v>4513</v>
      </c>
      <c r="E1096" s="39" t="s">
        <v>4514</v>
      </c>
      <c r="F1096" s="177" t="s">
        <v>4527</v>
      </c>
      <c r="G1096" s="177" t="s">
        <v>4527</v>
      </c>
      <c r="H1096" s="177" t="s">
        <v>4527</v>
      </c>
      <c r="I1096" s="177" t="s">
        <v>23</v>
      </c>
      <c r="J1096" s="39" t="s">
        <v>18</v>
      </c>
      <c r="K1096" s="39" t="s">
        <v>485</v>
      </c>
    </row>
    <row r="1097" spans="1:11">
      <c r="A1097" s="39" t="s">
        <v>4528</v>
      </c>
      <c r="B1097" s="39" t="s">
        <v>4529</v>
      </c>
      <c r="C1097" s="39" t="s">
        <v>35</v>
      </c>
      <c r="D1097" s="39" t="s">
        <v>326</v>
      </c>
      <c r="E1097" s="39" t="s">
        <v>327</v>
      </c>
      <c r="F1097" s="177" t="s">
        <v>4530</v>
      </c>
      <c r="G1097" s="177" t="s">
        <v>4530</v>
      </c>
      <c r="H1097" s="177" t="s">
        <v>4531</v>
      </c>
      <c r="I1097" s="177" t="s">
        <v>23</v>
      </c>
      <c r="J1097" s="39" t="s">
        <v>18</v>
      </c>
      <c r="K1097" s="39" t="s">
        <v>485</v>
      </c>
    </row>
    <row r="1098" spans="1:11">
      <c r="A1098" s="39" t="s">
        <v>4532</v>
      </c>
      <c r="B1098" s="265" t="s">
        <v>4532</v>
      </c>
      <c r="C1098" s="39" t="s">
        <v>35</v>
      </c>
      <c r="D1098" s="39" t="s">
        <v>387</v>
      </c>
      <c r="E1098" s="39" t="s">
        <v>497</v>
      </c>
      <c r="F1098" s="177" t="s">
        <v>4533</v>
      </c>
      <c r="I1098" s="177" t="s">
        <v>23</v>
      </c>
      <c r="J1098" s="39" t="s">
        <v>18</v>
      </c>
      <c r="K1098" s="39" t="s">
        <v>485</v>
      </c>
    </row>
    <row r="1099" spans="1:11">
      <c r="A1099" s="39" t="s">
        <v>4534</v>
      </c>
      <c r="B1099" s="39" t="s">
        <v>4535</v>
      </c>
      <c r="C1099" s="39" t="s">
        <v>35</v>
      </c>
      <c r="D1099" s="39" t="s">
        <v>326</v>
      </c>
      <c r="E1099" s="39" t="s">
        <v>327</v>
      </c>
      <c r="F1099" s="177" t="s">
        <v>4536</v>
      </c>
      <c r="G1099" s="177" t="s">
        <v>4536</v>
      </c>
      <c r="H1099" s="177" t="s">
        <v>4537</v>
      </c>
      <c r="I1099" s="177" t="s">
        <v>32</v>
      </c>
      <c r="J1099" s="39" t="s">
        <v>1042</v>
      </c>
      <c r="K1099" s="39" t="s">
        <v>802</v>
      </c>
    </row>
    <row r="1100" spans="1:11">
      <c r="A1100" s="39" t="s">
        <v>4538</v>
      </c>
      <c r="B1100" s="39" t="s">
        <v>4539</v>
      </c>
      <c r="C1100" s="39" t="s">
        <v>35</v>
      </c>
      <c r="D1100" s="39" t="s">
        <v>326</v>
      </c>
      <c r="E1100" s="39" t="s">
        <v>327</v>
      </c>
      <c r="F1100" s="177" t="s">
        <v>4540</v>
      </c>
      <c r="G1100" s="177" t="s">
        <v>4540</v>
      </c>
      <c r="H1100" s="177" t="s">
        <v>4541</v>
      </c>
      <c r="I1100" s="177" t="s">
        <v>23</v>
      </c>
      <c r="J1100" s="39" t="s">
        <v>18</v>
      </c>
      <c r="K1100" s="39" t="s">
        <v>485</v>
      </c>
    </row>
    <row r="1101" spans="1:11">
      <c r="A1101" s="39" t="s">
        <v>4542</v>
      </c>
      <c r="B1101" s="39" t="s">
        <v>4543</v>
      </c>
      <c r="C1101" s="39" t="s">
        <v>35</v>
      </c>
      <c r="D1101" s="39" t="s">
        <v>326</v>
      </c>
      <c r="E1101" s="39" t="s">
        <v>327</v>
      </c>
      <c r="F1101" s="177" t="s">
        <v>4544</v>
      </c>
      <c r="G1101" s="177" t="s">
        <v>4544</v>
      </c>
      <c r="H1101" s="177" t="s">
        <v>4545</v>
      </c>
      <c r="I1101" s="177" t="s">
        <v>32</v>
      </c>
      <c r="J1101" s="39" t="s">
        <v>1531</v>
      </c>
      <c r="K1101" s="39" t="s">
        <v>802</v>
      </c>
    </row>
    <row r="1102" spans="1:11">
      <c r="A1102" s="39" t="s">
        <v>4546</v>
      </c>
      <c r="B1102" s="39" t="s">
        <v>4547</v>
      </c>
      <c r="C1102" s="39" t="s">
        <v>35</v>
      </c>
      <c r="D1102" s="39" t="s">
        <v>326</v>
      </c>
      <c r="E1102" s="39" t="s">
        <v>327</v>
      </c>
      <c r="F1102" s="177" t="s">
        <v>4548</v>
      </c>
      <c r="G1102" s="177" t="s">
        <v>4548</v>
      </c>
      <c r="H1102" s="177" t="s">
        <v>4549</v>
      </c>
      <c r="I1102" s="177" t="s">
        <v>32</v>
      </c>
      <c r="J1102" s="39" t="s">
        <v>1080</v>
      </c>
      <c r="K1102" s="39" t="s">
        <v>802</v>
      </c>
    </row>
    <row r="1103" spans="1:11">
      <c r="A1103" s="39" t="s">
        <v>4550</v>
      </c>
      <c r="B1103" s="39" t="s">
        <v>4550</v>
      </c>
      <c r="C1103" s="39" t="s">
        <v>289</v>
      </c>
      <c r="D1103" s="39" t="s">
        <v>290</v>
      </c>
      <c r="E1103" s="39" t="s">
        <v>291</v>
      </c>
      <c r="F1103" s="177" t="s">
        <v>4551</v>
      </c>
      <c r="G1103" s="177" t="s">
        <v>4551</v>
      </c>
      <c r="H1103" s="177" t="s">
        <v>4551</v>
      </c>
      <c r="I1103" s="177" t="s">
        <v>32</v>
      </c>
      <c r="J1103" s="39" t="s">
        <v>2344</v>
      </c>
      <c r="K1103" s="39" t="s">
        <v>802</v>
      </c>
    </row>
    <row r="1104" spans="1:11">
      <c r="A1104" s="39" t="s">
        <v>4552</v>
      </c>
      <c r="B1104" s="39" t="s">
        <v>4553</v>
      </c>
      <c r="C1104" s="39" t="s">
        <v>35</v>
      </c>
      <c r="D1104" s="39" t="s">
        <v>326</v>
      </c>
      <c r="E1104" s="39" t="s">
        <v>327</v>
      </c>
      <c r="F1104" s="177" t="s">
        <v>4554</v>
      </c>
      <c r="G1104" s="177" t="s">
        <v>4554</v>
      </c>
      <c r="H1104" s="177" t="s">
        <v>4555</v>
      </c>
      <c r="I1104" s="177" t="s">
        <v>32</v>
      </c>
      <c r="J1104" s="39" t="s">
        <v>4556</v>
      </c>
      <c r="K1104" s="39" t="s">
        <v>802</v>
      </c>
    </row>
    <row r="1105" spans="1:11">
      <c r="A1105" s="39" t="s">
        <v>4557</v>
      </c>
      <c r="B1105" s="39" t="s">
        <v>4558</v>
      </c>
      <c r="C1105" s="39" t="s">
        <v>35</v>
      </c>
      <c r="D1105" s="39" t="s">
        <v>326</v>
      </c>
      <c r="E1105" s="39" t="s">
        <v>327</v>
      </c>
      <c r="F1105" s="177" t="s">
        <v>4559</v>
      </c>
      <c r="G1105" s="177" t="s">
        <v>4559</v>
      </c>
      <c r="H1105" s="177" t="s">
        <v>4560</v>
      </c>
      <c r="I1105" s="177" t="s">
        <v>32</v>
      </c>
      <c r="J1105" s="39" t="s">
        <v>4561</v>
      </c>
      <c r="K1105" s="39" t="s">
        <v>802</v>
      </c>
    </row>
    <row r="1106" spans="1:11">
      <c r="A1106" s="39" t="s">
        <v>4562</v>
      </c>
      <c r="B1106" s="39" t="s">
        <v>4562</v>
      </c>
      <c r="C1106" s="39" t="s">
        <v>4563</v>
      </c>
      <c r="D1106" s="39" t="s">
        <v>4564</v>
      </c>
      <c r="E1106" s="39" t="s">
        <v>4565</v>
      </c>
      <c r="I1106" s="177" t="s">
        <v>23</v>
      </c>
      <c r="J1106" s="39" t="s">
        <v>18</v>
      </c>
      <c r="K1106" s="39" t="s">
        <v>485</v>
      </c>
    </row>
    <row r="1107" spans="1:11">
      <c r="A1107" s="39" t="s">
        <v>4566</v>
      </c>
      <c r="B1107" s="39" t="s">
        <v>4566</v>
      </c>
      <c r="C1107" s="39" t="s">
        <v>4563</v>
      </c>
      <c r="D1107" s="39" t="s">
        <v>4564</v>
      </c>
      <c r="E1107" s="39" t="s">
        <v>4565</v>
      </c>
      <c r="I1107" s="177" t="s">
        <v>23</v>
      </c>
      <c r="J1107" s="39" t="s">
        <v>18</v>
      </c>
      <c r="K1107" s="39" t="s">
        <v>485</v>
      </c>
    </row>
    <row r="1108" spans="1:11">
      <c r="A1108" s="39" t="s">
        <v>4567</v>
      </c>
      <c r="B1108" s="39" t="s">
        <v>4567</v>
      </c>
      <c r="C1108" s="39" t="s">
        <v>4563</v>
      </c>
      <c r="D1108" s="39" t="s">
        <v>4564</v>
      </c>
      <c r="E1108" s="39" t="s">
        <v>4565</v>
      </c>
      <c r="I1108" s="177" t="s">
        <v>23</v>
      </c>
      <c r="J1108" s="39" t="s">
        <v>18</v>
      </c>
      <c r="K1108" s="39" t="s">
        <v>485</v>
      </c>
    </row>
    <row r="1109" spans="1:11">
      <c r="A1109" s="39" t="s">
        <v>4568</v>
      </c>
      <c r="B1109" s="39" t="s">
        <v>4568</v>
      </c>
      <c r="C1109" s="39" t="s">
        <v>4563</v>
      </c>
      <c r="D1109" s="39" t="s">
        <v>4564</v>
      </c>
      <c r="E1109" s="39" t="s">
        <v>4565</v>
      </c>
      <c r="I1109" s="177" t="s">
        <v>23</v>
      </c>
      <c r="J1109" s="39" t="s">
        <v>18</v>
      </c>
      <c r="K1109" s="39" t="s">
        <v>485</v>
      </c>
    </row>
    <row r="1110" spans="1:11">
      <c r="A1110" s="39" t="s">
        <v>4569</v>
      </c>
      <c r="B1110" s="39" t="s">
        <v>4569</v>
      </c>
      <c r="C1110" s="39" t="s">
        <v>4570</v>
      </c>
      <c r="D1110" s="252" t="s">
        <v>74</v>
      </c>
      <c r="E1110" s="39" t="s">
        <v>75</v>
      </c>
      <c r="F1110" s="177" t="s">
        <v>4571</v>
      </c>
      <c r="I1110" s="177" t="s">
        <v>23</v>
      </c>
      <c r="J1110" s="39" t="s">
        <v>18</v>
      </c>
      <c r="K1110" s="39" t="s">
        <v>485</v>
      </c>
    </row>
    <row r="1111" spans="1:11">
      <c r="A1111" s="39" t="s">
        <v>4572</v>
      </c>
      <c r="B1111" s="39" t="s">
        <v>4572</v>
      </c>
      <c r="C1111" s="39" t="s">
        <v>289</v>
      </c>
      <c r="D1111" s="39" t="s">
        <v>290</v>
      </c>
      <c r="E1111" s="39" t="s">
        <v>291</v>
      </c>
      <c r="F1111" s="177" t="s">
        <v>4573</v>
      </c>
      <c r="G1111" s="177" t="s">
        <v>4573</v>
      </c>
      <c r="H1111" s="177" t="s">
        <v>4573</v>
      </c>
      <c r="I1111" s="177" t="s">
        <v>23</v>
      </c>
      <c r="J1111" s="39" t="s">
        <v>18</v>
      </c>
      <c r="K1111" s="39" t="s">
        <v>485</v>
      </c>
    </row>
    <row r="1112" spans="1:11">
      <c r="A1112" s="39" t="s">
        <v>4574</v>
      </c>
      <c r="B1112" s="39" t="s">
        <v>4574</v>
      </c>
      <c r="C1112" s="39" t="s">
        <v>289</v>
      </c>
      <c r="D1112" s="39" t="s">
        <v>290</v>
      </c>
      <c r="E1112" s="39" t="s">
        <v>291</v>
      </c>
      <c r="F1112" s="177" t="s">
        <v>4575</v>
      </c>
      <c r="G1112" s="177" t="s">
        <v>4575</v>
      </c>
      <c r="H1112" s="177" t="s">
        <v>4575</v>
      </c>
      <c r="I1112" s="177" t="s">
        <v>32</v>
      </c>
      <c r="J1112" s="39" t="s">
        <v>1541</v>
      </c>
      <c r="K1112" s="39" t="s">
        <v>802</v>
      </c>
    </row>
    <row r="1113" spans="1:11">
      <c r="A1113" s="39" t="s">
        <v>4576</v>
      </c>
      <c r="B1113" s="39" t="s">
        <v>4576</v>
      </c>
      <c r="C1113" s="39" t="s">
        <v>289</v>
      </c>
      <c r="D1113" s="39" t="s">
        <v>290</v>
      </c>
      <c r="E1113" s="39" t="s">
        <v>291</v>
      </c>
      <c r="F1113" s="177" t="s">
        <v>4577</v>
      </c>
      <c r="G1113" s="177" t="s">
        <v>4577</v>
      </c>
      <c r="H1113" s="177" t="s">
        <v>4577</v>
      </c>
      <c r="I1113" s="177" t="s">
        <v>32</v>
      </c>
      <c r="J1113" s="39" t="s">
        <v>1689</v>
      </c>
      <c r="K1113" s="39" t="s">
        <v>802</v>
      </c>
    </row>
    <row r="1114" spans="1:11">
      <c r="A1114" s="39" t="s">
        <v>4578</v>
      </c>
      <c r="B1114" s="39" t="s">
        <v>4578</v>
      </c>
      <c r="C1114" s="39" t="s">
        <v>289</v>
      </c>
      <c r="D1114" s="39" t="s">
        <v>290</v>
      </c>
      <c r="E1114" s="39" t="s">
        <v>291</v>
      </c>
      <c r="F1114" s="177" t="s">
        <v>4579</v>
      </c>
      <c r="G1114" s="177" t="s">
        <v>4579</v>
      </c>
      <c r="H1114" s="177" t="s">
        <v>4579</v>
      </c>
      <c r="I1114" s="177" t="s">
        <v>32</v>
      </c>
      <c r="J1114" s="39" t="s">
        <v>1509</v>
      </c>
      <c r="K1114" s="39" t="s">
        <v>802</v>
      </c>
    </row>
    <row r="1115" spans="1:11">
      <c r="A1115" s="39" t="s">
        <v>4580</v>
      </c>
      <c r="B1115" s="39" t="s">
        <v>4580</v>
      </c>
      <c r="C1115" s="39" t="s">
        <v>289</v>
      </c>
      <c r="D1115" s="39" t="s">
        <v>290</v>
      </c>
      <c r="E1115" s="39" t="s">
        <v>291</v>
      </c>
      <c r="F1115" s="177" t="s">
        <v>4581</v>
      </c>
      <c r="G1115" s="177" t="s">
        <v>4581</v>
      </c>
      <c r="H1115" s="177" t="s">
        <v>4581</v>
      </c>
      <c r="I1115" s="177" t="s">
        <v>23</v>
      </c>
      <c r="J1115" s="39" t="s">
        <v>18</v>
      </c>
      <c r="K1115" s="39" t="s">
        <v>485</v>
      </c>
    </row>
    <row r="1116" spans="1:11">
      <c r="A1116" s="39" t="s">
        <v>4582</v>
      </c>
      <c r="B1116" s="39" t="s">
        <v>4582</v>
      </c>
      <c r="C1116" s="39" t="s">
        <v>289</v>
      </c>
      <c r="D1116" s="39" t="s">
        <v>290</v>
      </c>
      <c r="E1116" s="39" t="s">
        <v>291</v>
      </c>
      <c r="F1116" s="177" t="s">
        <v>4583</v>
      </c>
      <c r="G1116" s="177" t="s">
        <v>4583</v>
      </c>
      <c r="H1116" s="177" t="s">
        <v>4583</v>
      </c>
      <c r="I1116" s="177" t="s">
        <v>23</v>
      </c>
      <c r="J1116" s="39" t="s">
        <v>18</v>
      </c>
      <c r="K1116" s="39" t="s">
        <v>485</v>
      </c>
    </row>
    <row r="1117" spans="1:11">
      <c r="A1117" s="39" t="s">
        <v>4584</v>
      </c>
      <c r="B1117" s="39" t="s">
        <v>4584</v>
      </c>
      <c r="C1117" s="39" t="s">
        <v>289</v>
      </c>
      <c r="D1117" s="39" t="s">
        <v>290</v>
      </c>
      <c r="E1117" s="39" t="s">
        <v>291</v>
      </c>
      <c r="F1117" s="177" t="s">
        <v>4585</v>
      </c>
      <c r="G1117" s="177" t="s">
        <v>4585</v>
      </c>
      <c r="H1117" s="177" t="s">
        <v>4585</v>
      </c>
      <c r="I1117" s="177" t="s">
        <v>32</v>
      </c>
      <c r="J1117" s="417" t="s">
        <v>4586</v>
      </c>
      <c r="K1117" s="39" t="s">
        <v>802</v>
      </c>
    </row>
    <row r="1118" spans="1:11">
      <c r="A1118" s="39" t="s">
        <v>4587</v>
      </c>
      <c r="B1118" s="39" t="s">
        <v>4587</v>
      </c>
      <c r="C1118" s="39" t="s">
        <v>289</v>
      </c>
      <c r="D1118" s="39" t="s">
        <v>290</v>
      </c>
      <c r="E1118" s="39" t="s">
        <v>291</v>
      </c>
      <c r="F1118" s="177" t="s">
        <v>4588</v>
      </c>
      <c r="G1118" s="177" t="s">
        <v>4588</v>
      </c>
      <c r="H1118" s="177" t="s">
        <v>4588</v>
      </c>
      <c r="I1118" s="177" t="s">
        <v>32</v>
      </c>
      <c r="J1118" s="39" t="s">
        <v>2389</v>
      </c>
      <c r="K1118" s="39" t="s">
        <v>802</v>
      </c>
    </row>
    <row r="1119" spans="1:11">
      <c r="A1119" s="39" t="s">
        <v>4589</v>
      </c>
      <c r="B1119" s="39" t="s">
        <v>4589</v>
      </c>
      <c r="C1119" s="39" t="s">
        <v>289</v>
      </c>
      <c r="D1119" s="39" t="s">
        <v>290</v>
      </c>
      <c r="E1119" s="39" t="s">
        <v>291</v>
      </c>
      <c r="F1119" s="177" t="s">
        <v>4590</v>
      </c>
      <c r="G1119" s="177" t="s">
        <v>4590</v>
      </c>
      <c r="H1119" s="177" t="s">
        <v>4590</v>
      </c>
      <c r="I1119" s="177" t="s">
        <v>32</v>
      </c>
      <c r="J1119" s="39" t="s">
        <v>1946</v>
      </c>
      <c r="K1119" s="39" t="s">
        <v>802</v>
      </c>
    </row>
    <row r="1120" spans="1:11">
      <c r="A1120" s="39" t="s">
        <v>4591</v>
      </c>
      <c r="B1120" s="39" t="s">
        <v>4591</v>
      </c>
      <c r="C1120" s="39" t="s">
        <v>289</v>
      </c>
      <c r="D1120" s="39" t="s">
        <v>290</v>
      </c>
      <c r="E1120" s="39" t="s">
        <v>291</v>
      </c>
      <c r="F1120" s="177" t="s">
        <v>4592</v>
      </c>
      <c r="G1120" s="177" t="s">
        <v>4592</v>
      </c>
      <c r="H1120" s="177" t="s">
        <v>4592</v>
      </c>
      <c r="I1120" s="177" t="s">
        <v>23</v>
      </c>
      <c r="J1120" s="39" t="s">
        <v>18</v>
      </c>
      <c r="K1120" s="39" t="s">
        <v>485</v>
      </c>
    </row>
    <row r="1121" spans="1:11">
      <c r="A1121" s="39" t="s">
        <v>4593</v>
      </c>
      <c r="B1121" s="39" t="s">
        <v>4593</v>
      </c>
      <c r="C1121" s="39" t="s">
        <v>289</v>
      </c>
      <c r="D1121" s="39" t="s">
        <v>290</v>
      </c>
      <c r="E1121" s="39" t="s">
        <v>291</v>
      </c>
      <c r="F1121" s="177" t="s">
        <v>4594</v>
      </c>
      <c r="G1121" s="177" t="s">
        <v>4594</v>
      </c>
      <c r="H1121" s="177" t="s">
        <v>4594</v>
      </c>
      <c r="I1121" s="177" t="s">
        <v>32</v>
      </c>
      <c r="J1121" s="39" t="s">
        <v>3530</v>
      </c>
      <c r="K1121" s="39" t="s">
        <v>485</v>
      </c>
    </row>
    <row r="1122" spans="1:11">
      <c r="A1122" s="39" t="s">
        <v>4595</v>
      </c>
      <c r="B1122" s="39" t="s">
        <v>4595</v>
      </c>
      <c r="C1122" s="39" t="s">
        <v>289</v>
      </c>
      <c r="D1122" s="39" t="s">
        <v>290</v>
      </c>
      <c r="E1122" s="39" t="s">
        <v>291</v>
      </c>
      <c r="F1122" s="177" t="s">
        <v>4596</v>
      </c>
      <c r="G1122" s="177" t="s">
        <v>4596</v>
      </c>
      <c r="H1122" s="177" t="s">
        <v>4596</v>
      </c>
      <c r="I1122" s="177" t="s">
        <v>32</v>
      </c>
      <c r="J1122" s="39" t="s">
        <v>1689</v>
      </c>
      <c r="K1122" s="39" t="s">
        <v>802</v>
      </c>
    </row>
    <row r="1123" spans="1:11">
      <c r="A1123" s="39" t="s">
        <v>309</v>
      </c>
      <c r="B1123" s="39" t="s">
        <v>309</v>
      </c>
      <c r="C1123" s="39" t="s">
        <v>289</v>
      </c>
      <c r="D1123" s="39" t="s">
        <v>290</v>
      </c>
      <c r="E1123" s="39" t="s">
        <v>291</v>
      </c>
      <c r="F1123" s="177" t="s">
        <v>310</v>
      </c>
      <c r="G1123" s="177" t="s">
        <v>310</v>
      </c>
      <c r="H1123" s="177" t="s">
        <v>310</v>
      </c>
      <c r="I1123" s="177" t="s">
        <v>32</v>
      </c>
      <c r="J1123" s="39" t="s">
        <v>153</v>
      </c>
      <c r="K1123" s="39" t="s">
        <v>78</v>
      </c>
    </row>
    <row r="1124" spans="1:11">
      <c r="A1124" s="39" t="s">
        <v>4597</v>
      </c>
      <c r="B1124" s="39" t="s">
        <v>4597</v>
      </c>
      <c r="C1124" s="39" t="s">
        <v>289</v>
      </c>
      <c r="D1124" s="39" t="s">
        <v>290</v>
      </c>
      <c r="E1124" s="39" t="s">
        <v>291</v>
      </c>
      <c r="F1124" s="177" t="s">
        <v>4598</v>
      </c>
      <c r="G1124" s="177" t="s">
        <v>4598</v>
      </c>
      <c r="H1124" s="177" t="s">
        <v>4598</v>
      </c>
      <c r="I1124" s="177" t="s">
        <v>23</v>
      </c>
      <c r="J1124" s="39" t="s">
        <v>18</v>
      </c>
      <c r="K1124" s="39" t="s">
        <v>485</v>
      </c>
    </row>
    <row r="1125" spans="1:11">
      <c r="A1125" s="39" t="s">
        <v>4599</v>
      </c>
      <c r="B1125" s="39" t="s">
        <v>4599</v>
      </c>
      <c r="C1125" s="39" t="s">
        <v>289</v>
      </c>
      <c r="D1125" s="39" t="s">
        <v>290</v>
      </c>
      <c r="E1125" s="39" t="s">
        <v>291</v>
      </c>
      <c r="F1125" s="177" t="s">
        <v>4600</v>
      </c>
      <c r="G1125" s="177" t="s">
        <v>4600</v>
      </c>
      <c r="H1125" s="177" t="s">
        <v>4600</v>
      </c>
      <c r="I1125" s="177" t="s">
        <v>23</v>
      </c>
      <c r="J1125" s="39" t="s">
        <v>18</v>
      </c>
      <c r="K1125" s="39" t="s">
        <v>485</v>
      </c>
    </row>
    <row r="1126" spans="1:11">
      <c r="A1126" s="39" t="s">
        <v>4601</v>
      </c>
      <c r="B1126" s="39" t="s">
        <v>4601</v>
      </c>
      <c r="C1126" s="39" t="s">
        <v>289</v>
      </c>
      <c r="D1126" s="39" t="s">
        <v>290</v>
      </c>
      <c r="E1126" s="39" t="s">
        <v>291</v>
      </c>
      <c r="F1126" s="177" t="s">
        <v>4602</v>
      </c>
      <c r="G1126" s="177" t="s">
        <v>4602</v>
      </c>
      <c r="H1126" s="177" t="s">
        <v>4602</v>
      </c>
      <c r="I1126" s="177" t="s">
        <v>23</v>
      </c>
      <c r="J1126" s="39" t="s">
        <v>18</v>
      </c>
      <c r="K1126" s="39" t="s">
        <v>485</v>
      </c>
    </row>
    <row r="1127" spans="1:11">
      <c r="A1127" s="39" t="s">
        <v>311</v>
      </c>
      <c r="B1127" s="39" t="s">
        <v>311</v>
      </c>
      <c r="C1127" s="39" t="s">
        <v>289</v>
      </c>
      <c r="D1127" s="39" t="s">
        <v>290</v>
      </c>
      <c r="E1127" s="39" t="s">
        <v>291</v>
      </c>
      <c r="F1127" s="177" t="s">
        <v>312</v>
      </c>
      <c r="G1127" s="177" t="s">
        <v>312</v>
      </c>
      <c r="H1127" s="177" t="s">
        <v>312</v>
      </c>
      <c r="I1127" s="177" t="s">
        <v>32</v>
      </c>
      <c r="J1127" s="39" t="s">
        <v>63</v>
      </c>
      <c r="K1127" s="39" t="s">
        <v>24</v>
      </c>
    </row>
    <row r="1128" spans="1:11">
      <c r="A1128" s="39" t="s">
        <v>4603</v>
      </c>
      <c r="B1128" s="39" t="s">
        <v>4603</v>
      </c>
      <c r="C1128" s="39" t="s">
        <v>289</v>
      </c>
      <c r="D1128" s="39" t="s">
        <v>290</v>
      </c>
      <c r="E1128" s="39" t="s">
        <v>291</v>
      </c>
      <c r="F1128" s="177" t="s">
        <v>4604</v>
      </c>
      <c r="G1128" s="177" t="s">
        <v>4604</v>
      </c>
      <c r="H1128" s="177" t="s">
        <v>4604</v>
      </c>
      <c r="I1128" s="177" t="s">
        <v>23</v>
      </c>
      <c r="J1128" s="39" t="s">
        <v>18</v>
      </c>
      <c r="K1128" s="39" t="s">
        <v>485</v>
      </c>
    </row>
    <row r="1129" spans="1:11">
      <c r="A1129" s="39" t="s">
        <v>4605</v>
      </c>
      <c r="B1129" s="39" t="s">
        <v>4605</v>
      </c>
      <c r="C1129" s="39" t="s">
        <v>289</v>
      </c>
      <c r="D1129" s="39" t="s">
        <v>290</v>
      </c>
      <c r="E1129" s="39" t="s">
        <v>291</v>
      </c>
      <c r="F1129" s="177" t="s">
        <v>4606</v>
      </c>
      <c r="G1129" s="177" t="s">
        <v>4606</v>
      </c>
      <c r="H1129" s="177" t="s">
        <v>4606</v>
      </c>
      <c r="I1129" s="177" t="s">
        <v>32</v>
      </c>
      <c r="J1129" s="39" t="s">
        <v>4607</v>
      </c>
      <c r="K1129" s="39" t="s">
        <v>802</v>
      </c>
    </row>
    <row r="1130" spans="1:11">
      <c r="A1130" s="39" t="s">
        <v>4608</v>
      </c>
      <c r="B1130" s="39" t="s">
        <v>4608</v>
      </c>
      <c r="C1130" s="39" t="s">
        <v>289</v>
      </c>
      <c r="D1130" s="39" t="s">
        <v>290</v>
      </c>
      <c r="E1130" s="39" t="s">
        <v>291</v>
      </c>
      <c r="F1130" s="177" t="s">
        <v>4609</v>
      </c>
      <c r="G1130" s="177" t="s">
        <v>4609</v>
      </c>
      <c r="H1130" s="177" t="s">
        <v>4609</v>
      </c>
      <c r="I1130" s="177" t="s">
        <v>32</v>
      </c>
      <c r="J1130" s="39" t="s">
        <v>2947</v>
      </c>
      <c r="K1130" s="39" t="s">
        <v>802</v>
      </c>
    </row>
    <row r="1131" spans="1:11">
      <c r="A1131" s="39" t="s">
        <v>4610</v>
      </c>
      <c r="B1131" s="39" t="s">
        <v>4610</v>
      </c>
      <c r="C1131" s="39" t="s">
        <v>289</v>
      </c>
      <c r="D1131" s="39" t="s">
        <v>290</v>
      </c>
      <c r="E1131" s="39" t="s">
        <v>291</v>
      </c>
      <c r="F1131" s="177" t="s">
        <v>4611</v>
      </c>
      <c r="G1131" s="177" t="s">
        <v>4611</v>
      </c>
      <c r="H1131" s="177" t="s">
        <v>4611</v>
      </c>
      <c r="I1131" s="177" t="s">
        <v>23</v>
      </c>
      <c r="J1131" s="39" t="s">
        <v>18</v>
      </c>
      <c r="K1131" s="39" t="s">
        <v>485</v>
      </c>
    </row>
    <row r="1132" spans="1:11">
      <c r="A1132" s="39" t="s">
        <v>4612</v>
      </c>
      <c r="B1132" s="39" t="s">
        <v>4612</v>
      </c>
      <c r="C1132" s="39" t="s">
        <v>289</v>
      </c>
      <c r="D1132" s="39" t="s">
        <v>290</v>
      </c>
      <c r="E1132" s="39" t="s">
        <v>291</v>
      </c>
      <c r="F1132" s="177" t="s">
        <v>4613</v>
      </c>
      <c r="G1132" s="177" t="s">
        <v>4613</v>
      </c>
      <c r="H1132" s="177" t="s">
        <v>4613</v>
      </c>
      <c r="I1132" s="177" t="s">
        <v>32</v>
      </c>
      <c r="J1132" s="39" t="s">
        <v>2302</v>
      </c>
      <c r="K1132" s="39" t="s">
        <v>802</v>
      </c>
    </row>
    <row r="1133" spans="1:11">
      <c r="A1133" s="39" t="s">
        <v>4614</v>
      </c>
      <c r="B1133" s="39" t="s">
        <v>4614</v>
      </c>
      <c r="C1133" s="39" t="s">
        <v>289</v>
      </c>
      <c r="D1133" s="39" t="s">
        <v>290</v>
      </c>
      <c r="E1133" s="39" t="s">
        <v>291</v>
      </c>
      <c r="F1133" s="177" t="s">
        <v>4615</v>
      </c>
      <c r="G1133" s="177" t="s">
        <v>4615</v>
      </c>
      <c r="H1133" s="177" t="s">
        <v>4615</v>
      </c>
      <c r="I1133" s="177" t="s">
        <v>32</v>
      </c>
      <c r="J1133" s="39" t="s">
        <v>1899</v>
      </c>
      <c r="K1133" s="39" t="s">
        <v>802</v>
      </c>
    </row>
    <row r="1134" spans="1:11">
      <c r="A1134" s="39" t="s">
        <v>4616</v>
      </c>
      <c r="B1134" s="39" t="s">
        <v>4616</v>
      </c>
      <c r="C1134" s="39" t="s">
        <v>289</v>
      </c>
      <c r="D1134" s="39" t="s">
        <v>290</v>
      </c>
      <c r="E1134" s="39" t="s">
        <v>291</v>
      </c>
      <c r="F1134" s="177" t="s">
        <v>4617</v>
      </c>
      <c r="G1134" s="177" t="s">
        <v>4617</v>
      </c>
      <c r="H1134" s="177" t="s">
        <v>4617</v>
      </c>
      <c r="I1134" s="177" t="s">
        <v>32</v>
      </c>
      <c r="J1134" s="39" t="s">
        <v>4618</v>
      </c>
      <c r="K1134" s="39" t="s">
        <v>802</v>
      </c>
    </row>
    <row r="1135" spans="1:11">
      <c r="A1135" s="39" t="s">
        <v>4619</v>
      </c>
      <c r="B1135" s="39" t="s">
        <v>4619</v>
      </c>
      <c r="C1135" s="39" t="s">
        <v>289</v>
      </c>
      <c r="D1135" s="39" t="s">
        <v>290</v>
      </c>
      <c r="E1135" s="39" t="s">
        <v>291</v>
      </c>
      <c r="F1135" s="177" t="s">
        <v>4620</v>
      </c>
      <c r="G1135" s="177" t="s">
        <v>4620</v>
      </c>
      <c r="H1135" s="177" t="s">
        <v>4620</v>
      </c>
      <c r="I1135" s="177" t="s">
        <v>32</v>
      </c>
      <c r="J1135" s="39" t="s">
        <v>4621</v>
      </c>
      <c r="K1135" s="39" t="s">
        <v>802</v>
      </c>
    </row>
    <row r="1136" spans="1:11">
      <c r="A1136" s="39" t="s">
        <v>4622</v>
      </c>
      <c r="B1136" s="39" t="s">
        <v>4622</v>
      </c>
      <c r="C1136" s="39" t="s">
        <v>289</v>
      </c>
      <c r="D1136" s="39" t="s">
        <v>290</v>
      </c>
      <c r="E1136" s="39" t="s">
        <v>291</v>
      </c>
      <c r="F1136" s="177" t="s">
        <v>4623</v>
      </c>
      <c r="G1136" s="177" t="s">
        <v>4623</v>
      </c>
      <c r="H1136" s="177" t="s">
        <v>4623</v>
      </c>
      <c r="I1136" s="177" t="s">
        <v>32</v>
      </c>
      <c r="J1136" s="39" t="s">
        <v>4624</v>
      </c>
      <c r="K1136" s="39" t="s">
        <v>802</v>
      </c>
    </row>
    <row r="1137" spans="1:13">
      <c r="A1137" s="39" t="s">
        <v>4625</v>
      </c>
      <c r="B1137" s="39" t="s">
        <v>4625</v>
      </c>
      <c r="C1137" s="39" t="s">
        <v>289</v>
      </c>
      <c r="D1137" s="39" t="s">
        <v>290</v>
      </c>
      <c r="E1137" s="39" t="s">
        <v>291</v>
      </c>
      <c r="F1137" s="177" t="s">
        <v>4626</v>
      </c>
      <c r="I1137" s="177" t="s">
        <v>23</v>
      </c>
      <c r="J1137" s="39" t="s">
        <v>18</v>
      </c>
      <c r="K1137" s="39" t="s">
        <v>485</v>
      </c>
    </row>
    <row r="1138" spans="1:13">
      <c r="A1138" s="39" t="s">
        <v>4627</v>
      </c>
      <c r="B1138" s="39" t="s">
        <v>4627</v>
      </c>
      <c r="C1138" s="39" t="s">
        <v>289</v>
      </c>
      <c r="D1138" s="39" t="s">
        <v>290</v>
      </c>
      <c r="E1138" s="39" t="s">
        <v>291</v>
      </c>
      <c r="F1138" s="177" t="s">
        <v>4628</v>
      </c>
      <c r="G1138" s="177" t="s">
        <v>4628</v>
      </c>
      <c r="H1138" s="177" t="s">
        <v>4628</v>
      </c>
      <c r="I1138" s="177" t="s">
        <v>23</v>
      </c>
      <c r="J1138" s="39" t="s">
        <v>18</v>
      </c>
      <c r="K1138" s="39" t="s">
        <v>485</v>
      </c>
      <c r="M1138" s="69" t="s">
        <v>26</v>
      </c>
    </row>
    <row r="1139" spans="1:13">
      <c r="A1139" s="39" t="s">
        <v>4629</v>
      </c>
      <c r="B1139" s="39" t="s">
        <v>4629</v>
      </c>
      <c r="C1139" s="39" t="s">
        <v>289</v>
      </c>
      <c r="D1139" s="39" t="s">
        <v>290</v>
      </c>
      <c r="E1139" s="39" t="s">
        <v>291</v>
      </c>
      <c r="F1139" s="177" t="s">
        <v>4630</v>
      </c>
      <c r="G1139" s="177" t="s">
        <v>4630</v>
      </c>
      <c r="H1139" s="177" t="s">
        <v>4630</v>
      </c>
      <c r="I1139" s="177" t="s">
        <v>32</v>
      </c>
      <c r="J1139" s="39" t="s">
        <v>4631</v>
      </c>
      <c r="K1139" s="39" t="s">
        <v>802</v>
      </c>
    </row>
    <row r="1140" spans="1:13">
      <c r="A1140" s="39" t="s">
        <v>4632</v>
      </c>
      <c r="B1140" s="39" t="s">
        <v>4632</v>
      </c>
      <c r="C1140" s="39" t="s">
        <v>289</v>
      </c>
      <c r="D1140" s="39" t="s">
        <v>290</v>
      </c>
      <c r="E1140" s="39" t="s">
        <v>291</v>
      </c>
      <c r="F1140" s="177" t="s">
        <v>4633</v>
      </c>
      <c r="G1140" s="177" t="s">
        <v>4633</v>
      </c>
      <c r="H1140" s="177" t="s">
        <v>4633</v>
      </c>
      <c r="I1140" s="177" t="s">
        <v>32</v>
      </c>
      <c r="J1140" s="39" t="s">
        <v>3661</v>
      </c>
      <c r="K1140" s="39" t="s">
        <v>802</v>
      </c>
    </row>
    <row r="1141" spans="1:13">
      <c r="A1141" s="39" t="s">
        <v>4634</v>
      </c>
      <c r="B1141" s="39" t="s">
        <v>4634</v>
      </c>
      <c r="C1141" s="39" t="s">
        <v>289</v>
      </c>
      <c r="D1141" s="39" t="s">
        <v>290</v>
      </c>
      <c r="E1141" s="39" t="s">
        <v>291</v>
      </c>
      <c r="F1141" s="177" t="s">
        <v>4635</v>
      </c>
      <c r="G1141" s="177" t="s">
        <v>4635</v>
      </c>
      <c r="H1141" s="177" t="s">
        <v>4635</v>
      </c>
      <c r="I1141" s="177" t="s">
        <v>23</v>
      </c>
      <c r="J1141" s="39" t="s">
        <v>18</v>
      </c>
      <c r="K1141" s="39" t="s">
        <v>485</v>
      </c>
    </row>
    <row r="1142" spans="1:13">
      <c r="A1142" s="39" t="s">
        <v>4636</v>
      </c>
      <c r="B1142" s="39" t="s">
        <v>4636</v>
      </c>
      <c r="C1142" s="39" t="s">
        <v>289</v>
      </c>
      <c r="D1142" s="39" t="s">
        <v>290</v>
      </c>
      <c r="E1142" s="39" t="s">
        <v>291</v>
      </c>
      <c r="F1142" s="177" t="s">
        <v>4637</v>
      </c>
      <c r="G1142" s="177" t="s">
        <v>4637</v>
      </c>
      <c r="H1142" s="177" t="s">
        <v>4637</v>
      </c>
      <c r="I1142" s="177" t="s">
        <v>32</v>
      </c>
      <c r="J1142" s="39" t="s">
        <v>4638</v>
      </c>
      <c r="K1142" s="39" t="s">
        <v>802</v>
      </c>
    </row>
    <row r="1143" spans="1:13">
      <c r="A1143" s="39" t="s">
        <v>4639</v>
      </c>
      <c r="B1143" s="39" t="s">
        <v>4639</v>
      </c>
      <c r="C1143" s="39" t="s">
        <v>289</v>
      </c>
      <c r="D1143" s="39" t="s">
        <v>290</v>
      </c>
      <c r="E1143" s="39" t="s">
        <v>291</v>
      </c>
      <c r="F1143" s="177" t="s">
        <v>4640</v>
      </c>
      <c r="G1143" s="177" t="s">
        <v>4640</v>
      </c>
      <c r="H1143" s="177" t="s">
        <v>4640</v>
      </c>
      <c r="I1143" s="177" t="s">
        <v>23</v>
      </c>
      <c r="J1143" s="39" t="s">
        <v>18</v>
      </c>
      <c r="K1143" s="39" t="s">
        <v>485</v>
      </c>
    </row>
    <row r="1144" spans="1:13">
      <c r="A1144" s="39" t="s">
        <v>4641</v>
      </c>
      <c r="B1144" s="39" t="s">
        <v>4641</v>
      </c>
      <c r="C1144" s="39" t="s">
        <v>289</v>
      </c>
      <c r="D1144" s="39" t="s">
        <v>290</v>
      </c>
      <c r="E1144" s="39" t="s">
        <v>291</v>
      </c>
      <c r="F1144" s="177" t="s">
        <v>4642</v>
      </c>
      <c r="G1144" s="177" t="s">
        <v>4642</v>
      </c>
      <c r="H1144" s="177" t="s">
        <v>4642</v>
      </c>
      <c r="I1144" s="177" t="s">
        <v>32</v>
      </c>
      <c r="J1144" s="39" t="s">
        <v>2601</v>
      </c>
      <c r="K1144" s="39" t="s">
        <v>485</v>
      </c>
    </row>
    <row r="1145" spans="1:13">
      <c r="A1145" s="39" t="s">
        <v>4643</v>
      </c>
      <c r="B1145" s="39" t="s">
        <v>4643</v>
      </c>
      <c r="C1145" s="39" t="s">
        <v>289</v>
      </c>
      <c r="D1145" s="39" t="s">
        <v>290</v>
      </c>
      <c r="E1145" s="39" t="s">
        <v>291</v>
      </c>
      <c r="F1145" s="177" t="s">
        <v>4644</v>
      </c>
      <c r="G1145" s="177" t="s">
        <v>4644</v>
      </c>
      <c r="H1145" s="177" t="s">
        <v>4644</v>
      </c>
      <c r="I1145" s="177" t="s">
        <v>32</v>
      </c>
      <c r="J1145" s="39" t="s">
        <v>3009</v>
      </c>
      <c r="K1145" s="39" t="s">
        <v>802</v>
      </c>
    </row>
    <row r="1146" spans="1:13">
      <c r="A1146" s="39" t="s">
        <v>4645</v>
      </c>
      <c r="B1146" s="39" t="s">
        <v>4645</v>
      </c>
      <c r="C1146" s="39" t="s">
        <v>289</v>
      </c>
      <c r="D1146" s="39" t="s">
        <v>290</v>
      </c>
      <c r="E1146" s="39" t="s">
        <v>291</v>
      </c>
      <c r="F1146" s="177" t="s">
        <v>4646</v>
      </c>
      <c r="G1146" s="177" t="s">
        <v>4646</v>
      </c>
      <c r="H1146" s="177" t="s">
        <v>4646</v>
      </c>
      <c r="I1146" s="177" t="s">
        <v>32</v>
      </c>
      <c r="J1146" s="39" t="s">
        <v>3500</v>
      </c>
      <c r="K1146" s="39" t="s">
        <v>802</v>
      </c>
    </row>
    <row r="1147" spans="1:13">
      <c r="A1147" s="39" t="s">
        <v>4647</v>
      </c>
      <c r="B1147" s="39" t="s">
        <v>4647</v>
      </c>
      <c r="C1147" s="39" t="s">
        <v>289</v>
      </c>
      <c r="D1147" s="39" t="s">
        <v>290</v>
      </c>
      <c r="E1147" s="39" t="s">
        <v>291</v>
      </c>
      <c r="F1147" s="177" t="s">
        <v>4648</v>
      </c>
      <c r="G1147" s="177" t="s">
        <v>4648</v>
      </c>
      <c r="H1147" s="177" t="s">
        <v>4648</v>
      </c>
      <c r="I1147" s="177" t="s">
        <v>32</v>
      </c>
      <c r="J1147" s="39" t="s">
        <v>2260</v>
      </c>
      <c r="K1147" s="39" t="s">
        <v>802</v>
      </c>
    </row>
    <row r="1148" spans="1:13">
      <c r="A1148" s="39" t="s">
        <v>4649</v>
      </c>
      <c r="B1148" s="39" t="s">
        <v>4649</v>
      </c>
      <c r="C1148" s="39" t="s">
        <v>289</v>
      </c>
      <c r="D1148" s="39" t="s">
        <v>290</v>
      </c>
      <c r="E1148" s="39" t="s">
        <v>291</v>
      </c>
      <c r="F1148" s="177" t="s">
        <v>4650</v>
      </c>
      <c r="G1148" s="177" t="s">
        <v>4650</v>
      </c>
      <c r="H1148" s="177" t="s">
        <v>4650</v>
      </c>
      <c r="I1148" s="177" t="s">
        <v>23</v>
      </c>
      <c r="J1148" s="39" t="s">
        <v>18</v>
      </c>
      <c r="K1148" s="39" t="s">
        <v>485</v>
      </c>
    </row>
    <row r="1149" spans="1:13">
      <c r="A1149" s="39" t="s">
        <v>4651</v>
      </c>
      <c r="B1149" s="39" t="s">
        <v>4651</v>
      </c>
      <c r="C1149" s="39" t="s">
        <v>289</v>
      </c>
      <c r="D1149" s="39" t="s">
        <v>290</v>
      </c>
      <c r="E1149" s="39" t="s">
        <v>291</v>
      </c>
      <c r="F1149" s="177" t="s">
        <v>4652</v>
      </c>
      <c r="G1149" s="177" t="s">
        <v>4652</v>
      </c>
      <c r="H1149" s="177" t="s">
        <v>4652</v>
      </c>
      <c r="I1149" s="177" t="s">
        <v>23</v>
      </c>
      <c r="J1149" s="39" t="s">
        <v>18</v>
      </c>
      <c r="K1149" s="39" t="s">
        <v>485</v>
      </c>
    </row>
    <row r="1150" spans="1:13">
      <c r="A1150" s="39" t="s">
        <v>4653</v>
      </c>
      <c r="B1150" s="39" t="s">
        <v>4653</v>
      </c>
      <c r="C1150" s="39" t="s">
        <v>289</v>
      </c>
      <c r="D1150" s="39" t="s">
        <v>290</v>
      </c>
      <c r="E1150" s="39" t="s">
        <v>291</v>
      </c>
      <c r="F1150" s="177" t="s">
        <v>4654</v>
      </c>
      <c r="G1150" s="177" t="s">
        <v>4654</v>
      </c>
      <c r="H1150" s="177" t="s">
        <v>4654</v>
      </c>
      <c r="I1150" s="177" t="s">
        <v>23</v>
      </c>
      <c r="J1150" s="39" t="s">
        <v>18</v>
      </c>
      <c r="K1150" s="39" t="s">
        <v>485</v>
      </c>
    </row>
    <row r="1151" spans="1:13">
      <c r="A1151" s="39" t="s">
        <v>4655</v>
      </c>
      <c r="B1151" s="39" t="s">
        <v>4655</v>
      </c>
      <c r="C1151" s="39" t="s">
        <v>289</v>
      </c>
      <c r="D1151" s="39" t="s">
        <v>290</v>
      </c>
      <c r="E1151" s="39" t="s">
        <v>291</v>
      </c>
      <c r="F1151" s="177" t="s">
        <v>4656</v>
      </c>
      <c r="G1151" s="177" t="s">
        <v>4656</v>
      </c>
      <c r="H1151" s="177" t="s">
        <v>4656</v>
      </c>
      <c r="I1151" s="177" t="s">
        <v>23</v>
      </c>
      <c r="J1151" s="39" t="s">
        <v>18</v>
      </c>
      <c r="K1151" s="39" t="s">
        <v>485</v>
      </c>
    </row>
    <row r="1152" spans="1:13">
      <c r="A1152" s="39" t="s">
        <v>4657</v>
      </c>
      <c r="B1152" s="39" t="s">
        <v>4657</v>
      </c>
      <c r="C1152" s="39" t="s">
        <v>289</v>
      </c>
      <c r="D1152" s="39" t="s">
        <v>290</v>
      </c>
      <c r="E1152" s="39" t="s">
        <v>291</v>
      </c>
      <c r="F1152" s="177" t="s">
        <v>4658</v>
      </c>
      <c r="G1152" s="177" t="s">
        <v>4658</v>
      </c>
      <c r="H1152" s="177" t="s">
        <v>4658</v>
      </c>
      <c r="I1152" s="177" t="s">
        <v>23</v>
      </c>
      <c r="J1152" s="39" t="s">
        <v>18</v>
      </c>
      <c r="K1152" s="39" t="s">
        <v>485</v>
      </c>
    </row>
    <row r="1153" spans="1:13">
      <c r="A1153" s="39" t="s">
        <v>4659</v>
      </c>
      <c r="B1153" s="39" t="s">
        <v>4659</v>
      </c>
      <c r="C1153" s="39" t="s">
        <v>289</v>
      </c>
      <c r="D1153" s="39" t="s">
        <v>290</v>
      </c>
      <c r="E1153" s="39" t="s">
        <v>291</v>
      </c>
      <c r="F1153" s="177" t="s">
        <v>4660</v>
      </c>
      <c r="G1153" s="177" t="s">
        <v>4660</v>
      </c>
      <c r="H1153" s="177" t="s">
        <v>4660</v>
      </c>
      <c r="I1153" s="177" t="s">
        <v>23</v>
      </c>
      <c r="J1153" s="39" t="s">
        <v>18</v>
      </c>
      <c r="K1153" s="39" t="s">
        <v>485</v>
      </c>
    </row>
    <row r="1154" spans="1:13">
      <c r="A1154" s="39" t="s">
        <v>4661</v>
      </c>
      <c r="B1154" s="39" t="s">
        <v>4661</v>
      </c>
      <c r="C1154" s="39" t="s">
        <v>289</v>
      </c>
      <c r="D1154" s="39" t="s">
        <v>290</v>
      </c>
      <c r="E1154" s="39" t="s">
        <v>291</v>
      </c>
      <c r="F1154" s="177" t="s">
        <v>4662</v>
      </c>
      <c r="G1154" s="177" t="s">
        <v>4662</v>
      </c>
      <c r="H1154" s="177" t="s">
        <v>4662</v>
      </c>
      <c r="I1154" s="177" t="s">
        <v>23</v>
      </c>
      <c r="J1154" s="39" t="s">
        <v>18</v>
      </c>
      <c r="K1154" s="39" t="s">
        <v>485</v>
      </c>
    </row>
    <row r="1155" spans="1:13">
      <c r="A1155" s="39" t="s">
        <v>4663</v>
      </c>
      <c r="B1155" s="39" t="s">
        <v>4663</v>
      </c>
      <c r="C1155" s="39" t="s">
        <v>289</v>
      </c>
      <c r="D1155" s="39" t="s">
        <v>290</v>
      </c>
      <c r="E1155" s="39" t="s">
        <v>291</v>
      </c>
      <c r="F1155" s="177" t="s">
        <v>4664</v>
      </c>
      <c r="G1155" s="177" t="s">
        <v>4664</v>
      </c>
      <c r="H1155" s="177" t="s">
        <v>4664</v>
      </c>
      <c r="I1155" s="177" t="s">
        <v>23</v>
      </c>
      <c r="J1155" s="39" t="s">
        <v>18</v>
      </c>
      <c r="K1155" s="39" t="s">
        <v>485</v>
      </c>
    </row>
    <row r="1156" spans="1:13">
      <c r="A1156" s="39" t="s">
        <v>4665</v>
      </c>
      <c r="B1156" s="39" t="s">
        <v>4665</v>
      </c>
      <c r="C1156" s="39" t="s">
        <v>289</v>
      </c>
      <c r="D1156" s="39" t="s">
        <v>290</v>
      </c>
      <c r="E1156" s="39" t="s">
        <v>291</v>
      </c>
      <c r="F1156" s="177" t="s">
        <v>4666</v>
      </c>
      <c r="G1156" s="177" t="s">
        <v>4666</v>
      </c>
      <c r="H1156" s="177" t="s">
        <v>4666</v>
      </c>
      <c r="I1156" s="177" t="s">
        <v>23</v>
      </c>
      <c r="J1156" s="39" t="s">
        <v>18</v>
      </c>
      <c r="K1156" s="39" t="s">
        <v>485</v>
      </c>
      <c r="M1156" s="69" t="s">
        <v>26</v>
      </c>
    </row>
    <row r="1157" spans="1:13">
      <c r="A1157" s="39" t="s">
        <v>4667</v>
      </c>
      <c r="B1157" s="39" t="s">
        <v>4667</v>
      </c>
      <c r="C1157" s="39" t="s">
        <v>289</v>
      </c>
      <c r="D1157" s="39" t="s">
        <v>290</v>
      </c>
      <c r="E1157" s="39" t="s">
        <v>291</v>
      </c>
      <c r="F1157" s="177" t="s">
        <v>314</v>
      </c>
      <c r="G1157" s="177" t="s">
        <v>314</v>
      </c>
      <c r="H1157" s="177" t="s">
        <v>314</v>
      </c>
      <c r="I1157" s="177" t="s">
        <v>23</v>
      </c>
      <c r="J1157" s="39" t="s">
        <v>18</v>
      </c>
      <c r="K1157" s="39" t="s">
        <v>485</v>
      </c>
    </row>
    <row r="1158" spans="1:13">
      <c r="A1158" s="39" t="s">
        <v>4668</v>
      </c>
      <c r="B1158" s="39" t="s">
        <v>4668</v>
      </c>
      <c r="C1158" s="39" t="s">
        <v>289</v>
      </c>
      <c r="D1158" s="39" t="s">
        <v>290</v>
      </c>
      <c r="E1158" s="39" t="s">
        <v>291</v>
      </c>
      <c r="F1158" s="177" t="s">
        <v>4669</v>
      </c>
      <c r="G1158" s="177" t="s">
        <v>4669</v>
      </c>
      <c r="H1158" s="177" t="s">
        <v>4669</v>
      </c>
      <c r="I1158" s="177" t="s">
        <v>32</v>
      </c>
      <c r="J1158" s="39" t="s">
        <v>929</v>
      </c>
      <c r="K1158" s="39" t="s">
        <v>802</v>
      </c>
    </row>
    <row r="1159" spans="1:13">
      <c r="A1159" s="39" t="s">
        <v>4670</v>
      </c>
      <c r="B1159" s="39" t="s">
        <v>4670</v>
      </c>
      <c r="C1159" s="39" t="s">
        <v>289</v>
      </c>
      <c r="D1159" s="39" t="s">
        <v>290</v>
      </c>
      <c r="E1159" s="39" t="s">
        <v>291</v>
      </c>
      <c r="F1159" s="177" t="s">
        <v>316</v>
      </c>
      <c r="G1159" s="177" t="s">
        <v>316</v>
      </c>
      <c r="H1159" s="177" t="s">
        <v>316</v>
      </c>
      <c r="I1159" s="177" t="s">
        <v>23</v>
      </c>
      <c r="J1159" s="39" t="s">
        <v>18</v>
      </c>
      <c r="K1159" s="39" t="s">
        <v>485</v>
      </c>
    </row>
    <row r="1160" spans="1:13">
      <c r="A1160" s="39" t="s">
        <v>4671</v>
      </c>
      <c r="B1160" s="39" t="s">
        <v>4671</v>
      </c>
      <c r="C1160" s="39" t="s">
        <v>584</v>
      </c>
      <c r="D1160" s="39" t="s">
        <v>4672</v>
      </c>
      <c r="E1160" s="39" t="s">
        <v>4673</v>
      </c>
      <c r="F1160" s="177" t="s">
        <v>4674</v>
      </c>
      <c r="G1160" s="177">
        <v>52211</v>
      </c>
      <c r="H1160" s="177">
        <v>52211</v>
      </c>
      <c r="I1160" s="177" t="s">
        <v>23</v>
      </c>
      <c r="J1160" s="39" t="s">
        <v>18</v>
      </c>
      <c r="K1160" s="39" t="s">
        <v>485</v>
      </c>
    </row>
    <row r="1161" spans="1:13">
      <c r="A1161" s="39" t="s">
        <v>4675</v>
      </c>
      <c r="B1161" s="39" t="s">
        <v>4675</v>
      </c>
      <c r="C1161" s="39" t="s">
        <v>584</v>
      </c>
      <c r="D1161" s="39" t="s">
        <v>4672</v>
      </c>
      <c r="E1161" s="39" t="s">
        <v>4673</v>
      </c>
      <c r="F1161" s="177" t="s">
        <v>4676</v>
      </c>
      <c r="G1161" s="177">
        <v>510931</v>
      </c>
      <c r="H1161" s="177">
        <v>510931</v>
      </c>
      <c r="I1161" s="177" t="s">
        <v>32</v>
      </c>
      <c r="J1161" s="39" t="s">
        <v>558</v>
      </c>
      <c r="K1161" s="39" t="s">
        <v>485</v>
      </c>
      <c r="L1161" s="39" t="s">
        <v>4677</v>
      </c>
    </row>
    <row r="1162" spans="1:13">
      <c r="A1162" s="39" t="s">
        <v>4678</v>
      </c>
      <c r="B1162" s="39" t="s">
        <v>4678</v>
      </c>
      <c r="C1162" s="39" t="s">
        <v>584</v>
      </c>
      <c r="D1162" s="39" t="s">
        <v>4672</v>
      </c>
      <c r="E1162" s="39" t="s">
        <v>4673</v>
      </c>
      <c r="F1162" s="177" t="s">
        <v>4679</v>
      </c>
      <c r="G1162" s="177" t="s">
        <v>4679</v>
      </c>
      <c r="H1162" s="177" t="s">
        <v>4679</v>
      </c>
      <c r="I1162" s="177" t="s">
        <v>23</v>
      </c>
      <c r="J1162" s="39" t="s">
        <v>18</v>
      </c>
      <c r="K1162" s="39" t="s">
        <v>485</v>
      </c>
    </row>
    <row r="1163" spans="1:13">
      <c r="A1163" s="39" t="s">
        <v>4680</v>
      </c>
      <c r="B1163" s="39" t="s">
        <v>4680</v>
      </c>
      <c r="C1163" s="39" t="s">
        <v>584</v>
      </c>
      <c r="D1163" s="39" t="s">
        <v>4672</v>
      </c>
      <c r="E1163" s="39" t="s">
        <v>4673</v>
      </c>
      <c r="F1163" s="177" t="s">
        <v>4681</v>
      </c>
      <c r="G1163" s="177">
        <v>511122</v>
      </c>
      <c r="H1163" s="177">
        <v>511122</v>
      </c>
      <c r="I1163" s="177" t="s">
        <v>32</v>
      </c>
      <c r="J1163" s="39" t="s">
        <v>4682</v>
      </c>
      <c r="K1163" s="39" t="s">
        <v>1620</v>
      </c>
    </row>
    <row r="1164" spans="1:13">
      <c r="A1164" s="39" t="s">
        <v>4683</v>
      </c>
      <c r="B1164" s="39" t="s">
        <v>4683</v>
      </c>
      <c r="C1164" s="39" t="s">
        <v>584</v>
      </c>
      <c r="D1164" s="39" t="s">
        <v>4672</v>
      </c>
      <c r="E1164" s="39" t="s">
        <v>4673</v>
      </c>
      <c r="F1164" s="177" t="s">
        <v>4684</v>
      </c>
      <c r="G1164" s="177">
        <v>511527</v>
      </c>
      <c r="H1164" s="177">
        <v>511527</v>
      </c>
      <c r="I1164" s="177" t="s">
        <v>32</v>
      </c>
      <c r="J1164" s="39" t="s">
        <v>558</v>
      </c>
      <c r="K1164" s="39" t="s">
        <v>485</v>
      </c>
      <c r="L1164" s="39" t="s">
        <v>610</v>
      </c>
    </row>
    <row r="1165" spans="1:13">
      <c r="A1165" s="39" t="s">
        <v>4685</v>
      </c>
      <c r="B1165" s="39" t="s">
        <v>4685</v>
      </c>
      <c r="C1165" s="39" t="s">
        <v>584</v>
      </c>
      <c r="D1165" s="39" t="s">
        <v>4672</v>
      </c>
      <c r="E1165" s="39" t="s">
        <v>4673</v>
      </c>
      <c r="F1165" s="177" t="s">
        <v>4686</v>
      </c>
      <c r="G1165" s="177">
        <v>511875</v>
      </c>
      <c r="H1165" s="177">
        <v>511875</v>
      </c>
      <c r="I1165" s="177" t="s">
        <v>23</v>
      </c>
      <c r="J1165" s="39" t="s">
        <v>18</v>
      </c>
      <c r="K1165" s="39" t="s">
        <v>485</v>
      </c>
    </row>
    <row r="1166" spans="1:13">
      <c r="A1166" s="39" t="s">
        <v>4687</v>
      </c>
      <c r="B1166" s="39" t="s">
        <v>4687</v>
      </c>
      <c r="C1166" s="39" t="s">
        <v>584</v>
      </c>
      <c r="D1166" s="39" t="s">
        <v>4672</v>
      </c>
      <c r="E1166" s="39" t="s">
        <v>4673</v>
      </c>
      <c r="F1166" s="177" t="s">
        <v>4688</v>
      </c>
      <c r="G1166" s="177">
        <v>511878</v>
      </c>
      <c r="H1166" s="177">
        <v>511878</v>
      </c>
      <c r="I1166" s="177" t="s">
        <v>32</v>
      </c>
      <c r="J1166" s="39" t="s">
        <v>558</v>
      </c>
      <c r="K1166" s="39" t="s">
        <v>485</v>
      </c>
      <c r="L1166" s="39" t="s">
        <v>4689</v>
      </c>
    </row>
    <row r="1167" spans="1:13">
      <c r="A1167" s="39" t="s">
        <v>4690</v>
      </c>
      <c r="B1167" s="39" t="s">
        <v>4690</v>
      </c>
      <c r="C1167" s="39" t="s">
        <v>584</v>
      </c>
      <c r="D1167" s="39" t="s">
        <v>4672</v>
      </c>
      <c r="E1167" s="39" t="s">
        <v>4673</v>
      </c>
      <c r="F1167" s="177" t="s">
        <v>4691</v>
      </c>
      <c r="G1167" s="177">
        <v>511886</v>
      </c>
      <c r="H1167" s="177">
        <v>511886</v>
      </c>
      <c r="I1167" s="177" t="s">
        <v>23</v>
      </c>
      <c r="J1167" s="39" t="s">
        <v>18</v>
      </c>
      <c r="K1167" s="39" t="s">
        <v>485</v>
      </c>
    </row>
    <row r="1168" spans="1:13">
      <c r="A1168" s="39" t="s">
        <v>4692</v>
      </c>
      <c r="B1168" s="39" t="s">
        <v>4692</v>
      </c>
      <c r="C1168" s="39" t="s">
        <v>584</v>
      </c>
      <c r="D1168" s="39" t="s">
        <v>4672</v>
      </c>
      <c r="E1168" s="39" t="s">
        <v>4673</v>
      </c>
      <c r="F1168" s="177" t="s">
        <v>4693</v>
      </c>
      <c r="G1168" s="177">
        <v>511891</v>
      </c>
      <c r="H1168" s="177">
        <v>511891</v>
      </c>
      <c r="I1168" s="177" t="s">
        <v>32</v>
      </c>
      <c r="J1168" s="39" t="s">
        <v>558</v>
      </c>
      <c r="K1168" s="39" t="s">
        <v>485</v>
      </c>
      <c r="L1168" s="39" t="s">
        <v>4689</v>
      </c>
    </row>
    <row r="1169" spans="1:13">
      <c r="A1169" s="39" t="s">
        <v>4694</v>
      </c>
      <c r="B1169" s="39" t="s">
        <v>4694</v>
      </c>
      <c r="C1169" s="39" t="s">
        <v>584</v>
      </c>
      <c r="D1169" s="39" t="s">
        <v>4672</v>
      </c>
      <c r="E1169" s="39" t="s">
        <v>4673</v>
      </c>
      <c r="F1169" s="177" t="s">
        <v>4695</v>
      </c>
      <c r="G1169" s="177">
        <v>511892</v>
      </c>
      <c r="H1169" s="177">
        <v>511892</v>
      </c>
      <c r="I1169" s="177" t="s">
        <v>32</v>
      </c>
      <c r="J1169" s="39" t="s">
        <v>558</v>
      </c>
      <c r="K1169" s="39" t="s">
        <v>485</v>
      </c>
      <c r="L1169" s="39" t="s">
        <v>4696</v>
      </c>
    </row>
    <row r="1170" spans="1:13">
      <c r="A1170" s="39" t="s">
        <v>4697</v>
      </c>
      <c r="B1170" s="39" t="s">
        <v>4697</v>
      </c>
      <c r="C1170" s="39" t="s">
        <v>584</v>
      </c>
      <c r="D1170" s="39" t="s">
        <v>4672</v>
      </c>
      <c r="E1170" s="39" t="s">
        <v>4673</v>
      </c>
      <c r="F1170" s="177" t="s">
        <v>4698</v>
      </c>
      <c r="G1170" s="177">
        <v>511902</v>
      </c>
      <c r="H1170" s="177">
        <v>511902</v>
      </c>
      <c r="I1170" s="177" t="s">
        <v>23</v>
      </c>
      <c r="J1170" s="39" t="s">
        <v>18</v>
      </c>
      <c r="K1170" s="39" t="s">
        <v>485</v>
      </c>
    </row>
    <row r="1171" spans="1:13">
      <c r="A1171" s="39" t="s">
        <v>4699</v>
      </c>
      <c r="B1171" s="39" t="s">
        <v>4699</v>
      </c>
      <c r="C1171" s="39" t="s">
        <v>584</v>
      </c>
      <c r="D1171" s="39" t="s">
        <v>4672</v>
      </c>
      <c r="E1171" s="39" t="s">
        <v>4673</v>
      </c>
      <c r="F1171" s="177" t="s">
        <v>4700</v>
      </c>
      <c r="G1171" s="177">
        <v>511903</v>
      </c>
      <c r="H1171" s="177">
        <v>511903</v>
      </c>
      <c r="I1171" s="177" t="s">
        <v>32</v>
      </c>
      <c r="J1171" s="39" t="s">
        <v>558</v>
      </c>
      <c r="K1171" s="39" t="s">
        <v>485</v>
      </c>
      <c r="L1171" s="39" t="s">
        <v>607</v>
      </c>
    </row>
    <row r="1172" spans="1:13">
      <c r="A1172" s="39" t="s">
        <v>4701</v>
      </c>
      <c r="B1172" s="39" t="s">
        <v>4701</v>
      </c>
      <c r="C1172" s="39" t="s">
        <v>4702</v>
      </c>
      <c r="D1172" s="39" t="s">
        <v>4703</v>
      </c>
      <c r="E1172" s="39" t="s">
        <v>4704</v>
      </c>
      <c r="F1172" s="177" t="s">
        <v>4705</v>
      </c>
      <c r="G1172" s="177" t="s">
        <v>4705</v>
      </c>
      <c r="H1172" s="177" t="s">
        <v>4705</v>
      </c>
      <c r="I1172" s="177" t="s">
        <v>32</v>
      </c>
      <c r="J1172" s="39" t="s">
        <v>1689</v>
      </c>
      <c r="K1172" s="39" t="s">
        <v>802</v>
      </c>
    </row>
    <row r="1173" spans="1:13">
      <c r="A1173" s="39" t="s">
        <v>4706</v>
      </c>
      <c r="B1173" s="39" t="s">
        <v>4706</v>
      </c>
      <c r="C1173" s="39" t="s">
        <v>4702</v>
      </c>
      <c r="D1173" s="39" t="s">
        <v>4703</v>
      </c>
      <c r="E1173" s="39" t="s">
        <v>4704</v>
      </c>
      <c r="F1173" s="177" t="s">
        <v>4707</v>
      </c>
      <c r="G1173" s="177" t="s">
        <v>4707</v>
      </c>
      <c r="H1173" s="177" t="s">
        <v>4707</v>
      </c>
      <c r="I1173" s="177" t="s">
        <v>32</v>
      </c>
      <c r="J1173" s="39" t="s">
        <v>3838</v>
      </c>
      <c r="K1173" s="39" t="s">
        <v>802</v>
      </c>
    </row>
    <row r="1174" spans="1:13">
      <c r="A1174" s="39" t="s">
        <v>4708</v>
      </c>
      <c r="B1174" s="39" t="s">
        <v>4708</v>
      </c>
      <c r="C1174" s="39" t="s">
        <v>4702</v>
      </c>
      <c r="D1174" s="39" t="s">
        <v>4703</v>
      </c>
      <c r="E1174" s="39" t="s">
        <v>4704</v>
      </c>
      <c r="F1174" s="177" t="s">
        <v>4709</v>
      </c>
      <c r="G1174" s="177" t="s">
        <v>4709</v>
      </c>
      <c r="H1174" s="177" t="s">
        <v>4709</v>
      </c>
      <c r="I1174" s="177" t="s">
        <v>32</v>
      </c>
      <c r="J1174" s="39" t="s">
        <v>3550</v>
      </c>
      <c r="K1174" s="39" t="s">
        <v>802</v>
      </c>
    </row>
    <row r="1175" spans="1:13">
      <c r="A1175" s="39" t="s">
        <v>4710</v>
      </c>
      <c r="B1175" s="39" t="s">
        <v>4710</v>
      </c>
      <c r="C1175" s="39" t="s">
        <v>4702</v>
      </c>
      <c r="D1175" s="39" t="s">
        <v>4703</v>
      </c>
      <c r="E1175" s="39" t="s">
        <v>4704</v>
      </c>
      <c r="F1175" s="177" t="s">
        <v>4711</v>
      </c>
      <c r="G1175" s="177" t="s">
        <v>4711</v>
      </c>
      <c r="H1175" s="177" t="s">
        <v>4711</v>
      </c>
      <c r="I1175" s="177" t="s">
        <v>32</v>
      </c>
      <c r="J1175" s="39" t="s">
        <v>2710</v>
      </c>
      <c r="K1175" s="39" t="s">
        <v>485</v>
      </c>
    </row>
    <row r="1176" spans="1:13">
      <c r="A1176" s="39" t="s">
        <v>4712</v>
      </c>
      <c r="B1176" s="39" t="s">
        <v>4712</v>
      </c>
      <c r="C1176" s="39" t="s">
        <v>4702</v>
      </c>
      <c r="D1176" s="39" t="s">
        <v>4703</v>
      </c>
      <c r="E1176" s="39" t="s">
        <v>4704</v>
      </c>
      <c r="F1176" s="177" t="s">
        <v>4713</v>
      </c>
      <c r="G1176" s="177" t="s">
        <v>4713</v>
      </c>
      <c r="H1176" s="177" t="s">
        <v>4713</v>
      </c>
      <c r="I1176" s="177" t="s">
        <v>54</v>
      </c>
      <c r="J1176" s="177" t="s">
        <v>54</v>
      </c>
      <c r="K1176" s="39" t="s">
        <v>485</v>
      </c>
      <c r="L1176" s="39" t="s">
        <v>4714</v>
      </c>
    </row>
    <row r="1177" spans="1:13">
      <c r="A1177" s="39" t="s">
        <v>4715</v>
      </c>
      <c r="B1177" s="39" t="s">
        <v>4715</v>
      </c>
      <c r="C1177" s="39" t="s">
        <v>4702</v>
      </c>
      <c r="D1177" s="39" t="s">
        <v>332</v>
      </c>
      <c r="E1177" s="39" t="s">
        <v>4704</v>
      </c>
      <c r="F1177" s="177" t="s">
        <v>4716</v>
      </c>
      <c r="G1177" s="177" t="s">
        <v>4716</v>
      </c>
      <c r="H1177" s="177" t="s">
        <v>4716</v>
      </c>
      <c r="I1177" s="177" t="s">
        <v>32</v>
      </c>
      <c r="J1177" s="39" t="s">
        <v>4717</v>
      </c>
      <c r="K1177" s="39" t="s">
        <v>485</v>
      </c>
    </row>
    <row r="1178" spans="1:13">
      <c r="A1178" s="39" t="s">
        <v>4718</v>
      </c>
      <c r="B1178" s="39" t="s">
        <v>4718</v>
      </c>
      <c r="C1178" s="39" t="s">
        <v>4702</v>
      </c>
      <c r="D1178" s="39" t="s">
        <v>332</v>
      </c>
      <c r="E1178" s="39" t="s">
        <v>4704</v>
      </c>
      <c r="F1178" s="177" t="s">
        <v>4719</v>
      </c>
      <c r="G1178" s="177" t="s">
        <v>4719</v>
      </c>
      <c r="H1178" s="177" t="s">
        <v>4719</v>
      </c>
      <c r="I1178" s="177" t="s">
        <v>32</v>
      </c>
      <c r="J1178" s="39" t="s">
        <v>552</v>
      </c>
      <c r="K1178" s="39" t="s">
        <v>485</v>
      </c>
      <c r="M1178" s="69" t="s">
        <v>26</v>
      </c>
    </row>
    <row r="1179" spans="1:13">
      <c r="A1179" s="39" t="s">
        <v>4720</v>
      </c>
      <c r="B1179" s="39" t="s">
        <v>4720</v>
      </c>
      <c r="C1179" s="39" t="s">
        <v>4702</v>
      </c>
      <c r="D1179" s="39" t="s">
        <v>332</v>
      </c>
      <c r="E1179" s="39" t="s">
        <v>4704</v>
      </c>
      <c r="F1179" s="177" t="s">
        <v>4721</v>
      </c>
      <c r="G1179" s="177" t="s">
        <v>4721</v>
      </c>
      <c r="H1179" s="177" t="s">
        <v>4721</v>
      </c>
      <c r="I1179" s="177" t="s">
        <v>32</v>
      </c>
      <c r="J1179" s="39" t="s">
        <v>2753</v>
      </c>
      <c r="K1179" s="39" t="s">
        <v>802</v>
      </c>
    </row>
    <row r="1180" spans="1:13">
      <c r="A1180" s="39" t="s">
        <v>4722</v>
      </c>
      <c r="B1180" s="39" t="s">
        <v>4722</v>
      </c>
      <c r="C1180" s="39" t="s">
        <v>4702</v>
      </c>
      <c r="D1180" s="39" t="s">
        <v>332</v>
      </c>
      <c r="E1180" s="39" t="s">
        <v>4704</v>
      </c>
      <c r="F1180" s="177" t="s">
        <v>4723</v>
      </c>
      <c r="G1180" s="177" t="s">
        <v>4723</v>
      </c>
      <c r="H1180" s="177" t="s">
        <v>4723</v>
      </c>
      <c r="I1180" s="177" t="s">
        <v>23</v>
      </c>
      <c r="J1180" s="39" t="s">
        <v>18</v>
      </c>
      <c r="K1180" s="39" t="s">
        <v>485</v>
      </c>
    </row>
    <row r="1181" spans="1:13">
      <c r="A1181" s="39" t="s">
        <v>4724</v>
      </c>
      <c r="B1181" s="39" t="s">
        <v>4724</v>
      </c>
      <c r="C1181" s="39" t="s">
        <v>4702</v>
      </c>
      <c r="D1181" s="39" t="s">
        <v>332</v>
      </c>
      <c r="E1181" s="39" t="s">
        <v>4704</v>
      </c>
      <c r="F1181" s="177" t="s">
        <v>4725</v>
      </c>
      <c r="G1181" s="177" t="s">
        <v>4725</v>
      </c>
      <c r="H1181" s="177" t="s">
        <v>4725</v>
      </c>
      <c r="I1181" s="177" t="s">
        <v>32</v>
      </c>
      <c r="J1181" s="39" t="s">
        <v>2564</v>
      </c>
      <c r="K1181" s="39" t="s">
        <v>802</v>
      </c>
    </row>
    <row r="1182" spans="1:13">
      <c r="A1182" s="39" t="s">
        <v>4726</v>
      </c>
      <c r="B1182" s="39" t="s">
        <v>4726</v>
      </c>
      <c r="C1182" s="39" t="s">
        <v>4702</v>
      </c>
      <c r="D1182" s="39" t="s">
        <v>332</v>
      </c>
      <c r="E1182" s="39" t="s">
        <v>4704</v>
      </c>
      <c r="F1182" s="177" t="s">
        <v>4727</v>
      </c>
      <c r="G1182" s="177" t="s">
        <v>4727</v>
      </c>
      <c r="H1182" s="177" t="s">
        <v>4727</v>
      </c>
      <c r="I1182" s="177" t="s">
        <v>32</v>
      </c>
      <c r="J1182" s="39" t="s">
        <v>3055</v>
      </c>
      <c r="K1182" s="39" t="s">
        <v>802</v>
      </c>
    </row>
    <row r="1183" spans="1:13">
      <c r="A1183" s="39" t="s">
        <v>4728</v>
      </c>
      <c r="B1183" s="39" t="s">
        <v>4728</v>
      </c>
      <c r="C1183" s="39" t="s">
        <v>289</v>
      </c>
      <c r="D1183" s="39" t="s">
        <v>290</v>
      </c>
      <c r="E1183" s="39" t="s">
        <v>291</v>
      </c>
      <c r="F1183" s="177" t="s">
        <v>4729</v>
      </c>
      <c r="G1183" s="177" t="s">
        <v>4729</v>
      </c>
      <c r="H1183" s="177" t="s">
        <v>4729</v>
      </c>
      <c r="I1183" s="177" t="s">
        <v>32</v>
      </c>
      <c r="J1183" s="39" t="s">
        <v>1481</v>
      </c>
      <c r="K1183" s="39" t="s">
        <v>802</v>
      </c>
    </row>
    <row r="1184" spans="1:13">
      <c r="A1184" s="39" t="s">
        <v>313</v>
      </c>
      <c r="B1184" s="39" t="s">
        <v>313</v>
      </c>
      <c r="C1184" s="39" t="s">
        <v>289</v>
      </c>
      <c r="D1184" s="39" t="s">
        <v>290</v>
      </c>
      <c r="E1184" s="39" t="s">
        <v>291</v>
      </c>
      <c r="F1184" s="177" t="s">
        <v>314</v>
      </c>
      <c r="G1184" s="177" t="s">
        <v>314</v>
      </c>
      <c r="H1184" s="177" t="s">
        <v>314</v>
      </c>
      <c r="I1184" s="177" t="s">
        <v>23</v>
      </c>
      <c r="J1184" s="39" t="s">
        <v>18</v>
      </c>
      <c r="K1184" s="39" t="s">
        <v>24</v>
      </c>
    </row>
    <row r="1185" spans="1:12">
      <c r="A1185" s="39" t="s">
        <v>315</v>
      </c>
      <c r="B1185" s="39" t="s">
        <v>315</v>
      </c>
      <c r="C1185" s="39" t="s">
        <v>289</v>
      </c>
      <c r="D1185" s="39" t="s">
        <v>290</v>
      </c>
      <c r="E1185" s="39" t="s">
        <v>291</v>
      </c>
      <c r="F1185" s="177" t="s">
        <v>316</v>
      </c>
      <c r="G1185" s="177" t="s">
        <v>316</v>
      </c>
      <c r="H1185" s="177" t="s">
        <v>316</v>
      </c>
      <c r="I1185" s="177" t="s">
        <v>32</v>
      </c>
      <c r="J1185" s="39" t="s">
        <v>268</v>
      </c>
      <c r="K1185" s="39" t="s">
        <v>24</v>
      </c>
    </row>
    <row r="1186" spans="1:12">
      <c r="A1186" s="39" t="s">
        <v>4730</v>
      </c>
      <c r="B1186" s="39" t="s">
        <v>4730</v>
      </c>
      <c r="C1186" s="39" t="s">
        <v>289</v>
      </c>
      <c r="D1186" s="39" t="s">
        <v>290</v>
      </c>
      <c r="E1186" s="39" t="s">
        <v>291</v>
      </c>
      <c r="F1186" s="414"/>
      <c r="G1186" s="177" t="s">
        <v>4658</v>
      </c>
      <c r="H1186" s="177" t="s">
        <v>4658</v>
      </c>
      <c r="I1186" s="177" t="s">
        <v>32</v>
      </c>
      <c r="J1186" s="177" t="s">
        <v>4561</v>
      </c>
      <c r="K1186" s="39" t="s">
        <v>802</v>
      </c>
    </row>
    <row r="1187" spans="1:12">
      <c r="A1187" s="39" t="s">
        <v>4731</v>
      </c>
      <c r="B1187" s="39" t="s">
        <v>4731</v>
      </c>
      <c r="C1187" s="39" t="s">
        <v>289</v>
      </c>
      <c r="D1187" s="39" t="s">
        <v>290</v>
      </c>
      <c r="E1187" s="39" t="s">
        <v>291</v>
      </c>
      <c r="F1187" s="177" t="s">
        <v>4732</v>
      </c>
      <c r="G1187" s="177" t="s">
        <v>4732</v>
      </c>
      <c r="H1187" s="177" t="s">
        <v>4732</v>
      </c>
      <c r="I1187" s="177" t="s">
        <v>32</v>
      </c>
      <c r="J1187" s="39" t="s">
        <v>2028</v>
      </c>
      <c r="K1187" s="39" t="s">
        <v>802</v>
      </c>
    </row>
    <row r="1188" spans="1:12">
      <c r="A1188" s="39" t="s">
        <v>4733</v>
      </c>
      <c r="D1188" s="39"/>
    </row>
    <row r="1189" spans="1:12">
      <c r="A1189" s="39" t="s">
        <v>4734</v>
      </c>
      <c r="B1189" s="39" t="s">
        <v>4734</v>
      </c>
      <c r="C1189" s="39" t="s">
        <v>289</v>
      </c>
      <c r="D1189" s="39" t="s">
        <v>290</v>
      </c>
      <c r="E1189" s="39" t="s">
        <v>291</v>
      </c>
      <c r="F1189" s="177" t="s">
        <v>4735</v>
      </c>
      <c r="G1189" s="177" t="s">
        <v>4735</v>
      </c>
      <c r="H1189" s="177" t="s">
        <v>4735</v>
      </c>
      <c r="I1189" s="177" t="s">
        <v>32</v>
      </c>
      <c r="J1189" s="39" t="s">
        <v>1676</v>
      </c>
      <c r="K1189" s="39" t="s">
        <v>485</v>
      </c>
    </row>
    <row r="1190" spans="1:12">
      <c r="A1190" s="39" t="s">
        <v>4736</v>
      </c>
      <c r="D1190" s="39"/>
    </row>
    <row r="1191" spans="1:12">
      <c r="A1191" s="39" t="s">
        <v>4737</v>
      </c>
      <c r="B1191" s="39" t="s">
        <v>4737</v>
      </c>
      <c r="C1191" s="39" t="s">
        <v>289</v>
      </c>
      <c r="D1191" s="39" t="s">
        <v>290</v>
      </c>
      <c r="E1191" s="39" t="s">
        <v>291</v>
      </c>
      <c r="F1191" s="177" t="s">
        <v>4738</v>
      </c>
      <c r="G1191" s="177" t="s">
        <v>4738</v>
      </c>
      <c r="H1191" s="177" t="s">
        <v>4738</v>
      </c>
      <c r="I1191" s="177" t="s">
        <v>54</v>
      </c>
      <c r="J1191" s="177" t="s">
        <v>54</v>
      </c>
      <c r="K1191" s="39" t="s">
        <v>485</v>
      </c>
      <c r="L1191" s="39" t="s">
        <v>4739</v>
      </c>
    </row>
    <row r="1192" spans="1:12">
      <c r="A1192" s="252" t="s">
        <v>4740</v>
      </c>
      <c r="B1192" s="252" t="s">
        <v>4740</v>
      </c>
      <c r="C1192" s="252" t="s">
        <v>289</v>
      </c>
      <c r="D1192" s="252" t="s">
        <v>290</v>
      </c>
      <c r="E1192" s="39" t="s">
        <v>291</v>
      </c>
      <c r="F1192" s="412" t="s">
        <v>4741</v>
      </c>
      <c r="G1192" s="412" t="s">
        <v>4741</v>
      </c>
      <c r="H1192" s="412" t="s">
        <v>4741</v>
      </c>
      <c r="I1192" s="412" t="s">
        <v>54</v>
      </c>
      <c r="J1192" s="252" t="s">
        <v>54</v>
      </c>
      <c r="K1192" s="39" t="s">
        <v>485</v>
      </c>
      <c r="L1192" s="252" t="s">
        <v>4739</v>
      </c>
    </row>
    <row r="1193" spans="1:12">
      <c r="A1193" s="39" t="s">
        <v>4742</v>
      </c>
      <c r="B1193" s="39" t="s">
        <v>4742</v>
      </c>
      <c r="C1193" s="39" t="s">
        <v>289</v>
      </c>
      <c r="D1193" s="39" t="s">
        <v>290</v>
      </c>
      <c r="E1193" s="39" t="s">
        <v>291</v>
      </c>
      <c r="F1193" s="177" t="s">
        <v>4743</v>
      </c>
      <c r="G1193" s="177" t="s">
        <v>4743</v>
      </c>
      <c r="H1193" s="177" t="s">
        <v>4743</v>
      </c>
      <c r="I1193" s="177" t="s">
        <v>23</v>
      </c>
      <c r="J1193" s="39" t="s">
        <v>18</v>
      </c>
      <c r="K1193" s="39" t="s">
        <v>485</v>
      </c>
    </row>
    <row r="1194" spans="1:12">
      <c r="A1194" s="39" t="s">
        <v>4744</v>
      </c>
      <c r="D1194" s="39"/>
    </row>
    <row r="1195" spans="1:12">
      <c r="A1195" s="39" t="s">
        <v>4745</v>
      </c>
      <c r="B1195" s="39" t="s">
        <v>4745</v>
      </c>
      <c r="C1195" s="39" t="s">
        <v>289</v>
      </c>
      <c r="D1195" s="39" t="s">
        <v>290</v>
      </c>
      <c r="E1195" s="39" t="s">
        <v>291</v>
      </c>
      <c r="F1195" s="177" t="s">
        <v>4746</v>
      </c>
      <c r="G1195" s="177" t="s">
        <v>4746</v>
      </c>
      <c r="H1195" s="177" t="s">
        <v>4746</v>
      </c>
      <c r="I1195" s="177" t="s">
        <v>23</v>
      </c>
      <c r="J1195" s="39" t="s">
        <v>18</v>
      </c>
      <c r="K1195" s="39" t="s">
        <v>485</v>
      </c>
    </row>
    <row r="1196" spans="1:12">
      <c r="A1196" s="39" t="s">
        <v>4747</v>
      </c>
      <c r="B1196" s="39" t="s">
        <v>4747</v>
      </c>
      <c r="C1196" s="39" t="s">
        <v>289</v>
      </c>
      <c r="D1196" s="39" t="s">
        <v>290</v>
      </c>
      <c r="E1196" s="39" t="s">
        <v>291</v>
      </c>
      <c r="F1196" s="177" t="s">
        <v>4748</v>
      </c>
      <c r="G1196" s="177" t="s">
        <v>4748</v>
      </c>
      <c r="H1196" s="177" t="s">
        <v>4748</v>
      </c>
      <c r="I1196" s="177" t="s">
        <v>32</v>
      </c>
      <c r="J1196" s="39" t="s">
        <v>2969</v>
      </c>
      <c r="K1196" s="39" t="s">
        <v>485</v>
      </c>
    </row>
    <row r="1197" spans="1:12">
      <c r="A1197" s="39" t="s">
        <v>4749</v>
      </c>
      <c r="B1197" s="39" t="s">
        <v>4749</v>
      </c>
      <c r="C1197" s="39" t="s">
        <v>289</v>
      </c>
      <c r="D1197" s="39" t="s">
        <v>290</v>
      </c>
      <c r="E1197" s="39" t="s">
        <v>291</v>
      </c>
      <c r="F1197" s="177" t="s">
        <v>4626</v>
      </c>
      <c r="G1197" s="177" t="s">
        <v>4626</v>
      </c>
      <c r="H1197" s="177" t="s">
        <v>4626</v>
      </c>
      <c r="I1197" s="177" t="s">
        <v>32</v>
      </c>
      <c r="J1197" s="39" t="s">
        <v>1339</v>
      </c>
      <c r="K1197" s="39" t="s">
        <v>802</v>
      </c>
    </row>
    <row r="1198" spans="1:12">
      <c r="A1198" s="39" t="s">
        <v>4750</v>
      </c>
      <c r="B1198" s="444" t="s">
        <v>4751</v>
      </c>
      <c r="C1198" s="39" t="s">
        <v>35</v>
      </c>
      <c r="D1198" s="39" t="s">
        <v>326</v>
      </c>
      <c r="E1198" s="39" t="s">
        <v>327</v>
      </c>
      <c r="F1198" s="177" t="s">
        <v>4752</v>
      </c>
      <c r="G1198" s="177" t="s">
        <v>4752</v>
      </c>
      <c r="H1198" s="177" t="s">
        <v>4753</v>
      </c>
      <c r="I1198" s="177" t="s">
        <v>23</v>
      </c>
      <c r="J1198" s="39" t="s">
        <v>4754</v>
      </c>
      <c r="K1198" s="39" t="s">
        <v>485</v>
      </c>
    </row>
    <row r="1199" spans="1:12">
      <c r="A1199" s="39" t="s">
        <v>464</v>
      </c>
      <c r="B1199" s="39" t="s">
        <v>4755</v>
      </c>
      <c r="C1199" s="39" t="s">
        <v>35</v>
      </c>
      <c r="D1199" s="39" t="s">
        <v>326</v>
      </c>
      <c r="E1199" s="39" t="s">
        <v>327</v>
      </c>
      <c r="F1199" s="177" t="s">
        <v>465</v>
      </c>
      <c r="G1199" s="177" t="s">
        <v>465</v>
      </c>
      <c r="H1199" s="177" t="s">
        <v>466</v>
      </c>
      <c r="I1199" s="177" t="s">
        <v>23</v>
      </c>
      <c r="J1199" s="39" t="s">
        <v>18</v>
      </c>
      <c r="K1199" s="39" t="s">
        <v>485</v>
      </c>
    </row>
    <row r="1200" spans="1:12">
      <c r="A1200" s="39" t="s">
        <v>4756</v>
      </c>
      <c r="B1200" s="39" t="s">
        <v>4757</v>
      </c>
      <c r="C1200" s="39" t="s">
        <v>35</v>
      </c>
      <c r="D1200" s="39" t="s">
        <v>326</v>
      </c>
      <c r="E1200" s="39" t="s">
        <v>327</v>
      </c>
      <c r="F1200" s="177" t="s">
        <v>4758</v>
      </c>
      <c r="G1200" s="177" t="s">
        <v>4758</v>
      </c>
      <c r="H1200" s="177" t="s">
        <v>4759</v>
      </c>
      <c r="I1200" s="177" t="s">
        <v>23</v>
      </c>
      <c r="J1200" s="39" t="s">
        <v>18</v>
      </c>
      <c r="K1200" s="39" t="s">
        <v>485</v>
      </c>
    </row>
    <row r="1201" spans="1:13">
      <c r="A1201" s="39" t="s">
        <v>4760</v>
      </c>
      <c r="B1201" s="39" t="s">
        <v>4761</v>
      </c>
      <c r="C1201" s="39" t="s">
        <v>35</v>
      </c>
      <c r="D1201" s="39" t="s">
        <v>326</v>
      </c>
      <c r="E1201" s="39" t="s">
        <v>327</v>
      </c>
      <c r="F1201" s="177" t="s">
        <v>4762</v>
      </c>
      <c r="G1201" s="177" t="s">
        <v>4762</v>
      </c>
      <c r="H1201" s="177" t="s">
        <v>4763</v>
      </c>
      <c r="I1201" s="177" t="s">
        <v>32</v>
      </c>
      <c r="J1201" s="39" t="s">
        <v>943</v>
      </c>
      <c r="K1201" s="39" t="s">
        <v>802</v>
      </c>
    </row>
    <row r="1202" spans="1:13">
      <c r="A1202" s="39" t="s">
        <v>4764</v>
      </c>
      <c r="B1202" s="39" t="s">
        <v>4765</v>
      </c>
      <c r="C1202" s="39" t="s">
        <v>35</v>
      </c>
      <c r="D1202" s="39" t="s">
        <v>326</v>
      </c>
      <c r="E1202" s="39" t="s">
        <v>327</v>
      </c>
      <c r="F1202" s="177" t="s">
        <v>4766</v>
      </c>
      <c r="G1202" s="177" t="s">
        <v>4766</v>
      </c>
      <c r="H1202" s="177" t="s">
        <v>4767</v>
      </c>
      <c r="I1202" s="177" t="s">
        <v>32</v>
      </c>
      <c r="J1202" s="39" t="s">
        <v>1973</v>
      </c>
      <c r="K1202" s="39" t="s">
        <v>802</v>
      </c>
    </row>
    <row r="1203" spans="1:13">
      <c r="A1203" s="39" t="s">
        <v>4768</v>
      </c>
      <c r="B1203" s="39" t="s">
        <v>4769</v>
      </c>
      <c r="C1203" s="39" t="s">
        <v>35</v>
      </c>
      <c r="D1203" s="39" t="s">
        <v>326</v>
      </c>
      <c r="E1203" s="39" t="s">
        <v>327</v>
      </c>
      <c r="F1203" s="177" t="s">
        <v>4770</v>
      </c>
      <c r="G1203" s="177" t="s">
        <v>4770</v>
      </c>
      <c r="H1203" s="177" t="s">
        <v>4771</v>
      </c>
      <c r="I1203" s="177" t="s">
        <v>32</v>
      </c>
      <c r="J1203" s="39" t="s">
        <v>3456</v>
      </c>
      <c r="K1203" s="39" t="s">
        <v>802</v>
      </c>
    </row>
    <row r="1204" spans="1:13">
      <c r="A1204" s="39" t="s">
        <v>4772</v>
      </c>
      <c r="B1204" s="39" t="s">
        <v>4773</v>
      </c>
      <c r="C1204" s="39" t="s">
        <v>35</v>
      </c>
      <c r="D1204" s="39" t="s">
        <v>326</v>
      </c>
      <c r="E1204" s="39" t="s">
        <v>327</v>
      </c>
      <c r="F1204" s="177" t="s">
        <v>4774</v>
      </c>
      <c r="G1204" s="177" t="s">
        <v>4774</v>
      </c>
      <c r="H1204" s="177" t="s">
        <v>4775</v>
      </c>
      <c r="I1204" s="177" t="s">
        <v>32</v>
      </c>
      <c r="J1204" s="39" t="s">
        <v>1137</v>
      </c>
      <c r="K1204" s="39" t="s">
        <v>802</v>
      </c>
    </row>
    <row r="1205" spans="1:13">
      <c r="A1205" s="252" t="s">
        <v>4776</v>
      </c>
      <c r="B1205" s="252" t="s">
        <v>4777</v>
      </c>
      <c r="C1205" s="252" t="s">
        <v>35</v>
      </c>
      <c r="D1205" s="252" t="s">
        <v>326</v>
      </c>
      <c r="E1205" s="39" t="s">
        <v>327</v>
      </c>
      <c r="F1205" s="412" t="s">
        <v>4778</v>
      </c>
      <c r="G1205" s="412" t="s">
        <v>4778</v>
      </c>
      <c r="H1205" s="412" t="s">
        <v>4779</v>
      </c>
      <c r="I1205" s="412" t="s">
        <v>54</v>
      </c>
      <c r="J1205" s="252" t="s">
        <v>54</v>
      </c>
      <c r="K1205" s="39" t="s">
        <v>485</v>
      </c>
      <c r="L1205" s="425"/>
    </row>
    <row r="1206" spans="1:13">
      <c r="A1206" s="39" t="s">
        <v>4780</v>
      </c>
      <c r="B1206" s="39" t="s">
        <v>4780</v>
      </c>
      <c r="C1206" s="39" t="s">
        <v>35</v>
      </c>
      <c r="D1206" s="39" t="s">
        <v>136</v>
      </c>
      <c r="E1206" s="39" t="s">
        <v>4781</v>
      </c>
      <c r="F1206" s="177" t="s">
        <v>4782</v>
      </c>
      <c r="G1206" s="177" t="s">
        <v>4783</v>
      </c>
      <c r="H1206" s="177" t="s">
        <v>4784</v>
      </c>
      <c r="I1206" s="177" t="s">
        <v>32</v>
      </c>
      <c r="J1206" s="39" t="s">
        <v>2765</v>
      </c>
      <c r="K1206" s="39" t="s">
        <v>485</v>
      </c>
      <c r="M1206" s="69" t="s">
        <v>26</v>
      </c>
    </row>
    <row r="1207" spans="1:13">
      <c r="A1207" s="39" t="s">
        <v>4785</v>
      </c>
      <c r="B1207" s="39" t="s">
        <v>4785</v>
      </c>
      <c r="C1207" s="39" t="s">
        <v>289</v>
      </c>
      <c r="D1207" s="39" t="s">
        <v>290</v>
      </c>
      <c r="E1207" s="39" t="s">
        <v>291</v>
      </c>
      <c r="F1207" s="177" t="s">
        <v>4786</v>
      </c>
      <c r="G1207" s="177" t="s">
        <v>4786</v>
      </c>
      <c r="H1207" s="177" t="s">
        <v>4786</v>
      </c>
      <c r="I1207" s="177" t="s">
        <v>23</v>
      </c>
      <c r="J1207" s="39" t="s">
        <v>18</v>
      </c>
      <c r="K1207" s="39" t="s">
        <v>485</v>
      </c>
    </row>
    <row r="1208" spans="1:13">
      <c r="A1208" s="39" t="s">
        <v>4787</v>
      </c>
      <c r="B1208" s="39" t="s">
        <v>4787</v>
      </c>
      <c r="C1208" s="39" t="s">
        <v>289</v>
      </c>
      <c r="D1208" s="39" t="s">
        <v>290</v>
      </c>
      <c r="E1208" s="39" t="s">
        <v>323</v>
      </c>
      <c r="F1208" s="177" t="s">
        <v>4788</v>
      </c>
      <c r="G1208" s="177" t="s">
        <v>4788</v>
      </c>
      <c r="H1208" s="177" t="s">
        <v>4788</v>
      </c>
      <c r="I1208" s="177" t="s">
        <v>32</v>
      </c>
      <c r="J1208" s="39" t="s">
        <v>4789</v>
      </c>
      <c r="K1208" s="39" t="s">
        <v>802</v>
      </c>
    </row>
    <row r="1209" spans="1:13">
      <c r="A1209" s="39" t="s">
        <v>4790</v>
      </c>
      <c r="B1209" s="414" t="s">
        <v>4791</v>
      </c>
      <c r="C1209" s="39" t="s">
        <v>4792</v>
      </c>
      <c r="D1209" s="39" t="s">
        <v>4793</v>
      </c>
      <c r="E1209" s="39" t="s">
        <v>4793</v>
      </c>
      <c r="F1209" s="39" t="s">
        <v>4793</v>
      </c>
      <c r="G1209" s="39" t="s">
        <v>4793</v>
      </c>
      <c r="H1209" s="39" t="s">
        <v>4793</v>
      </c>
      <c r="I1209" s="177" t="s">
        <v>32</v>
      </c>
      <c r="J1209" s="39" t="s">
        <v>558</v>
      </c>
      <c r="K1209" s="39" t="s">
        <v>485</v>
      </c>
      <c r="L1209" s="39" t="s">
        <v>4794</v>
      </c>
    </row>
    <row r="1210" spans="1:13">
      <c r="A1210" s="39" t="s">
        <v>4795</v>
      </c>
      <c r="B1210" s="39" t="s">
        <v>4795</v>
      </c>
      <c r="C1210" s="39" t="s">
        <v>4792</v>
      </c>
      <c r="D1210" s="39" t="s">
        <v>4796</v>
      </c>
      <c r="E1210" s="39" t="s">
        <v>4796</v>
      </c>
      <c r="F1210" s="39" t="s">
        <v>4796</v>
      </c>
      <c r="G1210" s="39" t="s">
        <v>4796</v>
      </c>
      <c r="H1210" s="177" t="s">
        <v>4796</v>
      </c>
      <c r="I1210" s="177" t="s">
        <v>32</v>
      </c>
      <c r="J1210" s="39" t="s">
        <v>4797</v>
      </c>
      <c r="K1210" s="39" t="s">
        <v>802</v>
      </c>
    </row>
    <row r="1211" spans="1:13">
      <c r="A1211" s="39" t="s">
        <v>4798</v>
      </c>
      <c r="B1211" s="39" t="s">
        <v>4798</v>
      </c>
      <c r="C1211" s="39" t="s">
        <v>4792</v>
      </c>
      <c r="D1211" s="39" t="s">
        <v>4796</v>
      </c>
      <c r="E1211" s="39" t="s">
        <v>4796</v>
      </c>
      <c r="F1211" s="39" t="s">
        <v>4796</v>
      </c>
      <c r="G1211" s="39" t="s">
        <v>4796</v>
      </c>
      <c r="H1211" s="39" t="s">
        <v>4796</v>
      </c>
      <c r="I1211" s="177" t="s">
        <v>32</v>
      </c>
      <c r="J1211" s="39" t="s">
        <v>4799</v>
      </c>
      <c r="K1211" s="39" t="s">
        <v>802</v>
      </c>
    </row>
    <row r="1212" spans="1:13">
      <c r="A1212" s="39" t="s">
        <v>4800</v>
      </c>
      <c r="B1212" s="39" t="s">
        <v>4800</v>
      </c>
      <c r="C1212" s="39" t="s">
        <v>4792</v>
      </c>
      <c r="D1212" s="39" t="s">
        <v>4796</v>
      </c>
      <c r="E1212" s="39" t="s">
        <v>4796</v>
      </c>
      <c r="F1212" s="39" t="s">
        <v>4796</v>
      </c>
      <c r="G1212" s="39" t="s">
        <v>4796</v>
      </c>
      <c r="H1212" s="39" t="s">
        <v>4796</v>
      </c>
      <c r="I1212" s="177" t="s">
        <v>32</v>
      </c>
      <c r="J1212" s="39" t="s">
        <v>3661</v>
      </c>
      <c r="K1212" s="39" t="s">
        <v>802</v>
      </c>
    </row>
    <row r="1213" spans="1:13">
      <c r="A1213" s="39" t="s">
        <v>4801</v>
      </c>
      <c r="B1213" s="39" t="s">
        <v>4802</v>
      </c>
      <c r="C1213" s="39" t="s">
        <v>35</v>
      </c>
      <c r="D1213" s="39" t="s">
        <v>4803</v>
      </c>
      <c r="E1213" s="39" t="s">
        <v>4803</v>
      </c>
      <c r="F1213" s="177" t="s">
        <v>4804</v>
      </c>
      <c r="G1213" s="177" t="s">
        <v>4804</v>
      </c>
      <c r="H1213" s="177" t="s">
        <v>4804</v>
      </c>
      <c r="I1213" s="177" t="s">
        <v>32</v>
      </c>
      <c r="J1213" s="39" t="s">
        <v>4805</v>
      </c>
      <c r="K1213" s="39" t="s">
        <v>802</v>
      </c>
    </row>
    <row r="1214" spans="1:13">
      <c r="A1214" s="39" t="s">
        <v>4806</v>
      </c>
      <c r="B1214" s="39" t="s">
        <v>4806</v>
      </c>
      <c r="C1214" s="39" t="s">
        <v>4702</v>
      </c>
      <c r="D1214" s="39" t="s">
        <v>332</v>
      </c>
      <c r="E1214" s="39" t="s">
        <v>4704</v>
      </c>
      <c r="F1214" s="177" t="s">
        <v>4807</v>
      </c>
      <c r="G1214" s="177" t="s">
        <v>4807</v>
      </c>
      <c r="H1214" s="177" t="s">
        <v>4807</v>
      </c>
      <c r="I1214" s="177" t="s">
        <v>32</v>
      </c>
      <c r="J1214" s="39" t="s">
        <v>1843</v>
      </c>
      <c r="K1214" s="39" t="s">
        <v>802</v>
      </c>
    </row>
    <row r="1215" spans="1:13">
      <c r="A1215" s="39" t="s">
        <v>4808</v>
      </c>
      <c r="B1215" s="39" t="s">
        <v>4808</v>
      </c>
      <c r="C1215" s="39" t="s">
        <v>4702</v>
      </c>
      <c r="D1215" s="39" t="s">
        <v>332</v>
      </c>
      <c r="E1215" s="39" t="s">
        <v>4704</v>
      </c>
      <c r="F1215" s="177" t="s">
        <v>4809</v>
      </c>
      <c r="G1215" s="177" t="s">
        <v>4809</v>
      </c>
      <c r="H1215" s="177" t="s">
        <v>4809</v>
      </c>
      <c r="I1215" s="177" t="s">
        <v>32</v>
      </c>
      <c r="J1215" s="39" t="s">
        <v>861</v>
      </c>
      <c r="K1215" s="39" t="s">
        <v>802</v>
      </c>
    </row>
    <row r="1216" spans="1:13">
      <c r="A1216" s="39" t="s">
        <v>4810</v>
      </c>
      <c r="B1216" s="39" t="s">
        <v>4810</v>
      </c>
      <c r="C1216" s="39" t="s">
        <v>4792</v>
      </c>
      <c r="D1216" s="39" t="s">
        <v>4796</v>
      </c>
      <c r="E1216" s="39" t="s">
        <v>4796</v>
      </c>
      <c r="F1216" s="39" t="s">
        <v>4796</v>
      </c>
      <c r="G1216" s="39" t="s">
        <v>4796</v>
      </c>
      <c r="H1216" s="39" t="s">
        <v>4796</v>
      </c>
      <c r="I1216" s="177" t="s">
        <v>32</v>
      </c>
      <c r="J1216" s="39" t="s">
        <v>4811</v>
      </c>
      <c r="K1216" s="39" t="s">
        <v>802</v>
      </c>
    </row>
    <row r="1217" spans="1:13">
      <c r="A1217" s="39" t="s">
        <v>317</v>
      </c>
      <c r="B1217" s="39" t="s">
        <v>317</v>
      </c>
      <c r="C1217" s="39" t="s">
        <v>289</v>
      </c>
      <c r="D1217" s="39" t="s">
        <v>290</v>
      </c>
      <c r="E1217" s="39" t="s">
        <v>291</v>
      </c>
      <c r="F1217" s="177" t="s">
        <v>318</v>
      </c>
      <c r="G1217" s="177" t="s">
        <v>318</v>
      </c>
      <c r="H1217" s="177" t="s">
        <v>318</v>
      </c>
      <c r="I1217" s="177" t="s">
        <v>23</v>
      </c>
      <c r="J1217" s="39" t="s">
        <v>18</v>
      </c>
      <c r="K1217" s="39" t="s">
        <v>485</v>
      </c>
    </row>
    <row r="1218" spans="1:13">
      <c r="A1218" s="39" t="s">
        <v>319</v>
      </c>
      <c r="B1218" s="39" t="s">
        <v>319</v>
      </c>
      <c r="C1218" s="39" t="s">
        <v>289</v>
      </c>
      <c r="D1218" s="39" t="s">
        <v>290</v>
      </c>
      <c r="E1218" s="39" t="s">
        <v>291</v>
      </c>
      <c r="F1218" s="177" t="s">
        <v>320</v>
      </c>
      <c r="G1218" s="177" t="s">
        <v>320</v>
      </c>
      <c r="H1218" s="177" t="s">
        <v>320</v>
      </c>
      <c r="I1218" s="177" t="s">
        <v>32</v>
      </c>
      <c r="J1218" s="39" t="s">
        <v>321</v>
      </c>
      <c r="K1218" s="39" t="s">
        <v>78</v>
      </c>
    </row>
    <row r="1219" spans="1:13">
      <c r="A1219" s="39" t="s">
        <v>4812</v>
      </c>
      <c r="B1219" s="39" t="s">
        <v>4812</v>
      </c>
      <c r="C1219" s="39" t="s">
        <v>500</v>
      </c>
      <c r="D1219" s="39" t="s">
        <v>4813</v>
      </c>
      <c r="E1219" s="39" t="s">
        <v>18</v>
      </c>
      <c r="F1219" s="177" t="s">
        <v>4814</v>
      </c>
      <c r="G1219" s="177" t="s">
        <v>4814</v>
      </c>
      <c r="H1219" s="177" t="s">
        <v>4814</v>
      </c>
      <c r="I1219" s="177" t="s">
        <v>32</v>
      </c>
      <c r="J1219" s="39" t="s">
        <v>558</v>
      </c>
      <c r="K1219" s="39" t="s">
        <v>485</v>
      </c>
      <c r="L1219" s="39" t="s">
        <v>493</v>
      </c>
    </row>
    <row r="1220" spans="1:13">
      <c r="A1220" s="39" t="s">
        <v>4815</v>
      </c>
      <c r="B1220" s="39" t="s">
        <v>4815</v>
      </c>
      <c r="C1220" s="39" t="s">
        <v>4816</v>
      </c>
      <c r="D1220" s="39" t="s">
        <v>4817</v>
      </c>
      <c r="E1220" s="39" t="s">
        <v>4818</v>
      </c>
      <c r="F1220" s="177" t="s">
        <v>18</v>
      </c>
      <c r="G1220" s="177" t="s">
        <v>18</v>
      </c>
      <c r="H1220" s="177" t="s">
        <v>18</v>
      </c>
      <c r="I1220" s="177" t="s">
        <v>32</v>
      </c>
      <c r="J1220" s="39" t="s">
        <v>558</v>
      </c>
      <c r="K1220" s="39" t="s">
        <v>485</v>
      </c>
      <c r="L1220" s="39" t="s">
        <v>493</v>
      </c>
    </row>
    <row r="1221" spans="1:13">
      <c r="A1221" s="39" t="s">
        <v>4819</v>
      </c>
      <c r="B1221" s="39" t="s">
        <v>4819</v>
      </c>
      <c r="C1221" s="39" t="s">
        <v>4816</v>
      </c>
      <c r="D1221" s="39" t="s">
        <v>4820</v>
      </c>
      <c r="E1221" s="39" t="s">
        <v>4818</v>
      </c>
      <c r="F1221" s="177" t="s">
        <v>18</v>
      </c>
      <c r="G1221" s="177" t="s">
        <v>18</v>
      </c>
      <c r="H1221" s="177" t="s">
        <v>18</v>
      </c>
      <c r="I1221" s="177" t="s">
        <v>32</v>
      </c>
      <c r="J1221" s="39" t="s">
        <v>558</v>
      </c>
      <c r="K1221" s="39" t="s">
        <v>485</v>
      </c>
      <c r="L1221" s="39" t="s">
        <v>493</v>
      </c>
    </row>
    <row r="1222" spans="1:13">
      <c r="A1222" s="39" t="s">
        <v>4821</v>
      </c>
      <c r="B1222" s="39" t="s">
        <v>4821</v>
      </c>
      <c r="C1222" s="39" t="s">
        <v>4822</v>
      </c>
      <c r="D1222" s="39" t="s">
        <v>4823</v>
      </c>
      <c r="E1222" s="39" t="s">
        <v>4824</v>
      </c>
      <c r="F1222" s="177" t="s">
        <v>4825</v>
      </c>
      <c r="G1222" s="177" t="s">
        <v>4825</v>
      </c>
      <c r="H1222" s="177" t="s">
        <v>4825</v>
      </c>
      <c r="I1222" s="177" t="s">
        <v>32</v>
      </c>
      <c r="J1222" s="39" t="s">
        <v>558</v>
      </c>
      <c r="K1222" s="39" t="s">
        <v>485</v>
      </c>
      <c r="L1222" s="39" t="s">
        <v>493</v>
      </c>
    </row>
    <row r="1223" spans="1:13">
      <c r="A1223" s="39" t="s">
        <v>4826</v>
      </c>
      <c r="B1223" s="39" t="s">
        <v>4826</v>
      </c>
      <c r="C1223" s="39" t="s">
        <v>35</v>
      </c>
      <c r="D1223" s="39" t="s">
        <v>4827</v>
      </c>
      <c r="E1223" s="39" t="s">
        <v>4828</v>
      </c>
      <c r="F1223" s="177" t="s">
        <v>492</v>
      </c>
      <c r="G1223" s="177" t="s">
        <v>4829</v>
      </c>
      <c r="H1223" s="177" t="s">
        <v>4830</v>
      </c>
      <c r="I1223" s="177" t="s">
        <v>32</v>
      </c>
      <c r="J1223" s="39" t="s">
        <v>558</v>
      </c>
      <c r="K1223" s="39" t="s">
        <v>485</v>
      </c>
      <c r="L1223" s="39" t="s">
        <v>493</v>
      </c>
    </row>
    <row r="1224" spans="1:13">
      <c r="A1224" s="39" t="s">
        <v>4831</v>
      </c>
      <c r="B1224" s="39" t="s">
        <v>4831</v>
      </c>
      <c r="C1224" s="39" t="s">
        <v>35</v>
      </c>
      <c r="D1224" s="39" t="s">
        <v>4827</v>
      </c>
      <c r="E1224" s="39" t="s">
        <v>4828</v>
      </c>
      <c r="F1224" s="177" t="s">
        <v>495</v>
      </c>
      <c r="G1224" s="177" t="s">
        <v>4832</v>
      </c>
      <c r="H1224" s="177" t="s">
        <v>4833</v>
      </c>
      <c r="I1224" s="177" t="s">
        <v>32</v>
      </c>
      <c r="J1224" s="39" t="s">
        <v>558</v>
      </c>
      <c r="K1224" s="39" t="s">
        <v>485</v>
      </c>
      <c r="L1224" s="39" t="s">
        <v>493</v>
      </c>
    </row>
    <row r="1225" spans="1:13">
      <c r="A1225" s="39" t="s">
        <v>4834</v>
      </c>
      <c r="B1225" s="39" t="s">
        <v>4834</v>
      </c>
      <c r="C1225" s="39" t="s">
        <v>4835</v>
      </c>
      <c r="D1225" s="39" t="s">
        <v>4836</v>
      </c>
      <c r="E1225" s="39" t="s">
        <v>18</v>
      </c>
      <c r="F1225" s="177" t="s">
        <v>4837</v>
      </c>
      <c r="G1225" s="177" t="s">
        <v>4837</v>
      </c>
      <c r="H1225" s="177" t="s">
        <v>4837</v>
      </c>
      <c r="I1225" s="177" t="s">
        <v>32</v>
      </c>
      <c r="J1225" s="39" t="s">
        <v>558</v>
      </c>
      <c r="K1225" s="39" t="s">
        <v>485</v>
      </c>
      <c r="L1225" s="39" t="s">
        <v>493</v>
      </c>
    </row>
    <row r="1226" spans="1:13">
      <c r="A1226" s="39" t="s">
        <v>4838</v>
      </c>
      <c r="B1226" s="39" t="s">
        <v>4838</v>
      </c>
      <c r="C1226" s="39" t="s">
        <v>289</v>
      </c>
      <c r="D1226" s="39" t="s">
        <v>290</v>
      </c>
      <c r="E1226" s="39" t="s">
        <v>291</v>
      </c>
      <c r="F1226" s="39" t="s">
        <v>4839</v>
      </c>
      <c r="G1226" s="39" t="s">
        <v>4839</v>
      </c>
      <c r="H1226" s="39" t="s">
        <v>4839</v>
      </c>
      <c r="I1226" s="177" t="s">
        <v>32</v>
      </c>
      <c r="J1226" s="39" t="s">
        <v>2765</v>
      </c>
      <c r="K1226" s="39" t="s">
        <v>485</v>
      </c>
      <c r="M1226" s="69" t="s">
        <v>26</v>
      </c>
    </row>
    <row r="1227" spans="1:13">
      <c r="A1227" s="39" t="s">
        <v>4840</v>
      </c>
      <c r="B1227" s="39" t="s">
        <v>4840</v>
      </c>
      <c r="C1227" s="39" t="s">
        <v>4816</v>
      </c>
      <c r="D1227" s="39" t="s">
        <v>4841</v>
      </c>
      <c r="E1227" s="39" t="s">
        <v>4842</v>
      </c>
      <c r="F1227" s="177" t="s">
        <v>4843</v>
      </c>
      <c r="G1227" s="177" t="s">
        <v>18</v>
      </c>
      <c r="H1227" s="177" t="s">
        <v>18</v>
      </c>
      <c r="I1227" s="177" t="s">
        <v>23</v>
      </c>
      <c r="J1227" s="39" t="s">
        <v>18</v>
      </c>
      <c r="K1227" s="39" t="s">
        <v>485</v>
      </c>
    </row>
    <row r="1228" spans="1:13">
      <c r="A1228" s="39" t="s">
        <v>4844</v>
      </c>
      <c r="B1228" s="39" t="s">
        <v>4844</v>
      </c>
      <c r="C1228" s="39" t="s">
        <v>4816</v>
      </c>
      <c r="D1228" s="39" t="s">
        <v>4841</v>
      </c>
      <c r="E1228" s="39" t="s">
        <v>4842</v>
      </c>
      <c r="F1228" s="177" t="s">
        <v>4845</v>
      </c>
      <c r="G1228" s="177" t="s">
        <v>18</v>
      </c>
      <c r="H1228" s="177" t="s">
        <v>18</v>
      </c>
      <c r="I1228" s="177" t="s">
        <v>23</v>
      </c>
      <c r="J1228" s="39" t="s">
        <v>18</v>
      </c>
      <c r="K1228" s="39" t="s">
        <v>485</v>
      </c>
    </row>
    <row r="1229" spans="1:13">
      <c r="A1229" s="39" t="s">
        <v>322</v>
      </c>
      <c r="B1229" s="39" t="s">
        <v>322</v>
      </c>
      <c r="C1229" s="39" t="s">
        <v>289</v>
      </c>
      <c r="D1229" s="39" t="s">
        <v>290</v>
      </c>
      <c r="E1229" s="39" t="s">
        <v>323</v>
      </c>
      <c r="F1229" s="177" t="s">
        <v>324</v>
      </c>
      <c r="G1229" s="177" t="s">
        <v>324</v>
      </c>
      <c r="H1229" s="177" t="s">
        <v>324</v>
      </c>
      <c r="I1229" s="177" t="s">
        <v>32</v>
      </c>
      <c r="J1229" s="39" t="s">
        <v>283</v>
      </c>
      <c r="K1229" s="39" t="s">
        <v>78</v>
      </c>
    </row>
    <row r="1230" spans="1:13">
      <c r="A1230" s="252" t="s">
        <v>4846</v>
      </c>
      <c r="B1230" s="252" t="s">
        <v>4846</v>
      </c>
      <c r="C1230" s="252" t="s">
        <v>289</v>
      </c>
      <c r="D1230" s="252" t="s">
        <v>290</v>
      </c>
      <c r="E1230" s="252" t="s">
        <v>323</v>
      </c>
      <c r="F1230" s="252" t="s">
        <v>4847</v>
      </c>
      <c r="G1230" s="252" t="s">
        <v>4847</v>
      </c>
      <c r="H1230" s="252" t="s">
        <v>4847</v>
      </c>
      <c r="I1230" s="252" t="s">
        <v>54</v>
      </c>
      <c r="J1230" s="252" t="s">
        <v>54</v>
      </c>
      <c r="K1230" s="39" t="s">
        <v>485</v>
      </c>
      <c r="L1230" s="252"/>
    </row>
    <row r="1231" spans="1:13">
      <c r="A1231" s="39" t="s">
        <v>4848</v>
      </c>
      <c r="B1231" s="39" t="s">
        <v>4848</v>
      </c>
      <c r="C1231" s="39" t="s">
        <v>289</v>
      </c>
      <c r="D1231" s="39" t="s">
        <v>290</v>
      </c>
      <c r="E1231" s="39" t="s">
        <v>323</v>
      </c>
      <c r="F1231" s="177" t="s">
        <v>4849</v>
      </c>
      <c r="G1231" s="177" t="s">
        <v>4849</v>
      </c>
      <c r="H1231" s="177" t="s">
        <v>4849</v>
      </c>
      <c r="I1231" s="177" t="s">
        <v>32</v>
      </c>
      <c r="J1231" s="39" t="s">
        <v>43</v>
      </c>
      <c r="K1231" s="39" t="s">
        <v>24</v>
      </c>
    </row>
    <row r="1232" spans="1:13">
      <c r="A1232" s="39" t="s">
        <v>4850</v>
      </c>
      <c r="B1232" s="39" t="s">
        <v>4850</v>
      </c>
      <c r="C1232" s="39" t="s">
        <v>289</v>
      </c>
      <c r="D1232" s="39" t="s">
        <v>290</v>
      </c>
      <c r="E1232" s="39" t="s">
        <v>323</v>
      </c>
      <c r="F1232" s="177" t="s">
        <v>4851</v>
      </c>
      <c r="G1232" s="177" t="s">
        <v>4851</v>
      </c>
      <c r="H1232" s="177" t="s">
        <v>4851</v>
      </c>
      <c r="I1232" s="177" t="s">
        <v>23</v>
      </c>
      <c r="J1232" s="39" t="s">
        <v>18</v>
      </c>
      <c r="K1232" s="39" t="s">
        <v>485</v>
      </c>
    </row>
    <row r="1233" spans="1:13">
      <c r="A1233" s="39" t="s">
        <v>4852</v>
      </c>
      <c r="B1233" s="39" t="s">
        <v>4852</v>
      </c>
      <c r="C1233" s="39" t="s">
        <v>289</v>
      </c>
      <c r="D1233" s="39" t="s">
        <v>290</v>
      </c>
      <c r="E1233" s="39" t="s">
        <v>323</v>
      </c>
      <c r="F1233" s="177" t="s">
        <v>4853</v>
      </c>
      <c r="G1233" s="177" t="s">
        <v>4853</v>
      </c>
      <c r="H1233" s="177" t="s">
        <v>4853</v>
      </c>
      <c r="I1233" s="177" t="s">
        <v>23</v>
      </c>
      <c r="J1233" s="39" t="s">
        <v>18</v>
      </c>
      <c r="K1233" s="39" t="s">
        <v>485</v>
      </c>
    </row>
    <row r="1234" spans="1:13">
      <c r="A1234" s="39" t="s">
        <v>4854</v>
      </c>
      <c r="B1234" s="39" t="s">
        <v>4855</v>
      </c>
      <c r="C1234" s="39" t="s">
        <v>35</v>
      </c>
      <c r="D1234" s="39" t="s">
        <v>326</v>
      </c>
      <c r="E1234" s="39" t="s">
        <v>327</v>
      </c>
      <c r="F1234" s="177" t="s">
        <v>4856</v>
      </c>
      <c r="G1234" s="177" t="s">
        <v>4856</v>
      </c>
      <c r="H1234" s="177" t="s">
        <v>4857</v>
      </c>
      <c r="I1234" s="177" t="s">
        <v>32</v>
      </c>
      <c r="J1234" s="39" t="s">
        <v>3696</v>
      </c>
      <c r="K1234" s="39" t="s">
        <v>485</v>
      </c>
      <c r="M1234" s="69" t="s">
        <v>26</v>
      </c>
    </row>
    <row r="1235" spans="1:13">
      <c r="A1235" s="39" t="s">
        <v>4858</v>
      </c>
      <c r="B1235" s="39" t="s">
        <v>4859</v>
      </c>
      <c r="C1235" s="39" t="s">
        <v>35</v>
      </c>
      <c r="D1235" s="39" t="s">
        <v>326</v>
      </c>
      <c r="E1235" s="39" t="s">
        <v>327</v>
      </c>
      <c r="F1235" s="177" t="s">
        <v>4860</v>
      </c>
      <c r="G1235" s="177" t="s">
        <v>4860</v>
      </c>
      <c r="H1235" s="177" t="s">
        <v>4861</v>
      </c>
      <c r="I1235" s="177" t="s">
        <v>23</v>
      </c>
      <c r="J1235" s="39" t="s">
        <v>18</v>
      </c>
      <c r="K1235" s="39" t="s">
        <v>485</v>
      </c>
    </row>
    <row r="1236" spans="1:13">
      <c r="A1236" s="39" t="s">
        <v>4862</v>
      </c>
      <c r="B1236" s="39" t="s">
        <v>4863</v>
      </c>
      <c r="C1236" s="39" t="s">
        <v>35</v>
      </c>
      <c r="D1236" s="39" t="s">
        <v>326</v>
      </c>
      <c r="E1236" s="39" t="s">
        <v>327</v>
      </c>
      <c r="F1236" s="177" t="s">
        <v>4864</v>
      </c>
      <c r="G1236" s="177" t="s">
        <v>4864</v>
      </c>
      <c r="H1236" s="177" t="s">
        <v>4865</v>
      </c>
      <c r="I1236" s="177" t="s">
        <v>32</v>
      </c>
      <c r="J1236" s="39" t="s">
        <v>1938</v>
      </c>
      <c r="K1236" s="39" t="s">
        <v>802</v>
      </c>
    </row>
    <row r="1237" spans="1:13">
      <c r="A1237" s="39" t="s">
        <v>4866</v>
      </c>
      <c r="B1237" s="39" t="s">
        <v>4867</v>
      </c>
      <c r="C1237" s="39" t="s">
        <v>35</v>
      </c>
      <c r="D1237" s="39" t="s">
        <v>326</v>
      </c>
      <c r="E1237" s="39" t="s">
        <v>327</v>
      </c>
      <c r="F1237" s="177" t="s">
        <v>4868</v>
      </c>
      <c r="G1237" s="177" t="s">
        <v>4868</v>
      </c>
      <c r="H1237" s="177" t="s">
        <v>4869</v>
      </c>
      <c r="I1237" s="177" t="s">
        <v>32</v>
      </c>
      <c r="J1237" s="454" t="s">
        <v>3435</v>
      </c>
      <c r="K1237" s="39" t="s">
        <v>802</v>
      </c>
    </row>
    <row r="1238" spans="1:13">
      <c r="A1238" s="39" t="s">
        <v>4870</v>
      </c>
      <c r="B1238" s="39" t="s">
        <v>4870</v>
      </c>
      <c r="C1238" s="39" t="s">
        <v>35</v>
      </c>
      <c r="D1238" s="39" t="s">
        <v>387</v>
      </c>
      <c r="E1238" s="403" t="s">
        <v>4871</v>
      </c>
      <c r="F1238" s="177" t="s">
        <v>4872</v>
      </c>
      <c r="I1238" s="177" t="s">
        <v>23</v>
      </c>
      <c r="J1238" s="39" t="s">
        <v>18</v>
      </c>
      <c r="K1238" s="39" t="s">
        <v>485</v>
      </c>
    </row>
    <row r="1239" spans="1:13">
      <c r="A1239" s="39" t="s">
        <v>4873</v>
      </c>
      <c r="B1239" s="39" t="s">
        <v>4874</v>
      </c>
      <c r="C1239" s="39" t="s">
        <v>35</v>
      </c>
      <c r="D1239" s="39" t="s">
        <v>326</v>
      </c>
      <c r="E1239" s="39" t="s">
        <v>327</v>
      </c>
      <c r="F1239" s="177" t="s">
        <v>328</v>
      </c>
      <c r="G1239" s="177" t="s">
        <v>328</v>
      </c>
      <c r="H1239" s="177" t="s">
        <v>329</v>
      </c>
      <c r="I1239" s="177" t="s">
        <v>32</v>
      </c>
      <c r="J1239" s="39" t="s">
        <v>283</v>
      </c>
      <c r="K1239" s="39" t="s">
        <v>78</v>
      </c>
    </row>
    <row r="1240" spans="1:13">
      <c r="A1240" s="39" t="s">
        <v>4875</v>
      </c>
      <c r="B1240" s="39" t="s">
        <v>4876</v>
      </c>
      <c r="C1240" s="39" t="s">
        <v>35</v>
      </c>
      <c r="D1240" s="39" t="s">
        <v>326</v>
      </c>
      <c r="E1240" s="39" t="s">
        <v>327</v>
      </c>
      <c r="F1240" s="177" t="s">
        <v>4877</v>
      </c>
      <c r="G1240" s="177" t="s">
        <v>4877</v>
      </c>
      <c r="H1240" s="177" t="s">
        <v>4878</v>
      </c>
      <c r="I1240" s="177" t="s">
        <v>32</v>
      </c>
      <c r="J1240" s="39" t="s">
        <v>4443</v>
      </c>
      <c r="K1240" s="39" t="s">
        <v>802</v>
      </c>
    </row>
    <row r="1241" spans="1:13">
      <c r="A1241" s="39" t="s">
        <v>4879</v>
      </c>
      <c r="B1241" s="39" t="s">
        <v>4880</v>
      </c>
      <c r="C1241" s="39" t="s">
        <v>35</v>
      </c>
      <c r="D1241" s="39" t="s">
        <v>326</v>
      </c>
      <c r="E1241" s="39" t="s">
        <v>327</v>
      </c>
      <c r="F1241" s="177" t="s">
        <v>4881</v>
      </c>
      <c r="G1241" s="177" t="s">
        <v>4881</v>
      </c>
      <c r="H1241" s="177" t="s">
        <v>4882</v>
      </c>
      <c r="I1241" s="177" t="s">
        <v>32</v>
      </c>
      <c r="J1241" s="39" t="s">
        <v>3525</v>
      </c>
      <c r="K1241" s="39" t="s">
        <v>802</v>
      </c>
    </row>
    <row r="1242" spans="1:13">
      <c r="A1242" s="39" t="s">
        <v>4883</v>
      </c>
      <c r="B1242" s="39" t="s">
        <v>4884</v>
      </c>
      <c r="C1242" s="39" t="s">
        <v>35</v>
      </c>
      <c r="D1242" s="39" t="s">
        <v>326</v>
      </c>
      <c r="E1242" s="39" t="s">
        <v>327</v>
      </c>
      <c r="F1242" s="177" t="s">
        <v>4885</v>
      </c>
      <c r="G1242" s="177" t="s">
        <v>4885</v>
      </c>
      <c r="H1242" s="177" t="s">
        <v>4886</v>
      </c>
      <c r="I1242" s="177" t="s">
        <v>32</v>
      </c>
      <c r="J1242" s="39" t="s">
        <v>1834</v>
      </c>
      <c r="K1242" s="39" t="s">
        <v>802</v>
      </c>
    </row>
    <row r="1243" spans="1:13">
      <c r="A1243" s="39" t="s">
        <v>4887</v>
      </c>
      <c r="B1243" s="414" t="s">
        <v>4888</v>
      </c>
      <c r="C1243" s="39" t="s">
        <v>289</v>
      </c>
      <c r="D1243" s="39" t="s">
        <v>290</v>
      </c>
      <c r="E1243" s="39" t="s">
        <v>291</v>
      </c>
      <c r="F1243" s="177" t="s">
        <v>4889</v>
      </c>
      <c r="G1243" s="177" t="s">
        <v>4889</v>
      </c>
      <c r="H1243" s="177" t="s">
        <v>4889</v>
      </c>
      <c r="I1243" s="177" t="s">
        <v>23</v>
      </c>
      <c r="J1243" s="39" t="s">
        <v>18</v>
      </c>
      <c r="K1243" s="39" t="s">
        <v>485</v>
      </c>
    </row>
    <row r="1244" spans="1:13">
      <c r="A1244" s="39" t="s">
        <v>4890</v>
      </c>
      <c r="B1244" s="39" t="s">
        <v>4890</v>
      </c>
      <c r="C1244" s="39" t="s">
        <v>35</v>
      </c>
      <c r="D1244" s="39" t="s">
        <v>3605</v>
      </c>
      <c r="E1244" s="39" t="s">
        <v>3606</v>
      </c>
      <c r="F1244" s="177" t="s">
        <v>4891</v>
      </c>
      <c r="I1244" s="177" t="s">
        <v>32</v>
      </c>
      <c r="J1244" s="39" t="s">
        <v>3530</v>
      </c>
      <c r="K1244" s="39" t="s">
        <v>485</v>
      </c>
    </row>
    <row r="1245" spans="1:13">
      <c r="A1245" s="39" t="s">
        <v>4892</v>
      </c>
      <c r="B1245" s="39" t="s">
        <v>4892</v>
      </c>
      <c r="C1245" s="39" t="s">
        <v>35</v>
      </c>
      <c r="D1245" s="39" t="s">
        <v>3605</v>
      </c>
      <c r="E1245" s="39" t="s">
        <v>3606</v>
      </c>
      <c r="F1245" s="177" t="s">
        <v>4893</v>
      </c>
      <c r="G1245" s="177" t="s">
        <v>4894</v>
      </c>
      <c r="H1245" s="177" t="s">
        <v>4895</v>
      </c>
      <c r="I1245" s="177" t="s">
        <v>23</v>
      </c>
      <c r="J1245" s="39" t="s">
        <v>18</v>
      </c>
      <c r="K1245" s="39" t="s">
        <v>485</v>
      </c>
    </row>
    <row r="1246" spans="1:13">
      <c r="A1246" s="39" t="s">
        <v>4896</v>
      </c>
      <c r="B1246" s="39" t="s">
        <v>4896</v>
      </c>
      <c r="C1246" s="39" t="s">
        <v>35</v>
      </c>
      <c r="D1246" s="39" t="s">
        <v>3605</v>
      </c>
      <c r="E1246" s="39" t="s">
        <v>3606</v>
      </c>
      <c r="F1246" s="177" t="s">
        <v>4897</v>
      </c>
      <c r="I1246" s="177" t="s">
        <v>32</v>
      </c>
      <c r="J1246" s="39" t="s">
        <v>1938</v>
      </c>
      <c r="K1246" s="39" t="s">
        <v>802</v>
      </c>
    </row>
    <row r="1247" spans="1:13">
      <c r="A1247" s="39" t="s">
        <v>4898</v>
      </c>
      <c r="B1247" s="39" t="s">
        <v>4898</v>
      </c>
      <c r="C1247" s="39" t="s">
        <v>35</v>
      </c>
      <c r="D1247" s="39" t="s">
        <v>3605</v>
      </c>
      <c r="E1247" s="39" t="s">
        <v>3606</v>
      </c>
      <c r="F1247" s="177" t="s">
        <v>4899</v>
      </c>
      <c r="I1247" s="177" t="s">
        <v>23</v>
      </c>
      <c r="J1247" s="39" t="s">
        <v>18</v>
      </c>
      <c r="K1247" s="39" t="s">
        <v>485</v>
      </c>
    </row>
    <row r="1248" spans="1:13">
      <c r="A1248" s="39" t="s">
        <v>4900</v>
      </c>
      <c r="B1248" s="39" t="s">
        <v>4900</v>
      </c>
      <c r="C1248" s="39" t="s">
        <v>35</v>
      </c>
      <c r="D1248" s="39" t="s">
        <v>3605</v>
      </c>
      <c r="E1248" s="39" t="s">
        <v>3606</v>
      </c>
      <c r="F1248" s="177" t="s">
        <v>4901</v>
      </c>
      <c r="I1248" s="177" t="s">
        <v>32</v>
      </c>
      <c r="J1248" s="39" t="s">
        <v>4326</v>
      </c>
      <c r="K1248" s="39" t="s">
        <v>485</v>
      </c>
    </row>
    <row r="1249" spans="1:13">
      <c r="A1249" s="39" t="s">
        <v>4902</v>
      </c>
      <c r="B1249" s="39" t="s">
        <v>4902</v>
      </c>
      <c r="C1249" s="39" t="s">
        <v>35</v>
      </c>
      <c r="D1249" s="39" t="s">
        <v>3605</v>
      </c>
      <c r="E1249" s="39" t="s">
        <v>3606</v>
      </c>
      <c r="F1249" s="177" t="s">
        <v>4903</v>
      </c>
      <c r="I1249" s="177" t="s">
        <v>23</v>
      </c>
      <c r="J1249" s="39" t="s">
        <v>18</v>
      </c>
      <c r="K1249" s="39" t="s">
        <v>485</v>
      </c>
    </row>
    <row r="1250" spans="1:13">
      <c r="A1250" s="39" t="s">
        <v>4904</v>
      </c>
      <c r="B1250" s="39" t="s">
        <v>4904</v>
      </c>
      <c r="C1250" s="39" t="s">
        <v>35</v>
      </c>
      <c r="D1250" s="39" t="s">
        <v>3605</v>
      </c>
      <c r="E1250" s="39" t="s">
        <v>3606</v>
      </c>
      <c r="F1250" s="177" t="s">
        <v>4905</v>
      </c>
      <c r="I1250" s="177" t="s">
        <v>32</v>
      </c>
      <c r="J1250" s="39" t="s">
        <v>943</v>
      </c>
      <c r="K1250" s="39" t="s">
        <v>802</v>
      </c>
    </row>
    <row r="1251" spans="1:13">
      <c r="A1251" s="39" t="s">
        <v>4906</v>
      </c>
      <c r="B1251" s="39" t="s">
        <v>4906</v>
      </c>
      <c r="C1251" s="39" t="s">
        <v>289</v>
      </c>
      <c r="D1251" s="39" t="s">
        <v>290</v>
      </c>
      <c r="E1251" s="39" t="s">
        <v>291</v>
      </c>
      <c r="F1251" s="177" t="s">
        <v>4907</v>
      </c>
      <c r="G1251" s="177" t="s">
        <v>4907</v>
      </c>
      <c r="H1251" s="177" t="s">
        <v>4907</v>
      </c>
      <c r="I1251" s="177" t="s">
        <v>23</v>
      </c>
      <c r="J1251" s="39" t="s">
        <v>18</v>
      </c>
      <c r="K1251" s="39" t="s">
        <v>485</v>
      </c>
      <c r="M1251" s="69" t="s">
        <v>26</v>
      </c>
    </row>
    <row r="1252" spans="1:13">
      <c r="A1252" s="39" t="s">
        <v>4908</v>
      </c>
      <c r="B1252" s="39" t="s">
        <v>4908</v>
      </c>
      <c r="C1252" s="39" t="s">
        <v>289</v>
      </c>
      <c r="D1252" s="39" t="s">
        <v>290</v>
      </c>
      <c r="E1252" s="39" t="s">
        <v>291</v>
      </c>
      <c r="F1252" s="177" t="s">
        <v>4909</v>
      </c>
      <c r="G1252" s="177" t="s">
        <v>4909</v>
      </c>
      <c r="H1252" s="177" t="s">
        <v>4909</v>
      </c>
      <c r="I1252" s="177" t="s">
        <v>23</v>
      </c>
      <c r="J1252" s="39" t="s">
        <v>18</v>
      </c>
      <c r="K1252" s="39" t="s">
        <v>485</v>
      </c>
      <c r="M1252" s="69" t="s">
        <v>26</v>
      </c>
    </row>
    <row r="1253" spans="1:13">
      <c r="A1253" s="39" t="s">
        <v>4910</v>
      </c>
      <c r="B1253" s="39" t="s">
        <v>4910</v>
      </c>
      <c r="C1253" s="39" t="s">
        <v>289</v>
      </c>
      <c r="D1253" s="39" t="s">
        <v>290</v>
      </c>
      <c r="E1253" s="39" t="s">
        <v>291</v>
      </c>
      <c r="F1253" s="177" t="s">
        <v>4911</v>
      </c>
      <c r="G1253" s="177" t="s">
        <v>4911</v>
      </c>
      <c r="H1253" s="177" t="s">
        <v>4911</v>
      </c>
      <c r="I1253" s="177" t="s">
        <v>32</v>
      </c>
      <c r="J1253" s="39" t="s">
        <v>4912</v>
      </c>
      <c r="K1253" s="39" t="s">
        <v>802</v>
      </c>
    </row>
    <row r="1254" spans="1:13">
      <c r="A1254" s="39" t="s">
        <v>4913</v>
      </c>
      <c r="B1254" s="39" t="s">
        <v>4913</v>
      </c>
      <c r="C1254" s="39" t="s">
        <v>289</v>
      </c>
      <c r="D1254" s="39" t="s">
        <v>290</v>
      </c>
      <c r="E1254" s="39" t="s">
        <v>291</v>
      </c>
      <c r="F1254" s="177" t="s">
        <v>4914</v>
      </c>
      <c r="G1254" s="177" t="s">
        <v>4914</v>
      </c>
      <c r="H1254" s="177" t="s">
        <v>4914</v>
      </c>
      <c r="I1254" s="177" t="s">
        <v>32</v>
      </c>
      <c r="J1254" s="39" t="s">
        <v>1963</v>
      </c>
      <c r="K1254" s="39" t="s">
        <v>802</v>
      </c>
    </row>
    <row r="1255" spans="1:13">
      <c r="A1255" s="39" t="s">
        <v>4915</v>
      </c>
      <c r="B1255" s="39" t="s">
        <v>4915</v>
      </c>
      <c r="C1255" s="39" t="s">
        <v>289</v>
      </c>
      <c r="D1255" s="39" t="s">
        <v>290</v>
      </c>
      <c r="E1255" s="39" t="s">
        <v>291</v>
      </c>
      <c r="F1255" s="177" t="s">
        <v>4916</v>
      </c>
      <c r="G1255" s="177" t="s">
        <v>4916</v>
      </c>
      <c r="H1255" s="177" t="s">
        <v>4916</v>
      </c>
      <c r="I1255" s="177" t="s">
        <v>32</v>
      </c>
      <c r="J1255" s="39" t="s">
        <v>947</v>
      </c>
      <c r="K1255" s="39" t="s">
        <v>802</v>
      </c>
    </row>
    <row r="1256" spans="1:13">
      <c r="A1256" s="39" t="s">
        <v>4917</v>
      </c>
      <c r="B1256" s="39" t="s">
        <v>4917</v>
      </c>
      <c r="C1256" s="39" t="s">
        <v>289</v>
      </c>
      <c r="D1256" s="39" t="s">
        <v>290</v>
      </c>
      <c r="E1256" s="39" t="s">
        <v>291</v>
      </c>
      <c r="F1256" s="177" t="s">
        <v>4918</v>
      </c>
      <c r="G1256" s="177" t="s">
        <v>4918</v>
      </c>
      <c r="H1256" s="177" t="s">
        <v>4918</v>
      </c>
      <c r="I1256" s="177" t="s">
        <v>32</v>
      </c>
      <c r="J1256" s="39" t="s">
        <v>2947</v>
      </c>
      <c r="K1256" s="39" t="s">
        <v>802</v>
      </c>
    </row>
    <row r="1257" spans="1:13">
      <c r="A1257" s="39" t="s">
        <v>4919</v>
      </c>
      <c r="B1257" s="39" t="s">
        <v>4919</v>
      </c>
      <c r="C1257" s="39" t="s">
        <v>289</v>
      </c>
      <c r="D1257" s="39" t="s">
        <v>290</v>
      </c>
      <c r="E1257" s="39" t="s">
        <v>291</v>
      </c>
      <c r="F1257" s="177" t="s">
        <v>4920</v>
      </c>
      <c r="G1257" s="177" t="s">
        <v>4920</v>
      </c>
      <c r="H1257" s="177" t="s">
        <v>4920</v>
      </c>
      <c r="I1257" s="177" t="s">
        <v>23</v>
      </c>
      <c r="J1257" s="39" t="s">
        <v>18</v>
      </c>
      <c r="K1257" s="39" t="s">
        <v>485</v>
      </c>
    </row>
    <row r="1258" spans="1:13">
      <c r="A1258" s="39" t="s">
        <v>4921</v>
      </c>
      <c r="B1258" s="39" t="s">
        <v>4921</v>
      </c>
      <c r="C1258" s="39" t="s">
        <v>289</v>
      </c>
      <c r="D1258" s="39" t="s">
        <v>290</v>
      </c>
      <c r="E1258" s="39" t="s">
        <v>291</v>
      </c>
      <c r="F1258" s="177" t="s">
        <v>4922</v>
      </c>
      <c r="G1258" s="177" t="s">
        <v>4922</v>
      </c>
      <c r="H1258" s="177" t="s">
        <v>4922</v>
      </c>
      <c r="I1258" s="177" t="s">
        <v>32</v>
      </c>
      <c r="J1258" s="39" t="s">
        <v>2958</v>
      </c>
      <c r="K1258" s="39" t="s">
        <v>802</v>
      </c>
    </row>
    <row r="1259" spans="1:13">
      <c r="A1259" s="39" t="s">
        <v>4923</v>
      </c>
      <c r="B1259" s="39" t="s">
        <v>4923</v>
      </c>
      <c r="C1259" s="39" t="s">
        <v>289</v>
      </c>
      <c r="D1259" s="39" t="s">
        <v>290</v>
      </c>
      <c r="E1259" s="39" t="s">
        <v>291</v>
      </c>
      <c r="F1259" s="177" t="s">
        <v>4924</v>
      </c>
      <c r="G1259" s="177" t="s">
        <v>4924</v>
      </c>
      <c r="H1259" s="177" t="s">
        <v>4924</v>
      </c>
      <c r="I1259" s="177" t="s">
        <v>23</v>
      </c>
      <c r="J1259" s="39" t="s">
        <v>18</v>
      </c>
      <c r="K1259" s="39" t="s">
        <v>485</v>
      </c>
    </row>
    <row r="1260" spans="1:13">
      <c r="A1260" s="39" t="s">
        <v>4925</v>
      </c>
      <c r="B1260" s="39" t="s">
        <v>4925</v>
      </c>
      <c r="C1260" s="39" t="s">
        <v>289</v>
      </c>
      <c r="D1260" s="39" t="s">
        <v>290</v>
      </c>
      <c r="E1260" s="39" t="s">
        <v>291</v>
      </c>
      <c r="F1260" s="177" t="s">
        <v>4926</v>
      </c>
      <c r="G1260" s="177" t="s">
        <v>4926</v>
      </c>
      <c r="H1260" s="177" t="s">
        <v>4926</v>
      </c>
      <c r="I1260" s="177" t="s">
        <v>32</v>
      </c>
      <c r="J1260" s="39" t="s">
        <v>4035</v>
      </c>
      <c r="K1260" s="39" t="s">
        <v>802</v>
      </c>
    </row>
    <row r="1261" spans="1:13">
      <c r="A1261" s="39" t="s">
        <v>4927</v>
      </c>
      <c r="B1261" s="39" t="s">
        <v>4927</v>
      </c>
      <c r="C1261" s="39" t="s">
        <v>289</v>
      </c>
      <c r="D1261" s="39" t="s">
        <v>290</v>
      </c>
      <c r="E1261" s="39" t="s">
        <v>291</v>
      </c>
      <c r="F1261" s="177" t="s">
        <v>4928</v>
      </c>
      <c r="G1261" s="177" t="s">
        <v>4928</v>
      </c>
      <c r="H1261" s="177" t="s">
        <v>4928</v>
      </c>
      <c r="I1261" s="177" t="s">
        <v>23</v>
      </c>
      <c r="J1261" s="39" t="s">
        <v>18</v>
      </c>
      <c r="K1261" s="39" t="s">
        <v>485</v>
      </c>
      <c r="M1261" s="69" t="s">
        <v>26</v>
      </c>
    </row>
    <row r="1262" spans="1:13">
      <c r="A1262" s="39" t="s">
        <v>4929</v>
      </c>
      <c r="B1262" s="39" t="s">
        <v>4929</v>
      </c>
      <c r="C1262" s="39" t="s">
        <v>289</v>
      </c>
      <c r="D1262" s="39" t="s">
        <v>290</v>
      </c>
      <c r="E1262" s="39" t="s">
        <v>291</v>
      </c>
      <c r="F1262" s="177" t="s">
        <v>4930</v>
      </c>
      <c r="G1262" s="177" t="s">
        <v>4930</v>
      </c>
      <c r="H1262" s="177" t="s">
        <v>4930</v>
      </c>
      <c r="I1262" s="177" t="s">
        <v>32</v>
      </c>
      <c r="J1262" s="39" t="s">
        <v>1046</v>
      </c>
      <c r="K1262" s="39" t="s">
        <v>802</v>
      </c>
    </row>
    <row r="1263" spans="1:13">
      <c r="A1263" s="39" t="s">
        <v>4931</v>
      </c>
      <c r="B1263" s="39" t="s">
        <v>4931</v>
      </c>
      <c r="C1263" s="39" t="s">
        <v>289</v>
      </c>
      <c r="D1263" s="39" t="s">
        <v>290</v>
      </c>
      <c r="E1263" s="39" t="s">
        <v>291</v>
      </c>
      <c r="F1263" s="177" t="s">
        <v>4932</v>
      </c>
      <c r="G1263" s="177" t="s">
        <v>4932</v>
      </c>
      <c r="H1263" s="177" t="s">
        <v>4932</v>
      </c>
      <c r="I1263" s="177" t="s">
        <v>32</v>
      </c>
      <c r="J1263" s="39" t="s">
        <v>924</v>
      </c>
      <c r="K1263" s="39" t="s">
        <v>802</v>
      </c>
    </row>
    <row r="1264" spans="1:13">
      <c r="A1264" s="39" t="s">
        <v>4933</v>
      </c>
      <c r="B1264" s="39" t="s">
        <v>4933</v>
      </c>
      <c r="C1264" s="39" t="s">
        <v>289</v>
      </c>
      <c r="D1264" s="39" t="s">
        <v>290</v>
      </c>
      <c r="E1264" s="39" t="s">
        <v>291</v>
      </c>
      <c r="F1264" s="177" t="s">
        <v>4934</v>
      </c>
      <c r="G1264" s="177" t="s">
        <v>4934</v>
      </c>
      <c r="H1264" s="177" t="s">
        <v>4934</v>
      </c>
      <c r="I1264" s="177" t="s">
        <v>23</v>
      </c>
      <c r="J1264" s="39" t="s">
        <v>18</v>
      </c>
      <c r="K1264" s="39" t="s">
        <v>485</v>
      </c>
    </row>
    <row r="1265" spans="1:11">
      <c r="A1265" s="39" t="s">
        <v>4935</v>
      </c>
      <c r="B1265" s="39" t="s">
        <v>4935</v>
      </c>
      <c r="C1265" s="39" t="s">
        <v>289</v>
      </c>
      <c r="D1265" s="39" t="s">
        <v>290</v>
      </c>
      <c r="E1265" s="39" t="s">
        <v>291</v>
      </c>
      <c r="F1265" s="177" t="s">
        <v>4936</v>
      </c>
      <c r="G1265" s="177" t="s">
        <v>4936</v>
      </c>
      <c r="H1265" s="177" t="s">
        <v>4936</v>
      </c>
      <c r="I1265" s="177" t="s">
        <v>32</v>
      </c>
      <c r="J1265" s="39" t="s">
        <v>1829</v>
      </c>
      <c r="K1265" s="39" t="s">
        <v>802</v>
      </c>
    </row>
    <row r="1266" spans="1:11">
      <c r="A1266" s="39" t="s">
        <v>4937</v>
      </c>
      <c r="B1266" s="39" t="s">
        <v>4937</v>
      </c>
      <c r="C1266" s="39" t="s">
        <v>289</v>
      </c>
      <c r="D1266" s="39" t="s">
        <v>290</v>
      </c>
      <c r="E1266" s="39" t="s">
        <v>291</v>
      </c>
      <c r="F1266" s="177" t="s">
        <v>4938</v>
      </c>
      <c r="G1266" s="177" t="s">
        <v>4938</v>
      </c>
      <c r="H1266" s="177" t="s">
        <v>4938</v>
      </c>
      <c r="I1266" s="177" t="s">
        <v>32</v>
      </c>
      <c r="J1266" s="39" t="s">
        <v>2200</v>
      </c>
      <c r="K1266" s="39" t="s">
        <v>802</v>
      </c>
    </row>
    <row r="1267" spans="1:11">
      <c r="A1267" s="39" t="s">
        <v>4939</v>
      </c>
      <c r="B1267" s="39" t="s">
        <v>4939</v>
      </c>
      <c r="C1267" s="39" t="s">
        <v>289</v>
      </c>
      <c r="D1267" s="39" t="s">
        <v>290</v>
      </c>
      <c r="E1267" s="39" t="s">
        <v>291</v>
      </c>
      <c r="F1267" s="177" t="s">
        <v>4940</v>
      </c>
      <c r="G1267" s="177" t="s">
        <v>4940</v>
      </c>
      <c r="H1267" s="177" t="s">
        <v>4940</v>
      </c>
      <c r="I1267" s="177" t="s">
        <v>32</v>
      </c>
      <c r="J1267" s="39" t="s">
        <v>2232</v>
      </c>
      <c r="K1267" s="39" t="s">
        <v>802</v>
      </c>
    </row>
    <row r="1268" spans="1:11">
      <c r="A1268" s="39" t="s">
        <v>4941</v>
      </c>
      <c r="B1268" s="39" t="s">
        <v>4941</v>
      </c>
      <c r="C1268" s="39" t="s">
        <v>289</v>
      </c>
      <c r="D1268" s="39" t="s">
        <v>290</v>
      </c>
      <c r="E1268" s="39" t="s">
        <v>291</v>
      </c>
      <c r="F1268" s="177" t="s">
        <v>4942</v>
      </c>
      <c r="G1268" s="177" t="s">
        <v>4942</v>
      </c>
      <c r="H1268" s="177" t="s">
        <v>4942</v>
      </c>
      <c r="I1268" s="177" t="s">
        <v>23</v>
      </c>
      <c r="J1268" s="39" t="s">
        <v>18</v>
      </c>
      <c r="K1268" s="39" t="s">
        <v>485</v>
      </c>
    </row>
    <row r="1269" spans="1:11">
      <c r="A1269" s="39" t="s">
        <v>4943</v>
      </c>
      <c r="B1269" s="39" t="s">
        <v>4943</v>
      </c>
      <c r="C1269" s="39" t="s">
        <v>289</v>
      </c>
      <c r="D1269" s="39" t="s">
        <v>290</v>
      </c>
      <c r="E1269" s="39" t="s">
        <v>291</v>
      </c>
      <c r="F1269" s="177" t="s">
        <v>4944</v>
      </c>
      <c r="G1269" s="177" t="s">
        <v>4944</v>
      </c>
      <c r="H1269" s="177" t="s">
        <v>4944</v>
      </c>
      <c r="I1269" s="177" t="s">
        <v>32</v>
      </c>
      <c r="J1269" s="39" t="s">
        <v>2952</v>
      </c>
      <c r="K1269" s="39" t="s">
        <v>802</v>
      </c>
    </row>
    <row r="1270" spans="1:11">
      <c r="A1270" s="39" t="s">
        <v>4945</v>
      </c>
      <c r="B1270" s="39" t="s">
        <v>4945</v>
      </c>
      <c r="C1270" s="39" t="s">
        <v>289</v>
      </c>
      <c r="D1270" s="39" t="s">
        <v>290</v>
      </c>
      <c r="E1270" s="39" t="s">
        <v>291</v>
      </c>
      <c r="F1270" s="177" t="s">
        <v>4946</v>
      </c>
      <c r="G1270" s="177" t="s">
        <v>4946</v>
      </c>
      <c r="H1270" s="177" t="s">
        <v>4946</v>
      </c>
      <c r="I1270" s="177" t="s">
        <v>23</v>
      </c>
      <c r="J1270" s="39" t="s">
        <v>18</v>
      </c>
      <c r="K1270" s="39" t="s">
        <v>485</v>
      </c>
    </row>
    <row r="1271" spans="1:11">
      <c r="A1271" s="39" t="s">
        <v>4947</v>
      </c>
      <c r="B1271" s="39" t="s">
        <v>4947</v>
      </c>
      <c r="C1271" s="39" t="s">
        <v>289</v>
      </c>
      <c r="D1271" s="39" t="s">
        <v>290</v>
      </c>
      <c r="E1271" s="39" t="s">
        <v>291</v>
      </c>
      <c r="F1271" s="177" t="s">
        <v>4948</v>
      </c>
      <c r="G1271" s="177" t="s">
        <v>4948</v>
      </c>
      <c r="H1271" s="177" t="s">
        <v>4948</v>
      </c>
      <c r="I1271" s="177" t="s">
        <v>23</v>
      </c>
      <c r="J1271" s="39" t="s">
        <v>18</v>
      </c>
      <c r="K1271" s="39" t="s">
        <v>485</v>
      </c>
    </row>
    <row r="1272" spans="1:11">
      <c r="A1272" s="39" t="s">
        <v>4949</v>
      </c>
      <c r="B1272" s="39" t="s">
        <v>4949</v>
      </c>
      <c r="C1272" s="39" t="s">
        <v>289</v>
      </c>
      <c r="D1272" s="39" t="s">
        <v>290</v>
      </c>
      <c r="E1272" s="39" t="s">
        <v>291</v>
      </c>
      <c r="F1272" s="177" t="s">
        <v>4950</v>
      </c>
      <c r="G1272" s="177" t="s">
        <v>4950</v>
      </c>
      <c r="H1272" s="177" t="s">
        <v>4950</v>
      </c>
      <c r="I1272" s="177" t="s">
        <v>32</v>
      </c>
      <c r="J1272" s="39" t="s">
        <v>2902</v>
      </c>
      <c r="K1272" s="39" t="s">
        <v>1620</v>
      </c>
    </row>
    <row r="1273" spans="1:11">
      <c r="A1273" s="39" t="s">
        <v>4951</v>
      </c>
      <c r="B1273" s="39" t="s">
        <v>4951</v>
      </c>
      <c r="C1273" s="39" t="s">
        <v>289</v>
      </c>
      <c r="D1273" s="39" t="s">
        <v>290</v>
      </c>
      <c r="E1273" s="39" t="s">
        <v>291</v>
      </c>
      <c r="F1273" s="177" t="s">
        <v>4952</v>
      </c>
      <c r="G1273" s="177" t="s">
        <v>4952</v>
      </c>
      <c r="H1273" s="177" t="s">
        <v>4952</v>
      </c>
      <c r="I1273" s="177" t="s">
        <v>32</v>
      </c>
      <c r="J1273" s="39" t="s">
        <v>2040</v>
      </c>
      <c r="K1273" s="39" t="s">
        <v>802</v>
      </c>
    </row>
    <row r="1274" spans="1:11">
      <c r="A1274" s="39" t="s">
        <v>4953</v>
      </c>
      <c r="B1274" s="39" t="s">
        <v>4953</v>
      </c>
      <c r="C1274" s="39" t="s">
        <v>289</v>
      </c>
      <c r="D1274" s="39" t="s">
        <v>290</v>
      </c>
      <c r="E1274" s="39" t="s">
        <v>291</v>
      </c>
      <c r="F1274" s="177" t="s">
        <v>4954</v>
      </c>
      <c r="G1274" s="177" t="s">
        <v>4954</v>
      </c>
      <c r="H1274" s="177" t="s">
        <v>4954</v>
      </c>
      <c r="I1274" s="177" t="s">
        <v>23</v>
      </c>
      <c r="J1274" s="39" t="s">
        <v>18</v>
      </c>
      <c r="K1274" s="39" t="s">
        <v>485</v>
      </c>
    </row>
    <row r="1275" spans="1:11">
      <c r="A1275" s="39" t="s">
        <v>4955</v>
      </c>
      <c r="B1275" s="39" t="s">
        <v>4955</v>
      </c>
      <c r="C1275" s="39" t="s">
        <v>289</v>
      </c>
      <c r="D1275" s="39" t="s">
        <v>290</v>
      </c>
      <c r="E1275" s="39" t="s">
        <v>291</v>
      </c>
      <c r="F1275" s="177" t="s">
        <v>4956</v>
      </c>
      <c r="G1275" s="177" t="s">
        <v>4956</v>
      </c>
      <c r="H1275" s="177" t="s">
        <v>4956</v>
      </c>
      <c r="I1275" s="177" t="s">
        <v>32</v>
      </c>
      <c r="J1275" s="39" t="s">
        <v>1076</v>
      </c>
      <c r="K1275" s="39" t="s">
        <v>802</v>
      </c>
    </row>
    <row r="1276" spans="1:11">
      <c r="A1276" s="39" t="s">
        <v>4957</v>
      </c>
      <c r="B1276" s="39" t="s">
        <v>4957</v>
      </c>
      <c r="C1276" s="39" t="s">
        <v>289</v>
      </c>
      <c r="D1276" s="39" t="s">
        <v>290</v>
      </c>
      <c r="E1276" s="39" t="s">
        <v>291</v>
      </c>
      <c r="F1276" s="177" t="s">
        <v>4958</v>
      </c>
      <c r="G1276" s="177" t="s">
        <v>4958</v>
      </c>
      <c r="H1276" s="177" t="s">
        <v>4958</v>
      </c>
      <c r="I1276" s="177" t="s">
        <v>23</v>
      </c>
      <c r="J1276" s="39" t="s">
        <v>18</v>
      </c>
      <c r="K1276" s="39" t="s">
        <v>485</v>
      </c>
    </row>
    <row r="1277" spans="1:11">
      <c r="A1277" s="39" t="s">
        <v>474</v>
      </c>
      <c r="B1277" s="39" t="s">
        <v>474</v>
      </c>
      <c r="C1277" s="39" t="s">
        <v>289</v>
      </c>
      <c r="D1277" s="39" t="s">
        <v>290</v>
      </c>
      <c r="E1277" s="39" t="s">
        <v>291</v>
      </c>
      <c r="F1277" s="177" t="s">
        <v>475</v>
      </c>
      <c r="G1277" s="177" t="s">
        <v>475</v>
      </c>
      <c r="H1277" s="177" t="s">
        <v>475</v>
      </c>
      <c r="I1277" s="177" t="s">
        <v>32</v>
      </c>
      <c r="J1277" s="39" t="s">
        <v>4959</v>
      </c>
      <c r="K1277" s="39" t="s">
        <v>100</v>
      </c>
    </row>
    <row r="1278" spans="1:11">
      <c r="A1278" s="39" t="s">
        <v>4960</v>
      </c>
      <c r="B1278" s="39" t="s">
        <v>4960</v>
      </c>
      <c r="C1278" s="39" t="s">
        <v>289</v>
      </c>
      <c r="D1278" s="39" t="s">
        <v>290</v>
      </c>
      <c r="E1278" s="39" t="s">
        <v>291</v>
      </c>
      <c r="F1278" s="177" t="s">
        <v>4961</v>
      </c>
      <c r="G1278" s="177" t="s">
        <v>4961</v>
      </c>
      <c r="H1278" s="177" t="s">
        <v>4961</v>
      </c>
      <c r="I1278" s="177" t="s">
        <v>32</v>
      </c>
      <c r="J1278" s="39" t="s">
        <v>2792</v>
      </c>
      <c r="K1278" s="39" t="s">
        <v>802</v>
      </c>
    </row>
    <row r="1279" spans="1:11">
      <c r="A1279" s="39" t="s">
        <v>4962</v>
      </c>
      <c r="B1279" s="39" t="s">
        <v>4962</v>
      </c>
      <c r="C1279" s="39" t="s">
        <v>289</v>
      </c>
      <c r="D1279" s="39" t="s">
        <v>290</v>
      </c>
      <c r="E1279" s="39" t="s">
        <v>291</v>
      </c>
      <c r="F1279" s="177" t="s">
        <v>4963</v>
      </c>
      <c r="G1279" s="177" t="s">
        <v>4963</v>
      </c>
      <c r="H1279" s="177" t="s">
        <v>4963</v>
      </c>
      <c r="I1279" s="177" t="s">
        <v>23</v>
      </c>
      <c r="J1279" s="39" t="s">
        <v>18</v>
      </c>
      <c r="K1279" s="39" t="s">
        <v>485</v>
      </c>
    </row>
    <row r="1280" spans="1:11">
      <c r="A1280" s="39" t="s">
        <v>4964</v>
      </c>
      <c r="B1280" s="39" t="s">
        <v>4964</v>
      </c>
      <c r="C1280" s="39" t="s">
        <v>289</v>
      </c>
      <c r="D1280" s="39" t="s">
        <v>290</v>
      </c>
      <c r="E1280" s="39" t="s">
        <v>291</v>
      </c>
      <c r="F1280" s="177" t="s">
        <v>4965</v>
      </c>
      <c r="G1280" s="177" t="s">
        <v>4965</v>
      </c>
      <c r="H1280" s="177" t="s">
        <v>4965</v>
      </c>
      <c r="I1280" s="177" t="s">
        <v>32</v>
      </c>
      <c r="J1280" s="39" t="s">
        <v>901</v>
      </c>
      <c r="K1280" s="39" t="s">
        <v>802</v>
      </c>
    </row>
    <row r="1281" spans="1:11">
      <c r="A1281" s="39" t="s">
        <v>4966</v>
      </c>
      <c r="B1281" s="39" t="s">
        <v>4966</v>
      </c>
      <c r="C1281" s="39" t="s">
        <v>289</v>
      </c>
      <c r="D1281" s="39" t="s">
        <v>290</v>
      </c>
      <c r="E1281" s="39" t="s">
        <v>291</v>
      </c>
      <c r="F1281" s="177" t="s">
        <v>4967</v>
      </c>
      <c r="G1281" s="177" t="s">
        <v>4967</v>
      </c>
      <c r="H1281" s="177" t="s">
        <v>4967</v>
      </c>
      <c r="I1281" s="177" t="s">
        <v>32</v>
      </c>
      <c r="J1281" s="39" t="s">
        <v>901</v>
      </c>
      <c r="K1281" s="39" t="s">
        <v>802</v>
      </c>
    </row>
    <row r="1282" spans="1:11">
      <c r="A1282" s="39" t="s">
        <v>4968</v>
      </c>
      <c r="B1282" s="39" t="s">
        <v>4968</v>
      </c>
      <c r="C1282" s="39" t="s">
        <v>289</v>
      </c>
      <c r="D1282" s="39" t="s">
        <v>290</v>
      </c>
      <c r="E1282" s="39" t="s">
        <v>291</v>
      </c>
      <c r="F1282" s="177" t="s">
        <v>4969</v>
      </c>
      <c r="G1282" s="177" t="s">
        <v>4969</v>
      </c>
      <c r="H1282" s="177" t="s">
        <v>4969</v>
      </c>
      <c r="I1282" s="177" t="s">
        <v>32</v>
      </c>
      <c r="J1282" s="39" t="s">
        <v>1161</v>
      </c>
      <c r="K1282" s="39" t="s">
        <v>802</v>
      </c>
    </row>
    <row r="1283" spans="1:11">
      <c r="A1283" s="39" t="s">
        <v>4970</v>
      </c>
      <c r="B1283" s="39" t="s">
        <v>4970</v>
      </c>
      <c r="C1283" s="39" t="s">
        <v>289</v>
      </c>
      <c r="D1283" s="39" t="s">
        <v>290</v>
      </c>
      <c r="E1283" s="39" t="s">
        <v>291</v>
      </c>
      <c r="F1283" s="177" t="s">
        <v>4971</v>
      </c>
      <c r="G1283" s="177" t="s">
        <v>4971</v>
      </c>
      <c r="H1283" s="177" t="s">
        <v>4971</v>
      </c>
      <c r="I1283" s="177" t="s">
        <v>23</v>
      </c>
      <c r="J1283" s="39" t="s">
        <v>18</v>
      </c>
      <c r="K1283" s="39" t="s">
        <v>485</v>
      </c>
    </row>
    <row r="1284" spans="1:11">
      <c r="A1284" s="39" t="s">
        <v>4972</v>
      </c>
      <c r="B1284" s="39" t="s">
        <v>4972</v>
      </c>
      <c r="C1284" s="39" t="s">
        <v>289</v>
      </c>
      <c r="D1284" s="39" t="s">
        <v>290</v>
      </c>
      <c r="E1284" s="39" t="s">
        <v>291</v>
      </c>
      <c r="F1284" s="177" t="s">
        <v>4973</v>
      </c>
      <c r="G1284" s="177" t="s">
        <v>4973</v>
      </c>
      <c r="H1284" s="177" t="s">
        <v>4973</v>
      </c>
      <c r="I1284" s="177" t="s">
        <v>32</v>
      </c>
      <c r="J1284" s="39" t="s">
        <v>973</v>
      </c>
      <c r="K1284" s="39" t="s">
        <v>802</v>
      </c>
    </row>
    <row r="1285" spans="1:11">
      <c r="A1285" s="39" t="s">
        <v>4974</v>
      </c>
      <c r="B1285" s="39" t="s">
        <v>4974</v>
      </c>
      <c r="C1285" s="39" t="s">
        <v>289</v>
      </c>
      <c r="D1285" s="39" t="s">
        <v>290</v>
      </c>
      <c r="E1285" s="39" t="s">
        <v>291</v>
      </c>
      <c r="F1285" s="177" t="s">
        <v>4975</v>
      </c>
      <c r="G1285" s="177" t="s">
        <v>4975</v>
      </c>
      <c r="H1285" s="177" t="s">
        <v>4975</v>
      </c>
      <c r="I1285" s="177" t="s">
        <v>32</v>
      </c>
      <c r="J1285" s="39" t="s">
        <v>3110</v>
      </c>
      <c r="K1285" s="39" t="s">
        <v>802</v>
      </c>
    </row>
    <row r="1286" spans="1:11">
      <c r="A1286" s="39" t="s">
        <v>4976</v>
      </c>
      <c r="B1286" s="39" t="s">
        <v>4976</v>
      </c>
      <c r="C1286" s="39" t="s">
        <v>289</v>
      </c>
      <c r="D1286" s="39" t="s">
        <v>290</v>
      </c>
      <c r="E1286" s="39" t="s">
        <v>291</v>
      </c>
      <c r="F1286" s="177" t="s">
        <v>4977</v>
      </c>
      <c r="G1286" s="177" t="s">
        <v>4977</v>
      </c>
      <c r="H1286" s="177" t="s">
        <v>4977</v>
      </c>
      <c r="I1286" s="177" t="s">
        <v>23</v>
      </c>
      <c r="J1286" s="39" t="s">
        <v>18</v>
      </c>
      <c r="K1286" s="39" t="s">
        <v>485</v>
      </c>
    </row>
    <row r="1287" spans="1:11">
      <c r="A1287" s="39" t="s">
        <v>4978</v>
      </c>
      <c r="B1287" s="39" t="s">
        <v>4978</v>
      </c>
      <c r="C1287" s="39" t="s">
        <v>289</v>
      </c>
      <c r="D1287" s="39" t="s">
        <v>290</v>
      </c>
      <c r="E1287" s="39" t="s">
        <v>291</v>
      </c>
      <c r="F1287" s="177" t="s">
        <v>4979</v>
      </c>
      <c r="G1287" s="177" t="s">
        <v>4979</v>
      </c>
      <c r="H1287" s="177" t="s">
        <v>4979</v>
      </c>
      <c r="I1287" s="177" t="s">
        <v>32</v>
      </c>
      <c r="J1287" s="39" t="s">
        <v>1042</v>
      </c>
      <c r="K1287" s="39" t="s">
        <v>802</v>
      </c>
    </row>
    <row r="1288" spans="1:11">
      <c r="A1288" s="39" t="s">
        <v>4980</v>
      </c>
      <c r="B1288" s="39" t="s">
        <v>4980</v>
      </c>
      <c r="C1288" s="39" t="s">
        <v>289</v>
      </c>
      <c r="D1288" s="39" t="s">
        <v>290</v>
      </c>
      <c r="E1288" s="39" t="s">
        <v>291</v>
      </c>
      <c r="F1288" s="177" t="s">
        <v>4981</v>
      </c>
      <c r="G1288" s="177" t="s">
        <v>4981</v>
      </c>
      <c r="H1288" s="177" t="s">
        <v>4981</v>
      </c>
      <c r="I1288" s="177" t="s">
        <v>32</v>
      </c>
      <c r="J1288" s="39" t="s">
        <v>831</v>
      </c>
      <c r="K1288" s="39" t="s">
        <v>802</v>
      </c>
    </row>
    <row r="1289" spans="1:11">
      <c r="A1289" s="39" t="s">
        <v>4982</v>
      </c>
      <c r="B1289" s="39" t="s">
        <v>4982</v>
      </c>
      <c r="C1289" s="39" t="s">
        <v>289</v>
      </c>
      <c r="D1289" s="39" t="s">
        <v>290</v>
      </c>
      <c r="E1289" s="39" t="s">
        <v>291</v>
      </c>
      <c r="F1289" s="177" t="s">
        <v>4983</v>
      </c>
      <c r="G1289" s="177" t="s">
        <v>4983</v>
      </c>
      <c r="H1289" s="177" t="s">
        <v>4983</v>
      </c>
      <c r="I1289" s="177" t="s">
        <v>32</v>
      </c>
      <c r="J1289" s="39" t="s">
        <v>897</v>
      </c>
      <c r="K1289" s="39" t="s">
        <v>802</v>
      </c>
    </row>
    <row r="1290" spans="1:11">
      <c r="A1290" s="39" t="s">
        <v>4984</v>
      </c>
      <c r="B1290" s="39" t="s">
        <v>4984</v>
      </c>
      <c r="C1290" s="39" t="s">
        <v>289</v>
      </c>
      <c r="D1290" s="39" t="s">
        <v>290</v>
      </c>
      <c r="E1290" s="39" t="s">
        <v>291</v>
      </c>
      <c r="F1290" s="177" t="s">
        <v>4985</v>
      </c>
      <c r="G1290" s="177" t="s">
        <v>4985</v>
      </c>
      <c r="H1290" s="177" t="s">
        <v>4985</v>
      </c>
      <c r="I1290" s="177" t="s">
        <v>32</v>
      </c>
      <c r="J1290" s="39" t="s">
        <v>1050</v>
      </c>
      <c r="K1290" s="39" t="s">
        <v>802</v>
      </c>
    </row>
    <row r="1291" spans="1:11">
      <c r="A1291" s="39" t="s">
        <v>4986</v>
      </c>
      <c r="B1291" s="39" t="s">
        <v>4986</v>
      </c>
      <c r="C1291" s="39" t="s">
        <v>289</v>
      </c>
      <c r="D1291" s="39" t="s">
        <v>290</v>
      </c>
      <c r="E1291" s="39" t="s">
        <v>4987</v>
      </c>
      <c r="F1291" s="177" t="s">
        <v>4988</v>
      </c>
      <c r="G1291" s="177" t="s">
        <v>4988</v>
      </c>
      <c r="H1291" s="177" t="s">
        <v>4988</v>
      </c>
      <c r="I1291" s="177" t="s">
        <v>23</v>
      </c>
      <c r="J1291" s="39" t="s">
        <v>18</v>
      </c>
      <c r="K1291" s="39" t="s">
        <v>485</v>
      </c>
    </row>
    <row r="1292" spans="1:11">
      <c r="A1292" s="39" t="s">
        <v>4989</v>
      </c>
      <c r="B1292" s="39" t="s">
        <v>4989</v>
      </c>
      <c r="C1292" s="39" t="s">
        <v>289</v>
      </c>
      <c r="D1292" s="39" t="s">
        <v>290</v>
      </c>
      <c r="E1292" s="39" t="s">
        <v>4987</v>
      </c>
      <c r="F1292" s="177" t="s">
        <v>4990</v>
      </c>
      <c r="G1292" s="177" t="s">
        <v>4990</v>
      </c>
      <c r="H1292" s="177" t="s">
        <v>4990</v>
      </c>
      <c r="I1292" s="177" t="s">
        <v>23</v>
      </c>
      <c r="J1292" s="39" t="s">
        <v>18</v>
      </c>
      <c r="K1292" s="39" t="s">
        <v>485</v>
      </c>
    </row>
    <row r="1293" spans="1:11">
      <c r="A1293" s="39" t="s">
        <v>4991</v>
      </c>
      <c r="B1293" s="39" t="s">
        <v>4991</v>
      </c>
      <c r="C1293" s="39" t="s">
        <v>289</v>
      </c>
      <c r="D1293" s="39" t="s">
        <v>290</v>
      </c>
      <c r="E1293" s="39" t="s">
        <v>4987</v>
      </c>
      <c r="F1293" s="177" t="s">
        <v>4992</v>
      </c>
      <c r="G1293" s="177" t="s">
        <v>4992</v>
      </c>
      <c r="H1293" s="177" t="s">
        <v>4992</v>
      </c>
      <c r="I1293" s="177" t="s">
        <v>23</v>
      </c>
      <c r="J1293" s="39" t="s">
        <v>18</v>
      </c>
      <c r="K1293" s="39" t="s">
        <v>485</v>
      </c>
    </row>
    <row r="1294" spans="1:11">
      <c r="A1294" s="39" t="s">
        <v>4993</v>
      </c>
      <c r="B1294" s="39" t="s">
        <v>4993</v>
      </c>
      <c r="C1294" s="39" t="s">
        <v>289</v>
      </c>
      <c r="D1294" s="39" t="s">
        <v>290</v>
      </c>
      <c r="E1294" s="39" t="s">
        <v>4987</v>
      </c>
      <c r="F1294" s="177" t="s">
        <v>4994</v>
      </c>
      <c r="G1294" s="177" t="s">
        <v>4994</v>
      </c>
      <c r="H1294" s="177" t="s">
        <v>4994</v>
      </c>
      <c r="I1294" s="177" t="s">
        <v>32</v>
      </c>
      <c r="J1294" s="39" t="s">
        <v>4995</v>
      </c>
      <c r="K1294" s="39" t="s">
        <v>802</v>
      </c>
    </row>
    <row r="1295" spans="1:11">
      <c r="A1295" s="39" t="s">
        <v>4996</v>
      </c>
      <c r="B1295" s="39" t="s">
        <v>4996</v>
      </c>
      <c r="C1295" s="39" t="s">
        <v>289</v>
      </c>
      <c r="D1295" s="39" t="s">
        <v>290</v>
      </c>
      <c r="E1295" s="39" t="s">
        <v>4987</v>
      </c>
      <c r="F1295" s="177" t="s">
        <v>4997</v>
      </c>
      <c r="G1295" s="177" t="s">
        <v>4997</v>
      </c>
      <c r="H1295" s="177" t="s">
        <v>4997</v>
      </c>
      <c r="I1295" s="177" t="s">
        <v>32</v>
      </c>
      <c r="J1295" s="39" t="s">
        <v>3763</v>
      </c>
      <c r="K1295" s="39" t="s">
        <v>802</v>
      </c>
    </row>
    <row r="1296" spans="1:11">
      <c r="A1296" s="39" t="s">
        <v>4998</v>
      </c>
      <c r="B1296" s="39" t="s">
        <v>4998</v>
      </c>
      <c r="C1296" s="39" t="s">
        <v>289</v>
      </c>
      <c r="D1296" s="39" t="s">
        <v>290</v>
      </c>
      <c r="E1296" s="39" t="s">
        <v>4987</v>
      </c>
      <c r="F1296" s="177" t="s">
        <v>4999</v>
      </c>
      <c r="G1296" s="177" t="s">
        <v>4999</v>
      </c>
      <c r="H1296" s="177" t="s">
        <v>4999</v>
      </c>
      <c r="I1296" s="177" t="s">
        <v>23</v>
      </c>
      <c r="J1296" s="39" t="s">
        <v>18</v>
      </c>
      <c r="K1296" s="39" t="s">
        <v>485</v>
      </c>
    </row>
    <row r="1297" spans="1:13">
      <c r="A1297" s="39" t="s">
        <v>5000</v>
      </c>
      <c r="B1297" s="39" t="s">
        <v>5000</v>
      </c>
      <c r="C1297" s="39" t="s">
        <v>289</v>
      </c>
      <c r="D1297" s="39" t="s">
        <v>290</v>
      </c>
      <c r="E1297" s="39" t="s">
        <v>4987</v>
      </c>
      <c r="F1297" s="177" t="s">
        <v>5001</v>
      </c>
      <c r="G1297" s="177" t="s">
        <v>5001</v>
      </c>
      <c r="H1297" s="177" t="s">
        <v>5001</v>
      </c>
      <c r="I1297" s="177" t="s">
        <v>32</v>
      </c>
      <c r="J1297" s="39" t="s">
        <v>3072</v>
      </c>
      <c r="K1297" s="39" t="s">
        <v>802</v>
      </c>
    </row>
    <row r="1298" spans="1:13">
      <c r="A1298" s="39" t="s">
        <v>5002</v>
      </c>
      <c r="B1298" s="39" t="s">
        <v>5002</v>
      </c>
      <c r="C1298" s="39" t="s">
        <v>289</v>
      </c>
      <c r="D1298" s="39" t="s">
        <v>290</v>
      </c>
      <c r="E1298" s="39" t="s">
        <v>4987</v>
      </c>
      <c r="F1298" s="177" t="s">
        <v>5003</v>
      </c>
      <c r="G1298" s="177" t="s">
        <v>5003</v>
      </c>
      <c r="H1298" s="177" t="s">
        <v>5003</v>
      </c>
      <c r="I1298" s="177" t="s">
        <v>23</v>
      </c>
      <c r="J1298" s="39" t="s">
        <v>18</v>
      </c>
      <c r="K1298" s="39" t="s">
        <v>485</v>
      </c>
    </row>
    <row r="1299" spans="1:13">
      <c r="A1299" s="39" t="s">
        <v>5004</v>
      </c>
      <c r="B1299" s="39" t="s">
        <v>5004</v>
      </c>
      <c r="C1299" s="39" t="s">
        <v>289</v>
      </c>
      <c r="D1299" s="39" t="s">
        <v>290</v>
      </c>
      <c r="E1299" s="39" t="s">
        <v>4987</v>
      </c>
      <c r="F1299" s="177" t="s">
        <v>5005</v>
      </c>
      <c r="G1299" s="177" t="s">
        <v>5005</v>
      </c>
      <c r="H1299" s="177" t="s">
        <v>5005</v>
      </c>
      <c r="I1299" s="177" t="s">
        <v>32</v>
      </c>
      <c r="J1299" s="39" t="s">
        <v>1874</v>
      </c>
      <c r="K1299" s="39" t="s">
        <v>802</v>
      </c>
    </row>
    <row r="1300" spans="1:13">
      <c r="A1300" s="39" t="s">
        <v>5006</v>
      </c>
      <c r="B1300" s="39" t="s">
        <v>5006</v>
      </c>
      <c r="C1300" s="39" t="s">
        <v>289</v>
      </c>
      <c r="D1300" s="39" t="s">
        <v>290</v>
      </c>
      <c r="E1300" s="39" t="s">
        <v>4987</v>
      </c>
      <c r="F1300" s="177" t="s">
        <v>5007</v>
      </c>
      <c r="G1300" s="177" t="s">
        <v>5007</v>
      </c>
      <c r="H1300" s="177" t="s">
        <v>5007</v>
      </c>
      <c r="I1300" s="177" t="s">
        <v>23</v>
      </c>
      <c r="J1300" s="39" t="s">
        <v>18</v>
      </c>
      <c r="K1300" s="39" t="s">
        <v>485</v>
      </c>
    </row>
    <row r="1301" spans="1:13">
      <c r="A1301" s="39" t="s">
        <v>5008</v>
      </c>
      <c r="B1301" s="39" t="s">
        <v>5008</v>
      </c>
      <c r="C1301" s="39" t="s">
        <v>289</v>
      </c>
      <c r="D1301" s="39" t="s">
        <v>290</v>
      </c>
      <c r="E1301" s="39" t="s">
        <v>291</v>
      </c>
      <c r="F1301" s="177" t="s">
        <v>5009</v>
      </c>
      <c r="G1301" s="177" t="s">
        <v>5009</v>
      </c>
      <c r="H1301" s="177" t="s">
        <v>5009</v>
      </c>
      <c r="I1301" s="177" t="s">
        <v>23</v>
      </c>
      <c r="J1301" s="39" t="s">
        <v>18</v>
      </c>
      <c r="K1301" s="39" t="s">
        <v>485</v>
      </c>
    </row>
    <row r="1302" spans="1:13">
      <c r="A1302" s="39" t="s">
        <v>5010</v>
      </c>
      <c r="B1302" s="39" t="s">
        <v>5010</v>
      </c>
      <c r="C1302" s="39" t="s">
        <v>289</v>
      </c>
      <c r="D1302" s="39" t="s">
        <v>290</v>
      </c>
      <c r="E1302" s="39" t="s">
        <v>291</v>
      </c>
      <c r="F1302" s="177" t="s">
        <v>5011</v>
      </c>
      <c r="G1302" s="177" t="s">
        <v>5011</v>
      </c>
      <c r="H1302" s="177" t="s">
        <v>5011</v>
      </c>
      <c r="I1302" s="177" t="s">
        <v>32</v>
      </c>
      <c r="J1302" s="39" t="s">
        <v>1942</v>
      </c>
      <c r="K1302" s="39" t="s">
        <v>485</v>
      </c>
      <c r="M1302" s="69" t="s">
        <v>26</v>
      </c>
    </row>
    <row r="1303" spans="1:13">
      <c r="A1303" s="39" t="s">
        <v>5012</v>
      </c>
      <c r="B1303" s="39" t="s">
        <v>5012</v>
      </c>
      <c r="C1303" s="39" t="s">
        <v>35</v>
      </c>
      <c r="D1303" s="39" t="s">
        <v>136</v>
      </c>
      <c r="E1303" s="39" t="s">
        <v>136</v>
      </c>
      <c r="F1303" s="177" t="s">
        <v>5013</v>
      </c>
      <c r="G1303" s="177" t="s">
        <v>5014</v>
      </c>
      <c r="H1303" s="177" t="s">
        <v>5015</v>
      </c>
      <c r="I1303" s="177" t="s">
        <v>32</v>
      </c>
      <c r="J1303" s="39" t="s">
        <v>1737</v>
      </c>
      <c r="K1303" s="39" t="s">
        <v>802</v>
      </c>
    </row>
    <row r="1304" spans="1:13">
      <c r="A1304" s="39" t="s">
        <v>5016</v>
      </c>
      <c r="B1304" s="39" t="s">
        <v>5016</v>
      </c>
      <c r="C1304" s="39" t="s">
        <v>289</v>
      </c>
      <c r="D1304" s="39" t="s">
        <v>290</v>
      </c>
      <c r="E1304" s="39" t="s">
        <v>291</v>
      </c>
      <c r="F1304" s="177" t="s">
        <v>5017</v>
      </c>
      <c r="G1304" s="177" t="s">
        <v>5017</v>
      </c>
      <c r="H1304" s="177" t="s">
        <v>5017</v>
      </c>
      <c r="I1304" s="177" t="s">
        <v>32</v>
      </c>
      <c r="J1304" s="39" t="s">
        <v>1938</v>
      </c>
      <c r="K1304" s="39" t="s">
        <v>802</v>
      </c>
    </row>
    <row r="1305" spans="1:13">
      <c r="A1305" s="39" t="s">
        <v>5018</v>
      </c>
      <c r="B1305" s="39" t="s">
        <v>5018</v>
      </c>
      <c r="C1305" s="39" t="s">
        <v>289</v>
      </c>
      <c r="D1305" s="39" t="s">
        <v>290</v>
      </c>
      <c r="E1305" s="39" t="s">
        <v>291</v>
      </c>
      <c r="F1305" s="177" t="s">
        <v>5019</v>
      </c>
      <c r="G1305" s="177" t="s">
        <v>5019</v>
      </c>
      <c r="H1305" s="177" t="s">
        <v>5019</v>
      </c>
      <c r="I1305" s="177" t="s">
        <v>23</v>
      </c>
      <c r="J1305" s="39" t="s">
        <v>18</v>
      </c>
      <c r="K1305" s="39" t="s">
        <v>485</v>
      </c>
    </row>
    <row r="1306" spans="1:13">
      <c r="A1306" s="39" t="s">
        <v>5020</v>
      </c>
      <c r="B1306" s="39" t="s">
        <v>5020</v>
      </c>
      <c r="C1306" s="39" t="s">
        <v>5021</v>
      </c>
      <c r="D1306" s="39" t="s">
        <v>5022</v>
      </c>
      <c r="E1306" s="39" t="s">
        <v>5023</v>
      </c>
      <c r="F1306" s="177" t="s">
        <v>5024</v>
      </c>
      <c r="G1306" s="177" t="s">
        <v>5024</v>
      </c>
      <c r="H1306" s="177" t="s">
        <v>5024</v>
      </c>
      <c r="I1306" s="177" t="s">
        <v>23</v>
      </c>
      <c r="J1306" s="39" t="s">
        <v>18</v>
      </c>
      <c r="K1306" s="39" t="s">
        <v>485</v>
      </c>
    </row>
    <row r="1307" spans="1:13">
      <c r="A1307" s="39" t="s">
        <v>5025</v>
      </c>
      <c r="B1307" s="39" t="s">
        <v>5025</v>
      </c>
      <c r="C1307" s="39" t="s">
        <v>5021</v>
      </c>
      <c r="D1307" s="39" t="s">
        <v>5022</v>
      </c>
      <c r="E1307" s="39" t="s">
        <v>5023</v>
      </c>
      <c r="F1307" s="177" t="s">
        <v>5026</v>
      </c>
      <c r="G1307" s="177" t="s">
        <v>5026</v>
      </c>
      <c r="H1307" s="177" t="s">
        <v>5026</v>
      </c>
      <c r="I1307" s="177" t="s">
        <v>32</v>
      </c>
      <c r="J1307" s="39" t="s">
        <v>3530</v>
      </c>
      <c r="K1307" s="39" t="s">
        <v>485</v>
      </c>
    </row>
    <row r="1308" spans="1:13">
      <c r="A1308" s="39" t="s">
        <v>5027</v>
      </c>
      <c r="B1308" s="39" t="s">
        <v>5027</v>
      </c>
      <c r="C1308" s="39" t="s">
        <v>480</v>
      </c>
      <c r="D1308" s="39" t="s">
        <v>332</v>
      </c>
      <c r="E1308" s="39" t="s">
        <v>5028</v>
      </c>
      <c r="F1308" s="177" t="s">
        <v>5029</v>
      </c>
      <c r="G1308" s="177" t="s">
        <v>5029</v>
      </c>
      <c r="H1308" s="177" t="s">
        <v>5029</v>
      </c>
      <c r="I1308" s="177" t="s">
        <v>32</v>
      </c>
      <c r="J1308" s="39" t="s">
        <v>1042</v>
      </c>
      <c r="K1308" s="39" t="s">
        <v>802</v>
      </c>
    </row>
    <row r="1309" spans="1:13">
      <c r="A1309" s="39" t="s">
        <v>330</v>
      </c>
      <c r="B1309" s="39" t="s">
        <v>330</v>
      </c>
      <c r="C1309" s="39" t="s">
        <v>331</v>
      </c>
      <c r="D1309" s="39" t="s">
        <v>332</v>
      </c>
      <c r="E1309" s="39" t="s">
        <v>333</v>
      </c>
      <c r="F1309" s="177" t="s">
        <v>334</v>
      </c>
      <c r="G1309" s="177" t="s">
        <v>335</v>
      </c>
      <c r="H1309" s="177" t="s">
        <v>335</v>
      </c>
      <c r="I1309" s="177" t="s">
        <v>32</v>
      </c>
      <c r="J1309" s="39" t="s">
        <v>124</v>
      </c>
      <c r="K1309" s="39" t="s">
        <v>78</v>
      </c>
    </row>
    <row r="1310" spans="1:13">
      <c r="A1310" s="39" t="s">
        <v>5030</v>
      </c>
      <c r="B1310" s="39" t="s">
        <v>5030</v>
      </c>
      <c r="C1310" s="39" t="s">
        <v>5021</v>
      </c>
      <c r="D1310" s="39" t="s">
        <v>5031</v>
      </c>
      <c r="E1310" s="39" t="s">
        <v>5032</v>
      </c>
      <c r="F1310" s="177" t="s">
        <v>5033</v>
      </c>
      <c r="G1310" s="177" t="s">
        <v>5034</v>
      </c>
      <c r="H1310" s="177" t="s">
        <v>5034</v>
      </c>
      <c r="I1310" s="177" t="s">
        <v>23</v>
      </c>
      <c r="J1310" s="39" t="s">
        <v>18</v>
      </c>
      <c r="K1310" s="39" t="s">
        <v>485</v>
      </c>
    </row>
    <row r="1311" spans="1:13">
      <c r="A1311" s="39" t="s">
        <v>5035</v>
      </c>
      <c r="B1311" s="39" t="s">
        <v>5035</v>
      </c>
      <c r="C1311" s="39" t="s">
        <v>289</v>
      </c>
      <c r="D1311" s="39" t="s">
        <v>290</v>
      </c>
      <c r="E1311" s="39" t="s">
        <v>291</v>
      </c>
      <c r="F1311" s="177" t="s">
        <v>5036</v>
      </c>
      <c r="G1311" s="177" t="s">
        <v>5036</v>
      </c>
      <c r="H1311" s="177" t="s">
        <v>5036</v>
      </c>
      <c r="I1311" s="177" t="s">
        <v>23</v>
      </c>
      <c r="J1311" s="39" t="s">
        <v>18</v>
      </c>
      <c r="K1311" s="39" t="s">
        <v>485</v>
      </c>
    </row>
    <row r="1312" spans="1:13">
      <c r="A1312" s="39" t="s">
        <v>5037</v>
      </c>
      <c r="B1312" s="39" t="s">
        <v>5037</v>
      </c>
      <c r="C1312" s="39" t="s">
        <v>289</v>
      </c>
      <c r="D1312" s="39" t="s">
        <v>290</v>
      </c>
      <c r="E1312" s="39" t="s">
        <v>291</v>
      </c>
      <c r="F1312" s="177" t="s">
        <v>5038</v>
      </c>
      <c r="G1312" s="177" t="s">
        <v>5038</v>
      </c>
      <c r="H1312" s="177" t="s">
        <v>5038</v>
      </c>
      <c r="I1312" s="177" t="s">
        <v>23</v>
      </c>
      <c r="J1312" s="39" t="s">
        <v>18</v>
      </c>
      <c r="K1312" s="39" t="s">
        <v>485</v>
      </c>
    </row>
    <row r="1313" spans="1:12">
      <c r="A1313" s="39" t="s">
        <v>5039</v>
      </c>
      <c r="B1313" s="39" t="s">
        <v>5039</v>
      </c>
      <c r="C1313" s="39" t="s">
        <v>289</v>
      </c>
      <c r="D1313" s="39" t="s">
        <v>290</v>
      </c>
      <c r="E1313" s="39" t="s">
        <v>291</v>
      </c>
      <c r="F1313" s="177" t="s">
        <v>5040</v>
      </c>
      <c r="G1313" s="177" t="s">
        <v>5040</v>
      </c>
      <c r="H1313" s="177" t="s">
        <v>5040</v>
      </c>
      <c r="I1313" s="177" t="s">
        <v>32</v>
      </c>
      <c r="J1313" s="39" t="s">
        <v>1834</v>
      </c>
      <c r="K1313" s="39" t="s">
        <v>802</v>
      </c>
    </row>
    <row r="1314" spans="1:12">
      <c r="A1314" s="39" t="s">
        <v>5041</v>
      </c>
      <c r="B1314" s="39" t="s">
        <v>5041</v>
      </c>
      <c r="C1314" s="39" t="s">
        <v>289</v>
      </c>
      <c r="D1314" s="39" t="s">
        <v>290</v>
      </c>
      <c r="E1314" s="39" t="s">
        <v>291</v>
      </c>
      <c r="F1314" s="177" t="s">
        <v>5042</v>
      </c>
      <c r="G1314" s="177" t="s">
        <v>5042</v>
      </c>
      <c r="H1314" s="177" t="s">
        <v>5042</v>
      </c>
      <c r="I1314" s="177" t="s">
        <v>32</v>
      </c>
      <c r="J1314" s="39" t="s">
        <v>5043</v>
      </c>
      <c r="K1314" s="39" t="s">
        <v>802</v>
      </c>
    </row>
    <row r="1315" spans="1:12">
      <c r="A1315" s="39" t="s">
        <v>5044</v>
      </c>
      <c r="B1315" s="39" t="s">
        <v>5044</v>
      </c>
      <c r="C1315" s="39" t="s">
        <v>289</v>
      </c>
      <c r="D1315" s="39" t="s">
        <v>290</v>
      </c>
      <c r="E1315" s="39" t="s">
        <v>291</v>
      </c>
      <c r="F1315" s="177" t="s">
        <v>5045</v>
      </c>
      <c r="G1315" s="177" t="s">
        <v>5045</v>
      </c>
      <c r="H1315" s="177" t="s">
        <v>5045</v>
      </c>
      <c r="I1315" s="177" t="s">
        <v>23</v>
      </c>
      <c r="J1315" s="39" t="s">
        <v>18</v>
      </c>
      <c r="K1315" s="39" t="s">
        <v>485</v>
      </c>
    </row>
    <row r="1316" spans="1:12">
      <c r="A1316" s="39" t="s">
        <v>5046</v>
      </c>
      <c r="B1316" s="39" t="s">
        <v>5046</v>
      </c>
      <c r="C1316" s="39" t="s">
        <v>5047</v>
      </c>
      <c r="D1316" s="39" t="s">
        <v>5048</v>
      </c>
      <c r="E1316" s="39" t="s">
        <v>5049</v>
      </c>
      <c r="F1316" s="177" t="s">
        <v>5050</v>
      </c>
      <c r="G1316" s="177" t="s">
        <v>5050</v>
      </c>
      <c r="H1316" s="177" t="s">
        <v>5050</v>
      </c>
      <c r="I1316" s="177" t="s">
        <v>32</v>
      </c>
      <c r="J1316" s="39" t="s">
        <v>1254</v>
      </c>
      <c r="K1316" s="39" t="s">
        <v>485</v>
      </c>
    </row>
    <row r="1317" spans="1:12">
      <c r="A1317" s="39" t="s">
        <v>5051</v>
      </c>
      <c r="B1317" s="39" t="s">
        <v>5051</v>
      </c>
      <c r="C1317" s="39" t="s">
        <v>5047</v>
      </c>
      <c r="D1317" s="39" t="s">
        <v>5048</v>
      </c>
      <c r="E1317" s="39" t="s">
        <v>5049</v>
      </c>
      <c r="F1317" s="177" t="s">
        <v>5052</v>
      </c>
      <c r="G1317" s="177" t="s">
        <v>5052</v>
      </c>
      <c r="H1317" s="177" t="s">
        <v>5052</v>
      </c>
      <c r="I1317" s="177" t="s">
        <v>23</v>
      </c>
      <c r="J1317" s="39" t="s">
        <v>18</v>
      </c>
      <c r="K1317" s="39" t="s">
        <v>485</v>
      </c>
    </row>
    <row r="1318" spans="1:12">
      <c r="A1318" s="39" t="s">
        <v>5053</v>
      </c>
      <c r="B1318" s="39" t="s">
        <v>5053</v>
      </c>
      <c r="C1318" s="39" t="s">
        <v>5047</v>
      </c>
      <c r="D1318" s="39" t="s">
        <v>5048</v>
      </c>
      <c r="E1318" s="39" t="s">
        <v>5049</v>
      </c>
      <c r="F1318" s="177" t="s">
        <v>5054</v>
      </c>
      <c r="G1318" s="177" t="s">
        <v>5054</v>
      </c>
      <c r="H1318" s="177" t="s">
        <v>5054</v>
      </c>
      <c r="I1318" s="177" t="s">
        <v>23</v>
      </c>
      <c r="J1318" s="39" t="s">
        <v>18</v>
      </c>
      <c r="K1318" s="39" t="s">
        <v>485</v>
      </c>
    </row>
    <row r="1319" spans="1:12">
      <c r="A1319" s="39" t="s">
        <v>5055</v>
      </c>
      <c r="B1319" s="39" t="s">
        <v>5055</v>
      </c>
      <c r="C1319" s="39" t="s">
        <v>289</v>
      </c>
      <c r="D1319" s="39" t="s">
        <v>290</v>
      </c>
      <c r="E1319" s="39" t="s">
        <v>291</v>
      </c>
      <c r="F1319" s="177" t="s">
        <v>5056</v>
      </c>
      <c r="G1319" s="177" t="s">
        <v>5056</v>
      </c>
      <c r="H1319" s="177" t="s">
        <v>5056</v>
      </c>
      <c r="I1319" s="177" t="s">
        <v>23</v>
      </c>
      <c r="J1319" s="39" t="s">
        <v>18</v>
      </c>
      <c r="K1319" s="39" t="s">
        <v>485</v>
      </c>
    </row>
    <row r="1320" spans="1:12">
      <c r="A1320" s="39" t="s">
        <v>5057</v>
      </c>
      <c r="B1320" s="39" t="s">
        <v>5057</v>
      </c>
      <c r="C1320" s="39" t="s">
        <v>5058</v>
      </c>
      <c r="D1320" s="39" t="s">
        <v>5058</v>
      </c>
      <c r="E1320" s="177" t="s">
        <v>5059</v>
      </c>
      <c r="F1320" s="177" t="s">
        <v>5059</v>
      </c>
      <c r="G1320" s="177" t="s">
        <v>5059</v>
      </c>
      <c r="H1320" s="177" t="s">
        <v>5059</v>
      </c>
      <c r="I1320" s="177" t="s">
        <v>23</v>
      </c>
      <c r="J1320" s="39" t="s">
        <v>18</v>
      </c>
      <c r="K1320" s="39" t="s">
        <v>485</v>
      </c>
    </row>
    <row r="1321" spans="1:12">
      <c r="A1321" s="39" t="s">
        <v>5060</v>
      </c>
      <c r="B1321" s="39" t="s">
        <v>5060</v>
      </c>
      <c r="C1321" s="39" t="s">
        <v>5061</v>
      </c>
      <c r="D1321" s="39" t="s">
        <v>5062</v>
      </c>
      <c r="E1321" s="39" t="s">
        <v>5063</v>
      </c>
      <c r="F1321" s="177" t="s">
        <v>5064</v>
      </c>
      <c r="G1321" s="177" t="s">
        <v>5064</v>
      </c>
      <c r="H1321" s="177" t="s">
        <v>5064</v>
      </c>
      <c r="I1321" s="177" t="s">
        <v>23</v>
      </c>
      <c r="J1321" s="39" t="s">
        <v>558</v>
      </c>
      <c r="K1321" s="39" t="s">
        <v>485</v>
      </c>
    </row>
    <row r="1322" spans="1:12">
      <c r="A1322" s="39" t="s">
        <v>5065</v>
      </c>
      <c r="B1322" s="39" t="s">
        <v>5065</v>
      </c>
      <c r="C1322" s="39" t="s">
        <v>5066</v>
      </c>
      <c r="D1322" s="39" t="s">
        <v>332</v>
      </c>
      <c r="E1322" s="39" t="s">
        <v>5067</v>
      </c>
      <c r="F1322" s="177" t="s">
        <v>5068</v>
      </c>
      <c r="G1322" s="177" t="s">
        <v>5068</v>
      </c>
      <c r="H1322" s="177" t="s">
        <v>5068</v>
      </c>
      <c r="I1322" s="177" t="s">
        <v>23</v>
      </c>
      <c r="J1322" s="39" t="s">
        <v>18</v>
      </c>
      <c r="K1322" s="39" t="s">
        <v>485</v>
      </c>
    </row>
    <row r="1323" spans="1:12">
      <c r="A1323" s="252" t="s">
        <v>5069</v>
      </c>
      <c r="B1323" s="252" t="s">
        <v>5069</v>
      </c>
      <c r="C1323" s="252" t="s">
        <v>480</v>
      </c>
      <c r="D1323" s="39" t="s">
        <v>332</v>
      </c>
      <c r="E1323" s="252" t="s">
        <v>5028</v>
      </c>
      <c r="F1323" s="412" t="s">
        <v>5070</v>
      </c>
      <c r="G1323" s="412" t="s">
        <v>5070</v>
      </c>
      <c r="H1323" s="412" t="s">
        <v>5070</v>
      </c>
      <c r="I1323" s="412" t="s">
        <v>54</v>
      </c>
      <c r="J1323" s="252" t="s">
        <v>54</v>
      </c>
      <c r="K1323" s="39" t="s">
        <v>485</v>
      </c>
      <c r="L1323" s="252"/>
    </row>
    <row r="1324" spans="1:12">
      <c r="A1324" s="39" t="s">
        <v>5071</v>
      </c>
      <c r="B1324" s="39" t="s">
        <v>5071</v>
      </c>
      <c r="C1324" s="39" t="s">
        <v>5072</v>
      </c>
      <c r="D1324" s="39" t="s">
        <v>5073</v>
      </c>
      <c r="E1324" s="39" t="s">
        <v>5074</v>
      </c>
      <c r="F1324" s="177" t="s">
        <v>5075</v>
      </c>
      <c r="G1324" s="177" t="s">
        <v>5075</v>
      </c>
      <c r="H1324" s="177" t="s">
        <v>5075</v>
      </c>
      <c r="I1324" s="177" t="s">
        <v>32</v>
      </c>
      <c r="J1324" s="39" t="s">
        <v>4682</v>
      </c>
      <c r="K1324" s="39" t="s">
        <v>1620</v>
      </c>
    </row>
    <row r="1325" spans="1:12">
      <c r="A1325" s="39" t="s">
        <v>5076</v>
      </c>
      <c r="B1325" s="39" t="s">
        <v>5076</v>
      </c>
      <c r="C1325" s="39" t="s">
        <v>289</v>
      </c>
      <c r="D1325" s="39" t="s">
        <v>290</v>
      </c>
      <c r="E1325" s="39" t="s">
        <v>291</v>
      </c>
      <c r="F1325" s="177" t="s">
        <v>5077</v>
      </c>
      <c r="G1325" s="177" t="s">
        <v>5077</v>
      </c>
      <c r="H1325" s="177" t="s">
        <v>5077</v>
      </c>
      <c r="I1325" s="177" t="s">
        <v>23</v>
      </c>
      <c r="J1325" s="39" t="s">
        <v>18</v>
      </c>
      <c r="K1325" s="39" t="s">
        <v>485</v>
      </c>
    </row>
    <row r="1326" spans="1:12">
      <c r="A1326" s="39" t="s">
        <v>5078</v>
      </c>
      <c r="B1326" s="39" t="s">
        <v>5078</v>
      </c>
      <c r="C1326" s="39" t="s">
        <v>5061</v>
      </c>
      <c r="D1326" s="39" t="s">
        <v>5062</v>
      </c>
      <c r="E1326" s="39" t="s">
        <v>5063</v>
      </c>
      <c r="F1326" s="177" t="s">
        <v>5079</v>
      </c>
      <c r="G1326" s="177" t="s">
        <v>5079</v>
      </c>
      <c r="H1326" s="177" t="s">
        <v>5079</v>
      </c>
      <c r="I1326" s="177" t="s">
        <v>32</v>
      </c>
      <c r="J1326" s="39" t="s">
        <v>558</v>
      </c>
      <c r="K1326" s="39" t="s">
        <v>485</v>
      </c>
    </row>
    <row r="1327" spans="1:12">
      <c r="A1327" s="39" t="s">
        <v>5080</v>
      </c>
      <c r="B1327" s="39" t="s">
        <v>5080</v>
      </c>
      <c r="C1327" s="39" t="s">
        <v>5061</v>
      </c>
      <c r="D1327" s="39" t="s">
        <v>5062</v>
      </c>
      <c r="E1327" s="39" t="s">
        <v>5063</v>
      </c>
      <c r="F1327" s="177" t="s">
        <v>5081</v>
      </c>
      <c r="G1327" s="177" t="s">
        <v>5081</v>
      </c>
      <c r="H1327" s="177" t="s">
        <v>5081</v>
      </c>
      <c r="I1327" s="177" t="s">
        <v>32</v>
      </c>
      <c r="J1327" s="39" t="s">
        <v>558</v>
      </c>
      <c r="K1327" s="39" t="s">
        <v>485</v>
      </c>
    </row>
    <row r="1328" spans="1:12">
      <c r="A1328" s="39" t="s">
        <v>5082</v>
      </c>
      <c r="B1328" s="39" t="s">
        <v>5082</v>
      </c>
      <c r="C1328" s="39" t="s">
        <v>5061</v>
      </c>
      <c r="D1328" s="39" t="s">
        <v>5062</v>
      </c>
      <c r="E1328" s="39" t="s">
        <v>5083</v>
      </c>
      <c r="F1328" s="177" t="s">
        <v>5084</v>
      </c>
      <c r="G1328" s="177" t="s">
        <v>5084</v>
      </c>
      <c r="H1328" s="177" t="s">
        <v>5084</v>
      </c>
      <c r="I1328" s="177" t="s">
        <v>32</v>
      </c>
      <c r="J1328" s="39" t="s">
        <v>4682</v>
      </c>
      <c r="K1328" s="39" t="s">
        <v>1620</v>
      </c>
    </row>
    <row r="1329" spans="1:12">
      <c r="A1329" s="39" t="s">
        <v>5085</v>
      </c>
      <c r="B1329" s="39" t="s">
        <v>5085</v>
      </c>
      <c r="C1329" s="39" t="s">
        <v>289</v>
      </c>
      <c r="D1329" s="39" t="s">
        <v>290</v>
      </c>
      <c r="E1329" s="39" t="s">
        <v>291</v>
      </c>
      <c r="F1329" s="177" t="s">
        <v>5086</v>
      </c>
      <c r="G1329" s="177" t="s">
        <v>5086</v>
      </c>
      <c r="H1329" s="177" t="s">
        <v>5086</v>
      </c>
      <c r="I1329" s="177" t="s">
        <v>32</v>
      </c>
      <c r="J1329" s="39" t="s">
        <v>1796</v>
      </c>
      <c r="K1329" s="39" t="s">
        <v>802</v>
      </c>
    </row>
    <row r="1330" spans="1:12">
      <c r="A1330" s="39" t="s">
        <v>5087</v>
      </c>
      <c r="B1330" s="39" t="s">
        <v>5087</v>
      </c>
      <c r="C1330" s="39" t="s">
        <v>480</v>
      </c>
      <c r="D1330" s="39" t="s">
        <v>332</v>
      </c>
      <c r="E1330" s="39" t="s">
        <v>5088</v>
      </c>
      <c r="F1330" s="177" t="s">
        <v>5089</v>
      </c>
      <c r="G1330" s="177" t="s">
        <v>5089</v>
      </c>
      <c r="H1330" s="177" t="s">
        <v>5089</v>
      </c>
      <c r="I1330" s="177" t="s">
        <v>32</v>
      </c>
      <c r="J1330" s="39" t="s">
        <v>2832</v>
      </c>
      <c r="K1330" s="39" t="s">
        <v>802</v>
      </c>
    </row>
    <row r="1331" spans="1:12">
      <c r="A1331" s="39" t="s">
        <v>5090</v>
      </c>
      <c r="B1331" s="39" t="s">
        <v>5090</v>
      </c>
      <c r="C1331" s="39" t="s">
        <v>480</v>
      </c>
      <c r="D1331" s="39" t="s">
        <v>332</v>
      </c>
      <c r="E1331" s="39" t="s">
        <v>5088</v>
      </c>
      <c r="F1331" s="177" t="s">
        <v>5091</v>
      </c>
      <c r="G1331" s="177" t="s">
        <v>5091</v>
      </c>
      <c r="H1331" s="177" t="s">
        <v>5091</v>
      </c>
      <c r="I1331" s="177" t="s">
        <v>32</v>
      </c>
      <c r="J1331" s="39" t="s">
        <v>1834</v>
      </c>
      <c r="K1331" s="39" t="s">
        <v>802</v>
      </c>
    </row>
    <row r="1332" spans="1:12">
      <c r="A1332" s="39" t="s">
        <v>5092</v>
      </c>
      <c r="B1332" s="39" t="s">
        <v>5092</v>
      </c>
      <c r="C1332" s="39" t="s">
        <v>289</v>
      </c>
      <c r="D1332" s="39" t="s">
        <v>290</v>
      </c>
      <c r="E1332" s="39" t="s">
        <v>291</v>
      </c>
      <c r="F1332" s="177" t="s">
        <v>5093</v>
      </c>
      <c r="G1332" s="177" t="s">
        <v>5093</v>
      </c>
      <c r="H1332" s="177" t="s">
        <v>5093</v>
      </c>
      <c r="I1332" s="177" t="s">
        <v>23</v>
      </c>
      <c r="J1332" s="39" t="s">
        <v>18</v>
      </c>
      <c r="K1332" s="39" t="s">
        <v>485</v>
      </c>
    </row>
    <row r="1333" spans="1:12">
      <c r="A1333" s="39" t="s">
        <v>5094</v>
      </c>
      <c r="B1333" s="39" t="s">
        <v>5094</v>
      </c>
      <c r="C1333" s="39" t="s">
        <v>289</v>
      </c>
      <c r="D1333" s="39" t="s">
        <v>290</v>
      </c>
      <c r="E1333" s="39" t="s">
        <v>323</v>
      </c>
      <c r="F1333" s="177" t="s">
        <v>5095</v>
      </c>
      <c r="G1333" s="177" t="s">
        <v>5095</v>
      </c>
      <c r="H1333" s="177" t="s">
        <v>5095</v>
      </c>
      <c r="I1333" s="177" t="s">
        <v>23</v>
      </c>
      <c r="J1333" s="39" t="s">
        <v>18</v>
      </c>
      <c r="K1333" s="39" t="s">
        <v>485</v>
      </c>
    </row>
    <row r="1334" spans="1:12">
      <c r="A1334" s="39" t="s">
        <v>5096</v>
      </c>
      <c r="B1334" s="39" t="s">
        <v>5097</v>
      </c>
      <c r="C1334" s="39" t="s">
        <v>35</v>
      </c>
      <c r="D1334" s="39" t="s">
        <v>183</v>
      </c>
      <c r="E1334" s="416" t="s">
        <v>183</v>
      </c>
      <c r="F1334" s="177" t="s">
        <v>3104</v>
      </c>
      <c r="G1334" s="177" t="s">
        <v>5098</v>
      </c>
      <c r="H1334" s="177" t="s">
        <v>5099</v>
      </c>
      <c r="I1334" s="177" t="s">
        <v>32</v>
      </c>
      <c r="J1334" s="39" t="s">
        <v>3709</v>
      </c>
      <c r="K1334" s="39" t="s">
        <v>802</v>
      </c>
    </row>
    <row r="1335" spans="1:12">
      <c r="A1335" s="39" t="s">
        <v>5100</v>
      </c>
      <c r="B1335" s="39" t="s">
        <v>5100</v>
      </c>
      <c r="C1335" s="39" t="s">
        <v>4507</v>
      </c>
      <c r="D1335" s="39" t="s">
        <v>5101</v>
      </c>
      <c r="E1335" s="39" t="s">
        <v>5102</v>
      </c>
      <c r="F1335" s="177" t="s">
        <v>5103</v>
      </c>
      <c r="G1335" s="177" t="s">
        <v>5104</v>
      </c>
      <c r="H1335" s="177" t="s">
        <v>5104</v>
      </c>
      <c r="I1335" s="177" t="s">
        <v>32</v>
      </c>
      <c r="J1335" s="39" t="s">
        <v>558</v>
      </c>
      <c r="K1335" s="39" t="s">
        <v>485</v>
      </c>
      <c r="L1335" s="39" t="s">
        <v>5105</v>
      </c>
    </row>
    <row r="1336" spans="1:12">
      <c r="A1336" s="39" t="s">
        <v>5106</v>
      </c>
      <c r="B1336" s="39" t="s">
        <v>5106</v>
      </c>
      <c r="C1336" s="39" t="s">
        <v>4507</v>
      </c>
      <c r="D1336" s="39" t="s">
        <v>5107</v>
      </c>
      <c r="E1336" s="39" t="s">
        <v>5108</v>
      </c>
      <c r="F1336" s="177" t="s">
        <v>5109</v>
      </c>
      <c r="G1336" s="177" t="s">
        <v>5110</v>
      </c>
      <c r="H1336" s="177" t="s">
        <v>5110</v>
      </c>
      <c r="I1336" s="177" t="s">
        <v>32</v>
      </c>
      <c r="J1336" s="39" t="s">
        <v>558</v>
      </c>
      <c r="K1336" s="39" t="s">
        <v>485</v>
      </c>
      <c r="L1336" s="39" t="s">
        <v>5105</v>
      </c>
    </row>
    <row r="1337" spans="1:12">
      <c r="A1337" s="39" t="s">
        <v>5111</v>
      </c>
      <c r="B1337" s="39" t="s">
        <v>5111</v>
      </c>
      <c r="C1337" s="39" t="s">
        <v>4485</v>
      </c>
      <c r="D1337" s="39" t="s">
        <v>5112</v>
      </c>
      <c r="E1337" s="39" t="s">
        <v>5113</v>
      </c>
      <c r="F1337" s="177" t="s">
        <v>5114</v>
      </c>
      <c r="G1337" s="177" t="s">
        <v>5114</v>
      </c>
      <c r="H1337" s="177" t="s">
        <v>5114</v>
      </c>
      <c r="I1337" s="177" t="s">
        <v>32</v>
      </c>
      <c r="J1337" s="39" t="s">
        <v>558</v>
      </c>
      <c r="K1337" s="39" t="s">
        <v>485</v>
      </c>
      <c r="L1337" s="39" t="s">
        <v>5105</v>
      </c>
    </row>
    <row r="1338" spans="1:12">
      <c r="A1338" s="39" t="s">
        <v>5115</v>
      </c>
      <c r="B1338" s="39" t="s">
        <v>5115</v>
      </c>
      <c r="C1338" s="39" t="s">
        <v>4485</v>
      </c>
      <c r="D1338" s="39" t="s">
        <v>5112</v>
      </c>
      <c r="E1338" s="39" t="s">
        <v>5113</v>
      </c>
      <c r="F1338" s="177" t="s">
        <v>5114</v>
      </c>
      <c r="G1338" s="177" t="s">
        <v>5114</v>
      </c>
      <c r="H1338" s="177" t="s">
        <v>5114</v>
      </c>
      <c r="I1338" s="177" t="s">
        <v>32</v>
      </c>
      <c r="J1338" s="39" t="s">
        <v>558</v>
      </c>
      <c r="K1338" s="39" t="s">
        <v>485</v>
      </c>
      <c r="L1338" s="39" t="s">
        <v>5105</v>
      </c>
    </row>
    <row r="1339" spans="1:12">
      <c r="A1339" s="39" t="s">
        <v>5116</v>
      </c>
      <c r="B1339" s="39" t="s">
        <v>5116</v>
      </c>
      <c r="C1339" s="39" t="s">
        <v>5117</v>
      </c>
      <c r="D1339" s="39" t="s">
        <v>5118</v>
      </c>
      <c r="E1339" s="39" t="s">
        <v>5118</v>
      </c>
      <c r="F1339" s="177" t="s">
        <v>4490</v>
      </c>
      <c r="G1339" s="177" t="s">
        <v>4490</v>
      </c>
      <c r="H1339" s="177" t="s">
        <v>4490</v>
      </c>
      <c r="I1339" s="177" t="s">
        <v>32</v>
      </c>
      <c r="J1339" s="39" t="s">
        <v>558</v>
      </c>
      <c r="K1339" s="39" t="s">
        <v>485</v>
      </c>
      <c r="L1339" s="39" t="s">
        <v>5105</v>
      </c>
    </row>
    <row r="1340" spans="1:12">
      <c r="A1340" s="39" t="s">
        <v>5119</v>
      </c>
      <c r="B1340" s="39" t="s">
        <v>5119</v>
      </c>
      <c r="C1340" s="39" t="s">
        <v>5117</v>
      </c>
      <c r="D1340" s="39" t="s">
        <v>5118</v>
      </c>
      <c r="E1340" s="39" t="s">
        <v>5118</v>
      </c>
      <c r="F1340" s="177" t="s">
        <v>5120</v>
      </c>
      <c r="G1340" s="177" t="s">
        <v>5120</v>
      </c>
      <c r="H1340" s="177" t="s">
        <v>5120</v>
      </c>
      <c r="I1340" s="177" t="s">
        <v>32</v>
      </c>
      <c r="J1340" s="39" t="s">
        <v>558</v>
      </c>
      <c r="K1340" s="39" t="s">
        <v>485</v>
      </c>
      <c r="L1340" s="39" t="s">
        <v>5105</v>
      </c>
    </row>
    <row r="1341" spans="1:12">
      <c r="A1341" s="39" t="s">
        <v>5121</v>
      </c>
      <c r="B1341" s="39" t="s">
        <v>5121</v>
      </c>
      <c r="C1341" s="39" t="s">
        <v>5061</v>
      </c>
      <c r="D1341" s="39" t="s">
        <v>5062</v>
      </c>
      <c r="E1341" s="39" t="s">
        <v>5083</v>
      </c>
      <c r="F1341" s="177" t="s">
        <v>5122</v>
      </c>
      <c r="I1341" s="177" t="s">
        <v>32</v>
      </c>
      <c r="J1341" s="39" t="s">
        <v>4682</v>
      </c>
      <c r="K1341" s="39" t="s">
        <v>485</v>
      </c>
    </row>
    <row r="1342" spans="1:12">
      <c r="A1342" s="39" t="s">
        <v>5123</v>
      </c>
      <c r="B1342" s="39" t="s">
        <v>5123</v>
      </c>
      <c r="C1342" s="39" t="s">
        <v>5061</v>
      </c>
      <c r="D1342" s="39" t="s">
        <v>5062</v>
      </c>
      <c r="E1342" s="39" t="s">
        <v>5124</v>
      </c>
      <c r="F1342" s="177" t="s">
        <v>5125</v>
      </c>
      <c r="I1342" s="177" t="s">
        <v>32</v>
      </c>
      <c r="J1342" s="39" t="s">
        <v>4682</v>
      </c>
      <c r="K1342" s="39" t="s">
        <v>485</v>
      </c>
    </row>
    <row r="1343" spans="1:12">
      <c r="A1343" s="39" t="s">
        <v>5126</v>
      </c>
      <c r="B1343" s="39" t="s">
        <v>5126</v>
      </c>
      <c r="C1343" s="39" t="s">
        <v>5061</v>
      </c>
      <c r="D1343" s="39" t="s">
        <v>5062</v>
      </c>
      <c r="E1343" s="39" t="s">
        <v>5127</v>
      </c>
      <c r="F1343" s="177" t="s">
        <v>5128</v>
      </c>
      <c r="I1343" s="177" t="s">
        <v>32</v>
      </c>
      <c r="J1343" s="39" t="s">
        <v>4682</v>
      </c>
      <c r="K1343" s="39" t="s">
        <v>485</v>
      </c>
    </row>
    <row r="1344" spans="1:12">
      <c r="A1344" s="39" t="s">
        <v>5129</v>
      </c>
      <c r="B1344" s="39" t="s">
        <v>5129</v>
      </c>
      <c r="C1344" s="39" t="s">
        <v>5061</v>
      </c>
      <c r="D1344" s="39" t="s">
        <v>5062</v>
      </c>
      <c r="E1344" s="39" t="s">
        <v>5130</v>
      </c>
      <c r="F1344" s="177" t="s">
        <v>5131</v>
      </c>
      <c r="I1344" s="177" t="s">
        <v>32</v>
      </c>
      <c r="J1344" s="39" t="s">
        <v>4682</v>
      </c>
      <c r="K1344" s="39" t="s">
        <v>485</v>
      </c>
    </row>
    <row r="1345" spans="1:13">
      <c r="A1345" s="39" t="s">
        <v>5132</v>
      </c>
      <c r="B1345" s="39" t="s">
        <v>5132</v>
      </c>
      <c r="C1345" s="39" t="s">
        <v>5061</v>
      </c>
      <c r="D1345" s="39" t="s">
        <v>5062</v>
      </c>
      <c r="E1345" s="39" t="s">
        <v>5133</v>
      </c>
      <c r="F1345" s="177" t="s">
        <v>5134</v>
      </c>
      <c r="I1345" s="177" t="s">
        <v>32</v>
      </c>
      <c r="J1345" s="39" t="s">
        <v>4682</v>
      </c>
      <c r="K1345" s="39" t="s">
        <v>485</v>
      </c>
    </row>
    <row r="1346" spans="1:13">
      <c r="A1346" s="39" t="s">
        <v>5135</v>
      </c>
      <c r="B1346" s="39" t="s">
        <v>5135</v>
      </c>
      <c r="C1346" s="39" t="s">
        <v>5061</v>
      </c>
      <c r="D1346" s="39" t="s">
        <v>5062</v>
      </c>
      <c r="E1346" s="39" t="s">
        <v>5136</v>
      </c>
      <c r="F1346" s="177" t="s">
        <v>5137</v>
      </c>
      <c r="I1346" s="177" t="s">
        <v>32</v>
      </c>
      <c r="J1346" s="39" t="s">
        <v>4682</v>
      </c>
      <c r="K1346" s="39" t="s">
        <v>485</v>
      </c>
    </row>
    <row r="1347" spans="1:13">
      <c r="A1347" s="39" t="s">
        <v>5138</v>
      </c>
      <c r="B1347" s="39" t="s">
        <v>5138</v>
      </c>
      <c r="C1347" s="39" t="s">
        <v>5061</v>
      </c>
      <c r="D1347" s="39" t="s">
        <v>5062</v>
      </c>
      <c r="E1347" s="39" t="s">
        <v>5139</v>
      </c>
      <c r="F1347" s="177" t="s">
        <v>5140</v>
      </c>
      <c r="I1347" s="177" t="s">
        <v>32</v>
      </c>
      <c r="J1347" s="39" t="s">
        <v>4682</v>
      </c>
      <c r="K1347" s="39" t="s">
        <v>485</v>
      </c>
    </row>
    <row r="1348" spans="1:13">
      <c r="A1348" s="39" t="s">
        <v>5141</v>
      </c>
      <c r="B1348" s="39" t="s">
        <v>5141</v>
      </c>
      <c r="C1348" s="39" t="s">
        <v>5061</v>
      </c>
      <c r="D1348" s="39" t="s">
        <v>5062</v>
      </c>
      <c r="E1348" s="39" t="s">
        <v>5142</v>
      </c>
      <c r="F1348" s="177" t="s">
        <v>5143</v>
      </c>
      <c r="I1348" s="177" t="s">
        <v>32</v>
      </c>
      <c r="J1348" s="39" t="s">
        <v>4682</v>
      </c>
      <c r="K1348" s="39" t="s">
        <v>485</v>
      </c>
    </row>
    <row r="1349" spans="1:13">
      <c r="A1349" s="39" t="s">
        <v>5144</v>
      </c>
      <c r="B1349" s="39" t="s">
        <v>5144</v>
      </c>
      <c r="C1349" s="39" t="s">
        <v>289</v>
      </c>
      <c r="D1349" s="39" t="s">
        <v>290</v>
      </c>
      <c r="E1349" s="39" t="s">
        <v>291</v>
      </c>
      <c r="F1349" s="177" t="s">
        <v>5145</v>
      </c>
      <c r="G1349" s="177" t="s">
        <v>5145</v>
      </c>
      <c r="H1349" s="177" t="s">
        <v>5145</v>
      </c>
      <c r="I1349" s="177" t="s">
        <v>32</v>
      </c>
      <c r="J1349" s="39" t="s">
        <v>5146</v>
      </c>
      <c r="K1349" s="39" t="s">
        <v>546</v>
      </c>
      <c r="M1349" s="69" t="s">
        <v>26</v>
      </c>
    </row>
    <row r="1350" spans="1:13">
      <c r="A1350" s="39" t="s">
        <v>5147</v>
      </c>
      <c r="B1350" s="39" t="s">
        <v>5147</v>
      </c>
      <c r="C1350" s="39" t="s">
        <v>289</v>
      </c>
      <c r="D1350" s="39" t="s">
        <v>290</v>
      </c>
      <c r="E1350" s="39" t="s">
        <v>291</v>
      </c>
      <c r="F1350" s="177" t="s">
        <v>5148</v>
      </c>
      <c r="G1350" s="177" t="s">
        <v>5148</v>
      </c>
      <c r="H1350" s="177" t="s">
        <v>5148</v>
      </c>
      <c r="I1350" s="177" t="s">
        <v>32</v>
      </c>
      <c r="J1350" s="39" t="s">
        <v>1541</v>
      </c>
      <c r="K1350" s="39" t="s">
        <v>546</v>
      </c>
    </row>
    <row r="1351" spans="1:13">
      <c r="A1351" s="39" t="s">
        <v>5149</v>
      </c>
      <c r="B1351" s="39" t="s">
        <v>5149</v>
      </c>
      <c r="C1351" s="39" t="s">
        <v>289</v>
      </c>
      <c r="D1351" s="39" t="s">
        <v>290</v>
      </c>
      <c r="E1351" s="39" t="s">
        <v>291</v>
      </c>
      <c r="F1351" s="177" t="s">
        <v>5150</v>
      </c>
      <c r="G1351" s="177" t="s">
        <v>5150</v>
      </c>
      <c r="H1351" s="177" t="s">
        <v>5150</v>
      </c>
      <c r="I1351" s="177" t="s">
        <v>23</v>
      </c>
      <c r="J1351" s="39" t="s">
        <v>18</v>
      </c>
      <c r="K1351" s="39" t="s">
        <v>485</v>
      </c>
      <c r="M1351" s="69" t="s">
        <v>26</v>
      </c>
    </row>
    <row r="1352" spans="1:13">
      <c r="A1352" s="39" t="s">
        <v>5151</v>
      </c>
      <c r="B1352" s="39" t="s">
        <v>5151</v>
      </c>
      <c r="C1352" s="39" t="s">
        <v>289</v>
      </c>
      <c r="D1352" s="39" t="s">
        <v>290</v>
      </c>
      <c r="E1352" s="39" t="s">
        <v>291</v>
      </c>
      <c r="F1352" s="177" t="s">
        <v>5152</v>
      </c>
      <c r="G1352" s="177" t="s">
        <v>5152</v>
      </c>
      <c r="H1352" s="177" t="s">
        <v>5152</v>
      </c>
      <c r="I1352" s="177" t="s">
        <v>23</v>
      </c>
      <c r="J1352" s="39" t="s">
        <v>18</v>
      </c>
      <c r="K1352" s="39" t="s">
        <v>485</v>
      </c>
    </row>
    <row r="1353" spans="1:13">
      <c r="A1353" s="39" t="s">
        <v>5153</v>
      </c>
      <c r="B1353" s="39" t="s">
        <v>5153</v>
      </c>
      <c r="C1353" s="39" t="s">
        <v>289</v>
      </c>
      <c r="D1353" s="39" t="s">
        <v>290</v>
      </c>
      <c r="E1353" s="39" t="s">
        <v>291</v>
      </c>
      <c r="F1353" s="177" t="s">
        <v>5154</v>
      </c>
      <c r="G1353" s="177" t="s">
        <v>5154</v>
      </c>
      <c r="H1353" s="177" t="s">
        <v>5154</v>
      </c>
      <c r="I1353" s="177" t="s">
        <v>32</v>
      </c>
      <c r="J1353" s="39" t="s">
        <v>1228</v>
      </c>
      <c r="K1353" s="39" t="s">
        <v>802</v>
      </c>
    </row>
    <row r="1354" spans="1:13">
      <c r="A1354" s="39" t="s">
        <v>5155</v>
      </c>
      <c r="B1354" s="39" t="s">
        <v>5155</v>
      </c>
      <c r="C1354" s="39" t="s">
        <v>289</v>
      </c>
      <c r="D1354" s="39" t="s">
        <v>290</v>
      </c>
      <c r="E1354" s="39" t="s">
        <v>291</v>
      </c>
      <c r="F1354" s="177" t="s">
        <v>5156</v>
      </c>
      <c r="G1354" s="177" t="s">
        <v>5156</v>
      </c>
      <c r="H1354" s="177" t="s">
        <v>5156</v>
      </c>
      <c r="I1354" s="177" t="s">
        <v>54</v>
      </c>
      <c r="J1354" s="39" t="s">
        <v>54</v>
      </c>
      <c r="K1354" s="39" t="s">
        <v>485</v>
      </c>
    </row>
    <row r="1355" spans="1:13">
      <c r="A1355" s="39" t="s">
        <v>5157</v>
      </c>
      <c r="B1355" s="39" t="s">
        <v>5157</v>
      </c>
      <c r="C1355" s="39" t="s">
        <v>289</v>
      </c>
      <c r="D1355" s="39" t="s">
        <v>290</v>
      </c>
      <c r="E1355" s="39" t="s">
        <v>291</v>
      </c>
      <c r="F1355" s="177" t="s">
        <v>5158</v>
      </c>
      <c r="G1355" s="177" t="s">
        <v>5158</v>
      </c>
      <c r="H1355" s="177" t="s">
        <v>5158</v>
      </c>
      <c r="I1355" s="177" t="s">
        <v>32</v>
      </c>
      <c r="J1355" s="39" t="s">
        <v>812</v>
      </c>
      <c r="K1355" s="39" t="s">
        <v>485</v>
      </c>
    </row>
    <row r="1356" spans="1:13">
      <c r="A1356" s="39" t="s">
        <v>5159</v>
      </c>
      <c r="B1356" s="39" t="s">
        <v>5159</v>
      </c>
      <c r="C1356" s="39" t="s">
        <v>289</v>
      </c>
      <c r="D1356" s="39" t="s">
        <v>290</v>
      </c>
      <c r="E1356" s="39" t="s">
        <v>291</v>
      </c>
      <c r="F1356" s="177" t="s">
        <v>5160</v>
      </c>
      <c r="G1356" s="177" t="s">
        <v>5160</v>
      </c>
      <c r="H1356" s="177" t="s">
        <v>5160</v>
      </c>
      <c r="I1356" s="177" t="s">
        <v>32</v>
      </c>
      <c r="J1356" s="39" t="s">
        <v>1412</v>
      </c>
      <c r="K1356" s="39" t="s">
        <v>802</v>
      </c>
    </row>
    <row r="1357" spans="1:13">
      <c r="A1357" s="39" t="s">
        <v>5161</v>
      </c>
      <c r="B1357" s="39" t="s">
        <v>5161</v>
      </c>
      <c r="C1357" s="39" t="s">
        <v>289</v>
      </c>
      <c r="D1357" s="39" t="s">
        <v>290</v>
      </c>
      <c r="E1357" s="39" t="s">
        <v>291</v>
      </c>
      <c r="F1357" s="177" t="s">
        <v>5162</v>
      </c>
      <c r="G1357" s="177" t="s">
        <v>5162</v>
      </c>
      <c r="H1357" s="177" t="s">
        <v>5162</v>
      </c>
      <c r="I1357" s="177" t="s">
        <v>32</v>
      </c>
      <c r="J1357" s="39" t="s">
        <v>1772</v>
      </c>
      <c r="K1357" s="39" t="s">
        <v>802</v>
      </c>
    </row>
    <row r="1358" spans="1:13">
      <c r="A1358" s="39" t="s">
        <v>5163</v>
      </c>
      <c r="B1358" s="39" t="s">
        <v>5163</v>
      </c>
      <c r="C1358" s="39" t="s">
        <v>289</v>
      </c>
      <c r="D1358" s="39" t="s">
        <v>290</v>
      </c>
      <c r="E1358" s="39" t="s">
        <v>291</v>
      </c>
      <c r="F1358" s="177" t="s">
        <v>5164</v>
      </c>
      <c r="G1358" s="177" t="s">
        <v>5164</v>
      </c>
      <c r="H1358" s="177" t="s">
        <v>5164</v>
      </c>
      <c r="I1358" s="177" t="s">
        <v>32</v>
      </c>
      <c r="J1358" s="39" t="s">
        <v>2692</v>
      </c>
      <c r="K1358" s="39" t="s">
        <v>802</v>
      </c>
    </row>
    <row r="1359" spans="1:13">
      <c r="A1359" s="39" t="s">
        <v>5165</v>
      </c>
      <c r="B1359" s="39" t="s">
        <v>5165</v>
      </c>
      <c r="C1359" s="39" t="s">
        <v>289</v>
      </c>
      <c r="D1359" s="39" t="s">
        <v>290</v>
      </c>
      <c r="E1359" s="39" t="s">
        <v>291</v>
      </c>
      <c r="F1359" s="177" t="s">
        <v>5166</v>
      </c>
      <c r="G1359" s="177" t="s">
        <v>5166</v>
      </c>
      <c r="H1359" s="177" t="s">
        <v>5166</v>
      </c>
      <c r="I1359" s="177" t="s">
        <v>23</v>
      </c>
      <c r="J1359" s="39" t="s">
        <v>18</v>
      </c>
      <c r="K1359" s="39" t="s">
        <v>485</v>
      </c>
    </row>
    <row r="1360" spans="1:13">
      <c r="A1360" s="39" t="s">
        <v>5167</v>
      </c>
      <c r="B1360" s="39" t="s">
        <v>5167</v>
      </c>
      <c r="C1360" s="39" t="s">
        <v>289</v>
      </c>
      <c r="D1360" s="39" t="s">
        <v>290</v>
      </c>
      <c r="E1360" s="39" t="s">
        <v>291</v>
      </c>
      <c r="F1360" s="177" t="s">
        <v>5168</v>
      </c>
      <c r="G1360" s="177" t="s">
        <v>5168</v>
      </c>
      <c r="H1360" s="177" t="s">
        <v>5168</v>
      </c>
      <c r="I1360" s="177" t="s">
        <v>32</v>
      </c>
      <c r="J1360" s="39" t="s">
        <v>2533</v>
      </c>
      <c r="K1360" s="39" t="s">
        <v>802</v>
      </c>
    </row>
    <row r="1361" spans="1:11">
      <c r="A1361" s="39" t="s">
        <v>5169</v>
      </c>
      <c r="B1361" s="39" t="s">
        <v>5169</v>
      </c>
      <c r="C1361" s="39" t="s">
        <v>289</v>
      </c>
      <c r="D1361" s="39" t="s">
        <v>290</v>
      </c>
      <c r="E1361" s="39" t="s">
        <v>291</v>
      </c>
      <c r="F1361" s="177" t="s">
        <v>5170</v>
      </c>
      <c r="G1361" s="177" t="s">
        <v>5170</v>
      </c>
      <c r="H1361" s="177" t="s">
        <v>5170</v>
      </c>
      <c r="I1361" s="177" t="s">
        <v>32</v>
      </c>
      <c r="J1361" s="39" t="s">
        <v>3393</v>
      </c>
      <c r="K1361" s="39" t="s">
        <v>802</v>
      </c>
    </row>
    <row r="1362" spans="1:11">
      <c r="A1362" s="39" t="s">
        <v>5171</v>
      </c>
      <c r="B1362" s="39" t="s">
        <v>5171</v>
      </c>
      <c r="C1362" s="39" t="s">
        <v>289</v>
      </c>
      <c r="D1362" s="39" t="s">
        <v>290</v>
      </c>
      <c r="E1362" s="39" t="s">
        <v>291</v>
      </c>
      <c r="F1362" s="177" t="s">
        <v>5172</v>
      </c>
      <c r="G1362" s="177" t="s">
        <v>5172</v>
      </c>
      <c r="H1362" s="177" t="s">
        <v>5172</v>
      </c>
      <c r="I1362" s="177" t="s">
        <v>32</v>
      </c>
      <c r="J1362" s="39" t="s">
        <v>955</v>
      </c>
      <c r="K1362" s="39" t="s">
        <v>802</v>
      </c>
    </row>
    <row r="1363" spans="1:11">
      <c r="A1363" s="39" t="s">
        <v>5173</v>
      </c>
      <c r="B1363" s="39" t="s">
        <v>5173</v>
      </c>
      <c r="C1363" s="39" t="s">
        <v>289</v>
      </c>
      <c r="D1363" s="39" t="s">
        <v>290</v>
      </c>
      <c r="E1363" s="39" t="s">
        <v>291</v>
      </c>
      <c r="F1363" s="177" t="s">
        <v>5174</v>
      </c>
      <c r="G1363" s="177" t="s">
        <v>5174</v>
      </c>
      <c r="H1363" s="177" t="s">
        <v>5174</v>
      </c>
      <c r="I1363" s="177" t="s">
        <v>32</v>
      </c>
      <c r="J1363" s="39" t="s">
        <v>905</v>
      </c>
      <c r="K1363" s="39" t="s">
        <v>802</v>
      </c>
    </row>
    <row r="1364" spans="1:11">
      <c r="A1364" s="39" t="s">
        <v>5175</v>
      </c>
      <c r="B1364" s="39" t="s">
        <v>5175</v>
      </c>
      <c r="C1364" s="39" t="s">
        <v>289</v>
      </c>
      <c r="D1364" s="39" t="s">
        <v>290</v>
      </c>
      <c r="E1364" s="39" t="s">
        <v>291</v>
      </c>
      <c r="F1364" s="177" t="s">
        <v>5176</v>
      </c>
      <c r="G1364" s="177" t="s">
        <v>5176</v>
      </c>
      <c r="H1364" s="177" t="s">
        <v>5176</v>
      </c>
      <c r="I1364" s="177" t="s">
        <v>32</v>
      </c>
      <c r="J1364" s="39" t="s">
        <v>1126</v>
      </c>
      <c r="K1364" s="39" t="s">
        <v>802</v>
      </c>
    </row>
    <row r="1365" spans="1:11">
      <c r="A1365" s="39" t="s">
        <v>5177</v>
      </c>
      <c r="B1365" s="39" t="s">
        <v>5177</v>
      </c>
      <c r="C1365" s="39" t="s">
        <v>289</v>
      </c>
      <c r="D1365" s="39" t="s">
        <v>290</v>
      </c>
      <c r="E1365" s="39" t="s">
        <v>291</v>
      </c>
      <c r="F1365" s="177" t="s">
        <v>5178</v>
      </c>
      <c r="G1365" s="177" t="s">
        <v>5178</v>
      </c>
      <c r="H1365" s="177" t="s">
        <v>5178</v>
      </c>
      <c r="I1365" s="177" t="s">
        <v>32</v>
      </c>
      <c r="J1365" s="39" t="s">
        <v>861</v>
      </c>
      <c r="K1365" s="39" t="s">
        <v>802</v>
      </c>
    </row>
    <row r="1366" spans="1:11">
      <c r="A1366" s="39" t="s">
        <v>5179</v>
      </c>
      <c r="B1366" s="39" t="s">
        <v>5179</v>
      </c>
      <c r="C1366" s="39" t="s">
        <v>289</v>
      </c>
      <c r="D1366" s="39" t="s">
        <v>290</v>
      </c>
      <c r="E1366" s="39" t="s">
        <v>291</v>
      </c>
      <c r="F1366" s="177" t="s">
        <v>5180</v>
      </c>
      <c r="G1366" s="177" t="s">
        <v>5180</v>
      </c>
      <c r="H1366" s="177" t="s">
        <v>5180</v>
      </c>
      <c r="I1366" s="177" t="s">
        <v>32</v>
      </c>
      <c r="J1366" s="39" t="s">
        <v>933</v>
      </c>
      <c r="K1366" s="39" t="s">
        <v>802</v>
      </c>
    </row>
    <row r="1367" spans="1:11">
      <c r="A1367" s="39" t="s">
        <v>5181</v>
      </c>
      <c r="B1367" s="39" t="s">
        <v>5181</v>
      </c>
      <c r="C1367" s="39" t="s">
        <v>289</v>
      </c>
      <c r="D1367" s="39" t="s">
        <v>290</v>
      </c>
      <c r="E1367" s="39" t="s">
        <v>291</v>
      </c>
      <c r="F1367" s="177" t="s">
        <v>5182</v>
      </c>
      <c r="G1367" s="177" t="s">
        <v>5182</v>
      </c>
      <c r="H1367" s="177" t="s">
        <v>5182</v>
      </c>
      <c r="I1367" s="177" t="s">
        <v>23</v>
      </c>
      <c r="J1367" s="39" t="s">
        <v>18</v>
      </c>
      <c r="K1367" s="39" t="s">
        <v>485</v>
      </c>
    </row>
    <row r="1368" spans="1:11">
      <c r="A1368" s="39" t="s">
        <v>5183</v>
      </c>
      <c r="B1368" s="39" t="s">
        <v>5183</v>
      </c>
      <c r="C1368" s="39" t="s">
        <v>289</v>
      </c>
      <c r="D1368" s="39" t="s">
        <v>290</v>
      </c>
      <c r="E1368" s="39" t="s">
        <v>291</v>
      </c>
      <c r="F1368" s="177" t="s">
        <v>5184</v>
      </c>
      <c r="G1368" s="177" t="s">
        <v>5184</v>
      </c>
      <c r="H1368" s="177" t="s">
        <v>5184</v>
      </c>
      <c r="I1368" s="177" t="s">
        <v>23</v>
      </c>
      <c r="J1368" s="39" t="s">
        <v>18</v>
      </c>
      <c r="K1368" s="39" t="s">
        <v>485</v>
      </c>
    </row>
    <row r="1369" spans="1:11">
      <c r="A1369" s="39" t="s">
        <v>5185</v>
      </c>
      <c r="B1369" s="39" t="s">
        <v>5185</v>
      </c>
      <c r="C1369" s="39" t="s">
        <v>289</v>
      </c>
      <c r="D1369" s="39" t="s">
        <v>290</v>
      </c>
      <c r="E1369" s="39" t="s">
        <v>291</v>
      </c>
      <c r="F1369" s="177" t="s">
        <v>5186</v>
      </c>
      <c r="G1369" s="177" t="s">
        <v>5186</v>
      </c>
      <c r="H1369" s="177" t="s">
        <v>5186</v>
      </c>
      <c r="I1369" s="177" t="s">
        <v>32</v>
      </c>
      <c r="J1369" s="39" t="s">
        <v>1984</v>
      </c>
      <c r="K1369" s="39" t="s">
        <v>802</v>
      </c>
    </row>
    <row r="1370" spans="1:11">
      <c r="A1370" s="39" t="s">
        <v>5187</v>
      </c>
      <c r="B1370" s="39" t="s">
        <v>5187</v>
      </c>
      <c r="C1370" s="39" t="s">
        <v>289</v>
      </c>
      <c r="D1370" s="39" t="s">
        <v>290</v>
      </c>
      <c r="E1370" s="39" t="s">
        <v>291</v>
      </c>
      <c r="F1370" s="177" t="s">
        <v>5188</v>
      </c>
      <c r="G1370" s="177" t="s">
        <v>5188</v>
      </c>
      <c r="H1370" s="177" t="s">
        <v>5188</v>
      </c>
      <c r="I1370" s="177" t="s">
        <v>32</v>
      </c>
      <c r="J1370" s="39" t="s">
        <v>2681</v>
      </c>
      <c r="K1370" s="39" t="s">
        <v>802</v>
      </c>
    </row>
    <row r="1371" spans="1:11">
      <c r="A1371" s="39" t="s">
        <v>5189</v>
      </c>
      <c r="B1371" s="39" t="s">
        <v>5189</v>
      </c>
      <c r="C1371" s="39" t="s">
        <v>289</v>
      </c>
      <c r="D1371" s="39" t="s">
        <v>290</v>
      </c>
      <c r="E1371" s="39" t="s">
        <v>291</v>
      </c>
      <c r="F1371" s="177" t="s">
        <v>5190</v>
      </c>
      <c r="G1371" s="177" t="s">
        <v>5190</v>
      </c>
      <c r="H1371" s="177" t="s">
        <v>5190</v>
      </c>
      <c r="I1371" s="177" t="s">
        <v>32</v>
      </c>
      <c r="J1371" s="39" t="s">
        <v>5191</v>
      </c>
      <c r="K1371" s="39" t="s">
        <v>802</v>
      </c>
    </row>
    <row r="1372" spans="1:11">
      <c r="A1372" s="39" t="s">
        <v>5192</v>
      </c>
      <c r="B1372" s="39" t="s">
        <v>5192</v>
      </c>
      <c r="C1372" s="39" t="s">
        <v>289</v>
      </c>
      <c r="D1372" s="39" t="s">
        <v>290</v>
      </c>
      <c r="E1372" s="39" t="s">
        <v>291</v>
      </c>
      <c r="F1372" s="177" t="s">
        <v>5193</v>
      </c>
      <c r="G1372" s="177" t="s">
        <v>5193</v>
      </c>
      <c r="H1372" s="177" t="s">
        <v>5193</v>
      </c>
      <c r="I1372" s="177" t="s">
        <v>23</v>
      </c>
      <c r="J1372" s="39" t="s">
        <v>18</v>
      </c>
      <c r="K1372" s="39" t="s">
        <v>485</v>
      </c>
    </row>
    <row r="1373" spans="1:11">
      <c r="A1373" s="39" t="s">
        <v>5194</v>
      </c>
      <c r="B1373" s="39" t="s">
        <v>5194</v>
      </c>
      <c r="C1373" s="39" t="s">
        <v>289</v>
      </c>
      <c r="D1373" s="39" t="s">
        <v>290</v>
      </c>
      <c r="E1373" s="39" t="s">
        <v>291</v>
      </c>
      <c r="F1373" s="177" t="s">
        <v>5195</v>
      </c>
      <c r="G1373" s="177" t="s">
        <v>5195</v>
      </c>
      <c r="H1373" s="177" t="s">
        <v>5195</v>
      </c>
      <c r="I1373" s="177" t="s">
        <v>32</v>
      </c>
      <c r="J1373" s="39" t="s">
        <v>5196</v>
      </c>
      <c r="K1373" s="39" t="s">
        <v>802</v>
      </c>
    </row>
    <row r="1374" spans="1:11">
      <c r="A1374" s="39" t="s">
        <v>5197</v>
      </c>
      <c r="B1374" s="39" t="s">
        <v>5197</v>
      </c>
      <c r="C1374" s="39" t="s">
        <v>289</v>
      </c>
      <c r="D1374" s="39" t="s">
        <v>290</v>
      </c>
      <c r="E1374" s="39" t="s">
        <v>291</v>
      </c>
      <c r="F1374" s="177" t="s">
        <v>5198</v>
      </c>
      <c r="G1374" s="177" t="s">
        <v>5198</v>
      </c>
      <c r="H1374" s="177" t="s">
        <v>5198</v>
      </c>
      <c r="I1374" s="177" t="s">
        <v>23</v>
      </c>
      <c r="J1374" s="39" t="s">
        <v>18</v>
      </c>
      <c r="K1374" s="39" t="s">
        <v>485</v>
      </c>
    </row>
    <row r="1375" spans="1:11">
      <c r="A1375" s="39" t="s">
        <v>5199</v>
      </c>
      <c r="B1375" s="39" t="s">
        <v>5199</v>
      </c>
      <c r="C1375" s="39" t="s">
        <v>289</v>
      </c>
      <c r="D1375" s="39" t="s">
        <v>290</v>
      </c>
      <c r="E1375" s="39" t="s">
        <v>291</v>
      </c>
      <c r="F1375" s="177" t="s">
        <v>5200</v>
      </c>
      <c r="G1375" s="177" t="s">
        <v>5200</v>
      </c>
      <c r="H1375" s="177" t="s">
        <v>5200</v>
      </c>
      <c r="I1375" s="177" t="s">
        <v>32</v>
      </c>
      <c r="J1375" s="424" t="s">
        <v>969</v>
      </c>
      <c r="K1375" s="39" t="s">
        <v>802</v>
      </c>
    </row>
    <row r="1376" spans="1:11">
      <c r="A1376" s="39" t="s">
        <v>5201</v>
      </c>
      <c r="B1376" s="39" t="s">
        <v>5201</v>
      </c>
      <c r="C1376" s="39" t="s">
        <v>289</v>
      </c>
      <c r="D1376" s="39" t="s">
        <v>290</v>
      </c>
      <c r="E1376" s="39" t="s">
        <v>291</v>
      </c>
      <c r="F1376" s="177" t="s">
        <v>5202</v>
      </c>
      <c r="G1376" s="177" t="s">
        <v>5202</v>
      </c>
      <c r="H1376" s="177" t="s">
        <v>5202</v>
      </c>
      <c r="I1376" s="177" t="s">
        <v>32</v>
      </c>
      <c r="J1376" s="424" t="s">
        <v>1068</v>
      </c>
      <c r="K1376" s="39" t="s">
        <v>802</v>
      </c>
    </row>
    <row r="1377" spans="1:13">
      <c r="A1377" s="39" t="s">
        <v>5203</v>
      </c>
      <c r="B1377" s="39" t="s">
        <v>5203</v>
      </c>
      <c r="C1377" s="39" t="s">
        <v>289</v>
      </c>
      <c r="D1377" s="39" t="s">
        <v>290</v>
      </c>
      <c r="E1377" s="39" t="s">
        <v>291</v>
      </c>
      <c r="F1377" s="177" t="s">
        <v>5204</v>
      </c>
      <c r="G1377" s="177" t="s">
        <v>5204</v>
      </c>
      <c r="H1377" s="177" t="s">
        <v>5204</v>
      </c>
      <c r="I1377" s="177" t="s">
        <v>32</v>
      </c>
      <c r="J1377" s="424" t="s">
        <v>5205</v>
      </c>
      <c r="K1377" s="39" t="s">
        <v>802</v>
      </c>
    </row>
    <row r="1378" spans="1:13">
      <c r="A1378" s="39" t="s">
        <v>5206</v>
      </c>
      <c r="B1378" s="39" t="s">
        <v>5206</v>
      </c>
      <c r="C1378" s="39" t="s">
        <v>289</v>
      </c>
      <c r="D1378" s="39" t="s">
        <v>290</v>
      </c>
      <c r="E1378" s="39" t="s">
        <v>291</v>
      </c>
      <c r="F1378" s="177" t="s">
        <v>5207</v>
      </c>
      <c r="G1378" s="177" t="s">
        <v>5207</v>
      </c>
      <c r="H1378" s="177" t="s">
        <v>5207</v>
      </c>
      <c r="I1378" s="177" t="s">
        <v>23</v>
      </c>
      <c r="J1378" s="39" t="s">
        <v>18</v>
      </c>
      <c r="K1378" s="39" t="s">
        <v>485</v>
      </c>
    </row>
    <row r="1379" spans="1:13">
      <c r="A1379" s="39" t="s">
        <v>5208</v>
      </c>
      <c r="B1379" s="39" t="s">
        <v>5208</v>
      </c>
      <c r="C1379" s="39" t="s">
        <v>289</v>
      </c>
      <c r="D1379" s="39" t="s">
        <v>290</v>
      </c>
      <c r="E1379" s="39" t="s">
        <v>291</v>
      </c>
      <c r="F1379" s="177" t="s">
        <v>5209</v>
      </c>
      <c r="G1379" s="177" t="s">
        <v>5209</v>
      </c>
      <c r="H1379" s="177" t="s">
        <v>5209</v>
      </c>
      <c r="I1379" s="177" t="s">
        <v>23</v>
      </c>
      <c r="J1379" s="39" t="s">
        <v>18</v>
      </c>
      <c r="K1379" s="39" t="s">
        <v>485</v>
      </c>
      <c r="M1379" s="69" t="s">
        <v>26</v>
      </c>
    </row>
    <row r="1380" spans="1:13">
      <c r="A1380" s="39" t="s">
        <v>336</v>
      </c>
      <c r="B1380" s="39" t="s">
        <v>336</v>
      </c>
      <c r="C1380" s="39" t="s">
        <v>289</v>
      </c>
      <c r="D1380" s="39" t="s">
        <v>290</v>
      </c>
      <c r="E1380" s="39" t="s">
        <v>291</v>
      </c>
      <c r="F1380" s="177" t="s">
        <v>337</v>
      </c>
      <c r="G1380" s="177" t="s">
        <v>337</v>
      </c>
      <c r="H1380" s="177" t="s">
        <v>337</v>
      </c>
      <c r="I1380" s="177" t="s">
        <v>23</v>
      </c>
      <c r="J1380" s="39" t="s">
        <v>18</v>
      </c>
      <c r="K1380" s="39" t="s">
        <v>24</v>
      </c>
    </row>
    <row r="1381" spans="1:13">
      <c r="A1381" s="39" t="s">
        <v>5210</v>
      </c>
      <c r="B1381" s="39" t="s">
        <v>5210</v>
      </c>
      <c r="C1381" s="39" t="s">
        <v>289</v>
      </c>
      <c r="D1381" s="39" t="s">
        <v>290</v>
      </c>
      <c r="E1381" s="39" t="s">
        <v>291</v>
      </c>
      <c r="F1381" s="177" t="s">
        <v>5211</v>
      </c>
      <c r="G1381" s="177" t="s">
        <v>5211</v>
      </c>
      <c r="H1381" s="177" t="s">
        <v>5211</v>
      </c>
      <c r="I1381" s="177" t="s">
        <v>32</v>
      </c>
      <c r="J1381" s="39" t="s">
        <v>5212</v>
      </c>
      <c r="K1381" s="39" t="s">
        <v>802</v>
      </c>
    </row>
    <row r="1382" spans="1:13">
      <c r="A1382" s="39" t="s">
        <v>5213</v>
      </c>
      <c r="B1382" s="39" t="s">
        <v>5213</v>
      </c>
      <c r="C1382" s="39" t="s">
        <v>289</v>
      </c>
      <c r="D1382" s="39" t="s">
        <v>290</v>
      </c>
      <c r="E1382" s="39" t="s">
        <v>291</v>
      </c>
      <c r="F1382" s="177" t="s">
        <v>5214</v>
      </c>
      <c r="G1382" s="177" t="s">
        <v>5214</v>
      </c>
      <c r="H1382" s="177" t="s">
        <v>5214</v>
      </c>
      <c r="I1382" s="177" t="s">
        <v>32</v>
      </c>
      <c r="J1382" s="39" t="s">
        <v>1934</v>
      </c>
      <c r="K1382" s="39" t="s">
        <v>802</v>
      </c>
    </row>
    <row r="1383" spans="1:13">
      <c r="A1383" s="39" t="s">
        <v>5215</v>
      </c>
      <c r="B1383" s="39" t="s">
        <v>5215</v>
      </c>
      <c r="C1383" s="39" t="s">
        <v>289</v>
      </c>
      <c r="D1383" s="39" t="s">
        <v>290</v>
      </c>
      <c r="E1383" s="39" t="s">
        <v>291</v>
      </c>
      <c r="F1383" s="177" t="s">
        <v>5216</v>
      </c>
      <c r="G1383" s="177" t="s">
        <v>5216</v>
      </c>
      <c r="H1383" s="177" t="s">
        <v>5216</v>
      </c>
      <c r="I1383" s="177" t="s">
        <v>23</v>
      </c>
      <c r="J1383" s="39" t="s">
        <v>18</v>
      </c>
      <c r="K1383" s="39" t="s">
        <v>485</v>
      </c>
    </row>
    <row r="1384" spans="1:13">
      <c r="A1384" s="39" t="s">
        <v>5217</v>
      </c>
      <c r="B1384" s="39" t="s">
        <v>5217</v>
      </c>
      <c r="C1384" s="39" t="s">
        <v>289</v>
      </c>
      <c r="D1384" s="39" t="s">
        <v>290</v>
      </c>
      <c r="E1384" s="39" t="s">
        <v>291</v>
      </c>
      <c r="F1384" s="177" t="s">
        <v>5218</v>
      </c>
      <c r="G1384" s="177" t="s">
        <v>5218</v>
      </c>
      <c r="H1384" s="177" t="s">
        <v>5218</v>
      </c>
      <c r="I1384" s="177" t="s">
        <v>32</v>
      </c>
      <c r="J1384" s="39" t="s">
        <v>671</v>
      </c>
      <c r="K1384" s="39" t="s">
        <v>802</v>
      </c>
    </row>
    <row r="1385" spans="1:13">
      <c r="A1385" s="39" t="s">
        <v>5219</v>
      </c>
      <c r="B1385" s="39" t="s">
        <v>5219</v>
      </c>
      <c r="C1385" s="39" t="s">
        <v>289</v>
      </c>
      <c r="D1385" s="39" t="s">
        <v>290</v>
      </c>
      <c r="E1385" s="39" t="s">
        <v>291</v>
      </c>
      <c r="F1385" s="177" t="s">
        <v>5220</v>
      </c>
      <c r="G1385" s="177" t="s">
        <v>5220</v>
      </c>
      <c r="H1385" s="177" t="s">
        <v>5220</v>
      </c>
      <c r="I1385" s="177" t="s">
        <v>32</v>
      </c>
      <c r="J1385" s="39" t="s">
        <v>851</v>
      </c>
      <c r="K1385" s="39" t="s">
        <v>802</v>
      </c>
    </row>
    <row r="1386" spans="1:13">
      <c r="A1386" s="39" t="s">
        <v>5221</v>
      </c>
      <c r="B1386" s="39" t="s">
        <v>5221</v>
      </c>
      <c r="C1386" s="39" t="s">
        <v>289</v>
      </c>
      <c r="D1386" s="39" t="s">
        <v>290</v>
      </c>
      <c r="E1386" s="39" t="s">
        <v>291</v>
      </c>
      <c r="F1386" s="177" t="s">
        <v>5222</v>
      </c>
      <c r="G1386" s="177" t="s">
        <v>5222</v>
      </c>
      <c r="H1386" s="177" t="s">
        <v>5222</v>
      </c>
      <c r="I1386" s="177" t="s">
        <v>32</v>
      </c>
      <c r="J1386" s="39" t="s">
        <v>1200</v>
      </c>
      <c r="K1386" s="39" t="s">
        <v>802</v>
      </c>
    </row>
    <row r="1387" spans="1:13">
      <c r="A1387" s="39" t="s">
        <v>5223</v>
      </c>
      <c r="B1387" s="39" t="s">
        <v>5223</v>
      </c>
      <c r="C1387" s="39" t="s">
        <v>289</v>
      </c>
      <c r="D1387" s="39" t="s">
        <v>290</v>
      </c>
      <c r="E1387" s="39" t="s">
        <v>291</v>
      </c>
      <c r="F1387" s="177" t="s">
        <v>5224</v>
      </c>
      <c r="G1387" s="177" t="s">
        <v>5224</v>
      </c>
      <c r="H1387" s="177" t="s">
        <v>5224</v>
      </c>
      <c r="I1387" s="177" t="s">
        <v>32</v>
      </c>
      <c r="J1387" s="39" t="s">
        <v>5225</v>
      </c>
      <c r="K1387" s="39" t="s">
        <v>802</v>
      </c>
    </row>
    <row r="1388" spans="1:13">
      <c r="A1388" s="39" t="s">
        <v>5226</v>
      </c>
      <c r="B1388" s="39" t="s">
        <v>5226</v>
      </c>
      <c r="C1388" s="39" t="s">
        <v>289</v>
      </c>
      <c r="D1388" s="39" t="s">
        <v>290</v>
      </c>
      <c r="E1388" s="39" t="s">
        <v>291</v>
      </c>
      <c r="F1388" s="177" t="s">
        <v>5227</v>
      </c>
      <c r="G1388" s="177" t="s">
        <v>5227</v>
      </c>
      <c r="H1388" s="177" t="s">
        <v>5227</v>
      </c>
      <c r="I1388" s="177" t="s">
        <v>32</v>
      </c>
      <c r="J1388" s="39" t="s">
        <v>1781</v>
      </c>
      <c r="K1388" s="39" t="s">
        <v>802</v>
      </c>
    </row>
    <row r="1389" spans="1:13">
      <c r="A1389" s="39" t="s">
        <v>5228</v>
      </c>
      <c r="B1389" s="39" t="s">
        <v>5228</v>
      </c>
      <c r="C1389" s="39" t="s">
        <v>289</v>
      </c>
      <c r="D1389" s="39" t="s">
        <v>290</v>
      </c>
      <c r="E1389" s="39" t="s">
        <v>291</v>
      </c>
      <c r="F1389" s="177" t="s">
        <v>5229</v>
      </c>
      <c r="G1389" s="177" t="s">
        <v>5229</v>
      </c>
      <c r="H1389" s="177" t="s">
        <v>5229</v>
      </c>
      <c r="I1389" s="177" t="s">
        <v>32</v>
      </c>
      <c r="J1389" s="39" t="s">
        <v>118</v>
      </c>
      <c r="K1389" s="39" t="s">
        <v>100</v>
      </c>
    </row>
    <row r="1390" spans="1:13">
      <c r="A1390" s="39" t="s">
        <v>5230</v>
      </c>
      <c r="B1390" s="39" t="s">
        <v>5230</v>
      </c>
      <c r="C1390" s="39" t="s">
        <v>289</v>
      </c>
      <c r="D1390" s="39" t="s">
        <v>290</v>
      </c>
      <c r="E1390" s="39" t="s">
        <v>291</v>
      </c>
      <c r="F1390" s="177" t="s">
        <v>5231</v>
      </c>
      <c r="G1390" s="177" t="s">
        <v>5231</v>
      </c>
      <c r="H1390" s="177" t="s">
        <v>5231</v>
      </c>
      <c r="I1390" s="177" t="s">
        <v>32</v>
      </c>
      <c r="J1390" s="39" t="s">
        <v>5232</v>
      </c>
      <c r="K1390" s="39" t="s">
        <v>802</v>
      </c>
    </row>
    <row r="1391" spans="1:13">
      <c r="A1391" s="39" t="s">
        <v>5233</v>
      </c>
      <c r="B1391" s="39" t="s">
        <v>5233</v>
      </c>
      <c r="C1391" s="39" t="s">
        <v>289</v>
      </c>
      <c r="D1391" s="39" t="s">
        <v>290</v>
      </c>
      <c r="E1391" s="39" t="s">
        <v>291</v>
      </c>
      <c r="F1391" s="177" t="s">
        <v>5234</v>
      </c>
      <c r="G1391" s="177" t="s">
        <v>5234</v>
      </c>
      <c r="H1391" s="177" t="s">
        <v>5234</v>
      </c>
      <c r="I1391" s="177" t="s">
        <v>32</v>
      </c>
      <c r="J1391" s="39" t="s">
        <v>938</v>
      </c>
      <c r="K1391" s="39" t="s">
        <v>802</v>
      </c>
    </row>
    <row r="1392" spans="1:13">
      <c r="A1392" s="39" t="s">
        <v>5235</v>
      </c>
      <c r="B1392" s="39" t="s">
        <v>5235</v>
      </c>
      <c r="C1392" s="39" t="s">
        <v>289</v>
      </c>
      <c r="D1392" s="39" t="s">
        <v>290</v>
      </c>
      <c r="E1392" s="39" t="s">
        <v>291</v>
      </c>
      <c r="F1392" s="177" t="s">
        <v>5236</v>
      </c>
      <c r="G1392" s="177" t="s">
        <v>5236</v>
      </c>
      <c r="H1392" s="177" t="s">
        <v>5236</v>
      </c>
      <c r="I1392" s="177" t="s">
        <v>32</v>
      </c>
      <c r="J1392" s="39" t="s">
        <v>1417</v>
      </c>
      <c r="K1392" s="39" t="s">
        <v>802</v>
      </c>
    </row>
    <row r="1393" spans="1:11">
      <c r="A1393" s="39" t="s">
        <v>5237</v>
      </c>
      <c r="B1393" s="39" t="s">
        <v>5237</v>
      </c>
      <c r="C1393" s="39" t="s">
        <v>289</v>
      </c>
      <c r="D1393" s="39" t="s">
        <v>290</v>
      </c>
      <c r="E1393" s="39" t="s">
        <v>291</v>
      </c>
      <c r="F1393" s="177" t="s">
        <v>5238</v>
      </c>
      <c r="G1393" s="177" t="s">
        <v>5238</v>
      </c>
      <c r="H1393" s="177" t="s">
        <v>5238</v>
      </c>
      <c r="I1393" s="177" t="s">
        <v>32</v>
      </c>
      <c r="J1393" s="39" t="s">
        <v>2001</v>
      </c>
      <c r="K1393" s="39" t="s">
        <v>802</v>
      </c>
    </row>
    <row r="1394" spans="1:11">
      <c r="A1394" s="39" t="s">
        <v>5239</v>
      </c>
      <c r="B1394" s="39" t="s">
        <v>5239</v>
      </c>
      <c r="C1394" s="39" t="s">
        <v>289</v>
      </c>
      <c r="D1394" s="39" t="s">
        <v>290</v>
      </c>
      <c r="E1394" s="39" t="s">
        <v>291</v>
      </c>
      <c r="F1394" s="177" t="s">
        <v>5240</v>
      </c>
      <c r="G1394" s="177" t="s">
        <v>5240</v>
      </c>
      <c r="H1394" s="177" t="s">
        <v>5240</v>
      </c>
      <c r="I1394" s="177" t="s">
        <v>32</v>
      </c>
      <c r="J1394" s="39" t="s">
        <v>1991</v>
      </c>
      <c r="K1394" s="39" t="s">
        <v>802</v>
      </c>
    </row>
    <row r="1395" spans="1:11">
      <c r="A1395" s="39" t="s">
        <v>5241</v>
      </c>
      <c r="B1395" s="39" t="s">
        <v>5241</v>
      </c>
      <c r="C1395" s="39" t="s">
        <v>289</v>
      </c>
      <c r="D1395" s="39" t="s">
        <v>290</v>
      </c>
      <c r="E1395" s="39" t="s">
        <v>291</v>
      </c>
      <c r="F1395" s="177" t="s">
        <v>5242</v>
      </c>
      <c r="G1395" s="177" t="s">
        <v>5242</v>
      </c>
      <c r="H1395" s="177" t="s">
        <v>5242</v>
      </c>
      <c r="I1395" s="177" t="s">
        <v>32</v>
      </c>
      <c r="J1395" s="39" t="s">
        <v>1095</v>
      </c>
      <c r="K1395" s="39" t="s">
        <v>802</v>
      </c>
    </row>
    <row r="1396" spans="1:11">
      <c r="A1396" s="39" t="s">
        <v>5243</v>
      </c>
      <c r="B1396" s="39" t="s">
        <v>5243</v>
      </c>
      <c r="C1396" s="39" t="s">
        <v>289</v>
      </c>
      <c r="D1396" s="39" t="s">
        <v>290</v>
      </c>
      <c r="E1396" s="39" t="s">
        <v>291</v>
      </c>
      <c r="F1396" s="177" t="s">
        <v>5244</v>
      </c>
      <c r="G1396" s="177" t="s">
        <v>5244</v>
      </c>
      <c r="H1396" s="177" t="s">
        <v>5244</v>
      </c>
      <c r="I1396" s="177" t="s">
        <v>32</v>
      </c>
      <c r="J1396" s="39" t="s">
        <v>3151</v>
      </c>
      <c r="K1396" s="39" t="s">
        <v>802</v>
      </c>
    </row>
    <row r="1397" spans="1:11">
      <c r="A1397" s="39" t="s">
        <v>5245</v>
      </c>
      <c r="B1397" s="39" t="s">
        <v>5245</v>
      </c>
      <c r="C1397" s="39" t="s">
        <v>289</v>
      </c>
      <c r="D1397" s="39" t="s">
        <v>290</v>
      </c>
      <c r="E1397" s="39" t="s">
        <v>291</v>
      </c>
      <c r="F1397" s="177" t="s">
        <v>5246</v>
      </c>
      <c r="G1397" s="177" t="s">
        <v>5246</v>
      </c>
      <c r="H1397" s="177" t="s">
        <v>5246</v>
      </c>
      <c r="I1397" s="177" t="s">
        <v>32</v>
      </c>
      <c r="J1397" s="39" t="s">
        <v>1308</v>
      </c>
      <c r="K1397" s="39" t="s">
        <v>802</v>
      </c>
    </row>
    <row r="1398" spans="1:11">
      <c r="A1398" s="39" t="s">
        <v>5247</v>
      </c>
      <c r="B1398" s="39" t="s">
        <v>5247</v>
      </c>
      <c r="C1398" s="39" t="s">
        <v>289</v>
      </c>
      <c r="D1398" s="39" t="s">
        <v>290</v>
      </c>
      <c r="E1398" s="39" t="s">
        <v>291</v>
      </c>
      <c r="F1398" s="177" t="s">
        <v>5248</v>
      </c>
      <c r="G1398" s="177" t="s">
        <v>5248</v>
      </c>
      <c r="H1398" s="177" t="s">
        <v>5248</v>
      </c>
      <c r="I1398" s="177" t="s">
        <v>32</v>
      </c>
      <c r="J1398" s="39" t="s">
        <v>1250</v>
      </c>
      <c r="K1398" s="39" t="s">
        <v>802</v>
      </c>
    </row>
    <row r="1399" spans="1:11">
      <c r="A1399" s="39" t="s">
        <v>5249</v>
      </c>
      <c r="B1399" s="39" t="s">
        <v>5249</v>
      </c>
      <c r="C1399" s="39" t="s">
        <v>289</v>
      </c>
      <c r="D1399" s="39" t="s">
        <v>290</v>
      </c>
      <c r="E1399" s="39" t="s">
        <v>291</v>
      </c>
      <c r="F1399" s="177" t="s">
        <v>5250</v>
      </c>
      <c r="G1399" s="177" t="s">
        <v>5250</v>
      </c>
      <c r="H1399" s="177" t="s">
        <v>5250</v>
      </c>
      <c r="I1399" s="177" t="s">
        <v>32</v>
      </c>
      <c r="J1399" s="39" t="s">
        <v>980</v>
      </c>
      <c r="K1399" s="39" t="s">
        <v>802</v>
      </c>
    </row>
    <row r="1400" spans="1:11">
      <c r="A1400" s="39" t="s">
        <v>5251</v>
      </c>
      <c r="B1400" s="39" t="s">
        <v>5251</v>
      </c>
      <c r="C1400" s="39" t="s">
        <v>35</v>
      </c>
      <c r="D1400" s="39" t="s">
        <v>387</v>
      </c>
      <c r="E1400" s="39" t="s">
        <v>388</v>
      </c>
      <c r="F1400" s="177" t="s">
        <v>5252</v>
      </c>
      <c r="G1400" s="177" t="s">
        <v>18</v>
      </c>
      <c r="H1400" s="177" t="s">
        <v>18</v>
      </c>
      <c r="I1400" s="177" t="s">
        <v>32</v>
      </c>
      <c r="J1400" s="39" t="s">
        <v>5253</v>
      </c>
      <c r="K1400" s="39" t="s">
        <v>802</v>
      </c>
    </row>
    <row r="1401" spans="1:11">
      <c r="A1401" s="39" t="s">
        <v>5254</v>
      </c>
      <c r="B1401" s="39" t="s">
        <v>5254</v>
      </c>
      <c r="C1401" s="39" t="s">
        <v>35</v>
      </c>
      <c r="D1401" s="39" t="s">
        <v>387</v>
      </c>
      <c r="E1401" s="39" t="s">
        <v>388</v>
      </c>
      <c r="F1401" s="177" t="s">
        <v>5255</v>
      </c>
      <c r="G1401" s="177" t="s">
        <v>18</v>
      </c>
      <c r="H1401" s="177" t="s">
        <v>18</v>
      </c>
      <c r="I1401" s="177" t="s">
        <v>32</v>
      </c>
      <c r="J1401" s="39" t="s">
        <v>851</v>
      </c>
      <c r="K1401" s="39" t="s">
        <v>802</v>
      </c>
    </row>
    <row r="1402" spans="1:11">
      <c r="A1402" s="39" t="s">
        <v>5256</v>
      </c>
      <c r="B1402" s="39" t="s">
        <v>5256</v>
      </c>
      <c r="C1402" s="39" t="s">
        <v>35</v>
      </c>
      <c r="D1402" s="39" t="s">
        <v>387</v>
      </c>
      <c r="E1402" s="39" t="s">
        <v>388</v>
      </c>
      <c r="F1402" s="177" t="s">
        <v>5257</v>
      </c>
      <c r="G1402" s="177" t="s">
        <v>18</v>
      </c>
      <c r="H1402" s="177" t="s">
        <v>18</v>
      </c>
      <c r="I1402" s="177" t="s">
        <v>32</v>
      </c>
      <c r="J1402" s="39" t="s">
        <v>1737</v>
      </c>
      <c r="K1402" s="39" t="s">
        <v>802</v>
      </c>
    </row>
    <row r="1403" spans="1:11">
      <c r="A1403" s="39" t="s">
        <v>5258</v>
      </c>
      <c r="B1403" s="39" t="s">
        <v>5258</v>
      </c>
      <c r="C1403" s="39" t="s">
        <v>35</v>
      </c>
      <c r="D1403" s="39" t="s">
        <v>387</v>
      </c>
      <c r="E1403" s="39" t="s">
        <v>388</v>
      </c>
      <c r="F1403" s="177" t="s">
        <v>5259</v>
      </c>
      <c r="G1403" s="177" t="s">
        <v>18</v>
      </c>
      <c r="H1403" s="177" t="s">
        <v>18</v>
      </c>
      <c r="I1403" s="177" t="s">
        <v>32</v>
      </c>
      <c r="J1403" s="39" t="s">
        <v>1344</v>
      </c>
      <c r="K1403" s="39" t="s">
        <v>802</v>
      </c>
    </row>
    <row r="1404" spans="1:11">
      <c r="A1404" s="39" t="s">
        <v>5260</v>
      </c>
      <c r="B1404" s="39" t="s">
        <v>5260</v>
      </c>
      <c r="C1404" s="39" t="s">
        <v>35</v>
      </c>
      <c r="D1404" s="39" t="s">
        <v>387</v>
      </c>
      <c r="E1404" s="39" t="s">
        <v>388</v>
      </c>
      <c r="F1404" s="177" t="s">
        <v>5261</v>
      </c>
      <c r="G1404" s="177" t="s">
        <v>18</v>
      </c>
      <c r="H1404" s="177" t="s">
        <v>18</v>
      </c>
      <c r="I1404" s="177" t="s">
        <v>23</v>
      </c>
      <c r="J1404" s="39" t="s">
        <v>18</v>
      </c>
      <c r="K1404" s="39" t="s">
        <v>485</v>
      </c>
    </row>
    <row r="1405" spans="1:11">
      <c r="A1405" s="39" t="s">
        <v>5262</v>
      </c>
      <c r="B1405" s="39" t="s">
        <v>5262</v>
      </c>
      <c r="C1405" s="39" t="s">
        <v>35</v>
      </c>
      <c r="D1405" s="39" t="s">
        <v>387</v>
      </c>
      <c r="E1405" s="39" t="s">
        <v>388</v>
      </c>
      <c r="F1405" s="177" t="s">
        <v>5263</v>
      </c>
      <c r="G1405" s="177" t="s">
        <v>18</v>
      </c>
      <c r="H1405" s="177" t="s">
        <v>18</v>
      </c>
      <c r="I1405" s="177" t="s">
        <v>32</v>
      </c>
      <c r="J1405" s="39" t="s">
        <v>2952</v>
      </c>
      <c r="K1405" s="39" t="s">
        <v>802</v>
      </c>
    </row>
    <row r="1406" spans="1:11">
      <c r="A1406" s="39" t="s">
        <v>5264</v>
      </c>
      <c r="B1406" s="39" t="s">
        <v>5264</v>
      </c>
      <c r="C1406" s="39" t="s">
        <v>35</v>
      </c>
      <c r="D1406" s="39" t="s">
        <v>387</v>
      </c>
      <c r="E1406" s="39" t="s">
        <v>388</v>
      </c>
      <c r="F1406" s="177" t="s">
        <v>5265</v>
      </c>
      <c r="G1406" s="177" t="s">
        <v>18</v>
      </c>
      <c r="H1406" s="177" t="s">
        <v>18</v>
      </c>
      <c r="I1406" s="177" t="s">
        <v>32</v>
      </c>
      <c r="J1406" s="39" t="s">
        <v>5043</v>
      </c>
      <c r="K1406" s="39" t="s">
        <v>802</v>
      </c>
    </row>
    <row r="1407" spans="1:11">
      <c r="A1407" s="39" t="s">
        <v>5266</v>
      </c>
      <c r="B1407" s="39" t="s">
        <v>5266</v>
      </c>
      <c r="C1407" s="39" t="s">
        <v>35</v>
      </c>
      <c r="D1407" s="39" t="s">
        <v>387</v>
      </c>
      <c r="E1407" s="39" t="s">
        <v>388</v>
      </c>
      <c r="F1407" s="177" t="s">
        <v>5267</v>
      </c>
      <c r="G1407" s="177" t="s">
        <v>18</v>
      </c>
      <c r="H1407" s="177" t="s">
        <v>18</v>
      </c>
      <c r="I1407" s="177" t="s">
        <v>23</v>
      </c>
      <c r="J1407" s="39" t="s">
        <v>18</v>
      </c>
      <c r="K1407" s="39" t="s">
        <v>485</v>
      </c>
    </row>
    <row r="1408" spans="1:11">
      <c r="A1408" s="39" t="s">
        <v>5268</v>
      </c>
      <c r="B1408" s="39" t="s">
        <v>5268</v>
      </c>
      <c r="C1408" s="39" t="s">
        <v>35</v>
      </c>
      <c r="D1408" s="39" t="s">
        <v>387</v>
      </c>
      <c r="E1408" s="39" t="s">
        <v>388</v>
      </c>
      <c r="F1408" s="177" t="s">
        <v>5269</v>
      </c>
      <c r="G1408" s="177" t="s">
        <v>18</v>
      </c>
      <c r="H1408" s="177" t="s">
        <v>18</v>
      </c>
      <c r="I1408" s="177" t="s">
        <v>32</v>
      </c>
      <c r="J1408" s="39" t="s">
        <v>897</v>
      </c>
      <c r="K1408" s="39" t="s">
        <v>802</v>
      </c>
    </row>
    <row r="1409" spans="1:13">
      <c r="A1409" s="39" t="s">
        <v>5270</v>
      </c>
      <c r="B1409" s="39" t="s">
        <v>5270</v>
      </c>
      <c r="C1409" s="39" t="s">
        <v>35</v>
      </c>
      <c r="D1409" s="39" t="s">
        <v>387</v>
      </c>
      <c r="E1409" s="39" t="s">
        <v>388</v>
      </c>
      <c r="F1409" s="177" t="s">
        <v>5271</v>
      </c>
      <c r="G1409" s="177" t="s">
        <v>18</v>
      </c>
      <c r="H1409" s="177" t="s">
        <v>18</v>
      </c>
      <c r="I1409" s="177" t="s">
        <v>23</v>
      </c>
      <c r="J1409" s="39" t="s">
        <v>18</v>
      </c>
      <c r="K1409" s="39" t="s">
        <v>485</v>
      </c>
    </row>
    <row r="1410" spans="1:13">
      <c r="A1410" s="39" t="s">
        <v>5272</v>
      </c>
      <c r="B1410" s="39" t="s">
        <v>5272</v>
      </c>
      <c r="C1410" s="39" t="s">
        <v>35</v>
      </c>
      <c r="D1410" s="39" t="s">
        <v>387</v>
      </c>
      <c r="E1410" s="39" t="s">
        <v>388</v>
      </c>
      <c r="F1410" s="177" t="s">
        <v>5273</v>
      </c>
      <c r="G1410" s="177" t="s">
        <v>18</v>
      </c>
      <c r="H1410" s="177" t="s">
        <v>18</v>
      </c>
      <c r="I1410" s="177" t="s">
        <v>32</v>
      </c>
      <c r="J1410" s="39" t="s">
        <v>1042</v>
      </c>
      <c r="K1410" s="39" t="s">
        <v>802</v>
      </c>
    </row>
    <row r="1411" spans="1:13">
      <c r="A1411" s="39" t="s">
        <v>5274</v>
      </c>
      <c r="B1411" s="39" t="s">
        <v>5274</v>
      </c>
      <c r="C1411" s="39" t="s">
        <v>35</v>
      </c>
      <c r="D1411" s="39" t="s">
        <v>387</v>
      </c>
      <c r="E1411" s="39" t="s">
        <v>388</v>
      </c>
      <c r="F1411" s="177" t="s">
        <v>5275</v>
      </c>
      <c r="G1411" s="177" t="s">
        <v>18</v>
      </c>
      <c r="H1411" s="177" t="s">
        <v>18</v>
      </c>
      <c r="I1411" s="177" t="s">
        <v>32</v>
      </c>
      <c r="J1411" s="39" t="s">
        <v>2162</v>
      </c>
      <c r="K1411" s="39" t="s">
        <v>546</v>
      </c>
    </row>
    <row r="1412" spans="1:13">
      <c r="A1412" s="39" t="s">
        <v>5276</v>
      </c>
      <c r="B1412" s="39" t="s">
        <v>5276</v>
      </c>
      <c r="C1412" s="39" t="s">
        <v>35</v>
      </c>
      <c r="D1412" s="39" t="s">
        <v>387</v>
      </c>
      <c r="E1412" s="39" t="s">
        <v>388</v>
      </c>
      <c r="F1412" s="177" t="s">
        <v>5277</v>
      </c>
      <c r="G1412" s="177" t="s">
        <v>18</v>
      </c>
      <c r="H1412" s="177" t="s">
        <v>18</v>
      </c>
      <c r="I1412" s="177" t="s">
        <v>23</v>
      </c>
      <c r="J1412" s="39" t="s">
        <v>18</v>
      </c>
      <c r="K1412" s="39" t="s">
        <v>485</v>
      </c>
    </row>
    <row r="1413" spans="1:13">
      <c r="A1413" s="39" t="s">
        <v>5278</v>
      </c>
      <c r="B1413" s="39" t="s">
        <v>5278</v>
      </c>
      <c r="C1413" s="39" t="s">
        <v>35</v>
      </c>
      <c r="D1413" s="39" t="s">
        <v>387</v>
      </c>
      <c r="E1413" s="39" t="s">
        <v>388</v>
      </c>
      <c r="F1413" s="177" t="s">
        <v>5279</v>
      </c>
      <c r="G1413" s="177" t="s">
        <v>18</v>
      </c>
      <c r="H1413" s="177" t="s">
        <v>18</v>
      </c>
      <c r="I1413" s="177" t="s">
        <v>32</v>
      </c>
      <c r="J1413" s="39" t="s">
        <v>5280</v>
      </c>
      <c r="K1413" s="39" t="s">
        <v>546</v>
      </c>
      <c r="M1413" s="69" t="s">
        <v>26</v>
      </c>
    </row>
    <row r="1414" spans="1:13">
      <c r="A1414" s="39" t="s">
        <v>5281</v>
      </c>
      <c r="B1414" s="39" t="s">
        <v>5281</v>
      </c>
      <c r="C1414" s="39" t="s">
        <v>35</v>
      </c>
      <c r="D1414" s="39" t="s">
        <v>387</v>
      </c>
      <c r="E1414" s="39" t="s">
        <v>388</v>
      </c>
      <c r="F1414" s="177" t="s">
        <v>5282</v>
      </c>
      <c r="G1414" s="177" t="s">
        <v>18</v>
      </c>
      <c r="H1414" s="177" t="s">
        <v>18</v>
      </c>
      <c r="I1414" s="177" t="s">
        <v>32</v>
      </c>
      <c r="J1414" s="39" t="s">
        <v>2156</v>
      </c>
      <c r="K1414" s="39" t="s">
        <v>802</v>
      </c>
    </row>
    <row r="1415" spans="1:13">
      <c r="A1415" s="39" t="s">
        <v>5283</v>
      </c>
      <c r="B1415" s="39" t="s">
        <v>5283</v>
      </c>
      <c r="C1415" s="39" t="s">
        <v>35</v>
      </c>
      <c r="D1415" s="39" t="s">
        <v>387</v>
      </c>
      <c r="E1415" s="39" t="s">
        <v>388</v>
      </c>
      <c r="F1415" s="177" t="s">
        <v>5284</v>
      </c>
      <c r="G1415" s="177" t="s">
        <v>18</v>
      </c>
      <c r="H1415" s="177" t="s">
        <v>18</v>
      </c>
      <c r="I1415" s="177" t="s">
        <v>32</v>
      </c>
      <c r="J1415" s="39" t="s">
        <v>897</v>
      </c>
      <c r="K1415" s="39" t="s">
        <v>802</v>
      </c>
    </row>
    <row r="1416" spans="1:13">
      <c r="A1416" s="39" t="s">
        <v>5285</v>
      </c>
      <c r="B1416" s="39" t="s">
        <v>5285</v>
      </c>
      <c r="C1416" s="39" t="s">
        <v>35</v>
      </c>
      <c r="D1416" s="39" t="s">
        <v>387</v>
      </c>
      <c r="E1416" s="39" t="s">
        <v>388</v>
      </c>
      <c r="F1416" s="177" t="s">
        <v>5286</v>
      </c>
      <c r="G1416" s="177" t="s">
        <v>18</v>
      </c>
      <c r="H1416" s="177" t="s">
        <v>18</v>
      </c>
      <c r="I1416" s="177" t="s">
        <v>32</v>
      </c>
      <c r="J1416" s="39" t="s">
        <v>5287</v>
      </c>
      <c r="K1416" s="39" t="s">
        <v>802</v>
      </c>
    </row>
    <row r="1417" spans="1:13">
      <c r="A1417" s="39" t="s">
        <v>5288</v>
      </c>
      <c r="B1417" s="39" t="s">
        <v>5288</v>
      </c>
      <c r="C1417" s="39" t="s">
        <v>35</v>
      </c>
      <c r="D1417" s="39" t="s">
        <v>387</v>
      </c>
      <c r="E1417" s="39" t="s">
        <v>388</v>
      </c>
      <c r="F1417" s="177" t="s">
        <v>5289</v>
      </c>
      <c r="G1417" s="177" t="s">
        <v>18</v>
      </c>
      <c r="H1417" s="177" t="s">
        <v>18</v>
      </c>
      <c r="I1417" s="177" t="s">
        <v>32</v>
      </c>
      <c r="J1417" s="39" t="s">
        <v>933</v>
      </c>
      <c r="K1417" s="39" t="s">
        <v>802</v>
      </c>
    </row>
    <row r="1418" spans="1:13">
      <c r="A1418" s="39" t="s">
        <v>5290</v>
      </c>
      <c r="B1418" s="39" t="s">
        <v>5290</v>
      </c>
      <c r="C1418" s="39" t="s">
        <v>35</v>
      </c>
      <c r="D1418" s="39" t="s">
        <v>387</v>
      </c>
      <c r="E1418" s="39" t="s">
        <v>388</v>
      </c>
      <c r="F1418" s="177" t="s">
        <v>5291</v>
      </c>
      <c r="G1418" s="177" t="s">
        <v>18</v>
      </c>
      <c r="H1418" s="177" t="s">
        <v>18</v>
      </c>
      <c r="I1418" s="177" t="s">
        <v>32</v>
      </c>
      <c r="J1418" s="39" t="s">
        <v>3061</v>
      </c>
      <c r="K1418" s="39" t="s">
        <v>802</v>
      </c>
    </row>
    <row r="1419" spans="1:13">
      <c r="A1419" s="39" t="s">
        <v>5292</v>
      </c>
      <c r="B1419" s="39" t="s">
        <v>5292</v>
      </c>
      <c r="C1419" s="39" t="s">
        <v>35</v>
      </c>
      <c r="D1419" s="39" t="s">
        <v>387</v>
      </c>
      <c r="E1419" s="39" t="s">
        <v>388</v>
      </c>
      <c r="F1419" s="177" t="s">
        <v>5293</v>
      </c>
      <c r="G1419" s="177" t="s">
        <v>18</v>
      </c>
      <c r="H1419" s="177" t="s">
        <v>18</v>
      </c>
      <c r="I1419" s="177" t="s">
        <v>23</v>
      </c>
      <c r="J1419" s="39" t="s">
        <v>18</v>
      </c>
      <c r="K1419" s="39" t="s">
        <v>485</v>
      </c>
    </row>
    <row r="1420" spans="1:13">
      <c r="A1420" s="39" t="s">
        <v>5294</v>
      </c>
      <c r="B1420" s="39" t="s">
        <v>5294</v>
      </c>
      <c r="C1420" s="39" t="s">
        <v>35</v>
      </c>
      <c r="D1420" s="39" t="s">
        <v>387</v>
      </c>
      <c r="E1420" s="39" t="s">
        <v>388</v>
      </c>
      <c r="F1420" s="177" t="s">
        <v>5295</v>
      </c>
      <c r="G1420" s="177" t="s">
        <v>18</v>
      </c>
      <c r="H1420" s="177" t="s">
        <v>18</v>
      </c>
      <c r="I1420" s="177" t="s">
        <v>32</v>
      </c>
      <c r="J1420" s="39" t="s">
        <v>959</v>
      </c>
      <c r="K1420" s="39" t="s">
        <v>802</v>
      </c>
    </row>
    <row r="1421" spans="1:13">
      <c r="A1421" s="39" t="s">
        <v>5296</v>
      </c>
      <c r="B1421" s="39" t="s">
        <v>5296</v>
      </c>
      <c r="C1421" s="39" t="s">
        <v>35</v>
      </c>
      <c r="D1421" s="39" t="s">
        <v>387</v>
      </c>
      <c r="E1421" s="39" t="s">
        <v>388</v>
      </c>
      <c r="F1421" s="177" t="s">
        <v>5297</v>
      </c>
      <c r="G1421" s="177" t="s">
        <v>18</v>
      </c>
      <c r="H1421" s="177" t="s">
        <v>18</v>
      </c>
      <c r="I1421" s="177" t="s">
        <v>32</v>
      </c>
      <c r="J1421" s="39" t="s">
        <v>1193</v>
      </c>
      <c r="K1421" s="39" t="s">
        <v>802</v>
      </c>
    </row>
    <row r="1422" spans="1:13">
      <c r="A1422" s="39" t="s">
        <v>5298</v>
      </c>
      <c r="B1422" s="39" t="s">
        <v>5298</v>
      </c>
      <c r="C1422" s="39" t="s">
        <v>35</v>
      </c>
      <c r="D1422" s="39" t="s">
        <v>387</v>
      </c>
      <c r="E1422" s="39" t="s">
        <v>388</v>
      </c>
      <c r="F1422" s="177" t="s">
        <v>5299</v>
      </c>
      <c r="G1422" s="177" t="s">
        <v>18</v>
      </c>
      <c r="H1422" s="177" t="s">
        <v>18</v>
      </c>
      <c r="I1422" s="177" t="s">
        <v>32</v>
      </c>
      <c r="J1422" s="39" t="s">
        <v>781</v>
      </c>
      <c r="K1422" s="39" t="s">
        <v>546</v>
      </c>
    </row>
    <row r="1423" spans="1:13">
      <c r="A1423" s="39" t="s">
        <v>5300</v>
      </c>
      <c r="B1423" s="39" t="s">
        <v>5300</v>
      </c>
      <c r="C1423" s="39" t="s">
        <v>35</v>
      </c>
      <c r="D1423" s="39" t="s">
        <v>387</v>
      </c>
      <c r="E1423" s="39" t="s">
        <v>388</v>
      </c>
      <c r="F1423" s="177" t="s">
        <v>5301</v>
      </c>
      <c r="G1423" s="177" t="s">
        <v>18</v>
      </c>
      <c r="H1423" s="177" t="s">
        <v>18</v>
      </c>
      <c r="I1423" s="177" t="s">
        <v>23</v>
      </c>
      <c r="J1423" s="39" t="s">
        <v>18</v>
      </c>
      <c r="K1423" s="39" t="s">
        <v>485</v>
      </c>
    </row>
    <row r="1424" spans="1:13">
      <c r="A1424" s="39" t="s">
        <v>5302</v>
      </c>
      <c r="B1424" s="39" t="s">
        <v>5302</v>
      </c>
      <c r="C1424" s="39" t="s">
        <v>35</v>
      </c>
      <c r="D1424" s="39" t="s">
        <v>387</v>
      </c>
      <c r="E1424" s="39" t="s">
        <v>388</v>
      </c>
      <c r="F1424" s="177" t="s">
        <v>5303</v>
      </c>
      <c r="G1424" s="177" t="s">
        <v>18</v>
      </c>
      <c r="H1424" s="177" t="s">
        <v>18</v>
      </c>
      <c r="I1424" s="177" t="s">
        <v>32</v>
      </c>
      <c r="J1424" s="39" t="s">
        <v>1984</v>
      </c>
      <c r="K1424" s="39" t="s">
        <v>802</v>
      </c>
    </row>
    <row r="1425" spans="1:12">
      <c r="A1425" s="39" t="s">
        <v>5304</v>
      </c>
      <c r="B1425" s="39" t="s">
        <v>5304</v>
      </c>
      <c r="C1425" s="39" t="s">
        <v>35</v>
      </c>
      <c r="D1425" s="39" t="s">
        <v>387</v>
      </c>
      <c r="E1425" s="39" t="s">
        <v>388</v>
      </c>
      <c r="F1425" s="177" t="s">
        <v>5305</v>
      </c>
      <c r="G1425" s="177" t="s">
        <v>18</v>
      </c>
      <c r="H1425" s="177" t="s">
        <v>18</v>
      </c>
      <c r="I1425" s="177" t="s">
        <v>32</v>
      </c>
      <c r="J1425" s="39" t="s">
        <v>955</v>
      </c>
      <c r="K1425" s="39" t="s">
        <v>802</v>
      </c>
    </row>
    <row r="1426" spans="1:12">
      <c r="A1426" s="39" t="s">
        <v>5306</v>
      </c>
      <c r="B1426" s="39" t="s">
        <v>5306</v>
      </c>
      <c r="C1426" s="39" t="s">
        <v>35</v>
      </c>
      <c r="D1426" s="39" t="s">
        <v>387</v>
      </c>
      <c r="E1426" s="39" t="s">
        <v>388</v>
      </c>
      <c r="F1426" s="177" t="s">
        <v>5307</v>
      </c>
      <c r="G1426" s="177" t="s">
        <v>18</v>
      </c>
      <c r="H1426" s="177" t="s">
        <v>18</v>
      </c>
      <c r="I1426" s="177" t="s">
        <v>32</v>
      </c>
      <c r="J1426" s="39" t="s">
        <v>2208</v>
      </c>
      <c r="K1426" s="39" t="s">
        <v>802</v>
      </c>
    </row>
    <row r="1427" spans="1:12">
      <c r="A1427" s="39" t="s">
        <v>5308</v>
      </c>
      <c r="B1427" s="39" t="s">
        <v>5308</v>
      </c>
      <c r="C1427" s="39" t="s">
        <v>35</v>
      </c>
      <c r="D1427" s="39" t="s">
        <v>387</v>
      </c>
      <c r="E1427" s="39" t="s">
        <v>388</v>
      </c>
      <c r="F1427" s="177" t="s">
        <v>5309</v>
      </c>
      <c r="G1427" s="177" t="s">
        <v>18</v>
      </c>
      <c r="H1427" s="177" t="s">
        <v>18</v>
      </c>
      <c r="I1427" s="177" t="s">
        <v>32</v>
      </c>
      <c r="J1427" s="39" t="s">
        <v>729</v>
      </c>
      <c r="K1427" s="39" t="s">
        <v>802</v>
      </c>
    </row>
    <row r="1428" spans="1:12">
      <c r="A1428" s="39" t="s">
        <v>5310</v>
      </c>
      <c r="B1428" s="39" t="s">
        <v>5310</v>
      </c>
      <c r="C1428" s="39" t="s">
        <v>35</v>
      </c>
      <c r="D1428" s="39" t="s">
        <v>387</v>
      </c>
      <c r="E1428" s="39" t="s">
        <v>388</v>
      </c>
      <c r="F1428" s="177" t="s">
        <v>5311</v>
      </c>
      <c r="G1428" s="177" t="s">
        <v>5312</v>
      </c>
      <c r="H1428" s="177" t="s">
        <v>18</v>
      </c>
      <c r="I1428" s="177" t="s">
        <v>23</v>
      </c>
      <c r="J1428" s="39" t="s">
        <v>18</v>
      </c>
      <c r="K1428" s="39" t="s">
        <v>485</v>
      </c>
    </row>
    <row r="1429" spans="1:12">
      <c r="A1429" s="39" t="s">
        <v>5313</v>
      </c>
      <c r="B1429" s="39" t="s">
        <v>5313</v>
      </c>
      <c r="C1429" s="39" t="s">
        <v>35</v>
      </c>
      <c r="D1429" s="39" t="s">
        <v>387</v>
      </c>
      <c r="E1429" s="39" t="s">
        <v>388</v>
      </c>
      <c r="F1429" s="177" t="s">
        <v>5314</v>
      </c>
      <c r="G1429" s="177" t="s">
        <v>18</v>
      </c>
      <c r="H1429" s="177" t="s">
        <v>18</v>
      </c>
      <c r="I1429" s="177" t="s">
        <v>23</v>
      </c>
      <c r="J1429" s="39" t="s">
        <v>18</v>
      </c>
      <c r="K1429" s="39" t="s">
        <v>485</v>
      </c>
    </row>
    <row r="1430" spans="1:12">
      <c r="A1430" s="39" t="s">
        <v>5315</v>
      </c>
      <c r="B1430" s="39" t="s">
        <v>5315</v>
      </c>
      <c r="C1430" s="39" t="s">
        <v>35</v>
      </c>
      <c r="D1430" s="39" t="s">
        <v>393</v>
      </c>
      <c r="E1430" s="39" t="s">
        <v>424</v>
      </c>
      <c r="F1430" s="177" t="s">
        <v>5316</v>
      </c>
      <c r="G1430" s="177" t="s">
        <v>18</v>
      </c>
      <c r="H1430" s="177" t="s">
        <v>18</v>
      </c>
      <c r="I1430" s="177" t="s">
        <v>32</v>
      </c>
      <c r="J1430" s="39" t="s">
        <v>1193</v>
      </c>
      <c r="K1430" s="39" t="s">
        <v>802</v>
      </c>
    </row>
    <row r="1431" spans="1:12">
      <c r="A1431" s="39" t="s">
        <v>5317</v>
      </c>
      <c r="B1431" s="39" t="s">
        <v>5317</v>
      </c>
      <c r="C1431" s="39" t="s">
        <v>35</v>
      </c>
      <c r="D1431" s="39" t="s">
        <v>393</v>
      </c>
      <c r="E1431" s="39" t="s">
        <v>424</v>
      </c>
      <c r="F1431" s="177" t="s">
        <v>5318</v>
      </c>
      <c r="G1431" s="177" t="s">
        <v>18</v>
      </c>
      <c r="H1431" s="177" t="s">
        <v>18</v>
      </c>
      <c r="I1431" s="177" t="s">
        <v>32</v>
      </c>
      <c r="J1431" s="39" t="s">
        <v>897</v>
      </c>
      <c r="K1431" s="39" t="s">
        <v>802</v>
      </c>
    </row>
    <row r="1432" spans="1:12">
      <c r="A1432" s="39" t="s">
        <v>5319</v>
      </c>
      <c r="B1432" s="39" t="s">
        <v>5319</v>
      </c>
      <c r="C1432" s="39" t="s">
        <v>35</v>
      </c>
      <c r="D1432" s="39" t="s">
        <v>393</v>
      </c>
      <c r="E1432" s="39" t="s">
        <v>424</v>
      </c>
      <c r="F1432" s="177" t="s">
        <v>5320</v>
      </c>
      <c r="G1432" s="177" t="s">
        <v>18</v>
      </c>
      <c r="H1432" s="177" t="s">
        <v>18</v>
      </c>
      <c r="I1432" s="177" t="s">
        <v>32</v>
      </c>
      <c r="J1432" s="39" t="s">
        <v>1984</v>
      </c>
      <c r="K1432" s="39" t="s">
        <v>802</v>
      </c>
    </row>
    <row r="1433" spans="1:12">
      <c r="A1433" s="39" t="s">
        <v>5321</v>
      </c>
      <c r="B1433" s="39" t="s">
        <v>5321</v>
      </c>
      <c r="C1433" s="39" t="s">
        <v>35</v>
      </c>
      <c r="D1433" s="39" t="s">
        <v>393</v>
      </c>
      <c r="E1433" s="39" t="s">
        <v>424</v>
      </c>
      <c r="F1433" s="177" t="s">
        <v>5322</v>
      </c>
      <c r="G1433" s="177" t="s">
        <v>18</v>
      </c>
      <c r="H1433" s="177" t="s">
        <v>18</v>
      </c>
      <c r="I1433" s="177" t="s">
        <v>23</v>
      </c>
      <c r="J1433" s="39" t="s">
        <v>18</v>
      </c>
      <c r="K1433" s="39" t="s">
        <v>485</v>
      </c>
    </row>
    <row r="1434" spans="1:12">
      <c r="A1434" s="252" t="s">
        <v>5323</v>
      </c>
      <c r="B1434" s="252" t="s">
        <v>5323</v>
      </c>
      <c r="C1434" s="252" t="s">
        <v>35</v>
      </c>
      <c r="D1434" s="252" t="s">
        <v>393</v>
      </c>
      <c r="E1434" s="39" t="s">
        <v>424</v>
      </c>
      <c r="F1434" s="412" t="s">
        <v>5324</v>
      </c>
      <c r="G1434" s="412" t="s">
        <v>18</v>
      </c>
      <c r="H1434" s="412" t="s">
        <v>18</v>
      </c>
      <c r="I1434" s="412" t="s">
        <v>54</v>
      </c>
      <c r="J1434" s="252" t="s">
        <v>54</v>
      </c>
      <c r="K1434" s="39" t="s">
        <v>485</v>
      </c>
      <c r="L1434" s="252"/>
    </row>
    <row r="1435" spans="1:12">
      <c r="A1435" s="39" t="s">
        <v>5325</v>
      </c>
      <c r="B1435" s="39" t="s">
        <v>5325</v>
      </c>
      <c r="C1435" s="39" t="s">
        <v>35</v>
      </c>
      <c r="D1435" s="39" t="s">
        <v>393</v>
      </c>
      <c r="E1435" s="39" t="s">
        <v>424</v>
      </c>
      <c r="F1435" s="177" t="s">
        <v>5326</v>
      </c>
      <c r="G1435" s="177" t="s">
        <v>18</v>
      </c>
      <c r="H1435" s="177" t="s">
        <v>18</v>
      </c>
      <c r="I1435" s="177" t="s">
        <v>32</v>
      </c>
      <c r="J1435" s="39" t="s">
        <v>2414</v>
      </c>
      <c r="K1435" s="39" t="s">
        <v>546</v>
      </c>
    </row>
    <row r="1436" spans="1:12">
      <c r="A1436" s="39" t="s">
        <v>5327</v>
      </c>
      <c r="B1436" s="39" t="s">
        <v>5327</v>
      </c>
      <c r="C1436" s="39" t="s">
        <v>35</v>
      </c>
      <c r="D1436" s="39" t="s">
        <v>393</v>
      </c>
      <c r="E1436" s="39" t="s">
        <v>424</v>
      </c>
      <c r="F1436" s="177" t="s">
        <v>5328</v>
      </c>
      <c r="G1436" s="177" t="s">
        <v>18</v>
      </c>
      <c r="H1436" s="177" t="s">
        <v>18</v>
      </c>
      <c r="I1436" s="177" t="s">
        <v>32</v>
      </c>
      <c r="J1436" s="406" t="s">
        <v>3509</v>
      </c>
      <c r="K1436" s="39" t="s">
        <v>546</v>
      </c>
      <c r="L1436" s="406"/>
    </row>
    <row r="1437" spans="1:12">
      <c r="A1437" s="39" t="s">
        <v>5329</v>
      </c>
      <c r="B1437" s="39" t="s">
        <v>5329</v>
      </c>
      <c r="C1437" s="39" t="s">
        <v>35</v>
      </c>
      <c r="D1437" s="39" t="s">
        <v>393</v>
      </c>
      <c r="E1437" s="39" t="s">
        <v>424</v>
      </c>
      <c r="F1437" s="177" t="s">
        <v>5330</v>
      </c>
      <c r="G1437" s="177" t="s">
        <v>18</v>
      </c>
      <c r="H1437" s="177" t="s">
        <v>18</v>
      </c>
      <c r="I1437" s="177" t="s">
        <v>23</v>
      </c>
      <c r="J1437" s="39" t="s">
        <v>18</v>
      </c>
      <c r="K1437" s="39" t="s">
        <v>485</v>
      </c>
    </row>
    <row r="1438" spans="1:12">
      <c r="A1438" s="39" t="s">
        <v>5331</v>
      </c>
      <c r="B1438" s="39" t="s">
        <v>5331</v>
      </c>
      <c r="C1438" s="39" t="s">
        <v>35</v>
      </c>
      <c r="D1438" s="39" t="s">
        <v>393</v>
      </c>
      <c r="E1438" s="39" t="s">
        <v>424</v>
      </c>
      <c r="F1438" s="177" t="s">
        <v>5332</v>
      </c>
      <c r="G1438" s="177" t="s">
        <v>18</v>
      </c>
      <c r="H1438" s="177" t="s">
        <v>18</v>
      </c>
      <c r="I1438" s="177" t="s">
        <v>32</v>
      </c>
      <c r="J1438" s="39" t="s">
        <v>955</v>
      </c>
      <c r="K1438" s="39" t="s">
        <v>802</v>
      </c>
    </row>
    <row r="1439" spans="1:12">
      <c r="A1439" s="39" t="s">
        <v>5333</v>
      </c>
      <c r="B1439" s="39" t="s">
        <v>5333</v>
      </c>
      <c r="C1439" s="39" t="s">
        <v>35</v>
      </c>
      <c r="D1439" s="39" t="s">
        <v>393</v>
      </c>
      <c r="E1439" s="39" t="s">
        <v>424</v>
      </c>
      <c r="F1439" s="177" t="s">
        <v>5334</v>
      </c>
      <c r="G1439" s="177" t="s">
        <v>18</v>
      </c>
      <c r="H1439" s="177" t="s">
        <v>18</v>
      </c>
      <c r="I1439" s="177" t="s">
        <v>23</v>
      </c>
      <c r="J1439" s="39" t="s">
        <v>18</v>
      </c>
      <c r="K1439" s="39" t="s">
        <v>485</v>
      </c>
    </row>
    <row r="1440" spans="1:12">
      <c r="A1440" s="39" t="s">
        <v>5335</v>
      </c>
      <c r="B1440" s="39" t="s">
        <v>5335</v>
      </c>
      <c r="C1440" s="39" t="s">
        <v>35</v>
      </c>
      <c r="D1440" s="39" t="s">
        <v>393</v>
      </c>
      <c r="E1440" s="39" t="s">
        <v>424</v>
      </c>
      <c r="F1440" s="177" t="s">
        <v>5336</v>
      </c>
      <c r="G1440" s="177" t="s">
        <v>18</v>
      </c>
      <c r="H1440" s="177" t="s">
        <v>18</v>
      </c>
      <c r="I1440" s="177" t="s">
        <v>32</v>
      </c>
      <c r="J1440" s="39" t="s">
        <v>1344</v>
      </c>
      <c r="K1440" s="39" t="s">
        <v>802</v>
      </c>
    </row>
    <row r="1441" spans="1:13">
      <c r="A1441" s="39" t="s">
        <v>5337</v>
      </c>
      <c r="B1441" s="39" t="s">
        <v>5337</v>
      </c>
      <c r="C1441" s="39" t="s">
        <v>35</v>
      </c>
      <c r="D1441" s="39" t="s">
        <v>393</v>
      </c>
      <c r="E1441" s="39" t="s">
        <v>424</v>
      </c>
      <c r="F1441" s="177" t="s">
        <v>5338</v>
      </c>
      <c r="G1441" s="177" t="s">
        <v>18</v>
      </c>
      <c r="H1441" s="177" t="s">
        <v>18</v>
      </c>
      <c r="I1441" s="177" t="s">
        <v>32</v>
      </c>
      <c r="J1441" s="39" t="s">
        <v>2156</v>
      </c>
      <c r="K1441" s="39" t="s">
        <v>802</v>
      </c>
    </row>
    <row r="1442" spans="1:13">
      <c r="A1442" s="39" t="s">
        <v>5339</v>
      </c>
      <c r="B1442" s="39" t="s">
        <v>5339</v>
      </c>
      <c r="C1442" s="39" t="s">
        <v>35</v>
      </c>
      <c r="D1442" s="39" t="s">
        <v>393</v>
      </c>
      <c r="E1442" s="39" t="s">
        <v>424</v>
      </c>
      <c r="F1442" s="177" t="s">
        <v>5340</v>
      </c>
      <c r="G1442" s="177" t="s">
        <v>18</v>
      </c>
      <c r="H1442" s="177" t="s">
        <v>18</v>
      </c>
      <c r="I1442" s="177" t="s">
        <v>32</v>
      </c>
      <c r="J1442" s="39" t="s">
        <v>2208</v>
      </c>
      <c r="K1442" s="39" t="s">
        <v>802</v>
      </c>
    </row>
    <row r="1443" spans="1:13">
      <c r="A1443" s="39" t="s">
        <v>5341</v>
      </c>
      <c r="B1443" s="39" t="s">
        <v>5341</v>
      </c>
      <c r="C1443" s="39" t="s">
        <v>35</v>
      </c>
      <c r="D1443" s="39" t="s">
        <v>393</v>
      </c>
      <c r="E1443" s="39" t="s">
        <v>424</v>
      </c>
      <c r="F1443" s="177" t="s">
        <v>5342</v>
      </c>
      <c r="G1443" s="177" t="s">
        <v>18</v>
      </c>
      <c r="H1443" s="177" t="s">
        <v>18</v>
      </c>
      <c r="I1443" s="177" t="s">
        <v>32</v>
      </c>
      <c r="J1443" s="39" t="s">
        <v>812</v>
      </c>
      <c r="K1443" s="39" t="s">
        <v>546</v>
      </c>
    </row>
    <row r="1444" spans="1:13">
      <c r="A1444" s="39" t="s">
        <v>5343</v>
      </c>
      <c r="B1444" s="39" t="s">
        <v>5343</v>
      </c>
      <c r="C1444" s="39" t="s">
        <v>35</v>
      </c>
      <c r="D1444" s="39" t="s">
        <v>393</v>
      </c>
      <c r="E1444" s="39" t="s">
        <v>424</v>
      </c>
      <c r="F1444" s="177" t="s">
        <v>5344</v>
      </c>
      <c r="G1444" s="177" t="s">
        <v>18</v>
      </c>
      <c r="H1444" s="177" t="s">
        <v>18</v>
      </c>
      <c r="I1444" s="177" t="s">
        <v>32</v>
      </c>
      <c r="J1444" s="39" t="s">
        <v>933</v>
      </c>
      <c r="K1444" s="39" t="s">
        <v>802</v>
      </c>
    </row>
    <row r="1445" spans="1:13">
      <c r="A1445" s="39" t="s">
        <v>5345</v>
      </c>
      <c r="B1445" s="39" t="s">
        <v>5345</v>
      </c>
      <c r="C1445" s="39" t="s">
        <v>35</v>
      </c>
      <c r="D1445" s="39" t="s">
        <v>393</v>
      </c>
      <c r="E1445" s="39" t="s">
        <v>424</v>
      </c>
      <c r="F1445" s="177" t="s">
        <v>5346</v>
      </c>
      <c r="G1445" s="177" t="s">
        <v>18</v>
      </c>
      <c r="H1445" s="177" t="s">
        <v>18</v>
      </c>
      <c r="I1445" s="177" t="s">
        <v>32</v>
      </c>
      <c r="J1445" s="39" t="s">
        <v>959</v>
      </c>
      <c r="K1445" s="39" t="s">
        <v>802</v>
      </c>
    </row>
    <row r="1446" spans="1:13">
      <c r="A1446" s="39" t="s">
        <v>5347</v>
      </c>
      <c r="B1446" s="39" t="s">
        <v>5347</v>
      </c>
      <c r="C1446" s="39" t="s">
        <v>35</v>
      </c>
      <c r="D1446" s="39" t="s">
        <v>393</v>
      </c>
      <c r="E1446" s="39" t="s">
        <v>424</v>
      </c>
      <c r="F1446" s="177" t="s">
        <v>5348</v>
      </c>
      <c r="G1446" s="177" t="s">
        <v>18</v>
      </c>
      <c r="H1446" s="177" t="s">
        <v>18</v>
      </c>
      <c r="I1446" s="177" t="s">
        <v>32</v>
      </c>
      <c r="J1446" s="39" t="s">
        <v>1737</v>
      </c>
      <c r="K1446" s="39" t="s">
        <v>802</v>
      </c>
    </row>
    <row r="1447" spans="1:13">
      <c r="A1447" s="39" t="s">
        <v>5349</v>
      </c>
      <c r="B1447" s="39" t="s">
        <v>5349</v>
      </c>
      <c r="C1447" s="39" t="s">
        <v>35</v>
      </c>
      <c r="D1447" s="39" t="s">
        <v>393</v>
      </c>
      <c r="E1447" s="39" t="s">
        <v>424</v>
      </c>
      <c r="F1447" s="177" t="s">
        <v>5350</v>
      </c>
      <c r="G1447" s="177" t="s">
        <v>18</v>
      </c>
      <c r="H1447" s="177" t="s">
        <v>18</v>
      </c>
      <c r="I1447" s="177" t="s">
        <v>32</v>
      </c>
      <c r="J1447" s="39" t="s">
        <v>5280</v>
      </c>
      <c r="K1447" s="39" t="s">
        <v>546</v>
      </c>
      <c r="M1447" s="69" t="s">
        <v>26</v>
      </c>
    </row>
    <row r="1448" spans="1:13">
      <c r="A1448" s="39" t="s">
        <v>5351</v>
      </c>
      <c r="B1448" s="39" t="s">
        <v>5351</v>
      </c>
      <c r="C1448" s="39" t="s">
        <v>35</v>
      </c>
      <c r="D1448" s="39" t="s">
        <v>393</v>
      </c>
      <c r="E1448" s="39" t="s">
        <v>424</v>
      </c>
      <c r="F1448" s="177" t="s">
        <v>5352</v>
      </c>
      <c r="G1448" s="177" t="s">
        <v>18</v>
      </c>
      <c r="H1448" s="177" t="s">
        <v>18</v>
      </c>
      <c r="I1448" s="177" t="s">
        <v>32</v>
      </c>
      <c r="J1448" s="39" t="s">
        <v>729</v>
      </c>
      <c r="K1448" s="39" t="s">
        <v>802</v>
      </c>
    </row>
    <row r="1449" spans="1:13">
      <c r="A1449" s="39" t="s">
        <v>5353</v>
      </c>
      <c r="B1449" s="39" t="s">
        <v>5353</v>
      </c>
      <c r="C1449" s="39" t="s">
        <v>35</v>
      </c>
      <c r="D1449" s="39" t="s">
        <v>393</v>
      </c>
      <c r="E1449" s="39" t="s">
        <v>424</v>
      </c>
      <c r="F1449" s="177" t="s">
        <v>5354</v>
      </c>
      <c r="G1449" s="177" t="s">
        <v>18</v>
      </c>
      <c r="H1449" s="177" t="s">
        <v>18</v>
      </c>
      <c r="I1449" s="177" t="s">
        <v>32</v>
      </c>
      <c r="J1449" s="39" t="s">
        <v>1911</v>
      </c>
      <c r="K1449" s="39" t="s">
        <v>802</v>
      </c>
    </row>
    <row r="1450" spans="1:13">
      <c r="A1450" s="39" t="s">
        <v>5355</v>
      </c>
      <c r="B1450" s="39" t="s">
        <v>5355</v>
      </c>
      <c r="C1450" s="39" t="s">
        <v>35</v>
      </c>
      <c r="D1450" s="39" t="s">
        <v>393</v>
      </c>
      <c r="E1450" s="39" t="s">
        <v>424</v>
      </c>
      <c r="F1450" s="177" t="s">
        <v>5356</v>
      </c>
      <c r="G1450" s="177" t="s">
        <v>18</v>
      </c>
      <c r="H1450" s="177" t="s">
        <v>18</v>
      </c>
      <c r="I1450" s="177" t="s">
        <v>32</v>
      </c>
      <c r="J1450" s="39" t="s">
        <v>1042</v>
      </c>
      <c r="K1450" s="39" t="s">
        <v>802</v>
      </c>
    </row>
    <row r="1451" spans="1:13">
      <c r="A1451" s="39" t="s">
        <v>5357</v>
      </c>
      <c r="B1451" s="39" t="s">
        <v>5357</v>
      </c>
      <c r="C1451" s="39" t="s">
        <v>35</v>
      </c>
      <c r="D1451" s="39" t="s">
        <v>393</v>
      </c>
      <c r="E1451" s="39" t="s">
        <v>424</v>
      </c>
      <c r="F1451" s="177" t="s">
        <v>5358</v>
      </c>
      <c r="G1451" s="177" t="s">
        <v>18</v>
      </c>
      <c r="H1451" s="177" t="s">
        <v>18</v>
      </c>
      <c r="I1451" s="177" t="s">
        <v>32</v>
      </c>
      <c r="J1451" s="39" t="s">
        <v>2162</v>
      </c>
      <c r="K1451" s="39" t="s">
        <v>546</v>
      </c>
    </row>
    <row r="1452" spans="1:13">
      <c r="A1452" s="39" t="s">
        <v>5359</v>
      </c>
      <c r="B1452" s="39" t="s">
        <v>5359</v>
      </c>
      <c r="C1452" s="39" t="s">
        <v>35</v>
      </c>
      <c r="D1452" s="39" t="s">
        <v>393</v>
      </c>
      <c r="E1452" s="39" t="s">
        <v>424</v>
      </c>
      <c r="F1452" s="177" t="s">
        <v>5360</v>
      </c>
      <c r="G1452" s="177" t="s">
        <v>18</v>
      </c>
      <c r="H1452" s="177" t="s">
        <v>18</v>
      </c>
      <c r="I1452" s="177" t="s">
        <v>54</v>
      </c>
      <c r="J1452" s="177" t="s">
        <v>54</v>
      </c>
      <c r="K1452" s="39" t="s">
        <v>485</v>
      </c>
      <c r="L1452" s="39" t="s">
        <v>5361</v>
      </c>
    </row>
    <row r="1453" spans="1:13">
      <c r="A1453" s="39" t="s">
        <v>5362</v>
      </c>
      <c r="B1453" s="39" t="s">
        <v>5362</v>
      </c>
      <c r="C1453" s="39" t="s">
        <v>35</v>
      </c>
      <c r="D1453" s="39" t="s">
        <v>393</v>
      </c>
      <c r="E1453" s="39" t="s">
        <v>424</v>
      </c>
      <c r="F1453" s="177" t="s">
        <v>5363</v>
      </c>
      <c r="G1453" s="177" t="s">
        <v>18</v>
      </c>
      <c r="H1453" s="177" t="s">
        <v>18</v>
      </c>
      <c r="I1453" s="177" t="s">
        <v>23</v>
      </c>
      <c r="J1453" s="39" t="s">
        <v>18</v>
      </c>
      <c r="K1453" s="39" t="s">
        <v>485</v>
      </c>
    </row>
    <row r="1454" spans="1:13">
      <c r="A1454" s="39" t="s">
        <v>5364</v>
      </c>
      <c r="B1454" s="39" t="s">
        <v>5364</v>
      </c>
      <c r="C1454" s="39" t="s">
        <v>35</v>
      </c>
      <c r="D1454" s="39" t="s">
        <v>393</v>
      </c>
      <c r="E1454" s="39" t="s">
        <v>424</v>
      </c>
      <c r="F1454" s="177" t="s">
        <v>5365</v>
      </c>
      <c r="G1454" s="177" t="s">
        <v>18</v>
      </c>
      <c r="H1454" s="177" t="s">
        <v>18</v>
      </c>
      <c r="I1454" s="177" t="s">
        <v>23</v>
      </c>
      <c r="J1454" s="39" t="s">
        <v>18</v>
      </c>
      <c r="K1454" s="39" t="s">
        <v>802</v>
      </c>
    </row>
    <row r="1455" spans="1:13">
      <c r="A1455" s="39" t="s">
        <v>5366</v>
      </c>
      <c r="B1455" s="39" t="s">
        <v>5366</v>
      </c>
      <c r="C1455" s="39" t="s">
        <v>35</v>
      </c>
      <c r="D1455" s="39" t="s">
        <v>393</v>
      </c>
      <c r="E1455" s="39" t="s">
        <v>424</v>
      </c>
      <c r="F1455" s="177" t="s">
        <v>5367</v>
      </c>
      <c r="G1455" s="177" t="s">
        <v>18</v>
      </c>
      <c r="H1455" s="177" t="s">
        <v>18</v>
      </c>
      <c r="I1455" s="177" t="s">
        <v>32</v>
      </c>
      <c r="J1455" s="39" t="s">
        <v>947</v>
      </c>
      <c r="K1455" s="39" t="s">
        <v>802</v>
      </c>
    </row>
    <row r="1456" spans="1:13">
      <c r="A1456" s="39" t="s">
        <v>5368</v>
      </c>
      <c r="B1456" s="39" t="s">
        <v>5368</v>
      </c>
      <c r="C1456" s="39" t="s">
        <v>35</v>
      </c>
      <c r="D1456" s="39" t="s">
        <v>393</v>
      </c>
      <c r="E1456" s="39" t="s">
        <v>424</v>
      </c>
      <c r="F1456" s="177" t="s">
        <v>5369</v>
      </c>
      <c r="G1456" s="177" t="s">
        <v>18</v>
      </c>
      <c r="H1456" s="177" t="s">
        <v>18</v>
      </c>
      <c r="I1456" s="177" t="s">
        <v>32</v>
      </c>
      <c r="J1456" s="39" t="s">
        <v>897</v>
      </c>
      <c r="K1456" s="39" t="s">
        <v>802</v>
      </c>
    </row>
    <row r="1457" spans="1:11">
      <c r="A1457" s="39" t="s">
        <v>5370</v>
      </c>
      <c r="B1457" s="39" t="s">
        <v>5370</v>
      </c>
      <c r="C1457" s="39" t="s">
        <v>35</v>
      </c>
      <c r="D1457" s="39" t="s">
        <v>393</v>
      </c>
      <c r="E1457" s="39" t="s">
        <v>424</v>
      </c>
      <c r="F1457" s="177" t="s">
        <v>5371</v>
      </c>
      <c r="G1457" s="177" t="s">
        <v>18</v>
      </c>
      <c r="H1457" s="177" t="s">
        <v>18</v>
      </c>
      <c r="I1457" s="177" t="s">
        <v>23</v>
      </c>
      <c r="J1457" s="39" t="s">
        <v>18</v>
      </c>
      <c r="K1457" s="39" t="s">
        <v>485</v>
      </c>
    </row>
    <row r="1458" spans="1:11">
      <c r="A1458" s="39" t="s">
        <v>5372</v>
      </c>
      <c r="B1458" s="39" t="s">
        <v>5372</v>
      </c>
      <c r="C1458" s="39" t="s">
        <v>35</v>
      </c>
      <c r="D1458" s="39" t="s">
        <v>393</v>
      </c>
      <c r="E1458" s="39" t="s">
        <v>424</v>
      </c>
      <c r="F1458" s="177" t="s">
        <v>5373</v>
      </c>
      <c r="G1458" s="177" t="s">
        <v>18</v>
      </c>
      <c r="H1458" s="177" t="s">
        <v>18</v>
      </c>
      <c r="I1458" s="177" t="s">
        <v>32</v>
      </c>
      <c r="J1458" s="39" t="s">
        <v>3890</v>
      </c>
      <c r="K1458" s="39" t="s">
        <v>802</v>
      </c>
    </row>
    <row r="1459" spans="1:11">
      <c r="A1459" s="39" t="s">
        <v>5374</v>
      </c>
      <c r="B1459" s="39" t="s">
        <v>5374</v>
      </c>
      <c r="C1459" s="39" t="s">
        <v>35</v>
      </c>
      <c r="D1459" s="39" t="s">
        <v>393</v>
      </c>
      <c r="E1459" s="39" t="s">
        <v>424</v>
      </c>
      <c r="F1459" s="177" t="s">
        <v>5375</v>
      </c>
      <c r="G1459" s="177" t="s">
        <v>18</v>
      </c>
      <c r="H1459" s="177" t="s">
        <v>18</v>
      </c>
      <c r="I1459" s="177" t="s">
        <v>32</v>
      </c>
      <c r="J1459" s="39" t="s">
        <v>5287</v>
      </c>
      <c r="K1459" s="39" t="s">
        <v>802</v>
      </c>
    </row>
    <row r="1460" spans="1:11">
      <c r="A1460" s="39" t="s">
        <v>5376</v>
      </c>
      <c r="B1460" s="39" t="s">
        <v>5377</v>
      </c>
      <c r="C1460" s="39" t="s">
        <v>35</v>
      </c>
      <c r="D1460" s="39" t="s">
        <v>339</v>
      </c>
      <c r="E1460" s="39" t="s">
        <v>327</v>
      </c>
      <c r="F1460" s="177" t="s">
        <v>5378</v>
      </c>
      <c r="G1460" s="177" t="s">
        <v>5378</v>
      </c>
      <c r="H1460" s="177" t="s">
        <v>5379</v>
      </c>
      <c r="I1460" s="177" t="s">
        <v>23</v>
      </c>
      <c r="J1460" s="39" t="s">
        <v>18</v>
      </c>
      <c r="K1460" s="39" t="s">
        <v>485</v>
      </c>
    </row>
    <row r="1461" spans="1:11">
      <c r="A1461" s="39" t="s">
        <v>5380</v>
      </c>
      <c r="B1461" s="39" t="s">
        <v>5381</v>
      </c>
      <c r="C1461" s="39" t="s">
        <v>35</v>
      </c>
      <c r="D1461" s="39" t="s">
        <v>339</v>
      </c>
      <c r="E1461" s="39" t="s">
        <v>327</v>
      </c>
      <c r="F1461" s="177" t="s">
        <v>5382</v>
      </c>
      <c r="G1461" s="177" t="s">
        <v>5382</v>
      </c>
      <c r="H1461" s="177" t="s">
        <v>5383</v>
      </c>
      <c r="I1461" s="177" t="s">
        <v>23</v>
      </c>
      <c r="J1461" s="39" t="s">
        <v>18</v>
      </c>
      <c r="K1461" s="39" t="s">
        <v>485</v>
      </c>
    </row>
    <row r="1462" spans="1:11">
      <c r="A1462" s="39" t="s">
        <v>5384</v>
      </c>
      <c r="B1462" s="39" t="s">
        <v>5385</v>
      </c>
      <c r="C1462" s="39" t="s">
        <v>35</v>
      </c>
      <c r="D1462" s="39" t="s">
        <v>339</v>
      </c>
      <c r="E1462" s="39" t="s">
        <v>327</v>
      </c>
      <c r="F1462" s="177" t="s">
        <v>5386</v>
      </c>
      <c r="G1462" s="177" t="s">
        <v>5386</v>
      </c>
      <c r="H1462" s="177" t="s">
        <v>5387</v>
      </c>
      <c r="I1462" s="177" t="s">
        <v>23</v>
      </c>
      <c r="J1462" s="39" t="s">
        <v>18</v>
      </c>
      <c r="K1462" s="39" t="s">
        <v>485</v>
      </c>
    </row>
    <row r="1463" spans="1:11">
      <c r="A1463" s="39" t="s">
        <v>5388</v>
      </c>
      <c r="B1463" s="39" t="s">
        <v>5388</v>
      </c>
      <c r="C1463" s="39" t="s">
        <v>35</v>
      </c>
      <c r="D1463" s="39" t="s">
        <v>339</v>
      </c>
      <c r="E1463" s="39" t="s">
        <v>327</v>
      </c>
      <c r="F1463" s="177" t="s">
        <v>5389</v>
      </c>
      <c r="G1463" s="177" t="s">
        <v>5389</v>
      </c>
      <c r="H1463" s="177" t="s">
        <v>5390</v>
      </c>
      <c r="I1463" s="177" t="s">
        <v>23</v>
      </c>
      <c r="J1463" s="39" t="s">
        <v>18</v>
      </c>
      <c r="K1463" s="39" t="s">
        <v>485</v>
      </c>
    </row>
    <row r="1464" spans="1:11">
      <c r="A1464" s="39" t="s">
        <v>5391</v>
      </c>
      <c r="B1464" s="39" t="s">
        <v>5392</v>
      </c>
      <c r="C1464" s="39" t="s">
        <v>35</v>
      </c>
      <c r="D1464" s="39" t="s">
        <v>339</v>
      </c>
      <c r="E1464" s="39" t="s">
        <v>327</v>
      </c>
      <c r="F1464" s="177" t="s">
        <v>5393</v>
      </c>
      <c r="G1464" s="177" t="s">
        <v>5393</v>
      </c>
      <c r="H1464" s="177" t="s">
        <v>5394</v>
      </c>
      <c r="I1464" s="177" t="s">
        <v>32</v>
      </c>
      <c r="J1464" s="39" t="s">
        <v>3661</v>
      </c>
      <c r="K1464" s="39" t="s">
        <v>802</v>
      </c>
    </row>
    <row r="1465" spans="1:11">
      <c r="A1465" s="39" t="s">
        <v>5395</v>
      </c>
      <c r="B1465" s="39" t="s">
        <v>5395</v>
      </c>
      <c r="C1465" s="39" t="s">
        <v>35</v>
      </c>
      <c r="D1465" s="39" t="s">
        <v>339</v>
      </c>
      <c r="E1465" s="39" t="s">
        <v>327</v>
      </c>
      <c r="F1465" s="177" t="s">
        <v>5396</v>
      </c>
      <c r="G1465" s="177" t="s">
        <v>5396</v>
      </c>
      <c r="H1465" s="177" t="s">
        <v>5397</v>
      </c>
      <c r="I1465" s="177" t="s">
        <v>32</v>
      </c>
      <c r="J1465" s="39" t="s">
        <v>5398</v>
      </c>
      <c r="K1465" s="39" t="s">
        <v>802</v>
      </c>
    </row>
    <row r="1466" spans="1:11">
      <c r="A1466" s="39" t="s">
        <v>5399</v>
      </c>
      <c r="B1466" s="39" t="s">
        <v>5400</v>
      </c>
      <c r="C1466" s="39" t="s">
        <v>35</v>
      </c>
      <c r="D1466" s="39" t="s">
        <v>339</v>
      </c>
      <c r="E1466" s="39" t="s">
        <v>327</v>
      </c>
      <c r="F1466" s="177" t="s">
        <v>5401</v>
      </c>
      <c r="G1466" s="177" t="s">
        <v>5401</v>
      </c>
      <c r="H1466" s="177" t="s">
        <v>5402</v>
      </c>
      <c r="I1466" s="177" t="s">
        <v>32</v>
      </c>
      <c r="J1466" s="39" t="s">
        <v>1228</v>
      </c>
      <c r="K1466" s="39" t="s">
        <v>802</v>
      </c>
    </row>
    <row r="1467" spans="1:11">
      <c r="A1467" s="39" t="s">
        <v>5403</v>
      </c>
      <c r="B1467" s="39" t="s">
        <v>5404</v>
      </c>
      <c r="C1467" s="39" t="s">
        <v>35</v>
      </c>
      <c r="D1467" s="39" t="s">
        <v>339</v>
      </c>
      <c r="E1467" s="39" t="s">
        <v>327</v>
      </c>
      <c r="F1467" s="177" t="s">
        <v>5405</v>
      </c>
      <c r="G1467" s="177" t="s">
        <v>5405</v>
      </c>
      <c r="H1467" s="177" t="s">
        <v>5406</v>
      </c>
      <c r="I1467" s="177" t="s">
        <v>32</v>
      </c>
      <c r="J1467" s="39" t="s">
        <v>3072</v>
      </c>
      <c r="K1467" s="39" t="s">
        <v>802</v>
      </c>
    </row>
    <row r="1468" spans="1:11">
      <c r="A1468" s="39" t="s">
        <v>5407</v>
      </c>
      <c r="B1468" s="39" t="s">
        <v>5408</v>
      </c>
      <c r="C1468" s="39" t="s">
        <v>35</v>
      </c>
      <c r="D1468" s="39" t="s">
        <v>339</v>
      </c>
      <c r="E1468" s="39" t="s">
        <v>327</v>
      </c>
      <c r="F1468" s="177" t="s">
        <v>5409</v>
      </c>
      <c r="G1468" s="177" t="s">
        <v>5409</v>
      </c>
      <c r="H1468" s="177" t="s">
        <v>5410</v>
      </c>
      <c r="I1468" s="177" t="s">
        <v>23</v>
      </c>
      <c r="J1468" s="39" t="s">
        <v>18</v>
      </c>
      <c r="K1468" s="39" t="s">
        <v>485</v>
      </c>
    </row>
    <row r="1469" spans="1:11">
      <c r="A1469" s="39" t="s">
        <v>5411</v>
      </c>
      <c r="B1469" s="39" t="s">
        <v>5411</v>
      </c>
      <c r="C1469" s="39" t="s">
        <v>5061</v>
      </c>
      <c r="D1469" s="39" t="s">
        <v>5412</v>
      </c>
      <c r="E1469" s="39" t="s">
        <v>5413</v>
      </c>
      <c r="F1469" s="177" t="s">
        <v>5414</v>
      </c>
      <c r="G1469" s="177" t="s">
        <v>5414</v>
      </c>
      <c r="H1469" s="177" t="s">
        <v>5414</v>
      </c>
      <c r="I1469" s="177" t="s">
        <v>32</v>
      </c>
      <c r="J1469" s="39" t="s">
        <v>558</v>
      </c>
      <c r="K1469" s="39" t="s">
        <v>485</v>
      </c>
    </row>
    <row r="1470" spans="1:11">
      <c r="A1470" s="39" t="s">
        <v>5415</v>
      </c>
      <c r="B1470" s="39" t="s">
        <v>5415</v>
      </c>
      <c r="C1470" s="39" t="s">
        <v>5061</v>
      </c>
      <c r="D1470" s="39" t="s">
        <v>5412</v>
      </c>
      <c r="E1470" s="39" t="s">
        <v>5413</v>
      </c>
      <c r="F1470" s="177" t="s">
        <v>5416</v>
      </c>
      <c r="G1470" s="177" t="s">
        <v>5416</v>
      </c>
      <c r="H1470" s="177" t="s">
        <v>5416</v>
      </c>
      <c r="I1470" s="177" t="s">
        <v>32</v>
      </c>
      <c r="J1470" s="39" t="s">
        <v>558</v>
      </c>
      <c r="K1470" s="39" t="s">
        <v>485</v>
      </c>
    </row>
    <row r="1471" spans="1:11">
      <c r="A1471" s="39" t="s">
        <v>5417</v>
      </c>
      <c r="B1471" s="39" t="s">
        <v>5417</v>
      </c>
      <c r="C1471" s="39" t="s">
        <v>5061</v>
      </c>
      <c r="D1471" s="39" t="s">
        <v>5412</v>
      </c>
      <c r="E1471" s="39" t="s">
        <v>5413</v>
      </c>
      <c r="F1471" s="177" t="s">
        <v>5418</v>
      </c>
      <c r="G1471" s="177" t="s">
        <v>5418</v>
      </c>
      <c r="H1471" s="177" t="s">
        <v>5418</v>
      </c>
      <c r="I1471" s="177" t="s">
        <v>32</v>
      </c>
      <c r="J1471" s="39" t="s">
        <v>558</v>
      </c>
      <c r="K1471" s="39" t="s">
        <v>485</v>
      </c>
    </row>
    <row r="1472" spans="1:11">
      <c r="A1472" s="39" t="s">
        <v>5419</v>
      </c>
      <c r="B1472" s="39" t="s">
        <v>5419</v>
      </c>
      <c r="C1472" s="39" t="s">
        <v>5061</v>
      </c>
      <c r="D1472" s="39" t="s">
        <v>5412</v>
      </c>
      <c r="E1472" s="39" t="s">
        <v>5413</v>
      </c>
      <c r="F1472" s="177" t="s">
        <v>5420</v>
      </c>
      <c r="G1472" s="177" t="s">
        <v>5420</v>
      </c>
      <c r="H1472" s="177" t="s">
        <v>5420</v>
      </c>
      <c r="I1472" s="177" t="s">
        <v>32</v>
      </c>
      <c r="J1472" s="39" t="s">
        <v>558</v>
      </c>
      <c r="K1472" s="39" t="s">
        <v>485</v>
      </c>
    </row>
    <row r="1473" spans="1:11">
      <c r="A1473" s="39" t="s">
        <v>5421</v>
      </c>
      <c r="B1473" s="39" t="s">
        <v>5421</v>
      </c>
      <c r="C1473" s="39" t="s">
        <v>5061</v>
      </c>
      <c r="D1473" s="39" t="s">
        <v>5412</v>
      </c>
      <c r="E1473" s="39" t="s">
        <v>5413</v>
      </c>
      <c r="F1473" s="177" t="s">
        <v>5422</v>
      </c>
      <c r="G1473" s="177" t="s">
        <v>5422</v>
      </c>
      <c r="H1473" s="177" t="s">
        <v>5422</v>
      </c>
      <c r="I1473" s="177" t="s">
        <v>32</v>
      </c>
      <c r="J1473" s="39" t="s">
        <v>558</v>
      </c>
      <c r="K1473" s="39" t="s">
        <v>485</v>
      </c>
    </row>
    <row r="1474" spans="1:11">
      <c r="A1474" s="39" t="s">
        <v>5423</v>
      </c>
      <c r="B1474" s="39" t="s">
        <v>5423</v>
      </c>
      <c r="C1474" s="39" t="s">
        <v>5061</v>
      </c>
      <c r="D1474" s="39" t="s">
        <v>5412</v>
      </c>
      <c r="E1474" s="39" t="s">
        <v>5413</v>
      </c>
      <c r="F1474" s="177" t="s">
        <v>5424</v>
      </c>
      <c r="G1474" s="177" t="s">
        <v>5424</v>
      </c>
      <c r="H1474" s="177" t="s">
        <v>5424</v>
      </c>
      <c r="I1474" s="177" t="s">
        <v>32</v>
      </c>
      <c r="J1474" s="39" t="s">
        <v>558</v>
      </c>
      <c r="K1474" s="39" t="s">
        <v>485</v>
      </c>
    </row>
    <row r="1475" spans="1:11">
      <c r="A1475" s="39" t="s">
        <v>5425</v>
      </c>
      <c r="B1475" s="39" t="s">
        <v>5425</v>
      </c>
      <c r="C1475" s="39" t="s">
        <v>5061</v>
      </c>
      <c r="D1475" s="39" t="s">
        <v>5412</v>
      </c>
      <c r="E1475" s="39" t="s">
        <v>5413</v>
      </c>
      <c r="F1475" s="177" t="s">
        <v>5426</v>
      </c>
      <c r="G1475" s="177" t="s">
        <v>5426</v>
      </c>
      <c r="H1475" s="177" t="s">
        <v>5426</v>
      </c>
      <c r="I1475" s="177" t="s">
        <v>32</v>
      </c>
      <c r="J1475" s="39" t="s">
        <v>558</v>
      </c>
      <c r="K1475" s="39" t="s">
        <v>485</v>
      </c>
    </row>
    <row r="1476" spans="1:11">
      <c r="A1476" s="39" t="s">
        <v>5427</v>
      </c>
      <c r="B1476" s="39" t="s">
        <v>5427</v>
      </c>
      <c r="C1476" s="39" t="s">
        <v>5061</v>
      </c>
      <c r="D1476" s="39" t="s">
        <v>5412</v>
      </c>
      <c r="E1476" s="39" t="s">
        <v>5413</v>
      </c>
      <c r="F1476" s="177" t="s">
        <v>5428</v>
      </c>
      <c r="G1476" s="177" t="s">
        <v>5428</v>
      </c>
      <c r="H1476" s="177" t="s">
        <v>5428</v>
      </c>
      <c r="I1476" s="177" t="s">
        <v>32</v>
      </c>
      <c r="J1476" s="39" t="s">
        <v>558</v>
      </c>
      <c r="K1476" s="39" t="s">
        <v>485</v>
      </c>
    </row>
    <row r="1477" spans="1:11">
      <c r="A1477" s="39" t="s">
        <v>5429</v>
      </c>
      <c r="B1477" s="39" t="s">
        <v>5429</v>
      </c>
      <c r="C1477" s="39" t="s">
        <v>5061</v>
      </c>
      <c r="D1477" s="39" t="s">
        <v>5412</v>
      </c>
      <c r="E1477" s="39" t="s">
        <v>5413</v>
      </c>
      <c r="F1477" s="177" t="s">
        <v>5430</v>
      </c>
      <c r="G1477" s="177" t="s">
        <v>5430</v>
      </c>
      <c r="H1477" s="177" t="s">
        <v>5430</v>
      </c>
      <c r="I1477" s="177" t="s">
        <v>32</v>
      </c>
      <c r="J1477" s="39" t="s">
        <v>558</v>
      </c>
      <c r="K1477" s="39" t="s">
        <v>485</v>
      </c>
    </row>
    <row r="1478" spans="1:11">
      <c r="A1478" s="39" t="s">
        <v>5431</v>
      </c>
      <c r="B1478" s="39" t="s">
        <v>5431</v>
      </c>
      <c r="C1478" s="39" t="s">
        <v>5061</v>
      </c>
      <c r="D1478" s="39" t="s">
        <v>5412</v>
      </c>
      <c r="E1478" s="39" t="s">
        <v>5413</v>
      </c>
      <c r="F1478" s="177" t="s">
        <v>5432</v>
      </c>
      <c r="G1478" s="177" t="s">
        <v>5432</v>
      </c>
      <c r="H1478" s="177" t="s">
        <v>5432</v>
      </c>
      <c r="I1478" s="177" t="s">
        <v>32</v>
      </c>
      <c r="J1478" s="39" t="s">
        <v>558</v>
      </c>
      <c r="K1478" s="39" t="s">
        <v>485</v>
      </c>
    </row>
    <row r="1479" spans="1:11">
      <c r="A1479" s="39" t="s">
        <v>5433</v>
      </c>
      <c r="B1479" s="39" t="s">
        <v>5433</v>
      </c>
      <c r="C1479" s="39" t="s">
        <v>5061</v>
      </c>
      <c r="D1479" s="39" t="s">
        <v>5412</v>
      </c>
      <c r="E1479" s="39" t="s">
        <v>5413</v>
      </c>
      <c r="F1479" s="177" t="s">
        <v>5434</v>
      </c>
      <c r="G1479" s="177" t="s">
        <v>5434</v>
      </c>
      <c r="H1479" s="177" t="s">
        <v>5434</v>
      </c>
      <c r="I1479" s="177" t="s">
        <v>32</v>
      </c>
      <c r="J1479" s="39" t="s">
        <v>558</v>
      </c>
      <c r="K1479" s="39" t="s">
        <v>485</v>
      </c>
    </row>
    <row r="1480" spans="1:11">
      <c r="A1480" s="39" t="s">
        <v>5435</v>
      </c>
      <c r="B1480" s="39" t="s">
        <v>5435</v>
      </c>
      <c r="C1480" s="39" t="s">
        <v>5061</v>
      </c>
      <c r="D1480" s="39" t="s">
        <v>5412</v>
      </c>
      <c r="E1480" s="39" t="s">
        <v>5413</v>
      </c>
      <c r="F1480" s="177" t="s">
        <v>5436</v>
      </c>
      <c r="G1480" s="177" t="s">
        <v>5436</v>
      </c>
      <c r="H1480" s="177" t="s">
        <v>5436</v>
      </c>
      <c r="I1480" s="177" t="s">
        <v>32</v>
      </c>
      <c r="J1480" s="39" t="s">
        <v>558</v>
      </c>
      <c r="K1480" s="39" t="s">
        <v>485</v>
      </c>
    </row>
    <row r="1481" spans="1:11">
      <c r="A1481" s="39" t="s">
        <v>5437</v>
      </c>
      <c r="B1481" s="39" t="s">
        <v>5437</v>
      </c>
      <c r="C1481" s="39" t="s">
        <v>5061</v>
      </c>
      <c r="D1481" s="39" t="s">
        <v>5412</v>
      </c>
      <c r="E1481" s="39" t="s">
        <v>5413</v>
      </c>
      <c r="F1481" s="177" t="s">
        <v>5438</v>
      </c>
      <c r="G1481" s="177" t="s">
        <v>5438</v>
      </c>
      <c r="H1481" s="177" t="s">
        <v>5438</v>
      </c>
      <c r="I1481" s="177" t="s">
        <v>32</v>
      </c>
      <c r="J1481" s="39" t="s">
        <v>558</v>
      </c>
      <c r="K1481" s="39" t="s">
        <v>485</v>
      </c>
    </row>
    <row r="1482" spans="1:11">
      <c r="A1482" s="39" t="s">
        <v>5439</v>
      </c>
      <c r="B1482" s="39" t="s">
        <v>5439</v>
      </c>
      <c r="C1482" s="39" t="s">
        <v>5061</v>
      </c>
      <c r="D1482" s="39" t="s">
        <v>5412</v>
      </c>
      <c r="E1482" s="39" t="s">
        <v>5413</v>
      </c>
      <c r="F1482" s="177" t="s">
        <v>5440</v>
      </c>
      <c r="G1482" s="177" t="s">
        <v>5440</v>
      </c>
      <c r="H1482" s="177" t="s">
        <v>5440</v>
      </c>
      <c r="I1482" s="177" t="s">
        <v>32</v>
      </c>
      <c r="J1482" s="39" t="s">
        <v>558</v>
      </c>
      <c r="K1482" s="39" t="s">
        <v>485</v>
      </c>
    </row>
    <row r="1483" spans="1:11">
      <c r="A1483" s="39" t="s">
        <v>5441</v>
      </c>
      <c r="B1483" s="39" t="s">
        <v>5441</v>
      </c>
      <c r="C1483" s="39" t="s">
        <v>5061</v>
      </c>
      <c r="D1483" s="39" t="s">
        <v>5412</v>
      </c>
      <c r="E1483" s="39" t="s">
        <v>5413</v>
      </c>
      <c r="F1483" s="177" t="s">
        <v>5442</v>
      </c>
      <c r="G1483" s="177" t="s">
        <v>5442</v>
      </c>
      <c r="H1483" s="177" t="s">
        <v>5442</v>
      </c>
      <c r="I1483" s="177" t="s">
        <v>32</v>
      </c>
      <c r="J1483" s="39" t="s">
        <v>558</v>
      </c>
      <c r="K1483" s="39" t="s">
        <v>485</v>
      </c>
    </row>
    <row r="1484" spans="1:11">
      <c r="A1484" s="39" t="s">
        <v>5443</v>
      </c>
      <c r="B1484" s="39" t="s">
        <v>5443</v>
      </c>
      <c r="C1484" s="39" t="s">
        <v>5061</v>
      </c>
      <c r="D1484" s="39" t="s">
        <v>5412</v>
      </c>
      <c r="E1484" s="39" t="s">
        <v>5063</v>
      </c>
      <c r="F1484" s="177" t="s">
        <v>5444</v>
      </c>
      <c r="G1484" s="177" t="s">
        <v>5444</v>
      </c>
      <c r="H1484" s="177" t="s">
        <v>5444</v>
      </c>
      <c r="I1484" s="177" t="s">
        <v>32</v>
      </c>
      <c r="J1484" s="39" t="s">
        <v>558</v>
      </c>
      <c r="K1484" s="39" t="s">
        <v>485</v>
      </c>
    </row>
    <row r="1485" spans="1:11">
      <c r="A1485" s="39" t="s">
        <v>5445</v>
      </c>
      <c r="B1485" s="39" t="s">
        <v>5445</v>
      </c>
      <c r="C1485" s="39" t="s">
        <v>5061</v>
      </c>
      <c r="D1485" s="39" t="s">
        <v>5412</v>
      </c>
      <c r="E1485" s="39" t="s">
        <v>5063</v>
      </c>
      <c r="F1485" s="177" t="s">
        <v>5446</v>
      </c>
      <c r="G1485" s="177" t="s">
        <v>5446</v>
      </c>
      <c r="H1485" s="177" t="s">
        <v>5446</v>
      </c>
      <c r="I1485" s="177" t="s">
        <v>32</v>
      </c>
      <c r="J1485" s="39" t="s">
        <v>558</v>
      </c>
      <c r="K1485" s="39" t="s">
        <v>485</v>
      </c>
    </row>
    <row r="1486" spans="1:11">
      <c r="A1486" s="39" t="s">
        <v>5447</v>
      </c>
      <c r="B1486" s="39" t="s">
        <v>5447</v>
      </c>
      <c r="C1486" s="39" t="s">
        <v>5061</v>
      </c>
      <c r="D1486" s="39" t="s">
        <v>5412</v>
      </c>
      <c r="E1486" s="39" t="s">
        <v>5063</v>
      </c>
      <c r="F1486" s="177" t="s">
        <v>5448</v>
      </c>
      <c r="G1486" s="177" t="s">
        <v>5448</v>
      </c>
      <c r="H1486" s="177" t="s">
        <v>5448</v>
      </c>
      <c r="I1486" s="177" t="s">
        <v>32</v>
      </c>
      <c r="J1486" s="39" t="s">
        <v>558</v>
      </c>
      <c r="K1486" s="39" t="s">
        <v>485</v>
      </c>
    </row>
    <row r="1487" spans="1:11">
      <c r="A1487" s="39" t="s">
        <v>5449</v>
      </c>
      <c r="B1487" s="39" t="s">
        <v>5449</v>
      </c>
      <c r="C1487" s="39" t="s">
        <v>5061</v>
      </c>
      <c r="D1487" s="39" t="s">
        <v>5412</v>
      </c>
      <c r="E1487" s="39" t="s">
        <v>5063</v>
      </c>
      <c r="F1487" s="177" t="s">
        <v>5450</v>
      </c>
      <c r="G1487" s="177" t="s">
        <v>5450</v>
      </c>
      <c r="H1487" s="177" t="s">
        <v>5450</v>
      </c>
      <c r="I1487" s="177" t="s">
        <v>32</v>
      </c>
      <c r="J1487" s="39" t="s">
        <v>558</v>
      </c>
      <c r="K1487" s="39" t="s">
        <v>485</v>
      </c>
    </row>
    <row r="1488" spans="1:11">
      <c r="A1488" s="39" t="s">
        <v>5451</v>
      </c>
      <c r="B1488" s="39" t="s">
        <v>5451</v>
      </c>
      <c r="C1488" s="39" t="s">
        <v>5061</v>
      </c>
      <c r="D1488" s="39" t="s">
        <v>5412</v>
      </c>
      <c r="E1488" s="39" t="s">
        <v>5063</v>
      </c>
      <c r="F1488" s="177" t="s">
        <v>5452</v>
      </c>
      <c r="G1488" s="177" t="s">
        <v>5452</v>
      </c>
      <c r="H1488" s="177" t="s">
        <v>5452</v>
      </c>
      <c r="I1488" s="177" t="s">
        <v>32</v>
      </c>
      <c r="J1488" s="39" t="s">
        <v>558</v>
      </c>
      <c r="K1488" s="39" t="s">
        <v>485</v>
      </c>
    </row>
    <row r="1489" spans="1:11">
      <c r="A1489" s="39" t="s">
        <v>5453</v>
      </c>
      <c r="B1489" s="39" t="s">
        <v>5453</v>
      </c>
      <c r="C1489" s="39" t="s">
        <v>5061</v>
      </c>
      <c r="D1489" s="39" t="s">
        <v>5412</v>
      </c>
      <c r="E1489" s="39" t="s">
        <v>5063</v>
      </c>
      <c r="F1489" s="177" t="s">
        <v>5454</v>
      </c>
      <c r="G1489" s="177" t="s">
        <v>5454</v>
      </c>
      <c r="H1489" s="177" t="s">
        <v>5454</v>
      </c>
      <c r="I1489" s="177" t="s">
        <v>32</v>
      </c>
      <c r="J1489" s="39" t="s">
        <v>558</v>
      </c>
      <c r="K1489" s="39" t="s">
        <v>485</v>
      </c>
    </row>
    <row r="1490" spans="1:11">
      <c r="A1490" s="39" t="s">
        <v>5455</v>
      </c>
      <c r="B1490" s="39" t="s">
        <v>5455</v>
      </c>
      <c r="C1490" s="39" t="s">
        <v>5061</v>
      </c>
      <c r="D1490" s="39" t="s">
        <v>5412</v>
      </c>
      <c r="E1490" s="39" t="s">
        <v>5063</v>
      </c>
      <c r="F1490" s="177" t="s">
        <v>5456</v>
      </c>
      <c r="G1490" s="177" t="s">
        <v>5456</v>
      </c>
      <c r="H1490" s="177" t="s">
        <v>5456</v>
      </c>
      <c r="I1490" s="177" t="s">
        <v>32</v>
      </c>
      <c r="J1490" s="39" t="s">
        <v>558</v>
      </c>
      <c r="K1490" s="39" t="s">
        <v>485</v>
      </c>
    </row>
    <row r="1491" spans="1:11">
      <c r="A1491" s="39" t="s">
        <v>5457</v>
      </c>
      <c r="B1491" s="39" t="s">
        <v>5457</v>
      </c>
      <c r="C1491" s="39" t="s">
        <v>5061</v>
      </c>
      <c r="D1491" s="39" t="s">
        <v>5412</v>
      </c>
      <c r="E1491" s="39" t="s">
        <v>5063</v>
      </c>
      <c r="F1491" s="177" t="s">
        <v>5458</v>
      </c>
      <c r="G1491" s="177" t="s">
        <v>5458</v>
      </c>
      <c r="H1491" s="177" t="s">
        <v>5458</v>
      </c>
      <c r="I1491" s="177" t="s">
        <v>32</v>
      </c>
      <c r="J1491" s="39" t="s">
        <v>558</v>
      </c>
      <c r="K1491" s="39" t="s">
        <v>485</v>
      </c>
    </row>
    <row r="1492" spans="1:11">
      <c r="A1492" s="39" t="s">
        <v>5459</v>
      </c>
      <c r="B1492" s="39" t="s">
        <v>5459</v>
      </c>
      <c r="C1492" s="39" t="s">
        <v>5061</v>
      </c>
      <c r="D1492" s="39" t="s">
        <v>5412</v>
      </c>
      <c r="E1492" s="39" t="s">
        <v>5063</v>
      </c>
      <c r="F1492" s="177" t="s">
        <v>5460</v>
      </c>
      <c r="G1492" s="177" t="s">
        <v>5460</v>
      </c>
      <c r="H1492" s="177" t="s">
        <v>5460</v>
      </c>
      <c r="I1492" s="177" t="s">
        <v>32</v>
      </c>
      <c r="J1492" s="39" t="s">
        <v>558</v>
      </c>
      <c r="K1492" s="39" t="s">
        <v>485</v>
      </c>
    </row>
    <row r="1493" spans="1:11">
      <c r="A1493" s="39" t="s">
        <v>5461</v>
      </c>
      <c r="B1493" s="39" t="s">
        <v>5461</v>
      </c>
      <c r="C1493" s="39" t="s">
        <v>5061</v>
      </c>
      <c r="D1493" s="39" t="s">
        <v>5412</v>
      </c>
      <c r="E1493" s="39" t="s">
        <v>5063</v>
      </c>
      <c r="F1493" s="177" t="s">
        <v>5462</v>
      </c>
      <c r="G1493" s="177" t="s">
        <v>5462</v>
      </c>
      <c r="H1493" s="177" t="s">
        <v>5462</v>
      </c>
      <c r="I1493" s="177" t="s">
        <v>32</v>
      </c>
      <c r="J1493" s="39" t="s">
        <v>558</v>
      </c>
      <c r="K1493" s="39" t="s">
        <v>485</v>
      </c>
    </row>
    <row r="1494" spans="1:11">
      <c r="A1494" s="39" t="s">
        <v>5463</v>
      </c>
      <c r="B1494" s="39" t="s">
        <v>5463</v>
      </c>
      <c r="C1494" s="39" t="s">
        <v>5061</v>
      </c>
      <c r="D1494" s="39" t="s">
        <v>5412</v>
      </c>
      <c r="E1494" s="39" t="s">
        <v>5063</v>
      </c>
      <c r="F1494" s="177" t="s">
        <v>5464</v>
      </c>
      <c r="G1494" s="177" t="s">
        <v>5464</v>
      </c>
      <c r="H1494" s="177" t="s">
        <v>5464</v>
      </c>
      <c r="I1494" s="177" t="s">
        <v>32</v>
      </c>
      <c r="J1494" s="39" t="s">
        <v>558</v>
      </c>
      <c r="K1494" s="39" t="s">
        <v>485</v>
      </c>
    </row>
    <row r="1495" spans="1:11">
      <c r="A1495" s="39" t="s">
        <v>5465</v>
      </c>
      <c r="B1495" s="39" t="s">
        <v>5465</v>
      </c>
      <c r="C1495" s="39" t="s">
        <v>5061</v>
      </c>
      <c r="D1495" s="39" t="s">
        <v>5412</v>
      </c>
      <c r="E1495" s="39" t="s">
        <v>5063</v>
      </c>
      <c r="F1495" s="177" t="s">
        <v>5466</v>
      </c>
      <c r="G1495" s="177" t="s">
        <v>5466</v>
      </c>
      <c r="H1495" s="177" t="s">
        <v>5466</v>
      </c>
      <c r="I1495" s="177" t="s">
        <v>32</v>
      </c>
      <c r="J1495" s="39" t="s">
        <v>558</v>
      </c>
      <c r="K1495" s="39" t="s">
        <v>485</v>
      </c>
    </row>
    <row r="1496" spans="1:11">
      <c r="A1496" s="39" t="s">
        <v>5467</v>
      </c>
      <c r="B1496" s="39" t="s">
        <v>5467</v>
      </c>
      <c r="C1496" s="39" t="s">
        <v>5061</v>
      </c>
      <c r="D1496" s="39" t="s">
        <v>5412</v>
      </c>
      <c r="E1496" s="39" t="s">
        <v>5063</v>
      </c>
      <c r="F1496" s="177" t="s">
        <v>5468</v>
      </c>
      <c r="G1496" s="177" t="s">
        <v>5468</v>
      </c>
      <c r="H1496" s="177" t="s">
        <v>5468</v>
      </c>
      <c r="I1496" s="177" t="s">
        <v>32</v>
      </c>
      <c r="J1496" s="39" t="s">
        <v>558</v>
      </c>
      <c r="K1496" s="39" t="s">
        <v>485</v>
      </c>
    </row>
    <row r="1497" spans="1:11">
      <c r="A1497" s="39" t="s">
        <v>5469</v>
      </c>
      <c r="B1497" s="39" t="s">
        <v>5469</v>
      </c>
      <c r="C1497" s="39" t="s">
        <v>5061</v>
      </c>
      <c r="D1497" s="39" t="s">
        <v>5412</v>
      </c>
      <c r="E1497" s="39" t="s">
        <v>5063</v>
      </c>
      <c r="F1497" s="177" t="s">
        <v>5470</v>
      </c>
      <c r="G1497" s="177" t="s">
        <v>5470</v>
      </c>
      <c r="H1497" s="177" t="s">
        <v>5470</v>
      </c>
      <c r="I1497" s="177" t="s">
        <v>32</v>
      </c>
      <c r="J1497" s="39" t="s">
        <v>558</v>
      </c>
      <c r="K1497" s="39" t="s">
        <v>485</v>
      </c>
    </row>
    <row r="1498" spans="1:11">
      <c r="A1498" s="39" t="s">
        <v>5471</v>
      </c>
      <c r="B1498" s="39" t="s">
        <v>5471</v>
      </c>
      <c r="C1498" s="39" t="s">
        <v>5061</v>
      </c>
      <c r="D1498" s="39" t="s">
        <v>5412</v>
      </c>
      <c r="E1498" s="39" t="s">
        <v>5063</v>
      </c>
      <c r="F1498" s="177" t="s">
        <v>5472</v>
      </c>
      <c r="G1498" s="177" t="s">
        <v>5472</v>
      </c>
      <c r="H1498" s="177" t="s">
        <v>5472</v>
      </c>
      <c r="I1498" s="177" t="s">
        <v>32</v>
      </c>
      <c r="J1498" s="39" t="s">
        <v>558</v>
      </c>
      <c r="K1498" s="39" t="s">
        <v>485</v>
      </c>
    </row>
    <row r="1499" spans="1:11">
      <c r="A1499" s="39" t="s">
        <v>5473</v>
      </c>
      <c r="B1499" s="39" t="s">
        <v>5473</v>
      </c>
      <c r="C1499" s="39" t="s">
        <v>5061</v>
      </c>
      <c r="D1499" s="39" t="s">
        <v>5412</v>
      </c>
      <c r="E1499" s="39" t="s">
        <v>5063</v>
      </c>
      <c r="F1499" s="177" t="s">
        <v>5474</v>
      </c>
      <c r="G1499" s="177" t="s">
        <v>5474</v>
      </c>
      <c r="H1499" s="177" t="s">
        <v>5474</v>
      </c>
      <c r="I1499" s="177" t="s">
        <v>32</v>
      </c>
      <c r="J1499" s="39" t="s">
        <v>558</v>
      </c>
      <c r="K1499" s="39" t="s">
        <v>485</v>
      </c>
    </row>
    <row r="1500" spans="1:11">
      <c r="A1500" s="39" t="s">
        <v>5475</v>
      </c>
      <c r="B1500" s="39" t="s">
        <v>5475</v>
      </c>
      <c r="C1500" s="39" t="s">
        <v>5061</v>
      </c>
      <c r="D1500" s="39" t="s">
        <v>5412</v>
      </c>
      <c r="E1500" s="39" t="s">
        <v>5063</v>
      </c>
      <c r="F1500" s="177" t="s">
        <v>5476</v>
      </c>
      <c r="G1500" s="177" t="s">
        <v>5476</v>
      </c>
      <c r="H1500" s="177" t="s">
        <v>5476</v>
      </c>
      <c r="I1500" s="177" t="s">
        <v>32</v>
      </c>
      <c r="J1500" s="39" t="s">
        <v>558</v>
      </c>
      <c r="K1500" s="39" t="s">
        <v>485</v>
      </c>
    </row>
    <row r="1501" spans="1:11">
      <c r="A1501" s="39" t="s">
        <v>5477</v>
      </c>
      <c r="B1501" s="39" t="s">
        <v>5477</v>
      </c>
      <c r="C1501" s="39" t="s">
        <v>5061</v>
      </c>
      <c r="D1501" s="39" t="s">
        <v>5412</v>
      </c>
      <c r="E1501" s="39" t="s">
        <v>5063</v>
      </c>
      <c r="F1501" s="177" t="s">
        <v>5478</v>
      </c>
      <c r="G1501" s="177" t="s">
        <v>5478</v>
      </c>
      <c r="H1501" s="177" t="s">
        <v>5478</v>
      </c>
      <c r="I1501" s="177" t="s">
        <v>32</v>
      </c>
      <c r="J1501" s="39" t="s">
        <v>558</v>
      </c>
      <c r="K1501" s="39" t="s">
        <v>485</v>
      </c>
    </row>
    <row r="1502" spans="1:11">
      <c r="A1502" s="39" t="s">
        <v>5479</v>
      </c>
      <c r="B1502" s="39" t="s">
        <v>5479</v>
      </c>
      <c r="C1502" s="39" t="s">
        <v>35</v>
      </c>
      <c r="D1502" s="39" t="s">
        <v>387</v>
      </c>
      <c r="E1502" s="39" t="s">
        <v>497</v>
      </c>
      <c r="F1502" s="177" t="s">
        <v>5480</v>
      </c>
      <c r="G1502" s="177" t="s">
        <v>18</v>
      </c>
      <c r="H1502" s="177" t="s">
        <v>18</v>
      </c>
      <c r="I1502" s="177" t="s">
        <v>23</v>
      </c>
      <c r="J1502" s="39" t="s">
        <v>18</v>
      </c>
      <c r="K1502" s="39" t="s">
        <v>485</v>
      </c>
    </row>
    <row r="1503" spans="1:11">
      <c r="A1503" s="39" t="s">
        <v>5481</v>
      </c>
      <c r="B1503" s="39" t="s">
        <v>5481</v>
      </c>
      <c r="C1503" s="39" t="s">
        <v>35</v>
      </c>
      <c r="D1503" s="39" t="s">
        <v>387</v>
      </c>
      <c r="E1503" s="39" t="s">
        <v>497</v>
      </c>
      <c r="F1503" s="177" t="s">
        <v>5482</v>
      </c>
      <c r="G1503" s="177" t="s">
        <v>18</v>
      </c>
      <c r="H1503" s="177" t="s">
        <v>18</v>
      </c>
      <c r="I1503" s="177" t="s">
        <v>32</v>
      </c>
      <c r="J1503" s="39" t="s">
        <v>1762</v>
      </c>
      <c r="K1503" s="39" t="s">
        <v>485</v>
      </c>
    </row>
    <row r="1504" spans="1:11">
      <c r="A1504" s="39" t="s">
        <v>5483</v>
      </c>
      <c r="B1504" s="39" t="s">
        <v>5483</v>
      </c>
      <c r="C1504" s="39" t="s">
        <v>35</v>
      </c>
      <c r="D1504" s="39" t="s">
        <v>387</v>
      </c>
      <c r="E1504" s="39" t="s">
        <v>497</v>
      </c>
      <c r="F1504" s="177" t="s">
        <v>5484</v>
      </c>
      <c r="G1504" s="177" t="s">
        <v>18</v>
      </c>
      <c r="H1504" s="177" t="s">
        <v>18</v>
      </c>
      <c r="I1504" s="177" t="s">
        <v>32</v>
      </c>
      <c r="J1504" s="39" t="s">
        <v>3696</v>
      </c>
      <c r="K1504" s="39" t="s">
        <v>802</v>
      </c>
    </row>
    <row r="1505" spans="1:11">
      <c r="A1505" s="39" t="s">
        <v>5485</v>
      </c>
      <c r="B1505" s="39" t="s">
        <v>5485</v>
      </c>
      <c r="C1505" s="39" t="s">
        <v>35</v>
      </c>
      <c r="D1505" s="39" t="s">
        <v>387</v>
      </c>
      <c r="E1505" s="39" t="s">
        <v>497</v>
      </c>
      <c r="F1505" s="177" t="s">
        <v>5486</v>
      </c>
      <c r="G1505" s="177" t="s">
        <v>18</v>
      </c>
      <c r="H1505" s="177" t="s">
        <v>18</v>
      </c>
      <c r="I1505" s="177" t="s">
        <v>32</v>
      </c>
      <c r="J1505" s="39" t="s">
        <v>18</v>
      </c>
      <c r="K1505" s="39" t="s">
        <v>485</v>
      </c>
    </row>
    <row r="1506" spans="1:11">
      <c r="A1506" s="39" t="s">
        <v>5487</v>
      </c>
      <c r="B1506" s="39" t="s">
        <v>5487</v>
      </c>
      <c r="C1506" s="39" t="s">
        <v>35</v>
      </c>
      <c r="D1506" s="39" t="s">
        <v>387</v>
      </c>
      <c r="E1506" s="39" t="s">
        <v>497</v>
      </c>
      <c r="F1506" s="177" t="s">
        <v>5488</v>
      </c>
      <c r="G1506" s="177" t="s">
        <v>18</v>
      </c>
      <c r="H1506" s="177" t="s">
        <v>18</v>
      </c>
      <c r="I1506" s="177" t="s">
        <v>32</v>
      </c>
      <c r="J1506" s="39" t="s">
        <v>18</v>
      </c>
      <c r="K1506" s="39" t="s">
        <v>485</v>
      </c>
    </row>
    <row r="1507" spans="1:11">
      <c r="A1507" s="39" t="s">
        <v>5489</v>
      </c>
      <c r="B1507" s="39" t="s">
        <v>5489</v>
      </c>
      <c r="C1507" s="39" t="s">
        <v>35</v>
      </c>
      <c r="D1507" s="39" t="s">
        <v>387</v>
      </c>
      <c r="E1507" s="39" t="s">
        <v>497</v>
      </c>
      <c r="F1507" s="177" t="s">
        <v>5490</v>
      </c>
      <c r="G1507" s="177" t="s">
        <v>18</v>
      </c>
      <c r="H1507" s="177" t="s">
        <v>18</v>
      </c>
      <c r="I1507" s="177" t="s">
        <v>32</v>
      </c>
      <c r="J1507" s="39" t="s">
        <v>18</v>
      </c>
      <c r="K1507" s="39" t="s">
        <v>485</v>
      </c>
    </row>
    <row r="1508" spans="1:11">
      <c r="A1508" s="39" t="s">
        <v>5491</v>
      </c>
      <c r="B1508" s="39" t="s">
        <v>5491</v>
      </c>
      <c r="C1508" s="39" t="s">
        <v>35</v>
      </c>
      <c r="D1508" s="39" t="s">
        <v>387</v>
      </c>
      <c r="E1508" s="39" t="s">
        <v>497</v>
      </c>
      <c r="F1508" s="177" t="s">
        <v>5492</v>
      </c>
      <c r="G1508" s="177" t="s">
        <v>18</v>
      </c>
      <c r="H1508" s="177" t="s">
        <v>18</v>
      </c>
      <c r="I1508" s="177" t="s">
        <v>32</v>
      </c>
      <c r="J1508" s="39" t="s">
        <v>18</v>
      </c>
      <c r="K1508" s="39" t="s">
        <v>485</v>
      </c>
    </row>
    <row r="1509" spans="1:11">
      <c r="A1509" s="39" t="s">
        <v>5493</v>
      </c>
      <c r="B1509" s="39" t="s">
        <v>5493</v>
      </c>
      <c r="C1509" s="39" t="s">
        <v>35</v>
      </c>
      <c r="D1509" s="39" t="s">
        <v>387</v>
      </c>
      <c r="E1509" s="39" t="s">
        <v>497</v>
      </c>
      <c r="F1509" s="177" t="s">
        <v>5494</v>
      </c>
      <c r="G1509" s="177" t="s">
        <v>18</v>
      </c>
      <c r="H1509" s="177" t="s">
        <v>18</v>
      </c>
      <c r="I1509" s="177" t="s">
        <v>32</v>
      </c>
      <c r="J1509" s="39" t="s">
        <v>18</v>
      </c>
      <c r="K1509" s="39" t="s">
        <v>485</v>
      </c>
    </row>
    <row r="1510" spans="1:11">
      <c r="A1510" s="39" t="s">
        <v>5495</v>
      </c>
      <c r="B1510" s="39" t="s">
        <v>5495</v>
      </c>
      <c r="C1510" s="39" t="s">
        <v>35</v>
      </c>
      <c r="D1510" s="39" t="s">
        <v>387</v>
      </c>
      <c r="E1510" s="39" t="s">
        <v>497</v>
      </c>
      <c r="F1510" s="177" t="s">
        <v>5496</v>
      </c>
      <c r="G1510" s="177" t="s">
        <v>18</v>
      </c>
      <c r="H1510" s="177" t="s">
        <v>18</v>
      </c>
      <c r="I1510" s="177" t="s">
        <v>32</v>
      </c>
      <c r="J1510" s="39" t="s">
        <v>18</v>
      </c>
      <c r="K1510" s="39" t="s">
        <v>485</v>
      </c>
    </row>
    <row r="1511" spans="1:11">
      <c r="A1511" s="39" t="s">
        <v>5497</v>
      </c>
      <c r="B1511" s="39" t="s">
        <v>5497</v>
      </c>
      <c r="C1511" s="39" t="s">
        <v>35</v>
      </c>
      <c r="D1511" s="39" t="s">
        <v>387</v>
      </c>
      <c r="E1511" s="39" t="s">
        <v>497</v>
      </c>
      <c r="F1511" s="177" t="s">
        <v>5498</v>
      </c>
      <c r="G1511" s="177" t="s">
        <v>18</v>
      </c>
      <c r="H1511" s="177" t="s">
        <v>18</v>
      </c>
      <c r="I1511" s="177" t="s">
        <v>32</v>
      </c>
      <c r="J1511" s="39" t="s">
        <v>18</v>
      </c>
      <c r="K1511" s="39" t="s">
        <v>485</v>
      </c>
    </row>
    <row r="1512" spans="1:11">
      <c r="A1512" s="39" t="s">
        <v>5499</v>
      </c>
      <c r="B1512" s="39" t="s">
        <v>5499</v>
      </c>
      <c r="C1512" s="39" t="s">
        <v>35</v>
      </c>
      <c r="D1512" s="39" t="s">
        <v>387</v>
      </c>
      <c r="E1512" s="39" t="s">
        <v>497</v>
      </c>
      <c r="F1512" s="177" t="s">
        <v>5500</v>
      </c>
      <c r="G1512" s="177" t="s">
        <v>18</v>
      </c>
      <c r="H1512" s="177" t="s">
        <v>18</v>
      </c>
      <c r="I1512" s="177" t="s">
        <v>32</v>
      </c>
      <c r="J1512" s="39" t="s">
        <v>18</v>
      </c>
      <c r="K1512" s="39" t="s">
        <v>485</v>
      </c>
    </row>
    <row r="1513" spans="1:11">
      <c r="A1513" s="39" t="s">
        <v>5501</v>
      </c>
      <c r="B1513" s="39" t="s">
        <v>5501</v>
      </c>
      <c r="C1513" s="39" t="s">
        <v>35</v>
      </c>
      <c r="D1513" s="39" t="s">
        <v>387</v>
      </c>
      <c r="E1513" s="39" t="s">
        <v>497</v>
      </c>
      <c r="F1513" s="177" t="s">
        <v>5502</v>
      </c>
      <c r="G1513" s="177" t="s">
        <v>18</v>
      </c>
      <c r="H1513" s="177" t="s">
        <v>18</v>
      </c>
      <c r="I1513" s="177" t="s">
        <v>32</v>
      </c>
      <c r="J1513" s="39" t="s">
        <v>18</v>
      </c>
      <c r="K1513" s="39" t="s">
        <v>485</v>
      </c>
    </row>
    <row r="1514" spans="1:11">
      <c r="A1514" s="39" t="s">
        <v>5503</v>
      </c>
      <c r="B1514" s="39" t="s">
        <v>5503</v>
      </c>
      <c r="C1514" s="39" t="s">
        <v>35</v>
      </c>
      <c r="D1514" s="39" t="s">
        <v>387</v>
      </c>
      <c r="E1514" s="39" t="s">
        <v>497</v>
      </c>
      <c r="F1514" s="177" t="s">
        <v>5504</v>
      </c>
      <c r="G1514" s="177" t="s">
        <v>18</v>
      </c>
      <c r="H1514" s="177" t="s">
        <v>18</v>
      </c>
      <c r="I1514" s="177" t="s">
        <v>32</v>
      </c>
      <c r="J1514" s="39" t="s">
        <v>2803</v>
      </c>
      <c r="K1514" s="39" t="s">
        <v>802</v>
      </c>
    </row>
    <row r="1515" spans="1:11">
      <c r="A1515" s="39" t="s">
        <v>5505</v>
      </c>
      <c r="B1515" s="39" t="s">
        <v>5505</v>
      </c>
      <c r="C1515" s="39" t="s">
        <v>35</v>
      </c>
      <c r="D1515" s="39" t="s">
        <v>387</v>
      </c>
      <c r="E1515" s="39" t="s">
        <v>497</v>
      </c>
      <c r="F1515" s="177" t="s">
        <v>5506</v>
      </c>
      <c r="G1515" s="177" t="s">
        <v>18</v>
      </c>
      <c r="H1515" s="177" t="s">
        <v>18</v>
      </c>
      <c r="I1515" s="177" t="s">
        <v>32</v>
      </c>
      <c r="J1515" s="39" t="s">
        <v>18</v>
      </c>
      <c r="K1515" s="39" t="s">
        <v>485</v>
      </c>
    </row>
    <row r="1516" spans="1:11">
      <c r="A1516" s="39" t="s">
        <v>5507</v>
      </c>
      <c r="B1516" s="39" t="s">
        <v>5507</v>
      </c>
      <c r="C1516" s="39" t="s">
        <v>35</v>
      </c>
      <c r="D1516" s="39" t="s">
        <v>387</v>
      </c>
      <c r="E1516" s="39" t="s">
        <v>497</v>
      </c>
      <c r="F1516" s="177" t="s">
        <v>5508</v>
      </c>
      <c r="G1516" s="177" t="s">
        <v>18</v>
      </c>
      <c r="H1516" s="177" t="s">
        <v>18</v>
      </c>
      <c r="I1516" s="177" t="s">
        <v>32</v>
      </c>
      <c r="J1516" s="39" t="s">
        <v>1001</v>
      </c>
      <c r="K1516" s="39" t="s">
        <v>485</v>
      </c>
    </row>
    <row r="1517" spans="1:11">
      <c r="A1517" s="39" t="s">
        <v>5509</v>
      </c>
      <c r="B1517" s="39" t="s">
        <v>5509</v>
      </c>
      <c r="C1517" s="39" t="s">
        <v>35</v>
      </c>
      <c r="D1517" s="39" t="s">
        <v>387</v>
      </c>
      <c r="E1517" s="39" t="s">
        <v>497</v>
      </c>
      <c r="F1517" s="177" t="s">
        <v>5510</v>
      </c>
      <c r="G1517" s="177" t="s">
        <v>18</v>
      </c>
      <c r="H1517" s="177" t="s">
        <v>18</v>
      </c>
      <c r="I1517" s="177" t="s">
        <v>23</v>
      </c>
      <c r="J1517" s="39" t="s">
        <v>18</v>
      </c>
      <c r="K1517" s="39" t="s">
        <v>485</v>
      </c>
    </row>
    <row r="1518" spans="1:11">
      <c r="A1518" s="39" t="s">
        <v>5511</v>
      </c>
      <c r="B1518" s="39" t="s">
        <v>5511</v>
      </c>
      <c r="C1518" s="39" t="s">
        <v>35</v>
      </c>
      <c r="D1518" s="39" t="s">
        <v>387</v>
      </c>
      <c r="E1518" s="39" t="s">
        <v>497</v>
      </c>
      <c r="F1518" s="177" t="s">
        <v>5512</v>
      </c>
      <c r="G1518" s="177" t="s">
        <v>18</v>
      </c>
      <c r="H1518" s="177" t="s">
        <v>18</v>
      </c>
      <c r="I1518" s="177" t="s">
        <v>32</v>
      </c>
      <c r="J1518" s="39" t="s">
        <v>1747</v>
      </c>
      <c r="K1518" s="39" t="s">
        <v>802</v>
      </c>
    </row>
    <row r="1519" spans="1:11">
      <c r="A1519" s="39" t="s">
        <v>5513</v>
      </c>
      <c r="B1519" s="39" t="s">
        <v>5513</v>
      </c>
      <c r="C1519" s="39" t="s">
        <v>35</v>
      </c>
      <c r="D1519" s="39" t="s">
        <v>387</v>
      </c>
      <c r="E1519" s="39" t="s">
        <v>497</v>
      </c>
      <c r="F1519" s="177" t="s">
        <v>5514</v>
      </c>
      <c r="G1519" s="177" t="s">
        <v>18</v>
      </c>
      <c r="H1519" s="177" t="s">
        <v>18</v>
      </c>
      <c r="I1519" s="177" t="s">
        <v>23</v>
      </c>
      <c r="J1519" s="39" t="s">
        <v>18</v>
      </c>
      <c r="K1519" s="39" t="s">
        <v>485</v>
      </c>
    </row>
    <row r="1520" spans="1:11">
      <c r="A1520" s="39" t="s">
        <v>5515</v>
      </c>
      <c r="B1520" s="39" t="s">
        <v>5515</v>
      </c>
      <c r="C1520" s="39" t="s">
        <v>35</v>
      </c>
      <c r="D1520" s="39" t="s">
        <v>387</v>
      </c>
      <c r="E1520" s="39" t="s">
        <v>497</v>
      </c>
      <c r="F1520" s="177" t="s">
        <v>5516</v>
      </c>
      <c r="G1520" s="177" t="s">
        <v>18</v>
      </c>
      <c r="H1520" s="177" t="s">
        <v>18</v>
      </c>
      <c r="I1520" s="177" t="s">
        <v>32</v>
      </c>
      <c r="J1520" s="39" t="s">
        <v>2692</v>
      </c>
      <c r="K1520" s="39" t="s">
        <v>802</v>
      </c>
    </row>
    <row r="1521" spans="1:13">
      <c r="A1521" s="39" t="s">
        <v>5517</v>
      </c>
      <c r="B1521" s="39" t="s">
        <v>5517</v>
      </c>
      <c r="C1521" s="39" t="s">
        <v>35</v>
      </c>
      <c r="D1521" s="39" t="s">
        <v>387</v>
      </c>
      <c r="E1521" s="39" t="s">
        <v>497</v>
      </c>
      <c r="F1521" s="177" t="s">
        <v>5518</v>
      </c>
      <c r="G1521" s="177" t="s">
        <v>18</v>
      </c>
      <c r="H1521" s="177" t="s">
        <v>18</v>
      </c>
      <c r="I1521" s="177" t="s">
        <v>32</v>
      </c>
      <c r="J1521" s="39" t="s">
        <v>1169</v>
      </c>
      <c r="K1521" s="39" t="s">
        <v>802</v>
      </c>
    </row>
    <row r="1522" spans="1:13">
      <c r="A1522" s="39" t="s">
        <v>5519</v>
      </c>
      <c r="B1522" s="39" t="s">
        <v>5519</v>
      </c>
      <c r="C1522" s="39" t="s">
        <v>35</v>
      </c>
      <c r="D1522" s="39" t="s">
        <v>387</v>
      </c>
      <c r="E1522" s="39" t="s">
        <v>497</v>
      </c>
      <c r="F1522" s="177" t="s">
        <v>5520</v>
      </c>
      <c r="G1522" s="177" t="s">
        <v>18</v>
      </c>
      <c r="H1522" s="177" t="s">
        <v>18</v>
      </c>
      <c r="I1522" s="177" t="s">
        <v>32</v>
      </c>
      <c r="J1522" s="258" t="s">
        <v>5521</v>
      </c>
      <c r="K1522" s="39" t="s">
        <v>546</v>
      </c>
    </row>
    <row r="1523" spans="1:13">
      <c r="A1523" s="39" t="s">
        <v>5522</v>
      </c>
      <c r="B1523" s="39" t="s">
        <v>5522</v>
      </c>
      <c r="C1523" s="39" t="s">
        <v>35</v>
      </c>
      <c r="D1523" s="39" t="s">
        <v>387</v>
      </c>
      <c r="E1523" s="39" t="s">
        <v>497</v>
      </c>
      <c r="F1523" s="177" t="s">
        <v>5523</v>
      </c>
      <c r="G1523" s="177" t="s">
        <v>18</v>
      </c>
      <c r="H1523" s="177" t="s">
        <v>18</v>
      </c>
      <c r="I1523" s="177" t="s">
        <v>23</v>
      </c>
      <c r="J1523" s="39" t="s">
        <v>18</v>
      </c>
      <c r="K1523" s="39" t="s">
        <v>485</v>
      </c>
    </row>
    <row r="1524" spans="1:13">
      <c r="A1524" s="39" t="s">
        <v>5524</v>
      </c>
      <c r="B1524" s="39" t="s">
        <v>5524</v>
      </c>
      <c r="C1524" s="39" t="s">
        <v>35</v>
      </c>
      <c r="D1524" s="39" t="s">
        <v>387</v>
      </c>
      <c r="E1524" s="39" t="s">
        <v>497</v>
      </c>
      <c r="F1524" s="177" t="s">
        <v>5525</v>
      </c>
      <c r="G1524" s="177" t="s">
        <v>18</v>
      </c>
      <c r="H1524" s="177" t="s">
        <v>18</v>
      </c>
      <c r="I1524" s="177" t="s">
        <v>32</v>
      </c>
      <c r="J1524" s="39" t="s">
        <v>1796</v>
      </c>
      <c r="K1524" s="39" t="s">
        <v>802</v>
      </c>
    </row>
    <row r="1525" spans="1:13">
      <c r="A1525" s="39" t="s">
        <v>5526</v>
      </c>
      <c r="B1525" s="39" t="s">
        <v>5526</v>
      </c>
      <c r="C1525" s="39" t="s">
        <v>35</v>
      </c>
      <c r="D1525" s="39" t="s">
        <v>387</v>
      </c>
      <c r="E1525" s="39" t="s">
        <v>497</v>
      </c>
      <c r="F1525" s="177" t="s">
        <v>5527</v>
      </c>
      <c r="G1525" s="177" t="s">
        <v>18</v>
      </c>
      <c r="H1525" s="177" t="s">
        <v>18</v>
      </c>
      <c r="I1525" s="177" t="s">
        <v>23</v>
      </c>
      <c r="J1525" s="39" t="s">
        <v>18</v>
      </c>
      <c r="K1525" s="39" t="s">
        <v>485</v>
      </c>
    </row>
    <row r="1526" spans="1:13">
      <c r="A1526" s="39" t="s">
        <v>5528</v>
      </c>
      <c r="B1526" s="39" t="s">
        <v>5528</v>
      </c>
      <c r="C1526" s="39" t="s">
        <v>35</v>
      </c>
      <c r="D1526" s="39" t="s">
        <v>387</v>
      </c>
      <c r="E1526" s="459" t="s">
        <v>497</v>
      </c>
      <c r="F1526" s="177" t="s">
        <v>5529</v>
      </c>
      <c r="G1526" s="177" t="s">
        <v>18</v>
      </c>
      <c r="H1526" s="177" t="s">
        <v>18</v>
      </c>
      <c r="I1526" s="177" t="s">
        <v>32</v>
      </c>
      <c r="J1526" s="39" t="s">
        <v>2669</v>
      </c>
      <c r="K1526" s="39" t="s">
        <v>485</v>
      </c>
      <c r="M1526" s="69" t="s">
        <v>26</v>
      </c>
    </row>
    <row r="1527" spans="1:13">
      <c r="A1527" s="39" t="s">
        <v>5530</v>
      </c>
      <c r="B1527" s="39" t="s">
        <v>5530</v>
      </c>
      <c r="C1527" s="39" t="s">
        <v>35</v>
      </c>
      <c r="D1527" s="39" t="s">
        <v>387</v>
      </c>
      <c r="E1527" s="39" t="s">
        <v>497</v>
      </c>
      <c r="F1527" s="177" t="s">
        <v>5531</v>
      </c>
      <c r="G1527" s="177" t="s">
        <v>18</v>
      </c>
      <c r="H1527" s="177" t="s">
        <v>18</v>
      </c>
      <c r="I1527" s="177" t="s">
        <v>23</v>
      </c>
      <c r="J1527" s="39" t="s">
        <v>18</v>
      </c>
      <c r="K1527" s="39" t="s">
        <v>485</v>
      </c>
    </row>
    <row r="1528" spans="1:13">
      <c r="A1528" s="39" t="s">
        <v>5532</v>
      </c>
      <c r="B1528" s="39" t="s">
        <v>5532</v>
      </c>
      <c r="C1528" s="39" t="s">
        <v>35</v>
      </c>
      <c r="D1528" s="39" t="s">
        <v>387</v>
      </c>
      <c r="E1528" s="39" t="s">
        <v>497</v>
      </c>
      <c r="F1528" s="177" t="s">
        <v>5533</v>
      </c>
      <c r="G1528" s="177" t="s">
        <v>18</v>
      </c>
      <c r="H1528" s="177" t="s">
        <v>18</v>
      </c>
      <c r="I1528" s="177" t="s">
        <v>32</v>
      </c>
      <c r="J1528" s="39" t="s">
        <v>3151</v>
      </c>
      <c r="K1528" s="39" t="s">
        <v>802</v>
      </c>
    </row>
    <row r="1529" spans="1:13">
      <c r="A1529" s="39" t="s">
        <v>5534</v>
      </c>
      <c r="B1529" s="39" t="s">
        <v>5534</v>
      </c>
      <c r="C1529" s="39" t="s">
        <v>35</v>
      </c>
      <c r="D1529" s="39" t="s">
        <v>387</v>
      </c>
      <c r="E1529" s="39" t="s">
        <v>497</v>
      </c>
      <c r="F1529" s="177" t="s">
        <v>5535</v>
      </c>
      <c r="G1529" s="177" t="s">
        <v>18</v>
      </c>
      <c r="H1529" s="177" t="s">
        <v>18</v>
      </c>
      <c r="I1529" s="177" t="s">
        <v>23</v>
      </c>
      <c r="J1529" s="39" t="s">
        <v>18</v>
      </c>
      <c r="K1529" s="39" t="s">
        <v>485</v>
      </c>
    </row>
    <row r="1530" spans="1:13">
      <c r="A1530" s="39" t="s">
        <v>5536</v>
      </c>
      <c r="B1530" s="39" t="s">
        <v>5536</v>
      </c>
      <c r="C1530" s="39" t="s">
        <v>35</v>
      </c>
      <c r="D1530" s="39" t="s">
        <v>387</v>
      </c>
      <c r="E1530" s="39" t="s">
        <v>497</v>
      </c>
      <c r="F1530" s="177" t="s">
        <v>5537</v>
      </c>
      <c r="G1530" s="177" t="s">
        <v>18</v>
      </c>
      <c r="H1530" s="177" t="s">
        <v>18</v>
      </c>
      <c r="I1530" s="177" t="s">
        <v>32</v>
      </c>
      <c r="J1530" s="39" t="s">
        <v>1308</v>
      </c>
      <c r="K1530" s="39" t="s">
        <v>802</v>
      </c>
    </row>
    <row r="1531" spans="1:13">
      <c r="A1531" s="39" t="s">
        <v>5538</v>
      </c>
      <c r="B1531" s="39" t="s">
        <v>5538</v>
      </c>
      <c r="C1531" s="39" t="s">
        <v>35</v>
      </c>
      <c r="D1531" s="39" t="s">
        <v>387</v>
      </c>
      <c r="E1531" s="39" t="s">
        <v>497</v>
      </c>
      <c r="F1531" s="177" t="s">
        <v>5539</v>
      </c>
      <c r="G1531" s="177" t="s">
        <v>18</v>
      </c>
      <c r="H1531" s="177" t="s">
        <v>18</v>
      </c>
      <c r="I1531" s="177" t="s">
        <v>32</v>
      </c>
      <c r="J1531" s="39" t="s">
        <v>938</v>
      </c>
      <c r="K1531" s="39" t="s">
        <v>802</v>
      </c>
    </row>
    <row r="1532" spans="1:13">
      <c r="A1532" s="39" t="s">
        <v>5540</v>
      </c>
      <c r="B1532" s="39" t="s">
        <v>5540</v>
      </c>
      <c r="C1532" s="39" t="s">
        <v>35</v>
      </c>
      <c r="D1532" s="39" t="s">
        <v>393</v>
      </c>
      <c r="E1532" s="39" t="s">
        <v>445</v>
      </c>
      <c r="F1532" s="177" t="s">
        <v>5541</v>
      </c>
      <c r="G1532" s="177" t="s">
        <v>18</v>
      </c>
      <c r="H1532" s="177" t="s">
        <v>18</v>
      </c>
      <c r="I1532" s="177" t="s">
        <v>23</v>
      </c>
      <c r="J1532" s="39" t="s">
        <v>18</v>
      </c>
      <c r="K1532" s="39" t="s">
        <v>485</v>
      </c>
    </row>
    <row r="1533" spans="1:13">
      <c r="A1533" s="39" t="s">
        <v>5542</v>
      </c>
      <c r="B1533" s="39" t="s">
        <v>5542</v>
      </c>
      <c r="C1533" s="39" t="s">
        <v>35</v>
      </c>
      <c r="D1533" s="39" t="s">
        <v>393</v>
      </c>
      <c r="E1533" s="39" t="s">
        <v>445</v>
      </c>
      <c r="F1533" s="177" t="s">
        <v>5543</v>
      </c>
      <c r="G1533" s="177" t="s">
        <v>18</v>
      </c>
      <c r="H1533" s="177" t="s">
        <v>18</v>
      </c>
      <c r="I1533" s="177" t="s">
        <v>32</v>
      </c>
      <c r="J1533" s="39" t="s">
        <v>1762</v>
      </c>
      <c r="K1533" s="39" t="s">
        <v>485</v>
      </c>
    </row>
    <row r="1534" spans="1:13">
      <c r="A1534" s="39" t="s">
        <v>5544</v>
      </c>
      <c r="B1534" s="39" t="s">
        <v>5544</v>
      </c>
      <c r="C1534" s="39" t="s">
        <v>35</v>
      </c>
      <c r="D1534" s="39" t="s">
        <v>393</v>
      </c>
      <c r="E1534" s="39" t="s">
        <v>445</v>
      </c>
      <c r="F1534" s="177" t="s">
        <v>5545</v>
      </c>
      <c r="G1534" s="177" t="s">
        <v>18</v>
      </c>
      <c r="H1534" s="177" t="s">
        <v>18</v>
      </c>
      <c r="I1534" s="177" t="s">
        <v>32</v>
      </c>
      <c r="J1534" s="39" t="s">
        <v>3696</v>
      </c>
      <c r="K1534" s="39" t="s">
        <v>802</v>
      </c>
    </row>
    <row r="1535" spans="1:13">
      <c r="A1535" s="39" t="s">
        <v>5546</v>
      </c>
      <c r="B1535" s="39" t="s">
        <v>5546</v>
      </c>
      <c r="C1535" s="39" t="s">
        <v>35</v>
      </c>
      <c r="D1535" s="39" t="s">
        <v>393</v>
      </c>
      <c r="E1535" s="39" t="s">
        <v>445</v>
      </c>
      <c r="F1535" s="177" t="s">
        <v>5547</v>
      </c>
      <c r="G1535" s="177" t="s">
        <v>18</v>
      </c>
      <c r="H1535" s="177" t="s">
        <v>18</v>
      </c>
      <c r="I1535" s="177" t="s">
        <v>23</v>
      </c>
      <c r="J1535" s="39" t="s">
        <v>18</v>
      </c>
      <c r="K1535" s="39" t="s">
        <v>485</v>
      </c>
    </row>
    <row r="1536" spans="1:13">
      <c r="A1536" s="39" t="s">
        <v>5548</v>
      </c>
      <c r="B1536" s="39" t="s">
        <v>5548</v>
      </c>
      <c r="C1536" s="39" t="s">
        <v>35</v>
      </c>
      <c r="D1536" s="39" t="s">
        <v>393</v>
      </c>
      <c r="E1536" s="39" t="s">
        <v>445</v>
      </c>
      <c r="F1536" s="177" t="s">
        <v>5549</v>
      </c>
      <c r="G1536" s="177" t="s">
        <v>18</v>
      </c>
      <c r="H1536" s="177" t="s">
        <v>18</v>
      </c>
      <c r="I1536" s="177" t="s">
        <v>23</v>
      </c>
      <c r="J1536" s="39" t="s">
        <v>18</v>
      </c>
      <c r="K1536" s="39" t="s">
        <v>485</v>
      </c>
    </row>
    <row r="1537" spans="1:12">
      <c r="A1537" s="39" t="s">
        <v>5550</v>
      </c>
      <c r="B1537" s="39" t="s">
        <v>5550</v>
      </c>
      <c r="C1537" s="39" t="s">
        <v>35</v>
      </c>
      <c r="D1537" s="39" t="s">
        <v>393</v>
      </c>
      <c r="E1537" s="39" t="s">
        <v>445</v>
      </c>
      <c r="F1537" s="177" t="s">
        <v>5551</v>
      </c>
      <c r="G1537" s="177" t="s">
        <v>18</v>
      </c>
      <c r="H1537" s="177" t="s">
        <v>18</v>
      </c>
      <c r="I1537" s="177" t="s">
        <v>32</v>
      </c>
      <c r="J1537" s="39" t="s">
        <v>2747</v>
      </c>
      <c r="K1537" s="39" t="s">
        <v>802</v>
      </c>
    </row>
    <row r="1538" spans="1:12">
      <c r="A1538" s="39" t="s">
        <v>5552</v>
      </c>
      <c r="B1538" s="39" t="s">
        <v>5552</v>
      </c>
      <c r="C1538" s="39" t="s">
        <v>35</v>
      </c>
      <c r="D1538" s="39" t="s">
        <v>393</v>
      </c>
      <c r="E1538" s="39" t="s">
        <v>445</v>
      </c>
      <c r="F1538" s="177" t="s">
        <v>5553</v>
      </c>
      <c r="G1538" s="177" t="s">
        <v>18</v>
      </c>
      <c r="H1538" s="177" t="s">
        <v>18</v>
      </c>
      <c r="I1538" s="177" t="s">
        <v>23</v>
      </c>
      <c r="J1538" s="39" t="s">
        <v>18</v>
      </c>
      <c r="K1538" s="39" t="s">
        <v>485</v>
      </c>
    </row>
    <row r="1539" spans="1:12">
      <c r="A1539" s="39" t="s">
        <v>5554</v>
      </c>
      <c r="B1539" s="39" t="s">
        <v>5554</v>
      </c>
      <c r="C1539" s="39" t="s">
        <v>35</v>
      </c>
      <c r="D1539" s="39" t="s">
        <v>393</v>
      </c>
      <c r="E1539" s="39" t="s">
        <v>445</v>
      </c>
      <c r="F1539" s="177" t="s">
        <v>5555</v>
      </c>
      <c r="G1539" s="177" t="s">
        <v>18</v>
      </c>
      <c r="H1539" s="177" t="s">
        <v>18</v>
      </c>
      <c r="I1539" s="177" t="s">
        <v>32</v>
      </c>
      <c r="J1539" s="39" t="s">
        <v>831</v>
      </c>
      <c r="K1539" s="39" t="s">
        <v>802</v>
      </c>
    </row>
    <row r="1540" spans="1:12">
      <c r="A1540" s="39" t="s">
        <v>5556</v>
      </c>
      <c r="B1540" s="39" t="s">
        <v>5556</v>
      </c>
      <c r="C1540" s="39" t="s">
        <v>35</v>
      </c>
      <c r="D1540" s="39" t="s">
        <v>393</v>
      </c>
      <c r="E1540" s="39" t="s">
        <v>445</v>
      </c>
      <c r="F1540" s="177" t="s">
        <v>5557</v>
      </c>
      <c r="G1540" s="177" t="s">
        <v>18</v>
      </c>
      <c r="H1540" s="177" t="s">
        <v>18</v>
      </c>
      <c r="I1540" s="177" t="s">
        <v>32</v>
      </c>
      <c r="J1540" s="39" t="s">
        <v>1076</v>
      </c>
      <c r="K1540" s="39" t="s">
        <v>802</v>
      </c>
    </row>
    <row r="1541" spans="1:12">
      <c r="A1541" s="39" t="s">
        <v>5558</v>
      </c>
      <c r="B1541" s="39" t="s">
        <v>5558</v>
      </c>
      <c r="C1541" s="39" t="s">
        <v>35</v>
      </c>
      <c r="D1541" s="39" t="s">
        <v>393</v>
      </c>
      <c r="E1541" s="39" t="s">
        <v>445</v>
      </c>
      <c r="F1541" s="177" t="s">
        <v>5559</v>
      </c>
      <c r="G1541" s="177" t="s">
        <v>18</v>
      </c>
      <c r="H1541" s="177" t="s">
        <v>18</v>
      </c>
      <c r="I1541" s="177" t="s">
        <v>23</v>
      </c>
      <c r="J1541" s="39" t="s">
        <v>18</v>
      </c>
      <c r="K1541" s="39" t="s">
        <v>485</v>
      </c>
    </row>
    <row r="1542" spans="1:12">
      <c r="A1542" s="39" t="s">
        <v>5560</v>
      </c>
      <c r="B1542" s="39" t="s">
        <v>5560</v>
      </c>
      <c r="C1542" s="39" t="s">
        <v>35</v>
      </c>
      <c r="D1542" s="39" t="s">
        <v>393</v>
      </c>
      <c r="E1542" s="39" t="s">
        <v>445</v>
      </c>
      <c r="F1542" s="177" t="s">
        <v>5561</v>
      </c>
      <c r="G1542" s="177" t="s">
        <v>5562</v>
      </c>
      <c r="H1542" s="177" t="s">
        <v>18</v>
      </c>
      <c r="I1542" s="177" t="s">
        <v>23</v>
      </c>
      <c r="J1542" s="39" t="s">
        <v>18</v>
      </c>
      <c r="K1542" s="39" t="s">
        <v>485</v>
      </c>
    </row>
    <row r="1543" spans="1:12">
      <c r="A1543" s="39" t="s">
        <v>5563</v>
      </c>
      <c r="B1543" s="39" t="s">
        <v>5563</v>
      </c>
      <c r="C1543" s="39" t="s">
        <v>35</v>
      </c>
      <c r="D1543" s="39" t="s">
        <v>393</v>
      </c>
      <c r="E1543" s="39" t="s">
        <v>445</v>
      </c>
      <c r="F1543" s="177" t="s">
        <v>5564</v>
      </c>
      <c r="G1543" s="177" t="s">
        <v>18</v>
      </c>
      <c r="H1543" s="177" t="s">
        <v>18</v>
      </c>
      <c r="I1543" s="177" t="s">
        <v>23</v>
      </c>
      <c r="J1543" s="39" t="s">
        <v>18</v>
      </c>
      <c r="K1543" s="39" t="s">
        <v>485</v>
      </c>
    </row>
    <row r="1544" spans="1:12">
      <c r="A1544" s="39" t="s">
        <v>5565</v>
      </c>
      <c r="B1544" s="39" t="s">
        <v>5565</v>
      </c>
      <c r="C1544" s="39" t="s">
        <v>35</v>
      </c>
      <c r="D1544" s="39" t="s">
        <v>393</v>
      </c>
      <c r="E1544" s="39" t="s">
        <v>445</v>
      </c>
      <c r="F1544" s="177" t="s">
        <v>5566</v>
      </c>
      <c r="G1544" s="177" t="s">
        <v>18</v>
      </c>
      <c r="H1544" s="177" t="s">
        <v>18</v>
      </c>
      <c r="I1544" s="177" t="s">
        <v>23</v>
      </c>
      <c r="J1544" s="39" t="s">
        <v>18</v>
      </c>
      <c r="K1544" s="39" t="s">
        <v>485</v>
      </c>
    </row>
    <row r="1545" spans="1:12">
      <c r="A1545" s="39" t="s">
        <v>5567</v>
      </c>
      <c r="B1545" s="39" t="s">
        <v>5567</v>
      </c>
      <c r="C1545" s="39" t="s">
        <v>35</v>
      </c>
      <c r="D1545" s="39" t="s">
        <v>393</v>
      </c>
      <c r="E1545" s="39" t="s">
        <v>445</v>
      </c>
      <c r="F1545" s="177" t="s">
        <v>5568</v>
      </c>
      <c r="G1545" s="177" t="s">
        <v>18</v>
      </c>
      <c r="H1545" s="177" t="s">
        <v>18</v>
      </c>
      <c r="I1545" s="177" t="s">
        <v>32</v>
      </c>
      <c r="J1545" s="39" t="s">
        <v>5569</v>
      </c>
      <c r="K1545" s="39" t="s">
        <v>802</v>
      </c>
    </row>
    <row r="1546" spans="1:12">
      <c r="A1546" s="39" t="s">
        <v>5570</v>
      </c>
      <c r="B1546" s="39" t="s">
        <v>5570</v>
      </c>
      <c r="C1546" s="39" t="s">
        <v>35</v>
      </c>
      <c r="D1546" s="39" t="s">
        <v>393</v>
      </c>
      <c r="E1546" s="39" t="s">
        <v>445</v>
      </c>
      <c r="F1546" s="177" t="s">
        <v>5571</v>
      </c>
      <c r="G1546" s="177" t="s">
        <v>18</v>
      </c>
      <c r="H1546" s="177" t="s">
        <v>18</v>
      </c>
      <c r="I1546" s="177" t="s">
        <v>32</v>
      </c>
      <c r="J1546" s="39" t="s">
        <v>1001</v>
      </c>
      <c r="K1546" s="39" t="s">
        <v>485</v>
      </c>
    </row>
    <row r="1547" spans="1:12">
      <c r="A1547" s="39" t="s">
        <v>5572</v>
      </c>
      <c r="B1547" s="39" t="s">
        <v>5572</v>
      </c>
      <c r="C1547" s="39" t="s">
        <v>35</v>
      </c>
      <c r="D1547" s="39" t="s">
        <v>393</v>
      </c>
      <c r="E1547" s="39" t="s">
        <v>445</v>
      </c>
      <c r="F1547" s="177" t="s">
        <v>5573</v>
      </c>
      <c r="G1547" s="177" t="s">
        <v>18</v>
      </c>
      <c r="H1547" s="177" t="s">
        <v>18</v>
      </c>
      <c r="I1547" s="177" t="s">
        <v>54</v>
      </c>
      <c r="J1547" s="39" t="s">
        <v>54</v>
      </c>
      <c r="K1547" s="39" t="s">
        <v>485</v>
      </c>
      <c r="L1547" s="39" t="s">
        <v>5574</v>
      </c>
    </row>
    <row r="1548" spans="1:12">
      <c r="A1548" s="39" t="s">
        <v>5575</v>
      </c>
      <c r="B1548" s="39" t="s">
        <v>5575</v>
      </c>
      <c r="C1548" s="39" t="s">
        <v>35</v>
      </c>
      <c r="D1548" s="39" t="s">
        <v>393</v>
      </c>
      <c r="E1548" s="39" t="s">
        <v>445</v>
      </c>
      <c r="F1548" s="177" t="s">
        <v>5576</v>
      </c>
      <c r="G1548" s="177" t="s">
        <v>18</v>
      </c>
      <c r="H1548" s="177" t="s">
        <v>18</v>
      </c>
      <c r="I1548" s="177" t="s">
        <v>32</v>
      </c>
      <c r="J1548" s="39" t="s">
        <v>1747</v>
      </c>
      <c r="K1548" s="39" t="s">
        <v>802</v>
      </c>
    </row>
    <row r="1549" spans="1:12">
      <c r="A1549" s="39" t="s">
        <v>5577</v>
      </c>
      <c r="B1549" s="39" t="s">
        <v>5577</v>
      </c>
      <c r="C1549" s="39" t="s">
        <v>35</v>
      </c>
      <c r="D1549" s="39" t="s">
        <v>393</v>
      </c>
      <c r="E1549" s="39" t="s">
        <v>445</v>
      </c>
      <c r="F1549" s="177" t="s">
        <v>5578</v>
      </c>
      <c r="G1549" s="177" t="s">
        <v>18</v>
      </c>
      <c r="H1549" s="177" t="s">
        <v>18</v>
      </c>
      <c r="I1549" s="177" t="s">
        <v>23</v>
      </c>
      <c r="J1549" s="39" t="s">
        <v>18</v>
      </c>
      <c r="K1549" s="39" t="s">
        <v>485</v>
      </c>
    </row>
    <row r="1550" spans="1:12">
      <c r="A1550" s="39" t="s">
        <v>5579</v>
      </c>
      <c r="B1550" s="39" t="s">
        <v>5579</v>
      </c>
      <c r="C1550" s="39" t="s">
        <v>35</v>
      </c>
      <c r="D1550" s="39" t="s">
        <v>393</v>
      </c>
      <c r="E1550" s="39" t="s">
        <v>445</v>
      </c>
      <c r="F1550" s="177" t="s">
        <v>5580</v>
      </c>
      <c r="G1550" s="177" t="s">
        <v>18</v>
      </c>
      <c r="H1550" s="177" t="s">
        <v>18</v>
      </c>
      <c r="I1550" s="177" t="s">
        <v>32</v>
      </c>
      <c r="J1550" s="39" t="s">
        <v>2692</v>
      </c>
      <c r="K1550" s="39" t="s">
        <v>802</v>
      </c>
    </row>
    <row r="1551" spans="1:12">
      <c r="A1551" s="39" t="s">
        <v>5581</v>
      </c>
      <c r="B1551" s="39" t="s">
        <v>5581</v>
      </c>
      <c r="C1551" s="39" t="s">
        <v>35</v>
      </c>
      <c r="D1551" s="39" t="s">
        <v>393</v>
      </c>
      <c r="E1551" s="39" t="s">
        <v>445</v>
      </c>
      <c r="F1551" s="177" t="s">
        <v>5582</v>
      </c>
      <c r="G1551" s="177" t="s">
        <v>18</v>
      </c>
      <c r="H1551" s="177" t="s">
        <v>18</v>
      </c>
      <c r="I1551" s="177" t="s">
        <v>32</v>
      </c>
      <c r="J1551" s="39" t="s">
        <v>1169</v>
      </c>
      <c r="K1551" s="39" t="s">
        <v>802</v>
      </c>
    </row>
    <row r="1552" spans="1:12">
      <c r="A1552" s="39" t="s">
        <v>5583</v>
      </c>
      <c r="B1552" s="39" t="s">
        <v>5583</v>
      </c>
      <c r="C1552" s="39" t="s">
        <v>35</v>
      </c>
      <c r="D1552" s="39" t="s">
        <v>393</v>
      </c>
      <c r="E1552" s="39" t="s">
        <v>445</v>
      </c>
      <c r="F1552" s="177" t="s">
        <v>5584</v>
      </c>
      <c r="G1552" s="177" t="s">
        <v>18</v>
      </c>
      <c r="H1552" s="177" t="s">
        <v>18</v>
      </c>
      <c r="I1552" s="177" t="s">
        <v>32</v>
      </c>
      <c r="J1552" s="39" t="s">
        <v>5521</v>
      </c>
      <c r="K1552" s="39" t="s">
        <v>546</v>
      </c>
    </row>
    <row r="1553" spans="1:12">
      <c r="A1553" s="39" t="s">
        <v>5585</v>
      </c>
      <c r="B1553" s="39" t="s">
        <v>5585</v>
      </c>
      <c r="C1553" s="39" t="s">
        <v>35</v>
      </c>
      <c r="D1553" s="39" t="s">
        <v>393</v>
      </c>
      <c r="E1553" s="39" t="s">
        <v>445</v>
      </c>
      <c r="F1553" s="177" t="s">
        <v>5586</v>
      </c>
      <c r="G1553" s="177" t="s">
        <v>18</v>
      </c>
      <c r="H1553" s="177" t="s">
        <v>18</v>
      </c>
      <c r="I1553" s="177" t="s">
        <v>32</v>
      </c>
      <c r="J1553" s="39" t="s">
        <v>1154</v>
      </c>
      <c r="K1553" s="39" t="s">
        <v>802</v>
      </c>
    </row>
    <row r="1554" spans="1:12">
      <c r="A1554" s="39" t="s">
        <v>5587</v>
      </c>
      <c r="B1554" s="39" t="s">
        <v>5587</v>
      </c>
      <c r="C1554" s="39" t="s">
        <v>35</v>
      </c>
      <c r="D1554" s="39" t="s">
        <v>393</v>
      </c>
      <c r="E1554" s="39" t="s">
        <v>445</v>
      </c>
      <c r="F1554" s="177" t="s">
        <v>5588</v>
      </c>
      <c r="G1554" s="177" t="s">
        <v>18</v>
      </c>
      <c r="H1554" s="177" t="s">
        <v>18</v>
      </c>
      <c r="I1554" s="177" t="s">
        <v>32</v>
      </c>
      <c r="J1554" s="39" t="s">
        <v>1796</v>
      </c>
      <c r="K1554" s="39" t="s">
        <v>802</v>
      </c>
    </row>
    <row r="1555" spans="1:12">
      <c r="A1555" s="39" t="s">
        <v>5589</v>
      </c>
      <c r="B1555" s="39" t="s">
        <v>5589</v>
      </c>
      <c r="C1555" s="39" t="s">
        <v>35</v>
      </c>
      <c r="D1555" s="39" t="s">
        <v>393</v>
      </c>
      <c r="E1555" s="39" t="s">
        <v>445</v>
      </c>
      <c r="F1555" s="177" t="s">
        <v>5590</v>
      </c>
      <c r="G1555" s="177" t="s">
        <v>18</v>
      </c>
      <c r="H1555" s="177" t="s">
        <v>18</v>
      </c>
      <c r="I1555" s="177" t="s">
        <v>23</v>
      </c>
      <c r="J1555" s="39" t="s">
        <v>18</v>
      </c>
      <c r="K1555" s="39" t="s">
        <v>485</v>
      </c>
    </row>
    <row r="1556" spans="1:12">
      <c r="A1556" s="252" t="s">
        <v>5591</v>
      </c>
      <c r="B1556" s="252" t="s">
        <v>5591</v>
      </c>
      <c r="C1556" s="252" t="s">
        <v>35</v>
      </c>
      <c r="D1556" s="252" t="s">
        <v>393</v>
      </c>
      <c r="E1556" s="252" t="s">
        <v>445</v>
      </c>
      <c r="F1556" s="412" t="s">
        <v>5592</v>
      </c>
      <c r="G1556" s="412" t="s">
        <v>18</v>
      </c>
      <c r="H1556" s="412" t="s">
        <v>18</v>
      </c>
      <c r="I1556" s="412" t="s">
        <v>54</v>
      </c>
      <c r="J1556" s="252" t="s">
        <v>54</v>
      </c>
      <c r="K1556" s="39" t="s">
        <v>485</v>
      </c>
      <c r="L1556" s="252"/>
    </row>
    <row r="1557" spans="1:12">
      <c r="A1557" s="39" t="s">
        <v>5593</v>
      </c>
      <c r="B1557" s="39" t="s">
        <v>5593</v>
      </c>
      <c r="C1557" s="39" t="s">
        <v>35</v>
      </c>
      <c r="D1557" s="39" t="s">
        <v>393</v>
      </c>
      <c r="E1557" s="39" t="s">
        <v>445</v>
      </c>
      <c r="F1557" s="177" t="s">
        <v>5594</v>
      </c>
      <c r="G1557" s="177" t="s">
        <v>18</v>
      </c>
      <c r="H1557" s="177" t="s">
        <v>18</v>
      </c>
      <c r="I1557" s="177" t="s">
        <v>32</v>
      </c>
      <c r="J1557" s="39" t="s">
        <v>1742</v>
      </c>
      <c r="K1557" s="39" t="s">
        <v>802</v>
      </c>
    </row>
    <row r="1558" spans="1:12">
      <c r="A1558" s="39" t="s">
        <v>5595</v>
      </c>
      <c r="B1558" s="39" t="s">
        <v>5595</v>
      </c>
      <c r="C1558" s="39" t="s">
        <v>35</v>
      </c>
      <c r="D1558" s="39" t="s">
        <v>393</v>
      </c>
      <c r="E1558" s="39" t="s">
        <v>445</v>
      </c>
      <c r="F1558" s="177" t="s">
        <v>5596</v>
      </c>
      <c r="G1558" s="177" t="s">
        <v>18</v>
      </c>
      <c r="H1558" s="177" t="s">
        <v>18</v>
      </c>
      <c r="I1558" s="177" t="s">
        <v>23</v>
      </c>
      <c r="J1558" s="39" t="s">
        <v>18</v>
      </c>
      <c r="K1558" s="39" t="s">
        <v>485</v>
      </c>
    </row>
    <row r="1559" spans="1:12">
      <c r="A1559" s="39" t="s">
        <v>5597</v>
      </c>
      <c r="B1559" s="39" t="s">
        <v>5597</v>
      </c>
      <c r="C1559" s="39" t="s">
        <v>35</v>
      </c>
      <c r="D1559" s="39" t="s">
        <v>393</v>
      </c>
      <c r="E1559" s="39" t="s">
        <v>445</v>
      </c>
      <c r="F1559" s="177" t="s">
        <v>5598</v>
      </c>
      <c r="G1559" s="177" t="s">
        <v>18</v>
      </c>
      <c r="H1559" s="177" t="s">
        <v>18</v>
      </c>
      <c r="I1559" s="177" t="s">
        <v>23</v>
      </c>
      <c r="J1559" s="39" t="s">
        <v>18</v>
      </c>
      <c r="K1559" s="39" t="s">
        <v>485</v>
      </c>
    </row>
    <row r="1560" spans="1:12">
      <c r="A1560" s="39" t="s">
        <v>5599</v>
      </c>
      <c r="B1560" s="39" t="s">
        <v>5599</v>
      </c>
      <c r="C1560" s="39" t="s">
        <v>35</v>
      </c>
      <c r="D1560" s="39" t="s">
        <v>393</v>
      </c>
      <c r="E1560" s="39" t="s">
        <v>445</v>
      </c>
      <c r="F1560" s="177" t="s">
        <v>5600</v>
      </c>
      <c r="G1560" s="177" t="s">
        <v>18</v>
      </c>
      <c r="H1560" s="177" t="s">
        <v>18</v>
      </c>
      <c r="I1560" s="177" t="s">
        <v>32</v>
      </c>
      <c r="J1560" s="39" t="s">
        <v>1308</v>
      </c>
      <c r="K1560" s="39" t="s">
        <v>802</v>
      </c>
    </row>
    <row r="1561" spans="1:12">
      <c r="A1561" s="39" t="s">
        <v>5601</v>
      </c>
      <c r="B1561" s="39" t="s">
        <v>5601</v>
      </c>
      <c r="C1561" s="39" t="s">
        <v>35</v>
      </c>
      <c r="D1561" s="39" t="s">
        <v>393</v>
      </c>
      <c r="E1561" s="39" t="s">
        <v>445</v>
      </c>
      <c r="F1561" s="177" t="s">
        <v>5602</v>
      </c>
      <c r="G1561" s="177" t="s">
        <v>18</v>
      </c>
      <c r="H1561" s="177" t="s">
        <v>18</v>
      </c>
      <c r="I1561" s="177" t="s">
        <v>32</v>
      </c>
      <c r="J1561" s="39" t="s">
        <v>938</v>
      </c>
      <c r="K1561" s="39" t="s">
        <v>802</v>
      </c>
    </row>
    <row r="1562" spans="1:12">
      <c r="A1562" s="39" t="s">
        <v>5603</v>
      </c>
      <c r="B1562" s="39" t="s">
        <v>5603</v>
      </c>
      <c r="C1562" s="39" t="s">
        <v>4507</v>
      </c>
      <c r="D1562" s="39" t="s">
        <v>5604</v>
      </c>
      <c r="E1562" s="39" t="s">
        <v>5605</v>
      </c>
      <c r="F1562" s="177" t="s">
        <v>5606</v>
      </c>
      <c r="G1562" s="177" t="s">
        <v>5607</v>
      </c>
      <c r="H1562" s="177" t="s">
        <v>5607</v>
      </c>
      <c r="I1562" s="177" t="s">
        <v>32</v>
      </c>
      <c r="J1562" s="39" t="s">
        <v>5105</v>
      </c>
      <c r="K1562" s="39" t="s">
        <v>485</v>
      </c>
      <c r="L1562" s="39" t="s">
        <v>5105</v>
      </c>
    </row>
    <row r="1563" spans="1:12">
      <c r="A1563" s="39" t="s">
        <v>5608</v>
      </c>
      <c r="B1563" s="39" t="s">
        <v>5608</v>
      </c>
      <c r="C1563" s="39" t="s">
        <v>4507</v>
      </c>
      <c r="D1563" s="39" t="s">
        <v>5609</v>
      </c>
      <c r="E1563" s="39" t="s">
        <v>5610</v>
      </c>
      <c r="F1563" s="177" t="s">
        <v>5611</v>
      </c>
      <c r="G1563" s="177" t="s">
        <v>5612</v>
      </c>
      <c r="H1563" s="177" t="s">
        <v>5612</v>
      </c>
      <c r="I1563" s="177" t="s">
        <v>32</v>
      </c>
      <c r="J1563" s="39" t="s">
        <v>5105</v>
      </c>
      <c r="K1563" s="39" t="s">
        <v>485</v>
      </c>
      <c r="L1563" s="39" t="s">
        <v>5105</v>
      </c>
    </row>
    <row r="1564" spans="1:12">
      <c r="A1564" s="39" t="s">
        <v>5613</v>
      </c>
      <c r="B1564" s="39" t="s">
        <v>5613</v>
      </c>
      <c r="C1564" s="39" t="s">
        <v>2122</v>
      </c>
      <c r="D1564" s="39" t="s">
        <v>332</v>
      </c>
      <c r="E1564" s="39" t="s">
        <v>5614</v>
      </c>
      <c r="F1564" s="177" t="s">
        <v>5615</v>
      </c>
      <c r="G1564" s="177" t="s">
        <v>5616</v>
      </c>
      <c r="I1564" s="177" t="s">
        <v>32</v>
      </c>
      <c r="J1564" s="39" t="s">
        <v>1796</v>
      </c>
      <c r="K1564" s="39" t="s">
        <v>802</v>
      </c>
    </row>
    <row r="1565" spans="1:12">
      <c r="A1565" s="39" t="s">
        <v>5617</v>
      </c>
      <c r="B1565" s="39" t="s">
        <v>5617</v>
      </c>
      <c r="C1565" s="39" t="s">
        <v>589</v>
      </c>
      <c r="D1565" s="39" t="s">
        <v>5618</v>
      </c>
      <c r="E1565" s="39" t="s">
        <v>5619</v>
      </c>
      <c r="F1565" s="177" t="s">
        <v>5620</v>
      </c>
      <c r="G1565" s="177" t="s">
        <v>5620</v>
      </c>
      <c r="H1565" s="177" t="s">
        <v>5620</v>
      </c>
      <c r="I1565" s="177" t="s">
        <v>23</v>
      </c>
      <c r="J1565" s="39" t="s">
        <v>18</v>
      </c>
      <c r="K1565" s="39" t="s">
        <v>485</v>
      </c>
    </row>
    <row r="1566" spans="1:12">
      <c r="A1566" s="39" t="s">
        <v>5621</v>
      </c>
      <c r="B1566" s="39" t="s">
        <v>5622</v>
      </c>
      <c r="C1566" s="39" t="s">
        <v>35</v>
      </c>
      <c r="D1566" s="39" t="s">
        <v>339</v>
      </c>
      <c r="E1566" s="39" t="s">
        <v>327</v>
      </c>
      <c r="F1566" s="177" t="s">
        <v>5623</v>
      </c>
      <c r="G1566" s="177" t="s">
        <v>5623</v>
      </c>
      <c r="H1566" s="177" t="s">
        <v>5624</v>
      </c>
      <c r="I1566" s="177" t="s">
        <v>32</v>
      </c>
      <c r="J1566" s="39" t="s">
        <v>3530</v>
      </c>
      <c r="K1566" s="39" t="s">
        <v>485</v>
      </c>
    </row>
    <row r="1567" spans="1:12">
      <c r="A1567" s="39" t="s">
        <v>5625</v>
      </c>
      <c r="B1567" s="39" t="s">
        <v>5626</v>
      </c>
      <c r="C1567" s="39" t="s">
        <v>35</v>
      </c>
      <c r="D1567" s="39" t="s">
        <v>339</v>
      </c>
      <c r="E1567" s="39" t="s">
        <v>327</v>
      </c>
      <c r="F1567" s="177" t="s">
        <v>5627</v>
      </c>
      <c r="G1567" s="177" t="s">
        <v>5627</v>
      </c>
      <c r="H1567" s="177" t="s">
        <v>5628</v>
      </c>
      <c r="I1567" s="177" t="s">
        <v>32</v>
      </c>
      <c r="J1567" s="39" t="s">
        <v>1105</v>
      </c>
      <c r="K1567" s="39" t="s">
        <v>802</v>
      </c>
    </row>
    <row r="1568" spans="1:12">
      <c r="A1568" s="39" t="s">
        <v>5629</v>
      </c>
      <c r="B1568" s="39" t="s">
        <v>5630</v>
      </c>
      <c r="C1568" s="39" t="s">
        <v>35</v>
      </c>
      <c r="D1568" s="39" t="s">
        <v>339</v>
      </c>
      <c r="E1568" s="39" t="s">
        <v>327</v>
      </c>
      <c r="F1568" s="177" t="s">
        <v>340</v>
      </c>
      <c r="G1568" s="177" t="s">
        <v>340</v>
      </c>
      <c r="H1568" s="177" t="s">
        <v>341</v>
      </c>
      <c r="I1568" s="177" t="s">
        <v>32</v>
      </c>
      <c r="J1568" s="39" t="s">
        <v>321</v>
      </c>
      <c r="K1568" s="39" t="s">
        <v>78</v>
      </c>
    </row>
    <row r="1569" spans="1:13">
      <c r="A1569" s="39" t="s">
        <v>5631</v>
      </c>
      <c r="B1569" s="39" t="s">
        <v>5632</v>
      </c>
      <c r="C1569" s="39" t="s">
        <v>35</v>
      </c>
      <c r="D1569" s="39" t="s">
        <v>339</v>
      </c>
      <c r="E1569" s="39" t="s">
        <v>327</v>
      </c>
      <c r="F1569" s="177" t="s">
        <v>5633</v>
      </c>
      <c r="G1569" s="177" t="s">
        <v>5633</v>
      </c>
      <c r="H1569" s="177" t="s">
        <v>5634</v>
      </c>
      <c r="I1569" s="177" t="s">
        <v>32</v>
      </c>
      <c r="J1569" s="39" t="s">
        <v>879</v>
      </c>
      <c r="K1569" s="39" t="s">
        <v>802</v>
      </c>
    </row>
    <row r="1570" spans="1:13">
      <c r="A1570" s="39" t="s">
        <v>5635</v>
      </c>
      <c r="B1570" s="39" t="s">
        <v>5636</v>
      </c>
      <c r="C1570" s="39" t="s">
        <v>35</v>
      </c>
      <c r="D1570" s="39" t="s">
        <v>339</v>
      </c>
      <c r="E1570" s="39" t="s">
        <v>327</v>
      </c>
      <c r="F1570" s="177" t="s">
        <v>5637</v>
      </c>
      <c r="G1570" s="177" t="s">
        <v>5637</v>
      </c>
      <c r="H1570" s="177" t="s">
        <v>5638</v>
      </c>
      <c r="I1570" s="177" t="s">
        <v>32</v>
      </c>
      <c r="J1570" s="39" t="s">
        <v>552</v>
      </c>
      <c r="K1570" s="39" t="s">
        <v>485</v>
      </c>
      <c r="M1570" s="69" t="s">
        <v>26</v>
      </c>
    </row>
    <row r="1571" spans="1:13">
      <c r="A1571" s="39" t="s">
        <v>5639</v>
      </c>
      <c r="B1571" s="39" t="s">
        <v>5639</v>
      </c>
      <c r="C1571" s="39" t="s">
        <v>35</v>
      </c>
      <c r="D1571" s="39" t="s">
        <v>387</v>
      </c>
      <c r="E1571" s="39" t="s">
        <v>388</v>
      </c>
      <c r="F1571" s="177" t="s">
        <v>5640</v>
      </c>
      <c r="G1571" s="177" t="s">
        <v>18</v>
      </c>
      <c r="H1571" s="177" t="s">
        <v>18</v>
      </c>
      <c r="I1571" s="177" t="s">
        <v>32</v>
      </c>
      <c r="J1571" s="424" t="s">
        <v>872</v>
      </c>
      <c r="K1571" s="39" t="s">
        <v>802</v>
      </c>
    </row>
    <row r="1572" spans="1:13">
      <c r="A1572" s="39" t="s">
        <v>5641</v>
      </c>
      <c r="B1572" s="39" t="s">
        <v>5641</v>
      </c>
      <c r="C1572" s="39" t="s">
        <v>35</v>
      </c>
      <c r="D1572" s="39" t="s">
        <v>387</v>
      </c>
      <c r="E1572" s="39" t="s">
        <v>388</v>
      </c>
      <c r="F1572" s="177" t="s">
        <v>5642</v>
      </c>
      <c r="G1572" s="177" t="s">
        <v>18</v>
      </c>
      <c r="H1572" s="177" t="s">
        <v>18</v>
      </c>
      <c r="I1572" s="177" t="s">
        <v>32</v>
      </c>
      <c r="J1572" s="424" t="s">
        <v>1698</v>
      </c>
      <c r="K1572" s="39" t="s">
        <v>802</v>
      </c>
    </row>
    <row r="1573" spans="1:13">
      <c r="A1573" s="39" t="s">
        <v>5643</v>
      </c>
      <c r="B1573" s="39" t="s">
        <v>5643</v>
      </c>
      <c r="C1573" s="39" t="s">
        <v>35</v>
      </c>
      <c r="D1573" s="39" t="s">
        <v>387</v>
      </c>
      <c r="E1573" s="39" t="s">
        <v>388</v>
      </c>
      <c r="F1573" s="177" t="s">
        <v>5644</v>
      </c>
      <c r="G1573" s="177" t="s">
        <v>18</v>
      </c>
      <c r="H1573" s="177" t="s">
        <v>18</v>
      </c>
      <c r="I1573" s="177" t="s">
        <v>32</v>
      </c>
      <c r="J1573" s="39" t="s">
        <v>861</v>
      </c>
      <c r="K1573" s="39" t="s">
        <v>802</v>
      </c>
    </row>
    <row r="1574" spans="1:13">
      <c r="A1574" s="39" t="s">
        <v>5645</v>
      </c>
      <c r="B1574" s="39" t="s">
        <v>5645</v>
      </c>
      <c r="C1574" s="39" t="s">
        <v>35</v>
      </c>
      <c r="D1574" s="39" t="s">
        <v>387</v>
      </c>
      <c r="E1574" s="39" t="s">
        <v>388</v>
      </c>
      <c r="F1574" s="177" t="s">
        <v>5646</v>
      </c>
      <c r="G1574" s="177" t="s">
        <v>18</v>
      </c>
      <c r="H1574" s="177" t="s">
        <v>18</v>
      </c>
      <c r="I1574" s="177" t="s">
        <v>32</v>
      </c>
      <c r="J1574" s="39" t="s">
        <v>851</v>
      </c>
      <c r="K1574" s="39" t="s">
        <v>802</v>
      </c>
    </row>
    <row r="1575" spans="1:13">
      <c r="A1575" s="39" t="s">
        <v>5647</v>
      </c>
      <c r="B1575" s="39" t="s">
        <v>5647</v>
      </c>
      <c r="C1575" s="39" t="s">
        <v>35</v>
      </c>
      <c r="D1575" s="39" t="s">
        <v>387</v>
      </c>
      <c r="E1575" s="39" t="s">
        <v>388</v>
      </c>
      <c r="F1575" s="177" t="s">
        <v>5648</v>
      </c>
      <c r="G1575" s="177" t="s">
        <v>18</v>
      </c>
      <c r="H1575" s="177" t="s">
        <v>18</v>
      </c>
      <c r="I1575" s="177" t="s">
        <v>32</v>
      </c>
      <c r="J1575" s="39" t="s">
        <v>5146</v>
      </c>
      <c r="K1575" s="39" t="s">
        <v>546</v>
      </c>
      <c r="M1575" s="69" t="s">
        <v>26</v>
      </c>
    </row>
    <row r="1576" spans="1:13">
      <c r="A1576" s="39" t="s">
        <v>5649</v>
      </c>
      <c r="B1576" s="39" t="s">
        <v>5649</v>
      </c>
      <c r="C1576" s="39" t="s">
        <v>35</v>
      </c>
      <c r="D1576" s="39" t="s">
        <v>387</v>
      </c>
      <c r="E1576" s="39" t="s">
        <v>388</v>
      </c>
      <c r="F1576" s="177" t="s">
        <v>5650</v>
      </c>
      <c r="G1576" s="177" t="s">
        <v>18</v>
      </c>
      <c r="H1576" s="177" t="s">
        <v>18</v>
      </c>
      <c r="I1576" s="177" t="s">
        <v>32</v>
      </c>
      <c r="J1576" s="39" t="s">
        <v>1934</v>
      </c>
      <c r="K1576" s="39" t="s">
        <v>802</v>
      </c>
    </row>
    <row r="1577" spans="1:13">
      <c r="A1577" s="39" t="s">
        <v>5651</v>
      </c>
      <c r="B1577" s="39" t="s">
        <v>5651</v>
      </c>
      <c r="C1577" s="39" t="s">
        <v>35</v>
      </c>
      <c r="D1577" s="39" t="s">
        <v>387</v>
      </c>
      <c r="E1577" s="39" t="s">
        <v>388</v>
      </c>
      <c r="F1577" s="177" t="s">
        <v>5652</v>
      </c>
      <c r="G1577" s="177" t="s">
        <v>18</v>
      </c>
      <c r="H1577" s="177" t="s">
        <v>18</v>
      </c>
      <c r="I1577" s="177" t="s">
        <v>32</v>
      </c>
      <c r="J1577" s="39" t="s">
        <v>2403</v>
      </c>
      <c r="K1577" s="39" t="s">
        <v>802</v>
      </c>
    </row>
    <row r="1578" spans="1:13">
      <c r="A1578" s="39" t="s">
        <v>5653</v>
      </c>
      <c r="B1578" s="39" t="s">
        <v>5653</v>
      </c>
      <c r="C1578" s="39" t="s">
        <v>35</v>
      </c>
      <c r="D1578" s="39" t="s">
        <v>387</v>
      </c>
      <c r="E1578" s="39" t="s">
        <v>388</v>
      </c>
      <c r="F1578" s="177" t="s">
        <v>5654</v>
      </c>
      <c r="G1578" s="177" t="s">
        <v>18</v>
      </c>
      <c r="H1578" s="177" t="s">
        <v>18</v>
      </c>
      <c r="I1578" s="177" t="s">
        <v>32</v>
      </c>
      <c r="J1578" s="39" t="s">
        <v>3219</v>
      </c>
      <c r="K1578" s="39" t="s">
        <v>546</v>
      </c>
    </row>
    <row r="1579" spans="1:13">
      <c r="A1579" s="39" t="s">
        <v>5655</v>
      </c>
      <c r="B1579" s="39" t="s">
        <v>5655</v>
      </c>
      <c r="C1579" s="39" t="s">
        <v>35</v>
      </c>
      <c r="D1579" s="39" t="s">
        <v>387</v>
      </c>
      <c r="E1579" s="39" t="s">
        <v>388</v>
      </c>
      <c r="F1579" s="177" t="s">
        <v>5656</v>
      </c>
      <c r="G1579" s="177" t="s">
        <v>18</v>
      </c>
      <c r="H1579" s="177" t="s">
        <v>18</v>
      </c>
      <c r="I1579" s="177" t="s">
        <v>32</v>
      </c>
      <c r="J1579" s="39" t="s">
        <v>853</v>
      </c>
      <c r="K1579" s="39" t="s">
        <v>802</v>
      </c>
    </row>
    <row r="1580" spans="1:13">
      <c r="A1580" s="39" t="s">
        <v>5657</v>
      </c>
      <c r="B1580" s="39" t="s">
        <v>5657</v>
      </c>
      <c r="C1580" s="39" t="s">
        <v>35</v>
      </c>
      <c r="D1580" s="39" t="s">
        <v>387</v>
      </c>
      <c r="E1580" s="39" t="s">
        <v>388</v>
      </c>
      <c r="F1580" s="177" t="s">
        <v>5658</v>
      </c>
      <c r="G1580" s="177" t="s">
        <v>18</v>
      </c>
      <c r="H1580" s="177" t="s">
        <v>18</v>
      </c>
      <c r="I1580" s="177" t="s">
        <v>32</v>
      </c>
      <c r="J1580" s="39" t="s">
        <v>2001</v>
      </c>
      <c r="K1580" s="39" t="s">
        <v>802</v>
      </c>
    </row>
    <row r="1581" spans="1:13">
      <c r="A1581" s="39" t="s">
        <v>5659</v>
      </c>
      <c r="B1581" s="39" t="s">
        <v>5659</v>
      </c>
      <c r="C1581" s="39" t="s">
        <v>35</v>
      </c>
      <c r="D1581" s="39" t="s">
        <v>387</v>
      </c>
      <c r="E1581" s="39" t="s">
        <v>388</v>
      </c>
      <c r="F1581" s="177" t="s">
        <v>5660</v>
      </c>
      <c r="G1581" s="177" t="s">
        <v>18</v>
      </c>
      <c r="H1581" s="177" t="s">
        <v>18</v>
      </c>
      <c r="I1581" s="177" t="s">
        <v>23</v>
      </c>
      <c r="J1581" s="39" t="s">
        <v>18</v>
      </c>
      <c r="K1581" s="39" t="s">
        <v>485</v>
      </c>
    </row>
    <row r="1582" spans="1:13">
      <c r="A1582" s="39" t="s">
        <v>5661</v>
      </c>
      <c r="B1582" s="39" t="s">
        <v>5661</v>
      </c>
      <c r="C1582" s="39" t="s">
        <v>35</v>
      </c>
      <c r="D1582" s="39" t="s">
        <v>387</v>
      </c>
      <c r="E1582" s="39" t="s">
        <v>388</v>
      </c>
      <c r="F1582" s="177" t="s">
        <v>5662</v>
      </c>
      <c r="G1582" s="177" t="s">
        <v>18</v>
      </c>
      <c r="H1582" s="177" t="s">
        <v>18</v>
      </c>
      <c r="I1582" s="177" t="s">
        <v>32</v>
      </c>
      <c r="J1582" s="39" t="s">
        <v>671</v>
      </c>
      <c r="K1582" s="39" t="s">
        <v>802</v>
      </c>
    </row>
    <row r="1583" spans="1:13">
      <c r="A1583" s="39" t="s">
        <v>5663</v>
      </c>
      <c r="B1583" s="39" t="s">
        <v>5663</v>
      </c>
      <c r="C1583" s="39" t="s">
        <v>35</v>
      </c>
      <c r="D1583" s="39" t="s">
        <v>387</v>
      </c>
      <c r="E1583" s="39" t="s">
        <v>388</v>
      </c>
      <c r="F1583" s="177" t="s">
        <v>5664</v>
      </c>
      <c r="G1583" s="177" t="s">
        <v>18</v>
      </c>
      <c r="H1583" s="177" t="s">
        <v>18</v>
      </c>
      <c r="I1583" s="177" t="s">
        <v>32</v>
      </c>
      <c r="J1583" s="39" t="s">
        <v>1200</v>
      </c>
      <c r="K1583" s="39" t="s">
        <v>802</v>
      </c>
    </row>
    <row r="1584" spans="1:13">
      <c r="A1584" s="39" t="s">
        <v>5665</v>
      </c>
      <c r="B1584" s="39" t="s">
        <v>5665</v>
      </c>
      <c r="C1584" s="39" t="s">
        <v>35</v>
      </c>
      <c r="D1584" s="39" t="s">
        <v>387</v>
      </c>
      <c r="E1584" s="39" t="s">
        <v>388</v>
      </c>
      <c r="F1584" s="177" t="s">
        <v>5666</v>
      </c>
      <c r="G1584" s="177" t="s">
        <v>18</v>
      </c>
      <c r="H1584" s="177" t="s">
        <v>18</v>
      </c>
      <c r="I1584" s="177" t="s">
        <v>23</v>
      </c>
      <c r="J1584" s="39" t="s">
        <v>18</v>
      </c>
      <c r="K1584" s="39" t="s">
        <v>485</v>
      </c>
    </row>
    <row r="1585" spans="1:11">
      <c r="A1585" s="39" t="s">
        <v>5667</v>
      </c>
      <c r="B1585" s="39" t="s">
        <v>5667</v>
      </c>
      <c r="C1585" s="39" t="s">
        <v>35</v>
      </c>
      <c r="D1585" s="39" t="s">
        <v>387</v>
      </c>
      <c r="E1585" s="39" t="s">
        <v>388</v>
      </c>
      <c r="F1585" s="177" t="s">
        <v>5668</v>
      </c>
      <c r="G1585" s="177" t="s">
        <v>18</v>
      </c>
      <c r="H1585" s="177" t="s">
        <v>18</v>
      </c>
      <c r="I1585" s="177" t="s">
        <v>32</v>
      </c>
      <c r="J1585" s="39" t="s">
        <v>807</v>
      </c>
      <c r="K1585" s="39" t="s">
        <v>802</v>
      </c>
    </row>
    <row r="1586" spans="1:11">
      <c r="A1586" s="39" t="s">
        <v>5669</v>
      </c>
      <c r="B1586" s="39" t="s">
        <v>5669</v>
      </c>
      <c r="C1586" s="39" t="s">
        <v>35</v>
      </c>
      <c r="D1586" s="39" t="s">
        <v>387</v>
      </c>
      <c r="E1586" s="39" t="s">
        <v>388</v>
      </c>
      <c r="F1586" s="177" t="s">
        <v>5670</v>
      </c>
      <c r="G1586" s="177" t="s">
        <v>18</v>
      </c>
      <c r="H1586" s="177" t="s">
        <v>18</v>
      </c>
      <c r="I1586" s="177" t="s">
        <v>32</v>
      </c>
      <c r="J1586" s="39" t="s">
        <v>2035</v>
      </c>
      <c r="K1586" s="39" t="s">
        <v>485</v>
      </c>
    </row>
    <row r="1587" spans="1:11">
      <c r="A1587" s="39" t="s">
        <v>5671</v>
      </c>
      <c r="B1587" s="39" t="s">
        <v>5671</v>
      </c>
      <c r="C1587" s="39" t="s">
        <v>35</v>
      </c>
      <c r="D1587" s="39" t="s">
        <v>387</v>
      </c>
      <c r="E1587" s="39" t="s">
        <v>388</v>
      </c>
      <c r="F1587" s="177" t="s">
        <v>5672</v>
      </c>
      <c r="G1587" s="177" t="s">
        <v>18</v>
      </c>
      <c r="H1587" s="177" t="s">
        <v>18</v>
      </c>
      <c r="I1587" s="177" t="s">
        <v>32</v>
      </c>
      <c r="J1587" s="39" t="s">
        <v>3078</v>
      </c>
      <c r="K1587" s="39" t="s">
        <v>802</v>
      </c>
    </row>
    <row r="1588" spans="1:11">
      <c r="A1588" s="39" t="s">
        <v>5673</v>
      </c>
      <c r="B1588" s="39" t="s">
        <v>5673</v>
      </c>
      <c r="C1588" s="39" t="s">
        <v>35</v>
      </c>
      <c r="D1588" s="39" t="s">
        <v>387</v>
      </c>
      <c r="E1588" s="39" t="s">
        <v>388</v>
      </c>
      <c r="F1588" s="177" t="s">
        <v>5674</v>
      </c>
      <c r="G1588" s="177" t="s">
        <v>18</v>
      </c>
      <c r="H1588" s="177" t="s">
        <v>18</v>
      </c>
      <c r="I1588" s="177" t="s">
        <v>23</v>
      </c>
      <c r="J1588" s="39" t="s">
        <v>18</v>
      </c>
      <c r="K1588" s="39" t="s">
        <v>485</v>
      </c>
    </row>
    <row r="1589" spans="1:11">
      <c r="A1589" s="39" t="s">
        <v>5675</v>
      </c>
      <c r="B1589" s="39" t="s">
        <v>5675</v>
      </c>
      <c r="C1589" s="39" t="s">
        <v>35</v>
      </c>
      <c r="D1589" s="39" t="s">
        <v>387</v>
      </c>
      <c r="E1589" s="39" t="s">
        <v>388</v>
      </c>
      <c r="F1589" s="177" t="s">
        <v>5676</v>
      </c>
      <c r="G1589" s="177" t="s">
        <v>18</v>
      </c>
      <c r="H1589" s="177" t="s">
        <v>18</v>
      </c>
      <c r="I1589" s="177" t="s">
        <v>32</v>
      </c>
      <c r="J1589" s="39" t="s">
        <v>4443</v>
      </c>
      <c r="K1589" s="39" t="s">
        <v>802</v>
      </c>
    </row>
    <row r="1590" spans="1:11">
      <c r="A1590" s="39" t="s">
        <v>5677</v>
      </c>
      <c r="B1590" s="39" t="s">
        <v>5677</v>
      </c>
      <c r="C1590" s="39" t="s">
        <v>35</v>
      </c>
      <c r="D1590" s="39" t="s">
        <v>387</v>
      </c>
      <c r="E1590" s="39" t="s">
        <v>388</v>
      </c>
      <c r="F1590" s="177" t="s">
        <v>5678</v>
      </c>
      <c r="G1590" s="177" t="s">
        <v>18</v>
      </c>
      <c r="H1590" s="177" t="s">
        <v>18</v>
      </c>
      <c r="I1590" s="177" t="s">
        <v>32</v>
      </c>
      <c r="J1590" s="39" t="s">
        <v>4631</v>
      </c>
      <c r="K1590" s="39" t="s">
        <v>802</v>
      </c>
    </row>
    <row r="1591" spans="1:11">
      <c r="A1591" s="39" t="s">
        <v>5679</v>
      </c>
      <c r="B1591" s="39" t="s">
        <v>5679</v>
      </c>
      <c r="C1591" s="39" t="s">
        <v>35</v>
      </c>
      <c r="D1591" s="39" t="s">
        <v>387</v>
      </c>
      <c r="E1591" s="39" t="s">
        <v>388</v>
      </c>
      <c r="F1591" s="177" t="s">
        <v>5680</v>
      </c>
      <c r="G1591" s="177" t="s">
        <v>18</v>
      </c>
      <c r="H1591" s="177" t="s">
        <v>18</v>
      </c>
      <c r="I1591" s="177" t="s">
        <v>32</v>
      </c>
      <c r="J1591" s="424" t="s">
        <v>1068</v>
      </c>
      <c r="K1591" s="39" t="s">
        <v>802</v>
      </c>
    </row>
    <row r="1592" spans="1:11">
      <c r="A1592" s="39" t="s">
        <v>5681</v>
      </c>
      <c r="B1592" s="39" t="s">
        <v>5681</v>
      </c>
      <c r="C1592" s="39" t="s">
        <v>35</v>
      </c>
      <c r="D1592" s="39" t="s">
        <v>387</v>
      </c>
      <c r="E1592" s="39" t="s">
        <v>388</v>
      </c>
      <c r="F1592" s="177" t="s">
        <v>5682</v>
      </c>
      <c r="G1592" s="177" t="s">
        <v>18</v>
      </c>
      <c r="H1592" s="177" t="s">
        <v>18</v>
      </c>
      <c r="I1592" s="177" t="s">
        <v>23</v>
      </c>
      <c r="J1592" s="39" t="s">
        <v>18</v>
      </c>
      <c r="K1592" s="39" t="s">
        <v>485</v>
      </c>
    </row>
    <row r="1593" spans="1:11">
      <c r="A1593" s="39" t="s">
        <v>5683</v>
      </c>
      <c r="B1593" s="39" t="s">
        <v>5683</v>
      </c>
      <c r="C1593" s="39" t="s">
        <v>35</v>
      </c>
      <c r="D1593" s="39" t="s">
        <v>387</v>
      </c>
      <c r="E1593" s="39" t="s">
        <v>388</v>
      </c>
      <c r="F1593" s="177" t="s">
        <v>5684</v>
      </c>
      <c r="G1593" s="177" t="s">
        <v>18</v>
      </c>
      <c r="H1593" s="177" t="s">
        <v>18</v>
      </c>
      <c r="I1593" s="177" t="s">
        <v>32</v>
      </c>
      <c r="J1593" s="39" t="s">
        <v>4624</v>
      </c>
      <c r="K1593" s="39" t="s">
        <v>802</v>
      </c>
    </row>
    <row r="1594" spans="1:11">
      <c r="A1594" s="39" t="s">
        <v>5685</v>
      </c>
      <c r="B1594" s="39" t="s">
        <v>5685</v>
      </c>
      <c r="C1594" s="39" t="s">
        <v>35</v>
      </c>
      <c r="D1594" s="39" t="s">
        <v>387</v>
      </c>
      <c r="E1594" s="39" t="s">
        <v>388</v>
      </c>
      <c r="F1594" s="177" t="s">
        <v>5686</v>
      </c>
      <c r="G1594" s="177" t="s">
        <v>18</v>
      </c>
      <c r="H1594" s="177" t="s">
        <v>18</v>
      </c>
      <c r="I1594" s="177" t="s">
        <v>32</v>
      </c>
      <c r="J1594" s="39" t="s">
        <v>3899</v>
      </c>
      <c r="K1594" s="39" t="s">
        <v>802</v>
      </c>
    </row>
    <row r="1595" spans="1:11">
      <c r="A1595" s="39" t="s">
        <v>5687</v>
      </c>
      <c r="B1595" s="39" t="s">
        <v>5687</v>
      </c>
      <c r="C1595" s="39" t="s">
        <v>35</v>
      </c>
      <c r="D1595" s="39" t="s">
        <v>387</v>
      </c>
      <c r="E1595" s="39" t="s">
        <v>388</v>
      </c>
      <c r="F1595" s="177" t="s">
        <v>5688</v>
      </c>
      <c r="G1595" s="177" t="s">
        <v>18</v>
      </c>
      <c r="H1595" s="177" t="s">
        <v>18</v>
      </c>
      <c r="I1595" s="177" t="s">
        <v>32</v>
      </c>
      <c r="J1595" s="39" t="s">
        <v>1689</v>
      </c>
      <c r="K1595" s="39" t="s">
        <v>802</v>
      </c>
    </row>
    <row r="1596" spans="1:11">
      <c r="A1596" s="39" t="s">
        <v>5689</v>
      </c>
      <c r="B1596" s="39" t="s">
        <v>5689</v>
      </c>
      <c r="C1596" s="39" t="s">
        <v>35</v>
      </c>
      <c r="D1596" s="39" t="s">
        <v>387</v>
      </c>
      <c r="E1596" s="39" t="s">
        <v>388</v>
      </c>
      <c r="F1596" s="177" t="s">
        <v>5690</v>
      </c>
      <c r="G1596" s="177" t="s">
        <v>18</v>
      </c>
      <c r="H1596" s="177" t="s">
        <v>18</v>
      </c>
      <c r="I1596" s="177" t="s">
        <v>32</v>
      </c>
      <c r="J1596" s="39" t="s">
        <v>4391</v>
      </c>
      <c r="K1596" s="39" t="s">
        <v>802</v>
      </c>
    </row>
    <row r="1597" spans="1:11">
      <c r="A1597" s="39" t="s">
        <v>5691</v>
      </c>
      <c r="B1597" s="39" t="s">
        <v>5691</v>
      </c>
      <c r="C1597" s="39" t="s">
        <v>35</v>
      </c>
      <c r="D1597" s="39" t="s">
        <v>387</v>
      </c>
      <c r="E1597" s="39" t="s">
        <v>388</v>
      </c>
      <c r="F1597" s="177" t="s">
        <v>5692</v>
      </c>
      <c r="G1597" s="177" t="s">
        <v>18</v>
      </c>
      <c r="H1597" s="177" t="s">
        <v>18</v>
      </c>
      <c r="I1597" s="177" t="s">
        <v>32</v>
      </c>
      <c r="J1597" s="39" t="s">
        <v>3890</v>
      </c>
      <c r="K1597" s="39" t="s">
        <v>802</v>
      </c>
    </row>
    <row r="1598" spans="1:11">
      <c r="A1598" s="39" t="s">
        <v>5693</v>
      </c>
      <c r="B1598" s="39" t="s">
        <v>5693</v>
      </c>
      <c r="C1598" s="39" t="s">
        <v>35</v>
      </c>
      <c r="D1598" s="39" t="s">
        <v>387</v>
      </c>
      <c r="E1598" s="39" t="s">
        <v>388</v>
      </c>
      <c r="F1598" s="177" t="s">
        <v>5694</v>
      </c>
      <c r="G1598" s="177" t="s">
        <v>18</v>
      </c>
      <c r="H1598" s="177" t="s">
        <v>18</v>
      </c>
      <c r="I1598" s="177" t="s">
        <v>32</v>
      </c>
      <c r="J1598" s="39" t="s">
        <v>3828</v>
      </c>
      <c r="K1598" s="39" t="s">
        <v>802</v>
      </c>
    </row>
    <row r="1599" spans="1:11">
      <c r="A1599" s="39" t="s">
        <v>5695</v>
      </c>
      <c r="B1599" s="39" t="s">
        <v>5695</v>
      </c>
      <c r="C1599" s="39" t="s">
        <v>35</v>
      </c>
      <c r="D1599" s="39" t="s">
        <v>387</v>
      </c>
      <c r="E1599" s="39" t="s">
        <v>388</v>
      </c>
      <c r="F1599" s="177" t="s">
        <v>5696</v>
      </c>
      <c r="G1599" s="177" t="s">
        <v>18</v>
      </c>
      <c r="H1599" s="177" t="s">
        <v>18</v>
      </c>
      <c r="I1599" s="177" t="s">
        <v>32</v>
      </c>
      <c r="J1599" s="39" t="s">
        <v>2008</v>
      </c>
      <c r="K1599" s="39" t="s">
        <v>802</v>
      </c>
    </row>
    <row r="1600" spans="1:11">
      <c r="A1600" s="39" t="s">
        <v>5697</v>
      </c>
      <c r="B1600" s="39" t="s">
        <v>5697</v>
      </c>
      <c r="C1600" s="39" t="s">
        <v>35</v>
      </c>
      <c r="D1600" s="39" t="s">
        <v>387</v>
      </c>
      <c r="E1600" s="39" t="s">
        <v>388</v>
      </c>
      <c r="F1600" s="177" t="s">
        <v>5698</v>
      </c>
      <c r="G1600" s="177" t="s">
        <v>18</v>
      </c>
      <c r="H1600" s="177" t="s">
        <v>18</v>
      </c>
      <c r="I1600" s="177" t="s">
        <v>32</v>
      </c>
      <c r="J1600" s="39" t="s">
        <v>1116</v>
      </c>
      <c r="K1600" s="39" t="s">
        <v>802</v>
      </c>
    </row>
    <row r="1601" spans="1:11">
      <c r="A1601" s="39" t="s">
        <v>5699</v>
      </c>
      <c r="B1601" s="39" t="s">
        <v>5699</v>
      </c>
      <c r="C1601" s="39" t="s">
        <v>35</v>
      </c>
      <c r="D1601" s="39" t="s">
        <v>387</v>
      </c>
      <c r="E1601" s="39" t="s">
        <v>388</v>
      </c>
      <c r="F1601" s="177" t="s">
        <v>5700</v>
      </c>
      <c r="G1601" s="177" t="s">
        <v>18</v>
      </c>
      <c r="H1601" s="177" t="s">
        <v>18</v>
      </c>
      <c r="I1601" s="177" t="s">
        <v>32</v>
      </c>
      <c r="J1601" s="39" t="s">
        <v>1441</v>
      </c>
      <c r="K1601" s="39" t="s">
        <v>802</v>
      </c>
    </row>
    <row r="1602" spans="1:11">
      <c r="A1602" s="39" t="s">
        <v>5701</v>
      </c>
      <c r="B1602" s="39" t="s">
        <v>5701</v>
      </c>
      <c r="C1602" s="39" t="s">
        <v>35</v>
      </c>
      <c r="D1602" s="39" t="s">
        <v>387</v>
      </c>
      <c r="E1602" s="39" t="s">
        <v>388</v>
      </c>
      <c r="F1602" s="177" t="s">
        <v>5702</v>
      </c>
      <c r="G1602" s="177" t="s">
        <v>18</v>
      </c>
      <c r="H1602" s="177" t="s">
        <v>18</v>
      </c>
      <c r="I1602" s="177" t="s">
        <v>32</v>
      </c>
      <c r="J1602" s="39" t="s">
        <v>4618</v>
      </c>
      <c r="K1602" s="39" t="s">
        <v>802</v>
      </c>
    </row>
    <row r="1603" spans="1:11">
      <c r="A1603" s="39" t="s">
        <v>5703</v>
      </c>
      <c r="B1603" s="39" t="s">
        <v>5703</v>
      </c>
      <c r="C1603" s="39" t="s">
        <v>35</v>
      </c>
      <c r="D1603" s="39" t="s">
        <v>387</v>
      </c>
      <c r="E1603" s="39" t="s">
        <v>388</v>
      </c>
      <c r="F1603" s="177" t="s">
        <v>5704</v>
      </c>
      <c r="G1603" s="177" t="s">
        <v>18</v>
      </c>
      <c r="H1603" s="177" t="s">
        <v>18</v>
      </c>
      <c r="I1603" s="177" t="s">
        <v>32</v>
      </c>
      <c r="J1603" s="39" t="s">
        <v>2145</v>
      </c>
      <c r="K1603" s="39" t="s">
        <v>802</v>
      </c>
    </row>
    <row r="1604" spans="1:11">
      <c r="A1604" s="39" t="s">
        <v>5705</v>
      </c>
      <c r="B1604" s="39" t="s">
        <v>5705</v>
      </c>
      <c r="C1604" s="39" t="s">
        <v>35</v>
      </c>
      <c r="D1604" s="39" t="s">
        <v>387</v>
      </c>
      <c r="E1604" s="39" t="s">
        <v>388</v>
      </c>
      <c r="F1604" s="177" t="s">
        <v>5706</v>
      </c>
      <c r="G1604" s="177" t="s">
        <v>18</v>
      </c>
      <c r="H1604" s="177" t="s">
        <v>18</v>
      </c>
      <c r="I1604" s="177" t="s">
        <v>32</v>
      </c>
      <c r="J1604" s="39" t="s">
        <v>831</v>
      </c>
      <c r="K1604" s="39" t="s">
        <v>802</v>
      </c>
    </row>
    <row r="1605" spans="1:11">
      <c r="A1605" s="39" t="s">
        <v>5707</v>
      </c>
      <c r="B1605" s="39" t="s">
        <v>5707</v>
      </c>
      <c r="C1605" s="39" t="s">
        <v>35</v>
      </c>
      <c r="D1605" s="39" t="s">
        <v>387</v>
      </c>
      <c r="E1605" s="39" t="s">
        <v>388</v>
      </c>
      <c r="F1605" s="177" t="s">
        <v>5708</v>
      </c>
      <c r="G1605" s="177" t="s">
        <v>18</v>
      </c>
      <c r="H1605" s="177" t="s">
        <v>18</v>
      </c>
      <c r="I1605" s="177" t="s">
        <v>32</v>
      </c>
      <c r="J1605" s="39" t="s">
        <v>3500</v>
      </c>
      <c r="K1605" s="39" t="s">
        <v>802</v>
      </c>
    </row>
    <row r="1606" spans="1:11">
      <c r="A1606" s="39" t="s">
        <v>5709</v>
      </c>
      <c r="B1606" s="39" t="s">
        <v>5709</v>
      </c>
      <c r="C1606" s="39" t="s">
        <v>35</v>
      </c>
      <c r="D1606" s="39" t="s">
        <v>387</v>
      </c>
      <c r="E1606" s="39" t="s">
        <v>388</v>
      </c>
      <c r="F1606" s="177" t="s">
        <v>5710</v>
      </c>
      <c r="G1606" s="177" t="s">
        <v>18</v>
      </c>
      <c r="H1606" s="177" t="s">
        <v>18</v>
      </c>
      <c r="I1606" s="177" t="s">
        <v>32</v>
      </c>
      <c r="J1606" s="39" t="s">
        <v>901</v>
      </c>
      <c r="K1606" s="39" t="s">
        <v>802</v>
      </c>
    </row>
    <row r="1607" spans="1:11">
      <c r="A1607" s="39" t="s">
        <v>5711</v>
      </c>
      <c r="B1607" s="39" t="s">
        <v>5711</v>
      </c>
      <c r="C1607" s="39" t="s">
        <v>35</v>
      </c>
      <c r="D1607" s="39" t="s">
        <v>387</v>
      </c>
      <c r="E1607" s="39" t="s">
        <v>388</v>
      </c>
      <c r="F1607" s="177" t="s">
        <v>5712</v>
      </c>
      <c r="G1607" s="177" t="s">
        <v>18</v>
      </c>
      <c r="H1607" s="177" t="s">
        <v>18</v>
      </c>
      <c r="I1607" s="177" t="s">
        <v>32</v>
      </c>
      <c r="J1607" s="39" t="s">
        <v>3494</v>
      </c>
      <c r="K1607" s="433" t="s">
        <v>3495</v>
      </c>
    </row>
    <row r="1608" spans="1:11">
      <c r="A1608" s="39" t="s">
        <v>5713</v>
      </c>
      <c r="B1608" s="39" t="s">
        <v>5713</v>
      </c>
      <c r="C1608" s="39" t="s">
        <v>35</v>
      </c>
      <c r="D1608" s="39" t="s">
        <v>387</v>
      </c>
      <c r="E1608" s="39" t="s">
        <v>388</v>
      </c>
      <c r="F1608" s="177" t="s">
        <v>5714</v>
      </c>
      <c r="G1608" s="177" t="s">
        <v>18</v>
      </c>
      <c r="H1608" s="177" t="s">
        <v>18</v>
      </c>
      <c r="I1608" s="177" t="s">
        <v>32</v>
      </c>
      <c r="J1608" s="39" t="s">
        <v>5715</v>
      </c>
      <c r="K1608" s="39" t="s">
        <v>802</v>
      </c>
    </row>
    <row r="1609" spans="1:11">
      <c r="A1609" s="39" t="s">
        <v>5716</v>
      </c>
      <c r="B1609" s="39" t="s">
        <v>5716</v>
      </c>
      <c r="C1609" s="39" t="s">
        <v>35</v>
      </c>
      <c r="D1609" s="39" t="s">
        <v>387</v>
      </c>
      <c r="E1609" s="39" t="s">
        <v>388</v>
      </c>
      <c r="F1609" s="177" t="s">
        <v>5717</v>
      </c>
      <c r="G1609" s="177" t="s">
        <v>18</v>
      </c>
      <c r="H1609" s="177" t="s">
        <v>18</v>
      </c>
      <c r="I1609" s="177" t="s">
        <v>32</v>
      </c>
      <c r="J1609" s="39" t="s">
        <v>2902</v>
      </c>
      <c r="K1609" s="39" t="s">
        <v>5718</v>
      </c>
    </row>
    <row r="1610" spans="1:11">
      <c r="A1610" s="39" t="s">
        <v>5719</v>
      </c>
      <c r="B1610" s="39" t="s">
        <v>5719</v>
      </c>
      <c r="C1610" s="39" t="s">
        <v>35</v>
      </c>
      <c r="D1610" s="39" t="s">
        <v>387</v>
      </c>
      <c r="E1610" s="39" t="s">
        <v>388</v>
      </c>
      <c r="F1610" s="177" t="s">
        <v>5720</v>
      </c>
      <c r="G1610" s="177" t="s">
        <v>18</v>
      </c>
      <c r="H1610" s="177" t="s">
        <v>18</v>
      </c>
      <c r="I1610" s="177" t="s">
        <v>32</v>
      </c>
      <c r="J1610" s="39" t="s">
        <v>118</v>
      </c>
      <c r="K1610" s="39" t="s">
        <v>100</v>
      </c>
    </row>
    <row r="1611" spans="1:11">
      <c r="A1611" s="39" t="s">
        <v>5721</v>
      </c>
      <c r="B1611" s="39" t="s">
        <v>5721</v>
      </c>
      <c r="C1611" s="39" t="s">
        <v>35</v>
      </c>
      <c r="D1611" s="39" t="s">
        <v>387</v>
      </c>
      <c r="E1611" s="39" t="s">
        <v>388</v>
      </c>
      <c r="F1611" s="177" t="s">
        <v>5722</v>
      </c>
      <c r="G1611" s="177" t="s">
        <v>18</v>
      </c>
      <c r="H1611" s="177" t="s">
        <v>18</v>
      </c>
      <c r="I1611" s="177" t="s">
        <v>32</v>
      </c>
      <c r="J1611" s="39" t="s">
        <v>3910</v>
      </c>
      <c r="K1611" s="39" t="s">
        <v>802</v>
      </c>
    </row>
    <row r="1612" spans="1:11">
      <c r="A1612" s="39" t="s">
        <v>5723</v>
      </c>
      <c r="B1612" s="39" t="s">
        <v>5723</v>
      </c>
      <c r="C1612" s="39" t="s">
        <v>35</v>
      </c>
      <c r="D1612" s="39" t="s">
        <v>387</v>
      </c>
      <c r="E1612" s="39" t="s">
        <v>388</v>
      </c>
      <c r="F1612" s="177" t="s">
        <v>5724</v>
      </c>
      <c r="G1612" s="177" t="s">
        <v>18</v>
      </c>
      <c r="H1612" s="177" t="s">
        <v>18</v>
      </c>
      <c r="I1612" s="177" t="s">
        <v>32</v>
      </c>
      <c r="J1612" s="39" t="s">
        <v>1317</v>
      </c>
      <c r="K1612" s="39" t="s">
        <v>802</v>
      </c>
    </row>
    <row r="1613" spans="1:11">
      <c r="A1613" s="39" t="s">
        <v>5725</v>
      </c>
      <c r="B1613" s="39" t="s">
        <v>5725</v>
      </c>
      <c r="C1613" s="39" t="s">
        <v>35</v>
      </c>
      <c r="D1613" s="39" t="s">
        <v>387</v>
      </c>
      <c r="E1613" s="39" t="s">
        <v>388</v>
      </c>
      <c r="F1613" s="177" t="s">
        <v>5726</v>
      </c>
      <c r="G1613" s="177" t="s">
        <v>18</v>
      </c>
      <c r="H1613" s="177" t="s">
        <v>18</v>
      </c>
      <c r="I1613" s="177" t="s">
        <v>23</v>
      </c>
      <c r="J1613" s="39" t="s">
        <v>18</v>
      </c>
      <c r="K1613" s="39" t="s">
        <v>485</v>
      </c>
    </row>
    <row r="1614" spans="1:11">
      <c r="A1614" s="39" t="s">
        <v>5727</v>
      </c>
      <c r="B1614" s="39" t="s">
        <v>5727</v>
      </c>
      <c r="C1614" s="39" t="s">
        <v>35</v>
      </c>
      <c r="D1614" s="39" t="s">
        <v>387</v>
      </c>
      <c r="E1614" s="39" t="s">
        <v>388</v>
      </c>
      <c r="F1614" s="177" t="s">
        <v>5728</v>
      </c>
      <c r="G1614" s="177" t="s">
        <v>18</v>
      </c>
      <c r="H1614" s="177" t="s">
        <v>18</v>
      </c>
      <c r="I1614" s="177" t="s">
        <v>32</v>
      </c>
      <c r="J1614" s="39" t="s">
        <v>5729</v>
      </c>
      <c r="K1614" s="39" t="s">
        <v>802</v>
      </c>
    </row>
    <row r="1615" spans="1:11">
      <c r="A1615" s="39" t="s">
        <v>5730</v>
      </c>
      <c r="B1615" s="39" t="s">
        <v>5730</v>
      </c>
      <c r="C1615" s="39" t="s">
        <v>35</v>
      </c>
      <c r="D1615" s="39" t="s">
        <v>387</v>
      </c>
      <c r="E1615" s="39" t="s">
        <v>388</v>
      </c>
      <c r="F1615" s="177" t="s">
        <v>5731</v>
      </c>
      <c r="G1615" s="177" t="s">
        <v>18</v>
      </c>
      <c r="H1615" s="177" t="s">
        <v>18</v>
      </c>
      <c r="I1615" s="177" t="s">
        <v>23</v>
      </c>
      <c r="J1615" s="39" t="s">
        <v>18</v>
      </c>
      <c r="K1615" s="39" t="s">
        <v>485</v>
      </c>
    </row>
    <row r="1616" spans="1:11">
      <c r="A1616" s="39" t="s">
        <v>5732</v>
      </c>
      <c r="B1616" s="39" t="s">
        <v>5732</v>
      </c>
      <c r="C1616" s="39" t="s">
        <v>35</v>
      </c>
      <c r="D1616" s="39" t="s">
        <v>387</v>
      </c>
      <c r="E1616" s="39" t="s">
        <v>388</v>
      </c>
      <c r="F1616" s="177" t="s">
        <v>5733</v>
      </c>
      <c r="G1616" s="177" t="s">
        <v>18</v>
      </c>
      <c r="H1616" s="177" t="s">
        <v>18</v>
      </c>
      <c r="I1616" s="177" t="s">
        <v>23</v>
      </c>
      <c r="J1616" s="39" t="s">
        <v>18</v>
      </c>
      <c r="K1616" s="39" t="s">
        <v>485</v>
      </c>
    </row>
    <row r="1617" spans="1:11">
      <c r="A1617" s="39" t="s">
        <v>5734</v>
      </c>
      <c r="B1617" s="39" t="s">
        <v>5734</v>
      </c>
      <c r="C1617" s="39" t="s">
        <v>35</v>
      </c>
      <c r="D1617" s="39" t="s">
        <v>387</v>
      </c>
      <c r="E1617" s="39" t="s">
        <v>388</v>
      </c>
      <c r="F1617" s="177" t="s">
        <v>5735</v>
      </c>
      <c r="G1617" s="177" t="s">
        <v>18</v>
      </c>
      <c r="H1617" s="177" t="s">
        <v>18</v>
      </c>
      <c r="I1617" s="177" t="s">
        <v>32</v>
      </c>
      <c r="J1617" s="424" t="s">
        <v>5736</v>
      </c>
      <c r="K1617" s="39" t="s">
        <v>802</v>
      </c>
    </row>
    <row r="1618" spans="1:11">
      <c r="A1618" s="39" t="s">
        <v>5737</v>
      </c>
      <c r="B1618" s="39" t="s">
        <v>5737</v>
      </c>
      <c r="C1618" s="39" t="s">
        <v>35</v>
      </c>
      <c r="D1618" s="39" t="s">
        <v>387</v>
      </c>
      <c r="E1618" s="39" t="s">
        <v>388</v>
      </c>
      <c r="F1618" s="177" t="s">
        <v>5738</v>
      </c>
      <c r="G1618" s="177" t="s">
        <v>18</v>
      </c>
      <c r="H1618" s="177" t="s">
        <v>18</v>
      </c>
      <c r="I1618" s="177" t="s">
        <v>23</v>
      </c>
      <c r="J1618" s="39" t="s">
        <v>18</v>
      </c>
      <c r="K1618" s="39" t="s">
        <v>485</v>
      </c>
    </row>
    <row r="1619" spans="1:11">
      <c r="A1619" s="39" t="s">
        <v>5739</v>
      </c>
      <c r="B1619" s="39" t="s">
        <v>5739</v>
      </c>
      <c r="C1619" s="39" t="s">
        <v>35</v>
      </c>
      <c r="D1619" s="39" t="s">
        <v>387</v>
      </c>
      <c r="E1619" s="39" t="s">
        <v>388</v>
      </c>
      <c r="F1619" s="177" t="s">
        <v>5740</v>
      </c>
      <c r="G1619" s="177" t="s">
        <v>18</v>
      </c>
      <c r="H1619" s="177" t="s">
        <v>18</v>
      </c>
      <c r="I1619" s="177" t="s">
        <v>32</v>
      </c>
      <c r="J1619" s="39" t="s">
        <v>5741</v>
      </c>
      <c r="K1619" s="39" t="s">
        <v>802</v>
      </c>
    </row>
    <row r="1620" spans="1:11">
      <c r="A1620" s="39" t="s">
        <v>5742</v>
      </c>
      <c r="B1620" s="39" t="s">
        <v>5742</v>
      </c>
      <c r="C1620" s="39" t="s">
        <v>35</v>
      </c>
      <c r="D1620" s="39" t="s">
        <v>387</v>
      </c>
      <c r="E1620" s="39" t="s">
        <v>388</v>
      </c>
      <c r="F1620" s="177" t="s">
        <v>5743</v>
      </c>
      <c r="G1620" s="177" t="s">
        <v>18</v>
      </c>
      <c r="H1620" s="177" t="s">
        <v>18</v>
      </c>
      <c r="I1620" s="177" t="s">
        <v>32</v>
      </c>
      <c r="J1620" s="39" t="s">
        <v>4179</v>
      </c>
      <c r="K1620" s="39" t="s">
        <v>802</v>
      </c>
    </row>
    <row r="1621" spans="1:11">
      <c r="A1621" s="39" t="s">
        <v>5744</v>
      </c>
      <c r="B1621" s="39" t="s">
        <v>5744</v>
      </c>
      <c r="C1621" s="39" t="s">
        <v>35</v>
      </c>
      <c r="D1621" s="39" t="s">
        <v>393</v>
      </c>
      <c r="E1621" s="39" t="s">
        <v>424</v>
      </c>
      <c r="F1621" s="177" t="s">
        <v>5745</v>
      </c>
      <c r="G1621" s="177" t="s">
        <v>18</v>
      </c>
      <c r="H1621" s="177" t="s">
        <v>18</v>
      </c>
      <c r="I1621" s="177" t="s">
        <v>32</v>
      </c>
      <c r="J1621" s="39" t="s">
        <v>2902</v>
      </c>
      <c r="K1621" s="39" t="s">
        <v>5718</v>
      </c>
    </row>
    <row r="1622" spans="1:11">
      <c r="A1622" s="39" t="s">
        <v>5746</v>
      </c>
      <c r="B1622" s="39" t="s">
        <v>5746</v>
      </c>
      <c r="C1622" s="39" t="s">
        <v>35</v>
      </c>
      <c r="D1622" s="39" t="s">
        <v>393</v>
      </c>
      <c r="E1622" s="39" t="s">
        <v>424</v>
      </c>
      <c r="F1622" s="177" t="s">
        <v>5747</v>
      </c>
      <c r="G1622" s="177" t="s">
        <v>18</v>
      </c>
      <c r="H1622" s="177" t="s">
        <v>18</v>
      </c>
      <c r="I1622" s="177" t="s">
        <v>32</v>
      </c>
      <c r="J1622" s="39" t="s">
        <v>2001</v>
      </c>
      <c r="K1622" s="39" t="s">
        <v>802</v>
      </c>
    </row>
    <row r="1623" spans="1:11">
      <c r="A1623" s="39" t="s">
        <v>5748</v>
      </c>
      <c r="B1623" s="39" t="s">
        <v>5748</v>
      </c>
      <c r="C1623" s="39" t="s">
        <v>35</v>
      </c>
      <c r="D1623" s="39" t="s">
        <v>393</v>
      </c>
      <c r="E1623" s="39" t="s">
        <v>424</v>
      </c>
      <c r="F1623" s="177" t="s">
        <v>5749</v>
      </c>
      <c r="G1623" s="177" t="s">
        <v>18</v>
      </c>
      <c r="H1623" s="177" t="s">
        <v>18</v>
      </c>
      <c r="I1623" s="177" t="s">
        <v>32</v>
      </c>
      <c r="J1623" s="39" t="s">
        <v>5741</v>
      </c>
      <c r="K1623" s="39" t="s">
        <v>802</v>
      </c>
    </row>
    <row r="1624" spans="1:11">
      <c r="A1624" s="39" t="s">
        <v>5750</v>
      </c>
      <c r="B1624" s="39" t="s">
        <v>5750</v>
      </c>
      <c r="C1624" s="39" t="s">
        <v>35</v>
      </c>
      <c r="D1624" s="39" t="s">
        <v>393</v>
      </c>
      <c r="E1624" s="39" t="s">
        <v>424</v>
      </c>
      <c r="F1624" s="177" t="s">
        <v>5751</v>
      </c>
      <c r="G1624" s="177" t="s">
        <v>18</v>
      </c>
      <c r="H1624" s="177" t="s">
        <v>18</v>
      </c>
      <c r="I1624" s="177" t="s">
        <v>32</v>
      </c>
      <c r="J1624" s="39" t="s">
        <v>1689</v>
      </c>
      <c r="K1624" s="39" t="s">
        <v>802</v>
      </c>
    </row>
    <row r="1625" spans="1:11">
      <c r="A1625" s="39" t="s">
        <v>5752</v>
      </c>
      <c r="B1625" s="39" t="s">
        <v>5752</v>
      </c>
      <c r="C1625" s="39" t="s">
        <v>35</v>
      </c>
      <c r="D1625" s="39" t="s">
        <v>393</v>
      </c>
      <c r="E1625" s="39" t="s">
        <v>424</v>
      </c>
      <c r="F1625" s="177" t="s">
        <v>5753</v>
      </c>
      <c r="G1625" s="177" t="s">
        <v>18</v>
      </c>
      <c r="H1625" s="177" t="s">
        <v>18</v>
      </c>
      <c r="I1625" s="177" t="s">
        <v>32</v>
      </c>
      <c r="J1625" s="39" t="s">
        <v>1934</v>
      </c>
      <c r="K1625" s="39" t="s">
        <v>802</v>
      </c>
    </row>
    <row r="1626" spans="1:11">
      <c r="A1626" s="39" t="s">
        <v>5754</v>
      </c>
      <c r="B1626" s="39" t="s">
        <v>5754</v>
      </c>
      <c r="C1626" s="39" t="s">
        <v>35</v>
      </c>
      <c r="D1626" s="39" t="s">
        <v>393</v>
      </c>
      <c r="E1626" s="39" t="s">
        <v>424</v>
      </c>
      <c r="F1626" s="177" t="s">
        <v>5755</v>
      </c>
      <c r="G1626" s="177" t="s">
        <v>18</v>
      </c>
      <c r="H1626" s="177" t="s">
        <v>18</v>
      </c>
      <c r="I1626" s="177" t="s">
        <v>32</v>
      </c>
      <c r="J1626" s="39" t="s">
        <v>2403</v>
      </c>
      <c r="K1626" s="39" t="s">
        <v>802</v>
      </c>
    </row>
    <row r="1627" spans="1:11">
      <c r="A1627" s="39" t="s">
        <v>5756</v>
      </c>
      <c r="B1627" s="39" t="s">
        <v>5756</v>
      </c>
      <c r="C1627" s="39" t="s">
        <v>35</v>
      </c>
      <c r="D1627" s="39" t="s">
        <v>393</v>
      </c>
      <c r="E1627" s="39" t="s">
        <v>424</v>
      </c>
      <c r="F1627" s="177" t="s">
        <v>5757</v>
      </c>
      <c r="G1627" s="177" t="s">
        <v>18</v>
      </c>
      <c r="H1627" s="177" t="s">
        <v>18</v>
      </c>
      <c r="I1627" s="177" t="s">
        <v>32</v>
      </c>
      <c r="J1627" s="39" t="s">
        <v>5758</v>
      </c>
      <c r="K1627" s="39" t="s">
        <v>802</v>
      </c>
    </row>
    <row r="1628" spans="1:11">
      <c r="A1628" s="39" t="s">
        <v>5759</v>
      </c>
      <c r="B1628" s="39" t="s">
        <v>5759</v>
      </c>
      <c r="C1628" s="39" t="s">
        <v>35</v>
      </c>
      <c r="D1628" s="39" t="s">
        <v>393</v>
      </c>
      <c r="E1628" s="39" t="s">
        <v>424</v>
      </c>
      <c r="F1628" s="177" t="s">
        <v>5760</v>
      </c>
      <c r="G1628" s="177" t="s">
        <v>18</v>
      </c>
      <c r="H1628" s="177" t="s">
        <v>18</v>
      </c>
      <c r="I1628" s="177" t="s">
        <v>32</v>
      </c>
      <c r="J1628" s="39" t="s">
        <v>831</v>
      </c>
      <c r="K1628" s="39" t="s">
        <v>802</v>
      </c>
    </row>
    <row r="1629" spans="1:11">
      <c r="A1629" s="39" t="s">
        <v>5761</v>
      </c>
      <c r="B1629" s="39" t="s">
        <v>5761</v>
      </c>
      <c r="C1629" s="39" t="s">
        <v>35</v>
      </c>
      <c r="D1629" s="39" t="s">
        <v>393</v>
      </c>
      <c r="E1629" s="39" t="s">
        <v>424</v>
      </c>
      <c r="F1629" s="177" t="s">
        <v>5762</v>
      </c>
      <c r="G1629" s="177" t="s">
        <v>18</v>
      </c>
      <c r="H1629" s="177" t="s">
        <v>18</v>
      </c>
      <c r="I1629" s="177" t="s">
        <v>32</v>
      </c>
      <c r="J1629" s="39" t="s">
        <v>4805</v>
      </c>
      <c r="K1629" s="39" t="s">
        <v>802</v>
      </c>
    </row>
    <row r="1630" spans="1:11">
      <c r="A1630" s="39" t="s">
        <v>5763</v>
      </c>
      <c r="B1630" s="39" t="s">
        <v>5763</v>
      </c>
      <c r="C1630" s="39" t="s">
        <v>35</v>
      </c>
      <c r="D1630" s="39" t="s">
        <v>393</v>
      </c>
      <c r="E1630" s="39" t="s">
        <v>424</v>
      </c>
      <c r="F1630" s="177" t="s">
        <v>5764</v>
      </c>
      <c r="G1630" s="177" t="s">
        <v>18</v>
      </c>
      <c r="H1630" s="177" t="s">
        <v>18</v>
      </c>
      <c r="I1630" s="177" t="s">
        <v>32</v>
      </c>
      <c r="J1630" s="424" t="s">
        <v>5765</v>
      </c>
      <c r="K1630" s="39" t="s">
        <v>802</v>
      </c>
    </row>
    <row r="1631" spans="1:11">
      <c r="A1631" s="39" t="s">
        <v>5766</v>
      </c>
      <c r="B1631" s="39" t="s">
        <v>5766</v>
      </c>
      <c r="C1631" s="39" t="s">
        <v>35</v>
      </c>
      <c r="D1631" s="39" t="s">
        <v>393</v>
      </c>
      <c r="E1631" s="39" t="s">
        <v>424</v>
      </c>
      <c r="F1631" s="177" t="s">
        <v>5767</v>
      </c>
      <c r="G1631" s="177" t="s">
        <v>18</v>
      </c>
      <c r="H1631" s="177" t="s">
        <v>18</v>
      </c>
      <c r="I1631" s="177" t="s">
        <v>32</v>
      </c>
      <c r="J1631" s="39" t="s">
        <v>872</v>
      </c>
      <c r="K1631" s="39" t="s">
        <v>802</v>
      </c>
    </row>
    <row r="1632" spans="1:11">
      <c r="A1632" s="39" t="s">
        <v>5768</v>
      </c>
      <c r="B1632" s="39" t="s">
        <v>5768</v>
      </c>
      <c r="C1632" s="39" t="s">
        <v>35</v>
      </c>
      <c r="D1632" s="39" t="s">
        <v>393</v>
      </c>
      <c r="E1632" s="39" t="s">
        <v>424</v>
      </c>
      <c r="F1632" s="177" t="s">
        <v>5769</v>
      </c>
      <c r="G1632" s="177" t="s">
        <v>18</v>
      </c>
      <c r="H1632" s="177" t="s">
        <v>18</v>
      </c>
      <c r="I1632" s="177" t="s">
        <v>32</v>
      </c>
      <c r="J1632" s="39" t="s">
        <v>4276</v>
      </c>
      <c r="K1632" s="39" t="s">
        <v>546</v>
      </c>
    </row>
    <row r="1633" spans="1:11">
      <c r="A1633" s="39" t="s">
        <v>5770</v>
      </c>
      <c r="B1633" s="39" t="s">
        <v>5770</v>
      </c>
      <c r="C1633" s="39" t="s">
        <v>35</v>
      </c>
      <c r="D1633" s="39" t="s">
        <v>393</v>
      </c>
      <c r="E1633" s="39" t="s">
        <v>424</v>
      </c>
      <c r="F1633" s="177" t="s">
        <v>5771</v>
      </c>
      <c r="G1633" s="177" t="s">
        <v>18</v>
      </c>
      <c r="H1633" s="177" t="s">
        <v>18</v>
      </c>
      <c r="I1633" s="177" t="s">
        <v>23</v>
      </c>
      <c r="J1633" s="39" t="s">
        <v>18</v>
      </c>
      <c r="K1633" s="39" t="s">
        <v>485</v>
      </c>
    </row>
    <row r="1634" spans="1:11">
      <c r="A1634" s="39" t="s">
        <v>5772</v>
      </c>
      <c r="B1634" s="39" t="s">
        <v>5772</v>
      </c>
      <c r="C1634" s="39" t="s">
        <v>35</v>
      </c>
      <c r="D1634" s="39" t="s">
        <v>393</v>
      </c>
      <c r="E1634" s="39" t="s">
        <v>424</v>
      </c>
      <c r="F1634" s="177" t="s">
        <v>5773</v>
      </c>
      <c r="G1634" s="177" t="s">
        <v>18</v>
      </c>
      <c r="H1634" s="177" t="s">
        <v>18</v>
      </c>
      <c r="I1634" s="177" t="s">
        <v>32</v>
      </c>
      <c r="J1634" s="39" t="s">
        <v>671</v>
      </c>
      <c r="K1634" s="39" t="s">
        <v>802</v>
      </c>
    </row>
    <row r="1635" spans="1:11">
      <c r="A1635" s="39" t="s">
        <v>5774</v>
      </c>
      <c r="B1635" s="39" t="s">
        <v>5774</v>
      </c>
      <c r="C1635" s="39" t="s">
        <v>35</v>
      </c>
      <c r="D1635" s="39" t="s">
        <v>393</v>
      </c>
      <c r="E1635" s="39" t="s">
        <v>424</v>
      </c>
      <c r="F1635" s="177" t="s">
        <v>5775</v>
      </c>
      <c r="G1635" s="177" t="s">
        <v>18</v>
      </c>
      <c r="H1635" s="177" t="s">
        <v>18</v>
      </c>
      <c r="I1635" s="177" t="s">
        <v>32</v>
      </c>
      <c r="J1635" s="424" t="s">
        <v>1068</v>
      </c>
      <c r="K1635" s="39" t="s">
        <v>802</v>
      </c>
    </row>
    <row r="1636" spans="1:11">
      <c r="A1636" s="39" t="s">
        <v>5776</v>
      </c>
      <c r="B1636" s="39" t="s">
        <v>5776</v>
      </c>
      <c r="C1636" s="39" t="s">
        <v>35</v>
      </c>
      <c r="D1636" s="39" t="s">
        <v>393</v>
      </c>
      <c r="E1636" s="39" t="s">
        <v>424</v>
      </c>
      <c r="F1636" s="177" t="s">
        <v>5777</v>
      </c>
      <c r="G1636" s="177" t="s">
        <v>18</v>
      </c>
      <c r="H1636" s="177" t="s">
        <v>18</v>
      </c>
      <c r="I1636" s="177" t="s">
        <v>32</v>
      </c>
      <c r="J1636" s="39" t="s">
        <v>1200</v>
      </c>
      <c r="K1636" s="39" t="s">
        <v>802</v>
      </c>
    </row>
    <row r="1637" spans="1:11">
      <c r="A1637" s="39" t="s">
        <v>5778</v>
      </c>
      <c r="B1637" s="39" t="s">
        <v>5778</v>
      </c>
      <c r="C1637" s="39" t="s">
        <v>35</v>
      </c>
      <c r="D1637" s="39" t="s">
        <v>393</v>
      </c>
      <c r="E1637" s="39" t="s">
        <v>424</v>
      </c>
      <c r="F1637" s="177" t="s">
        <v>5779</v>
      </c>
      <c r="G1637" s="177" t="s">
        <v>18</v>
      </c>
      <c r="H1637" s="177" t="s">
        <v>18</v>
      </c>
      <c r="I1637" s="177" t="s">
        <v>32</v>
      </c>
      <c r="J1637" s="39" t="s">
        <v>2420</v>
      </c>
      <c r="K1637" s="39" t="s">
        <v>802</v>
      </c>
    </row>
    <row r="1638" spans="1:11">
      <c r="A1638" s="39" t="s">
        <v>5780</v>
      </c>
      <c r="B1638" s="39" t="s">
        <v>5780</v>
      </c>
      <c r="C1638" s="39" t="s">
        <v>35</v>
      </c>
      <c r="D1638" s="39" t="s">
        <v>393</v>
      </c>
      <c r="E1638" s="39" t="s">
        <v>424</v>
      </c>
      <c r="F1638" s="177" t="s">
        <v>5781</v>
      </c>
      <c r="G1638" s="177" t="s">
        <v>18</v>
      </c>
      <c r="H1638" s="177" t="s">
        <v>18</v>
      </c>
      <c r="I1638" s="177" t="s">
        <v>32</v>
      </c>
      <c r="J1638" s="39" t="s">
        <v>5782</v>
      </c>
      <c r="K1638" s="39" t="s">
        <v>802</v>
      </c>
    </row>
    <row r="1639" spans="1:11">
      <c r="A1639" s="39" t="s">
        <v>5783</v>
      </c>
      <c r="B1639" s="39" t="s">
        <v>5783</v>
      </c>
      <c r="C1639" s="39" t="s">
        <v>35</v>
      </c>
      <c r="D1639" s="39" t="s">
        <v>393</v>
      </c>
      <c r="E1639" s="39" t="s">
        <v>424</v>
      </c>
      <c r="F1639" s="177" t="s">
        <v>5784</v>
      </c>
      <c r="G1639" s="177" t="s">
        <v>18</v>
      </c>
      <c r="H1639" s="177" t="s">
        <v>18</v>
      </c>
      <c r="I1639" s="177" t="s">
        <v>23</v>
      </c>
      <c r="J1639" s="39" t="s">
        <v>18</v>
      </c>
      <c r="K1639" s="39" t="s">
        <v>485</v>
      </c>
    </row>
    <row r="1640" spans="1:11">
      <c r="A1640" s="39" t="s">
        <v>5785</v>
      </c>
      <c r="B1640" s="39" t="s">
        <v>5785</v>
      </c>
      <c r="C1640" s="39" t="s">
        <v>35</v>
      </c>
      <c r="D1640" s="39" t="s">
        <v>393</v>
      </c>
      <c r="E1640" s="39" t="s">
        <v>424</v>
      </c>
      <c r="F1640" s="177" t="s">
        <v>5786</v>
      </c>
      <c r="G1640" s="177" t="s">
        <v>18</v>
      </c>
      <c r="H1640" s="177" t="s">
        <v>18</v>
      </c>
      <c r="I1640" s="177" t="s">
        <v>32</v>
      </c>
      <c r="J1640" s="39" t="s">
        <v>2067</v>
      </c>
      <c r="K1640" s="39" t="s">
        <v>802</v>
      </c>
    </row>
    <row r="1641" spans="1:11">
      <c r="A1641" s="39" t="s">
        <v>5787</v>
      </c>
      <c r="B1641" s="39" t="s">
        <v>5787</v>
      </c>
      <c r="C1641" s="39" t="s">
        <v>35</v>
      </c>
      <c r="D1641" s="39" t="s">
        <v>393</v>
      </c>
      <c r="E1641" s="39" t="s">
        <v>424</v>
      </c>
      <c r="F1641" s="177" t="s">
        <v>5788</v>
      </c>
      <c r="G1641" s="177" t="s">
        <v>18</v>
      </c>
      <c r="H1641" s="177" t="s">
        <v>18</v>
      </c>
      <c r="I1641" s="177" t="s">
        <v>23</v>
      </c>
      <c r="J1641" s="39" t="s">
        <v>18</v>
      </c>
      <c r="K1641" s="39" t="s">
        <v>485</v>
      </c>
    </row>
    <row r="1642" spans="1:11">
      <c r="A1642" s="39" t="s">
        <v>5789</v>
      </c>
      <c r="B1642" s="39" t="s">
        <v>5789</v>
      </c>
      <c r="C1642" s="39" t="s">
        <v>35</v>
      </c>
      <c r="D1642" s="39" t="s">
        <v>393</v>
      </c>
      <c r="E1642" s="39" t="s">
        <v>424</v>
      </c>
      <c r="F1642" s="177" t="s">
        <v>5790</v>
      </c>
      <c r="G1642" s="177" t="s">
        <v>18</v>
      </c>
      <c r="H1642" s="177" t="s">
        <v>18</v>
      </c>
      <c r="I1642" s="177" t="s">
        <v>32</v>
      </c>
      <c r="J1642" s="39" t="s">
        <v>4631</v>
      </c>
      <c r="K1642" s="39" t="s">
        <v>802</v>
      </c>
    </row>
    <row r="1643" spans="1:11">
      <c r="A1643" s="39" t="s">
        <v>5791</v>
      </c>
      <c r="B1643" s="39" t="s">
        <v>5791</v>
      </c>
      <c r="C1643" s="39" t="s">
        <v>35</v>
      </c>
      <c r="D1643" s="39" t="s">
        <v>393</v>
      </c>
      <c r="E1643" s="39" t="s">
        <v>424</v>
      </c>
      <c r="F1643" s="177" t="s">
        <v>5792</v>
      </c>
      <c r="G1643" s="177" t="s">
        <v>18</v>
      </c>
      <c r="H1643" s="177" t="s">
        <v>18</v>
      </c>
      <c r="I1643" s="177" t="s">
        <v>32</v>
      </c>
      <c r="J1643" s="39" t="s">
        <v>807</v>
      </c>
      <c r="K1643" s="39" t="s">
        <v>802</v>
      </c>
    </row>
    <row r="1644" spans="1:11">
      <c r="A1644" s="39" t="s">
        <v>5793</v>
      </c>
      <c r="B1644" s="39" t="s">
        <v>5793</v>
      </c>
      <c r="C1644" s="39" t="s">
        <v>35</v>
      </c>
      <c r="D1644" s="39" t="s">
        <v>393</v>
      </c>
      <c r="E1644" s="39" t="s">
        <v>424</v>
      </c>
      <c r="F1644" s="177" t="s">
        <v>5794</v>
      </c>
      <c r="G1644" s="177" t="s">
        <v>18</v>
      </c>
      <c r="H1644" s="177" t="s">
        <v>18</v>
      </c>
      <c r="I1644" s="177" t="s">
        <v>32</v>
      </c>
      <c r="J1644" s="39" t="s">
        <v>2035</v>
      </c>
      <c r="K1644" s="39" t="s">
        <v>485</v>
      </c>
    </row>
    <row r="1645" spans="1:11">
      <c r="A1645" s="39" t="s">
        <v>5795</v>
      </c>
      <c r="B1645" s="39" t="s">
        <v>5795</v>
      </c>
      <c r="C1645" s="39" t="s">
        <v>35</v>
      </c>
      <c r="D1645" s="39" t="s">
        <v>393</v>
      </c>
      <c r="E1645" s="39" t="s">
        <v>424</v>
      </c>
      <c r="F1645" s="177" t="s">
        <v>5796</v>
      </c>
      <c r="G1645" s="177" t="s">
        <v>18</v>
      </c>
      <c r="H1645" s="177" t="s">
        <v>18</v>
      </c>
      <c r="I1645" s="177" t="s">
        <v>32</v>
      </c>
      <c r="J1645" s="39" t="s">
        <v>118</v>
      </c>
      <c r="K1645" s="39" t="s">
        <v>100</v>
      </c>
    </row>
    <row r="1646" spans="1:11">
      <c r="A1646" s="39" t="s">
        <v>5797</v>
      </c>
      <c r="B1646" s="39" t="s">
        <v>5797</v>
      </c>
      <c r="C1646" s="39" t="s">
        <v>35</v>
      </c>
      <c r="D1646" s="39" t="s">
        <v>393</v>
      </c>
      <c r="E1646" s="39" t="s">
        <v>424</v>
      </c>
      <c r="F1646" s="177" t="s">
        <v>5798</v>
      </c>
      <c r="G1646" s="177" t="s">
        <v>18</v>
      </c>
      <c r="H1646" s="177" t="s">
        <v>18</v>
      </c>
      <c r="I1646" s="177" t="s">
        <v>32</v>
      </c>
      <c r="J1646" s="39" t="s">
        <v>4179</v>
      </c>
      <c r="K1646" s="39" t="s">
        <v>802</v>
      </c>
    </row>
    <row r="1647" spans="1:11">
      <c r="A1647" s="39" t="s">
        <v>5799</v>
      </c>
      <c r="B1647" s="39" t="s">
        <v>5799</v>
      </c>
      <c r="C1647" s="39" t="s">
        <v>35</v>
      </c>
      <c r="D1647" s="39" t="s">
        <v>393</v>
      </c>
      <c r="E1647" s="39" t="s">
        <v>424</v>
      </c>
      <c r="F1647" s="177" t="s">
        <v>5800</v>
      </c>
      <c r="G1647" s="177" t="s">
        <v>18</v>
      </c>
      <c r="H1647" s="177" t="s">
        <v>18</v>
      </c>
      <c r="I1647" s="177" t="s">
        <v>23</v>
      </c>
      <c r="J1647" s="39" t="s">
        <v>18</v>
      </c>
      <c r="K1647" s="39" t="s">
        <v>485</v>
      </c>
    </row>
    <row r="1648" spans="1:11">
      <c r="A1648" s="39" t="s">
        <v>5801</v>
      </c>
      <c r="B1648" s="39" t="s">
        <v>5801</v>
      </c>
      <c r="C1648" s="39" t="s">
        <v>35</v>
      </c>
      <c r="D1648" s="39" t="s">
        <v>393</v>
      </c>
      <c r="E1648" s="39" t="s">
        <v>424</v>
      </c>
      <c r="F1648" s="177" t="s">
        <v>5802</v>
      </c>
      <c r="G1648" s="177" t="s">
        <v>18</v>
      </c>
      <c r="H1648" s="177" t="s">
        <v>18</v>
      </c>
      <c r="I1648" s="177" t="s">
        <v>32</v>
      </c>
      <c r="J1648" s="39" t="s">
        <v>1317</v>
      </c>
      <c r="K1648" s="39" t="s">
        <v>802</v>
      </c>
    </row>
    <row r="1649" spans="1:12">
      <c r="A1649" s="39" t="s">
        <v>5803</v>
      </c>
      <c r="B1649" s="39" t="s">
        <v>5803</v>
      </c>
      <c r="C1649" s="39" t="s">
        <v>35</v>
      </c>
      <c r="D1649" s="39" t="s">
        <v>393</v>
      </c>
      <c r="E1649" s="39" t="s">
        <v>424</v>
      </c>
      <c r="F1649" s="177" t="s">
        <v>5804</v>
      </c>
      <c r="G1649" s="177" t="s">
        <v>18</v>
      </c>
      <c r="H1649" s="177" t="s">
        <v>18</v>
      </c>
      <c r="I1649" s="177" t="s">
        <v>32</v>
      </c>
      <c r="J1649" s="39" t="s">
        <v>3219</v>
      </c>
      <c r="K1649" s="39" t="s">
        <v>546</v>
      </c>
    </row>
    <row r="1650" spans="1:12">
      <c r="A1650" s="39" t="s">
        <v>5805</v>
      </c>
      <c r="B1650" s="39" t="s">
        <v>5805</v>
      </c>
      <c r="C1650" s="39" t="s">
        <v>35</v>
      </c>
      <c r="D1650" s="39" t="s">
        <v>393</v>
      </c>
      <c r="E1650" s="39" t="s">
        <v>424</v>
      </c>
      <c r="F1650" s="177" t="s">
        <v>5806</v>
      </c>
      <c r="G1650" s="177" t="s">
        <v>18</v>
      </c>
      <c r="H1650" s="177" t="s">
        <v>18</v>
      </c>
      <c r="I1650" s="177" t="s">
        <v>32</v>
      </c>
      <c r="J1650" s="39" t="s">
        <v>3910</v>
      </c>
      <c r="K1650" s="39" t="s">
        <v>802</v>
      </c>
    </row>
    <row r="1651" spans="1:12">
      <c r="A1651" s="39" t="s">
        <v>5807</v>
      </c>
      <c r="B1651" s="39" t="s">
        <v>5807</v>
      </c>
      <c r="C1651" s="39" t="s">
        <v>35</v>
      </c>
      <c r="D1651" s="39" t="s">
        <v>393</v>
      </c>
      <c r="E1651" s="39" t="s">
        <v>424</v>
      </c>
      <c r="F1651" s="177" t="s">
        <v>5808</v>
      </c>
      <c r="G1651" s="177" t="s">
        <v>18</v>
      </c>
      <c r="H1651" s="177" t="s">
        <v>18</v>
      </c>
      <c r="I1651" s="177" t="s">
        <v>32</v>
      </c>
      <c r="J1651" s="39" t="s">
        <v>5729</v>
      </c>
      <c r="K1651" s="39" t="s">
        <v>802</v>
      </c>
    </row>
    <row r="1652" spans="1:12">
      <c r="A1652" s="39" t="s">
        <v>5809</v>
      </c>
      <c r="B1652" s="39" t="s">
        <v>5809</v>
      </c>
      <c r="C1652" s="39" t="s">
        <v>35</v>
      </c>
      <c r="D1652" s="39" t="s">
        <v>393</v>
      </c>
      <c r="E1652" s="39" t="s">
        <v>424</v>
      </c>
      <c r="F1652" s="177" t="s">
        <v>5810</v>
      </c>
      <c r="G1652" s="177" t="s">
        <v>18</v>
      </c>
      <c r="H1652" s="177" t="s">
        <v>18</v>
      </c>
      <c r="I1652" s="177" t="s">
        <v>32</v>
      </c>
      <c r="J1652" s="39" t="s">
        <v>5043</v>
      </c>
      <c r="K1652" s="39" t="s">
        <v>802</v>
      </c>
    </row>
    <row r="1653" spans="1:12">
      <c r="A1653" s="39" t="s">
        <v>5811</v>
      </c>
      <c r="B1653" s="39" t="s">
        <v>5811</v>
      </c>
      <c r="C1653" s="39" t="s">
        <v>35</v>
      </c>
      <c r="D1653" s="39" t="s">
        <v>393</v>
      </c>
      <c r="E1653" s="39" t="s">
        <v>424</v>
      </c>
      <c r="F1653" s="177" t="s">
        <v>5812</v>
      </c>
      <c r="G1653" s="177" t="s">
        <v>18</v>
      </c>
      <c r="H1653" s="177" t="s">
        <v>18</v>
      </c>
      <c r="I1653" s="177" t="s">
        <v>32</v>
      </c>
      <c r="J1653" s="39" t="s">
        <v>3899</v>
      </c>
      <c r="K1653" s="39" t="s">
        <v>802</v>
      </c>
    </row>
    <row r="1654" spans="1:12">
      <c r="A1654" s="39" t="s">
        <v>5813</v>
      </c>
      <c r="B1654" s="39" t="s">
        <v>5813</v>
      </c>
      <c r="C1654" s="39" t="s">
        <v>35</v>
      </c>
      <c r="D1654" s="39" t="s">
        <v>393</v>
      </c>
      <c r="E1654" s="39" t="s">
        <v>424</v>
      </c>
      <c r="F1654" s="177" t="s">
        <v>5814</v>
      </c>
      <c r="G1654" s="177" t="s">
        <v>18</v>
      </c>
      <c r="H1654" s="177" t="s">
        <v>18</v>
      </c>
      <c r="I1654" s="177" t="s">
        <v>32</v>
      </c>
      <c r="J1654" s="39" t="s">
        <v>2008</v>
      </c>
      <c r="K1654" s="39" t="s">
        <v>802</v>
      </c>
    </row>
    <row r="1655" spans="1:12">
      <c r="A1655" s="39" t="s">
        <v>5815</v>
      </c>
      <c r="B1655" s="39" t="s">
        <v>5815</v>
      </c>
      <c r="C1655" s="39" t="s">
        <v>35</v>
      </c>
      <c r="D1655" s="39" t="s">
        <v>393</v>
      </c>
      <c r="E1655" s="39" t="s">
        <v>424</v>
      </c>
      <c r="F1655" s="177" t="s">
        <v>5816</v>
      </c>
      <c r="G1655" s="177" t="s">
        <v>18</v>
      </c>
      <c r="H1655" s="177" t="s">
        <v>18</v>
      </c>
      <c r="I1655" s="177" t="s">
        <v>54</v>
      </c>
      <c r="J1655" s="39" t="s">
        <v>18</v>
      </c>
      <c r="K1655" s="39" t="s">
        <v>485</v>
      </c>
      <c r="L1655" s="39" t="s">
        <v>5574</v>
      </c>
    </row>
    <row r="1656" spans="1:12">
      <c r="A1656" s="39" t="s">
        <v>5817</v>
      </c>
      <c r="B1656" s="39" t="s">
        <v>5817</v>
      </c>
      <c r="C1656" s="39" t="s">
        <v>35</v>
      </c>
      <c r="D1656" s="39" t="s">
        <v>393</v>
      </c>
      <c r="E1656" s="39" t="s">
        <v>424</v>
      </c>
      <c r="F1656" s="177" t="s">
        <v>5818</v>
      </c>
      <c r="G1656" s="177" t="s">
        <v>18</v>
      </c>
      <c r="H1656" s="177" t="s">
        <v>18</v>
      </c>
      <c r="I1656" s="177" t="s">
        <v>32</v>
      </c>
      <c r="J1656" s="424" t="s">
        <v>973</v>
      </c>
      <c r="K1656" s="39" t="s">
        <v>802</v>
      </c>
    </row>
    <row r="1657" spans="1:12">
      <c r="A1657" s="39" t="s">
        <v>5819</v>
      </c>
      <c r="B1657" s="39" t="s">
        <v>5819</v>
      </c>
      <c r="C1657" s="39" t="s">
        <v>35</v>
      </c>
      <c r="D1657" s="39" t="s">
        <v>393</v>
      </c>
      <c r="E1657" s="39" t="s">
        <v>424</v>
      </c>
      <c r="F1657" s="177" t="s">
        <v>5820</v>
      </c>
      <c r="G1657" s="177" t="s">
        <v>18</v>
      </c>
      <c r="H1657" s="177" t="s">
        <v>18</v>
      </c>
      <c r="I1657" s="177" t="s">
        <v>23</v>
      </c>
      <c r="J1657" s="39" t="s">
        <v>18</v>
      </c>
      <c r="K1657" s="39" t="s">
        <v>485</v>
      </c>
    </row>
    <row r="1658" spans="1:12">
      <c r="A1658" s="39" t="s">
        <v>5821</v>
      </c>
      <c r="B1658" s="39" t="s">
        <v>5821</v>
      </c>
      <c r="C1658" s="39" t="s">
        <v>35</v>
      </c>
      <c r="D1658" s="39" t="s">
        <v>393</v>
      </c>
      <c r="E1658" s="39" t="s">
        <v>424</v>
      </c>
      <c r="F1658" s="177" t="s">
        <v>5822</v>
      </c>
      <c r="G1658" s="177" t="s">
        <v>18</v>
      </c>
      <c r="H1658" s="177" t="s">
        <v>18</v>
      </c>
      <c r="I1658" s="177" t="s">
        <v>32</v>
      </c>
      <c r="J1658" s="39" t="s">
        <v>3828</v>
      </c>
      <c r="K1658" s="39" t="s">
        <v>802</v>
      </c>
    </row>
    <row r="1659" spans="1:12">
      <c r="A1659" s="39" t="s">
        <v>5823</v>
      </c>
      <c r="B1659" s="39" t="s">
        <v>5823</v>
      </c>
      <c r="C1659" s="39" t="s">
        <v>35</v>
      </c>
      <c r="D1659" s="39" t="s">
        <v>393</v>
      </c>
      <c r="E1659" s="39" t="s">
        <v>424</v>
      </c>
      <c r="F1659" s="177" t="s">
        <v>5824</v>
      </c>
      <c r="G1659" s="177" t="s">
        <v>18</v>
      </c>
      <c r="H1659" s="177" t="s">
        <v>18</v>
      </c>
      <c r="I1659" s="177" t="s">
        <v>32</v>
      </c>
      <c r="J1659" s="39" t="s">
        <v>3500</v>
      </c>
      <c r="K1659" s="39" t="s">
        <v>802</v>
      </c>
    </row>
    <row r="1660" spans="1:12">
      <c r="A1660" s="39" t="s">
        <v>5825</v>
      </c>
      <c r="B1660" s="39" t="s">
        <v>5825</v>
      </c>
      <c r="C1660" s="39" t="s">
        <v>35</v>
      </c>
      <c r="D1660" s="39" t="s">
        <v>393</v>
      </c>
      <c r="E1660" s="39" t="s">
        <v>424</v>
      </c>
      <c r="F1660" s="177" t="s">
        <v>5826</v>
      </c>
      <c r="G1660" s="177" t="s">
        <v>18</v>
      </c>
      <c r="H1660" s="177" t="s">
        <v>18</v>
      </c>
      <c r="I1660" s="177" t="s">
        <v>32</v>
      </c>
      <c r="J1660" s="39" t="s">
        <v>4391</v>
      </c>
      <c r="K1660" s="39" t="s">
        <v>802</v>
      </c>
    </row>
    <row r="1661" spans="1:12">
      <c r="A1661" s="39" t="s">
        <v>5827</v>
      </c>
      <c r="B1661" s="39" t="s">
        <v>5827</v>
      </c>
      <c r="C1661" s="39" t="s">
        <v>35</v>
      </c>
      <c r="D1661" s="39" t="s">
        <v>393</v>
      </c>
      <c r="E1661" s="39" t="s">
        <v>424</v>
      </c>
      <c r="F1661" s="177" t="s">
        <v>5828</v>
      </c>
      <c r="G1661" s="177" t="s">
        <v>18</v>
      </c>
      <c r="H1661" s="177" t="s">
        <v>18</v>
      </c>
      <c r="I1661" s="177" t="s">
        <v>23</v>
      </c>
      <c r="J1661" s="39" t="s">
        <v>18</v>
      </c>
      <c r="K1661" s="39" t="s">
        <v>485</v>
      </c>
    </row>
    <row r="1662" spans="1:12">
      <c r="A1662" s="39" t="s">
        <v>5829</v>
      </c>
      <c r="B1662" s="39" t="s">
        <v>5829</v>
      </c>
      <c r="C1662" s="39" t="s">
        <v>35</v>
      </c>
      <c r="D1662" s="39" t="s">
        <v>393</v>
      </c>
      <c r="E1662" s="39" t="s">
        <v>424</v>
      </c>
      <c r="F1662" s="177" t="s">
        <v>5830</v>
      </c>
      <c r="G1662" s="177" t="s">
        <v>18</v>
      </c>
      <c r="H1662" s="177" t="s">
        <v>18</v>
      </c>
      <c r="I1662" s="177" t="s">
        <v>32</v>
      </c>
      <c r="J1662" s="39" t="s">
        <v>3061</v>
      </c>
      <c r="K1662" s="39" t="s">
        <v>802</v>
      </c>
    </row>
    <row r="1663" spans="1:12">
      <c r="A1663" s="39" t="s">
        <v>5831</v>
      </c>
      <c r="B1663" s="39" t="s">
        <v>5831</v>
      </c>
      <c r="C1663" s="39" t="s">
        <v>35</v>
      </c>
      <c r="D1663" s="39" t="s">
        <v>393</v>
      </c>
      <c r="E1663" s="39" t="s">
        <v>424</v>
      </c>
      <c r="F1663" s="177" t="s">
        <v>5832</v>
      </c>
      <c r="G1663" s="177" t="s">
        <v>18</v>
      </c>
      <c r="H1663" s="177" t="s">
        <v>18</v>
      </c>
      <c r="I1663" s="177" t="s">
        <v>23</v>
      </c>
      <c r="J1663" s="39" t="s">
        <v>18</v>
      </c>
      <c r="K1663" s="39" t="s">
        <v>485</v>
      </c>
    </row>
    <row r="1664" spans="1:12">
      <c r="A1664" s="39" t="s">
        <v>5833</v>
      </c>
      <c r="B1664" s="39" t="s">
        <v>5833</v>
      </c>
      <c r="C1664" s="39" t="s">
        <v>35</v>
      </c>
      <c r="D1664" s="39" t="s">
        <v>393</v>
      </c>
      <c r="E1664" s="39" t="s">
        <v>424</v>
      </c>
      <c r="F1664" s="177" t="s">
        <v>5834</v>
      </c>
      <c r="G1664" s="177" t="s">
        <v>18</v>
      </c>
      <c r="H1664" s="177" t="s">
        <v>18</v>
      </c>
      <c r="I1664" s="177" t="s">
        <v>32</v>
      </c>
      <c r="J1664" s="39" t="s">
        <v>876</v>
      </c>
      <c r="K1664" s="39" t="s">
        <v>802</v>
      </c>
    </row>
    <row r="1665" spans="1:11">
      <c r="A1665" s="39" t="s">
        <v>5835</v>
      </c>
      <c r="B1665" s="39" t="s">
        <v>5835</v>
      </c>
      <c r="C1665" s="39" t="s">
        <v>35</v>
      </c>
      <c r="D1665" s="39" t="s">
        <v>393</v>
      </c>
      <c r="E1665" s="39" t="s">
        <v>424</v>
      </c>
      <c r="F1665" s="177" t="s">
        <v>5836</v>
      </c>
      <c r="G1665" s="177" t="s">
        <v>18</v>
      </c>
      <c r="H1665" s="177" t="s">
        <v>18</v>
      </c>
      <c r="I1665" s="177" t="s">
        <v>23</v>
      </c>
      <c r="J1665" s="39" t="s">
        <v>18</v>
      </c>
      <c r="K1665" s="39" t="s">
        <v>485</v>
      </c>
    </row>
    <row r="1666" spans="1:11">
      <c r="A1666" s="39" t="s">
        <v>5837</v>
      </c>
      <c r="B1666" s="39" t="s">
        <v>5837</v>
      </c>
      <c r="C1666" s="39" t="s">
        <v>35</v>
      </c>
      <c r="D1666" s="39" t="s">
        <v>393</v>
      </c>
      <c r="E1666" s="39" t="s">
        <v>424</v>
      </c>
      <c r="F1666" s="177" t="s">
        <v>5838</v>
      </c>
      <c r="G1666" s="177" t="s">
        <v>18</v>
      </c>
      <c r="H1666" s="177" t="s">
        <v>18</v>
      </c>
      <c r="I1666" s="177" t="s">
        <v>32</v>
      </c>
      <c r="J1666" s="39" t="s">
        <v>901</v>
      </c>
      <c r="K1666" s="39" t="s">
        <v>802</v>
      </c>
    </row>
    <row r="1667" spans="1:11">
      <c r="A1667" s="39" t="s">
        <v>5839</v>
      </c>
      <c r="B1667" s="39" t="s">
        <v>5839</v>
      </c>
      <c r="C1667" s="39" t="s">
        <v>35</v>
      </c>
      <c r="D1667" s="39" t="s">
        <v>393</v>
      </c>
      <c r="E1667" s="39" t="s">
        <v>424</v>
      </c>
      <c r="F1667" s="177" t="s">
        <v>5840</v>
      </c>
      <c r="G1667" s="177" t="s">
        <v>18</v>
      </c>
      <c r="H1667" s="177" t="s">
        <v>18</v>
      </c>
      <c r="I1667" s="177" t="s">
        <v>32</v>
      </c>
      <c r="J1667" s="39" t="s">
        <v>5715</v>
      </c>
      <c r="K1667" s="39" t="s">
        <v>802</v>
      </c>
    </row>
    <row r="1668" spans="1:11">
      <c r="A1668" s="39" t="s">
        <v>5841</v>
      </c>
      <c r="B1668" s="39" t="s">
        <v>5841</v>
      </c>
      <c r="C1668" s="39" t="s">
        <v>35</v>
      </c>
      <c r="D1668" s="39" t="s">
        <v>393</v>
      </c>
      <c r="E1668" s="39" t="s">
        <v>424</v>
      </c>
      <c r="F1668" s="177" t="s">
        <v>5842</v>
      </c>
      <c r="G1668" s="177" t="s">
        <v>18</v>
      </c>
      <c r="H1668" s="177" t="s">
        <v>18</v>
      </c>
      <c r="I1668" s="177" t="s">
        <v>23</v>
      </c>
      <c r="J1668" s="39" t="s">
        <v>18</v>
      </c>
      <c r="K1668" s="39" t="s">
        <v>485</v>
      </c>
    </row>
    <row r="1669" spans="1:11">
      <c r="A1669" s="39" t="s">
        <v>5843</v>
      </c>
      <c r="B1669" s="39" t="s">
        <v>5843</v>
      </c>
      <c r="C1669" s="39" t="s">
        <v>35</v>
      </c>
      <c r="D1669" s="39" t="s">
        <v>393</v>
      </c>
      <c r="E1669" s="39" t="s">
        <v>424</v>
      </c>
      <c r="F1669" s="177" t="s">
        <v>5844</v>
      </c>
      <c r="G1669" s="177" t="s">
        <v>18</v>
      </c>
      <c r="H1669" s="177" t="s">
        <v>18</v>
      </c>
      <c r="I1669" s="177" t="s">
        <v>32</v>
      </c>
      <c r="J1669" s="39" t="s">
        <v>4618</v>
      </c>
      <c r="K1669" s="39" t="s">
        <v>802</v>
      </c>
    </row>
    <row r="1670" spans="1:11">
      <c r="A1670" s="39" t="s">
        <v>5845</v>
      </c>
      <c r="B1670" s="39" t="s">
        <v>5845</v>
      </c>
      <c r="C1670" s="39" t="s">
        <v>35</v>
      </c>
      <c r="D1670" s="39" t="s">
        <v>393</v>
      </c>
      <c r="E1670" s="39" t="s">
        <v>424</v>
      </c>
      <c r="F1670" s="177" t="s">
        <v>5846</v>
      </c>
      <c r="G1670" s="177" t="s">
        <v>18</v>
      </c>
      <c r="H1670" s="177" t="s">
        <v>18</v>
      </c>
      <c r="I1670" s="177" t="s">
        <v>32</v>
      </c>
      <c r="J1670" s="39" t="s">
        <v>1308</v>
      </c>
      <c r="K1670" s="39" t="s">
        <v>802</v>
      </c>
    </row>
    <row r="1671" spans="1:11">
      <c r="A1671" s="39" t="s">
        <v>5847</v>
      </c>
      <c r="B1671" s="39" t="s">
        <v>5847</v>
      </c>
      <c r="C1671" s="39" t="s">
        <v>5848</v>
      </c>
      <c r="D1671" s="39" t="s">
        <v>5849</v>
      </c>
      <c r="E1671" s="39" t="s">
        <v>5850</v>
      </c>
      <c r="F1671" s="177" t="s">
        <v>5851</v>
      </c>
      <c r="G1671" s="177" t="s">
        <v>5851</v>
      </c>
      <c r="H1671" s="177" t="s">
        <v>5851</v>
      </c>
      <c r="I1671" s="177" t="s">
        <v>32</v>
      </c>
      <c r="J1671" s="39" t="s">
        <v>5852</v>
      </c>
      <c r="K1671" s="39" t="s">
        <v>802</v>
      </c>
    </row>
    <row r="1672" spans="1:11">
      <c r="A1672" s="39" t="s">
        <v>5853</v>
      </c>
      <c r="B1672" s="39" t="s">
        <v>5853</v>
      </c>
      <c r="C1672" s="39" t="s">
        <v>5848</v>
      </c>
      <c r="D1672" s="39" t="s">
        <v>5849</v>
      </c>
      <c r="E1672" s="39" t="s">
        <v>5850</v>
      </c>
      <c r="F1672" s="177" t="s">
        <v>5854</v>
      </c>
      <c r="G1672" s="177" t="s">
        <v>5854</v>
      </c>
      <c r="H1672" s="177" t="s">
        <v>5854</v>
      </c>
      <c r="I1672" s="177" t="s">
        <v>32</v>
      </c>
      <c r="J1672" s="39" t="s">
        <v>5852</v>
      </c>
      <c r="K1672" s="39" t="s">
        <v>802</v>
      </c>
    </row>
    <row r="1673" spans="1:11">
      <c r="A1673" s="39" t="s">
        <v>5855</v>
      </c>
      <c r="B1673" s="39" t="s">
        <v>5855</v>
      </c>
      <c r="C1673" s="39" t="s">
        <v>5848</v>
      </c>
      <c r="D1673" s="39" t="s">
        <v>5849</v>
      </c>
      <c r="E1673" s="39" t="s">
        <v>5850</v>
      </c>
      <c r="F1673" s="177" t="s">
        <v>5856</v>
      </c>
      <c r="G1673" s="177" t="s">
        <v>5856</v>
      </c>
      <c r="H1673" s="177" t="s">
        <v>5856</v>
      </c>
      <c r="I1673" s="177" t="s">
        <v>32</v>
      </c>
      <c r="J1673" s="39" t="s">
        <v>5852</v>
      </c>
      <c r="K1673" s="39" t="s">
        <v>802</v>
      </c>
    </row>
    <row r="1674" spans="1:11">
      <c r="A1674" s="39" t="s">
        <v>5857</v>
      </c>
      <c r="B1674" s="39" t="s">
        <v>5857</v>
      </c>
      <c r="C1674" s="39" t="s">
        <v>5848</v>
      </c>
      <c r="D1674" s="39" t="s">
        <v>5849</v>
      </c>
      <c r="E1674" s="39" t="s">
        <v>5850</v>
      </c>
      <c r="F1674" s="177" t="s">
        <v>5858</v>
      </c>
      <c r="G1674" s="177" t="s">
        <v>5858</v>
      </c>
      <c r="H1674" s="177" t="s">
        <v>5858</v>
      </c>
      <c r="I1674" s="177" t="s">
        <v>32</v>
      </c>
      <c r="J1674" s="39" t="s">
        <v>5852</v>
      </c>
      <c r="K1674" s="39" t="s">
        <v>802</v>
      </c>
    </row>
    <row r="1675" spans="1:11">
      <c r="A1675" s="39" t="s">
        <v>5859</v>
      </c>
      <c r="B1675" s="39" t="s">
        <v>5859</v>
      </c>
      <c r="C1675" s="39" t="s">
        <v>5848</v>
      </c>
      <c r="D1675" s="39" t="s">
        <v>5849</v>
      </c>
      <c r="E1675" s="39" t="s">
        <v>5850</v>
      </c>
      <c r="F1675" s="177" t="s">
        <v>5860</v>
      </c>
      <c r="G1675" s="177" t="s">
        <v>5860</v>
      </c>
      <c r="H1675" s="177" t="s">
        <v>5860</v>
      </c>
      <c r="I1675" s="177" t="s">
        <v>32</v>
      </c>
      <c r="J1675" s="39" t="s">
        <v>5852</v>
      </c>
      <c r="K1675" s="39" t="s">
        <v>802</v>
      </c>
    </row>
    <row r="1676" spans="1:11">
      <c r="A1676" s="39" t="s">
        <v>5861</v>
      </c>
      <c r="B1676" s="39" t="s">
        <v>5862</v>
      </c>
      <c r="C1676" s="39" t="s">
        <v>35</v>
      </c>
      <c r="D1676" s="39" t="s">
        <v>339</v>
      </c>
      <c r="E1676" s="39" t="s">
        <v>327</v>
      </c>
      <c r="F1676" s="177" t="s">
        <v>5863</v>
      </c>
      <c r="G1676" s="177" t="s">
        <v>5863</v>
      </c>
      <c r="H1676" s="177" t="s">
        <v>5864</v>
      </c>
      <c r="I1676" s="177" t="s">
        <v>32</v>
      </c>
      <c r="J1676" s="39" t="s">
        <v>816</v>
      </c>
      <c r="K1676" s="39" t="s">
        <v>802</v>
      </c>
    </row>
    <row r="1677" spans="1:11">
      <c r="A1677" s="39" t="s">
        <v>5865</v>
      </c>
      <c r="B1677" s="39" t="s">
        <v>5866</v>
      </c>
      <c r="C1677" s="39" t="s">
        <v>35</v>
      </c>
      <c r="D1677" s="39" t="s">
        <v>339</v>
      </c>
      <c r="E1677" s="39" t="s">
        <v>327</v>
      </c>
      <c r="F1677" s="177" t="s">
        <v>5867</v>
      </c>
      <c r="G1677" s="177" t="s">
        <v>5867</v>
      </c>
      <c r="H1677" s="177" t="s">
        <v>5868</v>
      </c>
      <c r="I1677" s="177" t="s">
        <v>32</v>
      </c>
      <c r="J1677" s="39" t="s">
        <v>938</v>
      </c>
      <c r="K1677" s="39" t="s">
        <v>802</v>
      </c>
    </row>
    <row r="1678" spans="1:11">
      <c r="A1678" s="39" t="s">
        <v>5869</v>
      </c>
      <c r="B1678" s="39" t="s">
        <v>5870</v>
      </c>
      <c r="C1678" s="39" t="s">
        <v>35</v>
      </c>
      <c r="D1678" s="39" t="s">
        <v>339</v>
      </c>
      <c r="E1678" s="39" t="s">
        <v>327</v>
      </c>
      <c r="F1678" s="177" t="s">
        <v>5871</v>
      </c>
      <c r="G1678" s="177" t="s">
        <v>5871</v>
      </c>
      <c r="H1678" s="177" t="s">
        <v>5872</v>
      </c>
      <c r="I1678" s="177" t="s">
        <v>32</v>
      </c>
      <c r="J1678" s="39" t="s">
        <v>3745</v>
      </c>
      <c r="K1678" s="39" t="s">
        <v>802</v>
      </c>
    </row>
    <row r="1679" spans="1:11">
      <c r="A1679" s="39" t="s">
        <v>5873</v>
      </c>
      <c r="B1679" s="39" t="s">
        <v>5874</v>
      </c>
      <c r="C1679" s="39" t="s">
        <v>35</v>
      </c>
      <c r="D1679" s="39" t="s">
        <v>339</v>
      </c>
      <c r="E1679" s="39" t="s">
        <v>327</v>
      </c>
      <c r="F1679" s="177" t="s">
        <v>5875</v>
      </c>
      <c r="G1679" s="177" t="s">
        <v>5875</v>
      </c>
      <c r="H1679" s="177" t="s">
        <v>5876</v>
      </c>
      <c r="I1679" s="177" t="s">
        <v>32</v>
      </c>
      <c r="J1679" s="39" t="s">
        <v>5877</v>
      </c>
      <c r="K1679" s="39" t="s">
        <v>802</v>
      </c>
    </row>
    <row r="1680" spans="1:11">
      <c r="A1680" s="39" t="s">
        <v>5878</v>
      </c>
      <c r="B1680" s="39" t="s">
        <v>5879</v>
      </c>
      <c r="C1680" s="39" t="s">
        <v>35</v>
      </c>
      <c r="D1680" s="39" t="s">
        <v>339</v>
      </c>
      <c r="E1680" s="39" t="s">
        <v>327</v>
      </c>
      <c r="F1680" s="177" t="s">
        <v>5880</v>
      </c>
      <c r="G1680" s="177" t="s">
        <v>5880</v>
      </c>
      <c r="H1680" s="177" t="s">
        <v>5881</v>
      </c>
      <c r="I1680" s="177" t="s">
        <v>32</v>
      </c>
      <c r="J1680" s="39" t="s">
        <v>245</v>
      </c>
      <c r="K1680" s="39" t="s">
        <v>802</v>
      </c>
    </row>
    <row r="1681" spans="1:11">
      <c r="A1681" s="39" t="s">
        <v>5882</v>
      </c>
      <c r="B1681" s="39" t="s">
        <v>5883</v>
      </c>
      <c r="C1681" s="39" t="s">
        <v>35</v>
      </c>
      <c r="D1681" s="39" t="s">
        <v>339</v>
      </c>
      <c r="E1681" s="39" t="s">
        <v>327</v>
      </c>
      <c r="F1681" s="177" t="s">
        <v>5884</v>
      </c>
      <c r="G1681" s="177" t="s">
        <v>5884</v>
      </c>
      <c r="H1681" s="177" t="s">
        <v>5885</v>
      </c>
      <c r="I1681" s="177" t="s">
        <v>32</v>
      </c>
      <c r="J1681" s="39" t="s">
        <v>929</v>
      </c>
      <c r="K1681" s="39" t="s">
        <v>802</v>
      </c>
    </row>
    <row r="1682" spans="1:11">
      <c r="A1682" s="39" t="s">
        <v>5886</v>
      </c>
      <c r="B1682" s="39" t="s">
        <v>5886</v>
      </c>
      <c r="C1682" s="39" t="s">
        <v>5887</v>
      </c>
      <c r="D1682" s="39" t="s">
        <v>5888</v>
      </c>
      <c r="E1682" s="39" t="s">
        <v>5889</v>
      </c>
      <c r="F1682" s="177" t="s">
        <v>5890</v>
      </c>
      <c r="G1682" s="414" t="s">
        <v>5891</v>
      </c>
      <c r="H1682" s="177" t="s">
        <v>5892</v>
      </c>
      <c r="I1682" s="177" t="s">
        <v>23</v>
      </c>
      <c r="J1682" s="39" t="s">
        <v>18</v>
      </c>
      <c r="K1682" s="39" t="s">
        <v>485</v>
      </c>
    </row>
    <row r="1683" spans="1:11">
      <c r="A1683" s="39" t="s">
        <v>5893</v>
      </c>
      <c r="B1683" s="39" t="s">
        <v>5893</v>
      </c>
      <c r="C1683" s="39" t="s">
        <v>5894</v>
      </c>
      <c r="D1683" s="39" t="s">
        <v>5888</v>
      </c>
      <c r="E1683" s="39" t="s">
        <v>5889</v>
      </c>
      <c r="F1683" s="177" t="s">
        <v>5895</v>
      </c>
      <c r="G1683" s="177" t="s">
        <v>5895</v>
      </c>
      <c r="H1683" s="177" t="s">
        <v>5895</v>
      </c>
      <c r="I1683" s="177" t="s">
        <v>23</v>
      </c>
      <c r="J1683" s="39" t="s">
        <v>18</v>
      </c>
      <c r="K1683" s="39" t="s">
        <v>485</v>
      </c>
    </row>
    <row r="1684" spans="1:11">
      <c r="A1684" s="39" t="s">
        <v>5896</v>
      </c>
      <c r="B1684" s="39" t="s">
        <v>5896</v>
      </c>
      <c r="C1684" s="39" t="s">
        <v>5894</v>
      </c>
      <c r="D1684" s="39" t="s">
        <v>5888</v>
      </c>
      <c r="E1684" s="39" t="s">
        <v>5897</v>
      </c>
      <c r="F1684" s="177" t="s">
        <v>5898</v>
      </c>
      <c r="G1684" s="177" t="s">
        <v>5898</v>
      </c>
      <c r="H1684" s="177" t="s">
        <v>5898</v>
      </c>
      <c r="I1684" s="177" t="s">
        <v>23</v>
      </c>
      <c r="J1684" s="39" t="s">
        <v>18</v>
      </c>
      <c r="K1684" s="39" t="s">
        <v>485</v>
      </c>
    </row>
    <row r="1685" spans="1:11">
      <c r="A1685" s="39" t="s">
        <v>5899</v>
      </c>
      <c r="B1685" s="39" t="s">
        <v>5899</v>
      </c>
      <c r="C1685" s="39" t="s">
        <v>5894</v>
      </c>
      <c r="D1685" s="39" t="s">
        <v>5888</v>
      </c>
      <c r="E1685" s="39" t="s">
        <v>5897</v>
      </c>
      <c r="F1685" s="177" t="s">
        <v>5900</v>
      </c>
      <c r="G1685" s="177" t="s">
        <v>5900</v>
      </c>
      <c r="H1685" s="177" t="s">
        <v>5900</v>
      </c>
      <c r="I1685" s="177" t="s">
        <v>23</v>
      </c>
      <c r="J1685" s="39" t="s">
        <v>18</v>
      </c>
      <c r="K1685" s="39" t="s">
        <v>485</v>
      </c>
    </row>
    <row r="1686" spans="1:11">
      <c r="A1686" s="39" t="s">
        <v>5901</v>
      </c>
      <c r="B1686" s="39" t="s">
        <v>5901</v>
      </c>
      <c r="C1686" s="39" t="s">
        <v>5894</v>
      </c>
      <c r="D1686" s="39" t="s">
        <v>4816</v>
      </c>
      <c r="E1686" s="39" t="s">
        <v>5902</v>
      </c>
      <c r="F1686" s="177" t="s">
        <v>5903</v>
      </c>
      <c r="G1686" s="177" t="s">
        <v>5903</v>
      </c>
      <c r="H1686" s="177" t="s">
        <v>5903</v>
      </c>
      <c r="I1686" s="177" t="s">
        <v>23</v>
      </c>
      <c r="J1686" s="39" t="s">
        <v>18</v>
      </c>
      <c r="K1686" s="39" t="s">
        <v>485</v>
      </c>
    </row>
    <row r="1687" spans="1:11">
      <c r="A1687" s="39" t="s">
        <v>5904</v>
      </c>
      <c r="B1687" s="39" t="s">
        <v>5904</v>
      </c>
      <c r="C1687" s="39" t="s">
        <v>5894</v>
      </c>
      <c r="D1687" s="39" t="s">
        <v>4816</v>
      </c>
      <c r="E1687" s="39" t="s">
        <v>5902</v>
      </c>
      <c r="F1687" s="177" t="s">
        <v>5905</v>
      </c>
      <c r="G1687" s="177" t="s">
        <v>5905</v>
      </c>
      <c r="H1687" s="177" t="s">
        <v>5905</v>
      </c>
      <c r="I1687" s="177" t="s">
        <v>23</v>
      </c>
      <c r="J1687" s="39" t="s">
        <v>18</v>
      </c>
      <c r="K1687" s="39" t="s">
        <v>485</v>
      </c>
    </row>
    <row r="1688" spans="1:11">
      <c r="A1688" s="39" t="s">
        <v>5906</v>
      </c>
      <c r="B1688" s="39" t="s">
        <v>5906</v>
      </c>
      <c r="C1688" s="39" t="s">
        <v>5894</v>
      </c>
      <c r="D1688" s="39" t="s">
        <v>5888</v>
      </c>
      <c r="E1688" s="39" t="s">
        <v>5897</v>
      </c>
      <c r="F1688" s="177" t="s">
        <v>5907</v>
      </c>
      <c r="G1688" s="177" t="s">
        <v>5907</v>
      </c>
      <c r="H1688" s="177" t="s">
        <v>5907</v>
      </c>
      <c r="I1688" s="177" t="s">
        <v>23</v>
      </c>
      <c r="J1688" s="39" t="s">
        <v>18</v>
      </c>
      <c r="K1688" s="39" t="s">
        <v>485</v>
      </c>
    </row>
    <row r="1689" spans="1:11">
      <c r="A1689" s="39" t="s">
        <v>5908</v>
      </c>
      <c r="B1689" s="39" t="s">
        <v>5908</v>
      </c>
      <c r="C1689" s="39" t="s">
        <v>5894</v>
      </c>
      <c r="D1689" s="39" t="s">
        <v>5888</v>
      </c>
      <c r="E1689" s="39" t="s">
        <v>5897</v>
      </c>
      <c r="F1689" s="177" t="s">
        <v>5909</v>
      </c>
      <c r="G1689" s="177" t="s">
        <v>5909</v>
      </c>
      <c r="H1689" s="177" t="s">
        <v>5909</v>
      </c>
      <c r="I1689" s="177" t="s">
        <v>23</v>
      </c>
      <c r="J1689" s="39" t="s">
        <v>18</v>
      </c>
      <c r="K1689" s="39" t="s">
        <v>485</v>
      </c>
    </row>
    <row r="1690" spans="1:11">
      <c r="A1690" s="39" t="s">
        <v>5910</v>
      </c>
      <c r="B1690" s="39" t="s">
        <v>5910</v>
      </c>
      <c r="C1690" s="39" t="s">
        <v>5894</v>
      </c>
      <c r="D1690" s="39" t="s">
        <v>5888</v>
      </c>
      <c r="E1690" s="39" t="s">
        <v>5897</v>
      </c>
      <c r="F1690" s="177" t="s">
        <v>5911</v>
      </c>
      <c r="G1690" s="177" t="s">
        <v>5911</v>
      </c>
      <c r="H1690" s="177" t="s">
        <v>5911</v>
      </c>
      <c r="I1690" s="177" t="s">
        <v>23</v>
      </c>
      <c r="J1690" s="39" t="s">
        <v>18</v>
      </c>
      <c r="K1690" s="39" t="s">
        <v>485</v>
      </c>
    </row>
    <row r="1691" spans="1:11">
      <c r="A1691" s="39" t="s">
        <v>5912</v>
      </c>
      <c r="B1691" s="39" t="s">
        <v>5912</v>
      </c>
      <c r="C1691" s="39" t="s">
        <v>5894</v>
      </c>
      <c r="D1691" s="39" t="s">
        <v>5888</v>
      </c>
      <c r="E1691" s="39" t="s">
        <v>5889</v>
      </c>
      <c r="F1691" s="177" t="s">
        <v>5913</v>
      </c>
      <c r="G1691" s="177" t="s">
        <v>5913</v>
      </c>
      <c r="H1691" s="177" t="s">
        <v>5913</v>
      </c>
      <c r="I1691" s="177" t="s">
        <v>23</v>
      </c>
      <c r="J1691" s="39" t="s">
        <v>18</v>
      </c>
      <c r="K1691" s="39" t="s">
        <v>485</v>
      </c>
    </row>
    <row r="1692" spans="1:11">
      <c r="A1692" s="39" t="s">
        <v>5914</v>
      </c>
      <c r="B1692" s="39" t="s">
        <v>5914</v>
      </c>
      <c r="C1692" s="39" t="s">
        <v>5894</v>
      </c>
      <c r="D1692" s="39" t="s">
        <v>5888</v>
      </c>
      <c r="E1692" s="39" t="s">
        <v>5889</v>
      </c>
      <c r="F1692" s="177" t="s">
        <v>5915</v>
      </c>
      <c r="G1692" s="177" t="s">
        <v>5915</v>
      </c>
      <c r="H1692" s="177" t="s">
        <v>5915</v>
      </c>
      <c r="I1692" s="177" t="s">
        <v>23</v>
      </c>
      <c r="J1692" s="39" t="s">
        <v>18</v>
      </c>
      <c r="K1692" s="39" t="s">
        <v>485</v>
      </c>
    </row>
    <row r="1693" spans="1:11">
      <c r="A1693" s="39" t="s">
        <v>5916</v>
      </c>
      <c r="B1693" s="39" t="s">
        <v>5916</v>
      </c>
      <c r="C1693" s="39" t="s">
        <v>5894</v>
      </c>
      <c r="D1693" s="39" t="s">
        <v>5888</v>
      </c>
      <c r="E1693" s="39" t="s">
        <v>5897</v>
      </c>
      <c r="F1693" s="177" t="s">
        <v>5917</v>
      </c>
      <c r="G1693" s="177" t="s">
        <v>5917</v>
      </c>
      <c r="H1693" s="177" t="s">
        <v>5917</v>
      </c>
      <c r="I1693" s="177" t="s">
        <v>23</v>
      </c>
      <c r="J1693" s="39" t="s">
        <v>18</v>
      </c>
      <c r="K1693" s="39" t="s">
        <v>485</v>
      </c>
    </row>
    <row r="1694" spans="1:11">
      <c r="A1694" s="39" t="s">
        <v>5918</v>
      </c>
      <c r="B1694" s="39" t="s">
        <v>5918</v>
      </c>
      <c r="C1694" s="39" t="s">
        <v>5894</v>
      </c>
      <c r="D1694" s="39" t="s">
        <v>5888</v>
      </c>
      <c r="E1694" s="39" t="s">
        <v>5897</v>
      </c>
      <c r="F1694" s="177" t="s">
        <v>5919</v>
      </c>
      <c r="G1694" s="177" t="s">
        <v>5919</v>
      </c>
      <c r="H1694" s="177" t="s">
        <v>5919</v>
      </c>
      <c r="I1694" s="177" t="s">
        <v>23</v>
      </c>
      <c r="J1694" s="39" t="s">
        <v>18</v>
      </c>
      <c r="K1694" s="39" t="s">
        <v>485</v>
      </c>
    </row>
    <row r="1695" spans="1:11">
      <c r="A1695" s="39" t="s">
        <v>5920</v>
      </c>
      <c r="B1695" s="39" t="s">
        <v>5920</v>
      </c>
      <c r="C1695" s="39" t="s">
        <v>5894</v>
      </c>
      <c r="D1695" s="39" t="s">
        <v>4816</v>
      </c>
      <c r="E1695" s="39" t="s">
        <v>5902</v>
      </c>
      <c r="F1695" s="177" t="s">
        <v>5921</v>
      </c>
      <c r="G1695" s="177" t="s">
        <v>5921</v>
      </c>
      <c r="H1695" s="177" t="s">
        <v>5921</v>
      </c>
      <c r="I1695" s="177" t="s">
        <v>23</v>
      </c>
      <c r="J1695" s="39" t="s">
        <v>18</v>
      </c>
      <c r="K1695" s="39" t="s">
        <v>485</v>
      </c>
    </row>
    <row r="1696" spans="1:11">
      <c r="A1696" s="39" t="s">
        <v>5922</v>
      </c>
      <c r="B1696" s="39" t="s">
        <v>5922</v>
      </c>
      <c r="C1696" s="39" t="s">
        <v>5894</v>
      </c>
      <c r="D1696" s="39" t="s">
        <v>4816</v>
      </c>
      <c r="E1696" s="39" t="s">
        <v>5902</v>
      </c>
      <c r="F1696" s="177" t="s">
        <v>5923</v>
      </c>
      <c r="G1696" s="177" t="s">
        <v>5923</v>
      </c>
      <c r="H1696" s="177" t="s">
        <v>5923</v>
      </c>
      <c r="I1696" s="177" t="s">
        <v>23</v>
      </c>
      <c r="J1696" s="39" t="s">
        <v>18</v>
      </c>
      <c r="K1696" s="39" t="s">
        <v>485</v>
      </c>
    </row>
    <row r="1697" spans="1:11">
      <c r="A1697" s="39" t="s">
        <v>5924</v>
      </c>
      <c r="B1697" s="39" t="s">
        <v>5925</v>
      </c>
      <c r="C1697" s="39" t="s">
        <v>35</v>
      </c>
      <c r="D1697" s="39" t="s">
        <v>205</v>
      </c>
      <c r="E1697" s="39" t="s">
        <v>205</v>
      </c>
      <c r="F1697" s="177" t="s">
        <v>343</v>
      </c>
      <c r="G1697" s="177" t="s">
        <v>344</v>
      </c>
      <c r="H1697" s="39">
        <v>12814899266</v>
      </c>
      <c r="I1697" s="177" t="s">
        <v>32</v>
      </c>
      <c r="J1697" s="39" t="s">
        <v>118</v>
      </c>
      <c r="K1697" s="39" t="s">
        <v>100</v>
      </c>
    </row>
    <row r="1698" spans="1:11">
      <c r="A1698" s="39" t="s">
        <v>5926</v>
      </c>
      <c r="B1698" s="39" t="s">
        <v>5927</v>
      </c>
      <c r="C1698" s="39" t="s">
        <v>35</v>
      </c>
      <c r="D1698" s="39" t="s">
        <v>205</v>
      </c>
      <c r="E1698" s="39" t="s">
        <v>205</v>
      </c>
      <c r="F1698" s="177" t="s">
        <v>5928</v>
      </c>
      <c r="G1698" s="177" t="s">
        <v>5929</v>
      </c>
      <c r="H1698" s="39">
        <v>13194961634</v>
      </c>
      <c r="I1698" s="177" t="s">
        <v>32</v>
      </c>
      <c r="J1698" s="39" t="s">
        <v>5930</v>
      </c>
      <c r="K1698" s="39" t="s">
        <v>802</v>
      </c>
    </row>
    <row r="1699" spans="1:11">
      <c r="A1699" s="39" t="s">
        <v>5931</v>
      </c>
      <c r="B1699" s="39" t="s">
        <v>5932</v>
      </c>
      <c r="C1699" s="39" t="s">
        <v>35</v>
      </c>
      <c r="D1699" s="39" t="s">
        <v>205</v>
      </c>
      <c r="E1699" s="39" t="s">
        <v>205</v>
      </c>
      <c r="F1699" s="177" t="s">
        <v>5933</v>
      </c>
      <c r="G1699" s="177" t="s">
        <v>5934</v>
      </c>
      <c r="H1699" s="177" t="s">
        <v>5935</v>
      </c>
      <c r="I1699" s="177" t="s">
        <v>32</v>
      </c>
      <c r="J1699" s="39" t="s">
        <v>3899</v>
      </c>
      <c r="K1699" s="39" t="s">
        <v>802</v>
      </c>
    </row>
    <row r="1700" spans="1:11">
      <c r="A1700" s="39" t="s">
        <v>5936</v>
      </c>
      <c r="B1700" s="39" t="s">
        <v>5936</v>
      </c>
      <c r="C1700" s="39" t="s">
        <v>35</v>
      </c>
      <c r="D1700" s="39" t="s">
        <v>205</v>
      </c>
      <c r="E1700" s="39" t="s">
        <v>205</v>
      </c>
      <c r="F1700" s="177" t="s">
        <v>5937</v>
      </c>
      <c r="G1700" s="177" t="s">
        <v>5938</v>
      </c>
      <c r="H1700" s="177" t="s">
        <v>5939</v>
      </c>
      <c r="I1700" s="177" t="s">
        <v>23</v>
      </c>
      <c r="J1700" s="39" t="s">
        <v>18</v>
      </c>
      <c r="K1700" s="39" t="s">
        <v>485</v>
      </c>
    </row>
    <row r="1701" spans="1:11">
      <c r="A1701" s="39" t="s">
        <v>5940</v>
      </c>
      <c r="B1701" s="39" t="s">
        <v>5941</v>
      </c>
      <c r="C1701" s="39" t="s">
        <v>35</v>
      </c>
      <c r="D1701" s="39" t="s">
        <v>191</v>
      </c>
      <c r="E1701" s="39" t="s">
        <v>191</v>
      </c>
      <c r="F1701" s="177" t="s">
        <v>5942</v>
      </c>
      <c r="G1701" s="177" t="s">
        <v>5943</v>
      </c>
      <c r="H1701" s="177" t="s">
        <v>5944</v>
      </c>
      <c r="I1701" s="177" t="s">
        <v>23</v>
      </c>
      <c r="J1701" s="39" t="s">
        <v>18</v>
      </c>
      <c r="K1701" s="39" t="s">
        <v>485</v>
      </c>
    </row>
    <row r="1702" spans="1:11">
      <c r="A1702" s="39" t="s">
        <v>5945</v>
      </c>
      <c r="B1702" s="39" t="s">
        <v>5946</v>
      </c>
      <c r="C1702" s="39" t="s">
        <v>35</v>
      </c>
      <c r="D1702" s="39" t="s">
        <v>205</v>
      </c>
      <c r="E1702" s="39" t="s">
        <v>205</v>
      </c>
      <c r="F1702" s="177" t="s">
        <v>5947</v>
      </c>
      <c r="G1702" s="177" t="s">
        <v>5948</v>
      </c>
      <c r="H1702" s="177" t="s">
        <v>5949</v>
      </c>
      <c r="I1702" s="177" t="s">
        <v>32</v>
      </c>
      <c r="J1702" s="39" t="s">
        <v>5950</v>
      </c>
      <c r="K1702" s="39" t="s">
        <v>546</v>
      </c>
    </row>
    <row r="1703" spans="1:11">
      <c r="A1703" s="39" t="s">
        <v>5951</v>
      </c>
      <c r="B1703" s="39" t="s">
        <v>5952</v>
      </c>
      <c r="C1703" s="39" t="s">
        <v>35</v>
      </c>
      <c r="D1703" s="39" t="s">
        <v>191</v>
      </c>
      <c r="E1703" s="39" t="s">
        <v>191</v>
      </c>
      <c r="F1703" s="177" t="s">
        <v>5953</v>
      </c>
      <c r="G1703" s="177" t="s">
        <v>5954</v>
      </c>
      <c r="H1703" s="177" t="s">
        <v>5955</v>
      </c>
      <c r="I1703" s="177" t="s">
        <v>32</v>
      </c>
      <c r="J1703" s="39" t="s">
        <v>4618</v>
      </c>
      <c r="K1703" s="39" t="s">
        <v>802</v>
      </c>
    </row>
    <row r="1704" spans="1:11">
      <c r="A1704" s="39" t="s">
        <v>5956</v>
      </c>
      <c r="B1704" s="39" t="s">
        <v>5957</v>
      </c>
      <c r="C1704" s="39" t="s">
        <v>35</v>
      </c>
      <c r="D1704" s="39" t="s">
        <v>191</v>
      </c>
      <c r="E1704" s="39" t="s">
        <v>191</v>
      </c>
      <c r="F1704" s="177" t="s">
        <v>5958</v>
      </c>
      <c r="G1704" s="177" t="s">
        <v>5959</v>
      </c>
      <c r="H1704" s="177" t="s">
        <v>5960</v>
      </c>
      <c r="I1704" s="177" t="s">
        <v>23</v>
      </c>
      <c r="J1704" s="39" t="s">
        <v>18</v>
      </c>
      <c r="K1704" s="39" t="s">
        <v>485</v>
      </c>
    </row>
    <row r="1705" spans="1:11">
      <c r="A1705" s="39" t="s">
        <v>5961</v>
      </c>
      <c r="B1705" s="39" t="s">
        <v>5961</v>
      </c>
      <c r="C1705" s="39" t="s">
        <v>35</v>
      </c>
      <c r="D1705" s="39" t="s">
        <v>191</v>
      </c>
      <c r="E1705" s="39" t="s">
        <v>191</v>
      </c>
      <c r="F1705" s="177" t="s">
        <v>5962</v>
      </c>
      <c r="G1705" s="177" t="s">
        <v>5963</v>
      </c>
      <c r="H1705" s="177" t="s">
        <v>5964</v>
      </c>
      <c r="I1705" s="177" t="s">
        <v>23</v>
      </c>
      <c r="J1705" s="39" t="s">
        <v>18</v>
      </c>
      <c r="K1705" s="39" t="s">
        <v>485</v>
      </c>
    </row>
    <row r="1706" spans="1:11">
      <c r="A1706" s="39" t="s">
        <v>5965</v>
      </c>
      <c r="B1706" s="39" t="s">
        <v>5966</v>
      </c>
      <c r="C1706" s="39" t="s">
        <v>35</v>
      </c>
      <c r="D1706" s="39" t="s">
        <v>205</v>
      </c>
      <c r="E1706" s="39" t="s">
        <v>205</v>
      </c>
      <c r="F1706" s="177" t="s">
        <v>5967</v>
      </c>
      <c r="G1706" s="177" t="s">
        <v>5968</v>
      </c>
      <c r="H1706" s="177" t="s">
        <v>5969</v>
      </c>
      <c r="I1706" s="177" t="s">
        <v>23</v>
      </c>
      <c r="J1706" s="39" t="s">
        <v>18</v>
      </c>
      <c r="K1706" s="39" t="s">
        <v>485</v>
      </c>
    </row>
    <row r="1707" spans="1:11">
      <c r="A1707" s="39" t="s">
        <v>5970</v>
      </c>
      <c r="B1707" s="39" t="s">
        <v>5970</v>
      </c>
      <c r="C1707" s="39" t="s">
        <v>35</v>
      </c>
      <c r="D1707" s="39" t="s">
        <v>205</v>
      </c>
      <c r="E1707" s="39" t="s">
        <v>205</v>
      </c>
      <c r="F1707" s="177" t="s">
        <v>5971</v>
      </c>
      <c r="G1707" s="177" t="s">
        <v>5972</v>
      </c>
      <c r="H1707" s="177" t="s">
        <v>5973</v>
      </c>
      <c r="I1707" s="177" t="s">
        <v>23</v>
      </c>
      <c r="J1707" s="39" t="s">
        <v>18</v>
      </c>
      <c r="K1707" s="39" t="s">
        <v>485</v>
      </c>
    </row>
    <row r="1708" spans="1:11">
      <c r="A1708" s="39" t="s">
        <v>5974</v>
      </c>
      <c r="B1708" s="39" t="s">
        <v>5975</v>
      </c>
      <c r="C1708" s="39" t="s">
        <v>35</v>
      </c>
      <c r="D1708" s="39" t="s">
        <v>205</v>
      </c>
      <c r="E1708" s="39" t="s">
        <v>205</v>
      </c>
      <c r="F1708" s="177" t="s">
        <v>5976</v>
      </c>
      <c r="G1708" s="177" t="s">
        <v>5977</v>
      </c>
      <c r="H1708" s="177" t="s">
        <v>5978</v>
      </c>
      <c r="I1708" s="177" t="s">
        <v>32</v>
      </c>
      <c r="J1708" s="39" t="s">
        <v>5979</v>
      </c>
      <c r="K1708" s="39" t="s">
        <v>802</v>
      </c>
    </row>
    <row r="1709" spans="1:11">
      <c r="A1709" s="39" t="s">
        <v>5980</v>
      </c>
      <c r="B1709" s="39" t="s">
        <v>5980</v>
      </c>
      <c r="C1709" s="39" t="s">
        <v>35</v>
      </c>
      <c r="D1709" s="39" t="s">
        <v>205</v>
      </c>
      <c r="E1709" s="39" t="s">
        <v>205</v>
      </c>
      <c r="F1709" s="177" t="s">
        <v>5981</v>
      </c>
      <c r="G1709" s="177" t="s">
        <v>5982</v>
      </c>
      <c r="H1709" s="177" t="s">
        <v>5983</v>
      </c>
      <c r="I1709" s="177" t="s">
        <v>32</v>
      </c>
      <c r="J1709" s="39" t="s">
        <v>1200</v>
      </c>
      <c r="K1709" s="39" t="s">
        <v>802</v>
      </c>
    </row>
    <row r="1710" spans="1:11">
      <c r="A1710" s="39" t="s">
        <v>5984</v>
      </c>
      <c r="B1710" s="39" t="s">
        <v>5985</v>
      </c>
      <c r="C1710" s="39" t="s">
        <v>35</v>
      </c>
      <c r="D1710" s="39" t="s">
        <v>205</v>
      </c>
      <c r="E1710" s="39" t="s">
        <v>205</v>
      </c>
      <c r="F1710" s="177" t="s">
        <v>5986</v>
      </c>
      <c r="G1710" s="177" t="s">
        <v>5987</v>
      </c>
      <c r="H1710" s="177" t="s">
        <v>5988</v>
      </c>
      <c r="I1710" s="177" t="s">
        <v>23</v>
      </c>
      <c r="J1710" s="39" t="s">
        <v>18</v>
      </c>
      <c r="K1710" s="39" t="s">
        <v>485</v>
      </c>
    </row>
    <row r="1711" spans="1:11">
      <c r="A1711" s="39" t="s">
        <v>5989</v>
      </c>
      <c r="B1711" s="39" t="s">
        <v>5990</v>
      </c>
      <c r="C1711" s="39" t="s">
        <v>35</v>
      </c>
      <c r="D1711" s="39" t="s">
        <v>205</v>
      </c>
      <c r="E1711" s="39" t="s">
        <v>205</v>
      </c>
      <c r="F1711" s="177" t="s">
        <v>347</v>
      </c>
      <c r="G1711" s="177" t="s">
        <v>348</v>
      </c>
      <c r="H1711" s="177" t="s">
        <v>349</v>
      </c>
      <c r="I1711" s="177" t="s">
        <v>23</v>
      </c>
      <c r="J1711" s="39" t="s">
        <v>18</v>
      </c>
      <c r="K1711" s="39" t="s">
        <v>24</v>
      </c>
    </row>
    <row r="1712" spans="1:11">
      <c r="A1712" s="39" t="s">
        <v>5991</v>
      </c>
      <c r="B1712" s="39" t="s">
        <v>5991</v>
      </c>
      <c r="C1712" s="39" t="s">
        <v>35</v>
      </c>
      <c r="D1712" s="39" t="s">
        <v>205</v>
      </c>
      <c r="E1712" s="39" t="s">
        <v>205</v>
      </c>
      <c r="F1712" s="177" t="s">
        <v>5992</v>
      </c>
      <c r="G1712" s="177" t="s">
        <v>5993</v>
      </c>
      <c r="H1712" s="177" t="s">
        <v>5994</v>
      </c>
      <c r="I1712" s="177" t="s">
        <v>23</v>
      </c>
      <c r="J1712" s="39" t="s">
        <v>18</v>
      </c>
      <c r="K1712" s="39" t="s">
        <v>485</v>
      </c>
    </row>
    <row r="1713" spans="1:13">
      <c r="A1713" s="39" t="s">
        <v>5995</v>
      </c>
      <c r="B1713" s="39" t="s">
        <v>5995</v>
      </c>
      <c r="C1713" s="39" t="s">
        <v>35</v>
      </c>
      <c r="D1713" s="39" t="s">
        <v>205</v>
      </c>
      <c r="E1713" s="39" t="s">
        <v>205</v>
      </c>
      <c r="F1713" s="177" t="s">
        <v>5996</v>
      </c>
      <c r="G1713" s="177" t="s">
        <v>5997</v>
      </c>
      <c r="H1713" s="177" t="s">
        <v>5998</v>
      </c>
      <c r="I1713" s="177" t="s">
        <v>23</v>
      </c>
      <c r="J1713" s="39" t="s">
        <v>18</v>
      </c>
      <c r="K1713" s="39" t="s">
        <v>485</v>
      </c>
    </row>
    <row r="1714" spans="1:13">
      <c r="A1714" s="252" t="s">
        <v>5999</v>
      </c>
      <c r="B1714" s="252" t="s">
        <v>5999</v>
      </c>
      <c r="C1714" s="252" t="s">
        <v>35</v>
      </c>
      <c r="D1714" s="252" t="s">
        <v>205</v>
      </c>
      <c r="E1714" s="252" t="s">
        <v>205</v>
      </c>
      <c r="F1714" s="412" t="s">
        <v>6000</v>
      </c>
      <c r="G1714" s="412" t="s">
        <v>6001</v>
      </c>
      <c r="H1714" s="412" t="s">
        <v>6002</v>
      </c>
      <c r="I1714" s="177" t="s">
        <v>32</v>
      </c>
      <c r="J1714" s="252" t="s">
        <v>2902</v>
      </c>
      <c r="K1714" s="39" t="s">
        <v>5718</v>
      </c>
      <c r="L1714" s="252"/>
    </row>
    <row r="1715" spans="1:13">
      <c r="A1715" s="39" t="s">
        <v>6003</v>
      </c>
      <c r="B1715" s="39" t="s">
        <v>6004</v>
      </c>
      <c r="C1715" s="39" t="s">
        <v>35</v>
      </c>
      <c r="D1715" s="39" t="s">
        <v>205</v>
      </c>
      <c r="E1715" s="39" t="s">
        <v>205</v>
      </c>
      <c r="F1715" s="177" t="s">
        <v>6005</v>
      </c>
      <c r="G1715" s="177" t="s">
        <v>6006</v>
      </c>
      <c r="H1715" s="177" t="s">
        <v>6007</v>
      </c>
      <c r="I1715" s="177" t="s">
        <v>32</v>
      </c>
      <c r="J1715" s="39" t="s">
        <v>4631</v>
      </c>
      <c r="K1715" s="39" t="s">
        <v>802</v>
      </c>
    </row>
    <row r="1716" spans="1:13">
      <c r="A1716" s="252" t="s">
        <v>6008</v>
      </c>
      <c r="B1716" s="252" t="s">
        <v>6009</v>
      </c>
      <c r="C1716" s="252" t="s">
        <v>35</v>
      </c>
      <c r="D1716" s="252" t="s">
        <v>205</v>
      </c>
      <c r="E1716" s="252" t="s">
        <v>205</v>
      </c>
      <c r="F1716" s="412" t="s">
        <v>6010</v>
      </c>
      <c r="G1716" s="412" t="s">
        <v>6011</v>
      </c>
      <c r="H1716" s="412" t="s">
        <v>6012</v>
      </c>
      <c r="I1716" s="177" t="s">
        <v>32</v>
      </c>
      <c r="J1716" s="252" t="s">
        <v>1371</v>
      </c>
      <c r="K1716" s="39" t="s">
        <v>546</v>
      </c>
      <c r="L1716" s="252"/>
    </row>
    <row r="1717" spans="1:13">
      <c r="A1717" s="39" t="s">
        <v>6013</v>
      </c>
      <c r="B1717" s="39" t="s">
        <v>6013</v>
      </c>
      <c r="C1717" s="39" t="s">
        <v>35</v>
      </c>
      <c r="D1717" s="39" t="s">
        <v>205</v>
      </c>
      <c r="E1717" s="39" t="s">
        <v>205</v>
      </c>
      <c r="F1717" s="177" t="s">
        <v>6014</v>
      </c>
      <c r="G1717" s="177" t="s">
        <v>6015</v>
      </c>
      <c r="H1717" s="177" t="s">
        <v>6016</v>
      </c>
      <c r="I1717" s="177" t="s">
        <v>23</v>
      </c>
      <c r="J1717" s="39" t="s">
        <v>18</v>
      </c>
      <c r="K1717" s="39" t="s">
        <v>485</v>
      </c>
    </row>
    <row r="1718" spans="1:13">
      <c r="A1718" s="39">
        <v>1659</v>
      </c>
      <c r="B1718" s="39" t="s">
        <v>6017</v>
      </c>
      <c r="C1718" s="39" t="s">
        <v>35</v>
      </c>
      <c r="D1718" s="39" t="s">
        <v>205</v>
      </c>
      <c r="E1718" s="39" t="s">
        <v>205</v>
      </c>
      <c r="F1718" s="177" t="s">
        <v>6018</v>
      </c>
      <c r="G1718" s="177" t="s">
        <v>6019</v>
      </c>
      <c r="H1718" s="177" t="s">
        <v>6020</v>
      </c>
      <c r="I1718" s="177" t="s">
        <v>23</v>
      </c>
      <c r="J1718" s="39" t="s">
        <v>18</v>
      </c>
      <c r="K1718" s="39" t="s">
        <v>485</v>
      </c>
    </row>
    <row r="1719" spans="1:13">
      <c r="A1719" s="39" t="s">
        <v>6021</v>
      </c>
      <c r="B1719" s="39" t="s">
        <v>6021</v>
      </c>
      <c r="C1719" s="39" t="s">
        <v>35</v>
      </c>
      <c r="D1719" s="39" t="s">
        <v>205</v>
      </c>
      <c r="E1719" s="39" t="s">
        <v>205</v>
      </c>
      <c r="F1719" s="177" t="s">
        <v>6022</v>
      </c>
      <c r="G1719" s="177" t="s">
        <v>6023</v>
      </c>
      <c r="H1719" s="177" t="s">
        <v>6024</v>
      </c>
      <c r="I1719" s="177" t="s">
        <v>32</v>
      </c>
      <c r="J1719" s="39" t="s">
        <v>766</v>
      </c>
      <c r="K1719" s="39" t="s">
        <v>485</v>
      </c>
    </row>
    <row r="1720" spans="1:13">
      <c r="A1720" s="39" t="s">
        <v>6025</v>
      </c>
      <c r="B1720" s="39" t="s">
        <v>6026</v>
      </c>
      <c r="C1720" s="39" t="s">
        <v>35</v>
      </c>
      <c r="D1720" s="39" t="s">
        <v>205</v>
      </c>
      <c r="E1720" s="39" t="s">
        <v>205</v>
      </c>
      <c r="F1720" s="177" t="s">
        <v>6027</v>
      </c>
      <c r="G1720" s="177" t="s">
        <v>6028</v>
      </c>
      <c r="H1720" s="177" t="s">
        <v>6029</v>
      </c>
      <c r="I1720" s="177" t="s">
        <v>23</v>
      </c>
      <c r="J1720" s="39" t="s">
        <v>18</v>
      </c>
      <c r="K1720" s="39" t="s">
        <v>485</v>
      </c>
    </row>
    <row r="1721" spans="1:13">
      <c r="A1721" s="39" t="s">
        <v>6030</v>
      </c>
      <c r="B1721" s="39" t="s">
        <v>6031</v>
      </c>
      <c r="C1721" s="39" t="s">
        <v>35</v>
      </c>
      <c r="D1721" s="39" t="s">
        <v>205</v>
      </c>
      <c r="E1721" s="39" t="s">
        <v>205</v>
      </c>
      <c r="F1721" s="177" t="s">
        <v>6032</v>
      </c>
      <c r="G1721" s="177" t="s">
        <v>6033</v>
      </c>
      <c r="H1721" s="177" t="s">
        <v>6034</v>
      </c>
      <c r="I1721" s="177" t="s">
        <v>23</v>
      </c>
      <c r="J1721" s="39" t="s">
        <v>18</v>
      </c>
      <c r="K1721" s="39" t="s">
        <v>485</v>
      </c>
    </row>
    <row r="1722" spans="1:13">
      <c r="A1722" s="39" t="s">
        <v>6035</v>
      </c>
      <c r="B1722" s="39" t="s">
        <v>6036</v>
      </c>
      <c r="C1722" s="39" t="s">
        <v>35</v>
      </c>
      <c r="D1722" s="39" t="s">
        <v>205</v>
      </c>
      <c r="E1722" s="39" t="s">
        <v>205</v>
      </c>
      <c r="F1722" s="177" t="s">
        <v>6037</v>
      </c>
      <c r="G1722" s="177" t="s">
        <v>6038</v>
      </c>
      <c r="H1722" s="177" t="s">
        <v>6039</v>
      </c>
      <c r="I1722" s="177" t="s">
        <v>32</v>
      </c>
      <c r="J1722" s="39" t="s">
        <v>807</v>
      </c>
      <c r="K1722" s="39" t="s">
        <v>802</v>
      </c>
    </row>
    <row r="1723" spans="1:13">
      <c r="A1723" s="39" t="s">
        <v>6040</v>
      </c>
      <c r="B1723" s="39" t="s">
        <v>6041</v>
      </c>
      <c r="C1723" s="39" t="s">
        <v>35</v>
      </c>
      <c r="D1723" s="39" t="s">
        <v>205</v>
      </c>
      <c r="E1723" s="39" t="s">
        <v>205</v>
      </c>
      <c r="F1723" s="177" t="s">
        <v>6042</v>
      </c>
      <c r="G1723" s="177" t="s">
        <v>6043</v>
      </c>
      <c r="H1723" s="177" t="s">
        <v>6044</v>
      </c>
      <c r="I1723" s="177" t="s">
        <v>23</v>
      </c>
      <c r="J1723" s="39" t="s">
        <v>18</v>
      </c>
      <c r="K1723" s="39" t="s">
        <v>546</v>
      </c>
      <c r="M1723" s="69" t="s">
        <v>26</v>
      </c>
    </row>
    <row r="1724" spans="1:13">
      <c r="A1724" s="39" t="s">
        <v>6045</v>
      </c>
      <c r="B1724" s="39" t="s">
        <v>6046</v>
      </c>
      <c r="C1724" s="39" t="s">
        <v>35</v>
      </c>
      <c r="D1724" s="39" t="s">
        <v>205</v>
      </c>
      <c r="E1724" s="39" t="s">
        <v>205</v>
      </c>
      <c r="F1724" s="177" t="s">
        <v>6047</v>
      </c>
      <c r="G1724" s="177" t="s">
        <v>6048</v>
      </c>
      <c r="H1724" s="177" t="s">
        <v>6049</v>
      </c>
      <c r="I1724" s="177" t="s">
        <v>32</v>
      </c>
      <c r="J1724" s="39" t="s">
        <v>801</v>
      </c>
      <c r="K1724" s="39" t="s">
        <v>802</v>
      </c>
    </row>
    <row r="1725" spans="1:13">
      <c r="A1725" s="39" t="s">
        <v>6050</v>
      </c>
      <c r="B1725" s="39" t="s">
        <v>6051</v>
      </c>
      <c r="C1725" s="39" t="s">
        <v>35</v>
      </c>
      <c r="D1725" s="39" t="s">
        <v>205</v>
      </c>
      <c r="E1725" s="39" t="s">
        <v>191</v>
      </c>
      <c r="F1725" s="177" t="s">
        <v>6052</v>
      </c>
      <c r="G1725" s="177" t="s">
        <v>6053</v>
      </c>
      <c r="H1725" s="177" t="s">
        <v>6054</v>
      </c>
      <c r="I1725" s="177" t="s">
        <v>32</v>
      </c>
      <c r="J1725" s="39" t="s">
        <v>5715</v>
      </c>
      <c r="K1725" s="39" t="s">
        <v>802</v>
      </c>
    </row>
    <row r="1726" spans="1:13">
      <c r="A1726" s="39" t="s">
        <v>6055</v>
      </c>
      <c r="B1726" s="39" t="s">
        <v>6056</v>
      </c>
      <c r="C1726" s="39" t="s">
        <v>35</v>
      </c>
      <c r="D1726" s="39" t="s">
        <v>205</v>
      </c>
      <c r="E1726" s="39" t="s">
        <v>191</v>
      </c>
      <c r="F1726" s="177" t="s">
        <v>6057</v>
      </c>
      <c r="G1726" s="426" t="s">
        <v>6058</v>
      </c>
      <c r="H1726" s="189">
        <v>16459769702</v>
      </c>
      <c r="I1726" s="177" t="s">
        <v>32</v>
      </c>
      <c r="J1726" s="39" t="s">
        <v>6059</v>
      </c>
      <c r="K1726" s="39" t="s">
        <v>802</v>
      </c>
    </row>
    <row r="1727" spans="1:13">
      <c r="A1727" s="39" t="s">
        <v>6060</v>
      </c>
      <c r="B1727" s="39" t="s">
        <v>6061</v>
      </c>
      <c r="C1727" s="39" t="s">
        <v>35</v>
      </c>
      <c r="D1727" s="39" t="s">
        <v>205</v>
      </c>
      <c r="E1727" s="39" t="s">
        <v>191</v>
      </c>
      <c r="F1727" s="177" t="s">
        <v>6062</v>
      </c>
      <c r="G1727" s="426" t="s">
        <v>6063</v>
      </c>
      <c r="H1727" s="189">
        <v>13204663490</v>
      </c>
      <c r="I1727" s="177" t="s">
        <v>32</v>
      </c>
      <c r="J1727" s="39" t="s">
        <v>5741</v>
      </c>
      <c r="K1727" s="39" t="s">
        <v>802</v>
      </c>
    </row>
    <row r="1728" spans="1:13">
      <c r="A1728" s="39" t="s">
        <v>6064</v>
      </c>
      <c r="B1728" s="39" t="s">
        <v>6065</v>
      </c>
      <c r="C1728" s="39" t="s">
        <v>35</v>
      </c>
      <c r="D1728" s="39" t="s">
        <v>205</v>
      </c>
      <c r="E1728" s="39" t="s">
        <v>205</v>
      </c>
      <c r="F1728" s="177" t="s">
        <v>6066</v>
      </c>
      <c r="G1728" s="427" t="s">
        <v>6067</v>
      </c>
      <c r="H1728" s="426">
        <v>13201304258</v>
      </c>
      <c r="I1728" s="177" t="s">
        <v>32</v>
      </c>
      <c r="J1728" s="39" t="s">
        <v>3890</v>
      </c>
      <c r="K1728" s="39" t="s">
        <v>802</v>
      </c>
    </row>
    <row r="1729" spans="1:11">
      <c r="A1729" s="39" t="s">
        <v>6068</v>
      </c>
      <c r="B1729" s="39" t="s">
        <v>6068</v>
      </c>
      <c r="C1729" s="39" t="s">
        <v>35</v>
      </c>
      <c r="D1729" s="39" t="s">
        <v>191</v>
      </c>
      <c r="E1729" s="39" t="s">
        <v>191</v>
      </c>
      <c r="F1729" s="177" t="s">
        <v>6069</v>
      </c>
      <c r="G1729" s="428" t="s">
        <v>6070</v>
      </c>
      <c r="H1729" s="189">
        <v>24725665046</v>
      </c>
      <c r="I1729" s="177" t="s">
        <v>23</v>
      </c>
      <c r="J1729" s="39" t="s">
        <v>18</v>
      </c>
      <c r="K1729" s="39" t="s">
        <v>485</v>
      </c>
    </row>
    <row r="1730" spans="1:11">
      <c r="A1730" s="39" t="s">
        <v>6071</v>
      </c>
      <c r="B1730" s="39" t="s">
        <v>6071</v>
      </c>
      <c r="C1730" s="39" t="s">
        <v>35</v>
      </c>
      <c r="D1730" s="39" t="s">
        <v>191</v>
      </c>
      <c r="E1730" s="39" t="s">
        <v>191</v>
      </c>
      <c r="F1730" s="177" t="s">
        <v>6072</v>
      </c>
      <c r="G1730" s="177" t="s">
        <v>6073</v>
      </c>
      <c r="H1730" s="189">
        <v>24724265366</v>
      </c>
      <c r="I1730" s="177" t="s">
        <v>23</v>
      </c>
      <c r="J1730" s="39" t="s">
        <v>18</v>
      </c>
      <c r="K1730" s="39" t="s">
        <v>485</v>
      </c>
    </row>
    <row r="1731" spans="1:11">
      <c r="A1731" s="39" t="s">
        <v>6074</v>
      </c>
      <c r="B1731" s="39" t="s">
        <v>6075</v>
      </c>
      <c r="C1731" s="39" t="s">
        <v>35</v>
      </c>
      <c r="D1731" s="39" t="s">
        <v>191</v>
      </c>
      <c r="E1731" s="39" t="s">
        <v>191</v>
      </c>
      <c r="F1731" s="177" t="s">
        <v>6076</v>
      </c>
      <c r="G1731" s="177" t="s">
        <v>6077</v>
      </c>
      <c r="H1731" s="189">
        <v>37941661694</v>
      </c>
      <c r="I1731" s="177" t="s">
        <v>32</v>
      </c>
      <c r="J1731" s="39" t="s">
        <v>2035</v>
      </c>
      <c r="K1731" s="39" t="s">
        <v>485</v>
      </c>
    </row>
    <row r="1732" spans="1:11">
      <c r="A1732" s="39" t="s">
        <v>6078</v>
      </c>
      <c r="B1732" s="39" t="s">
        <v>6078</v>
      </c>
      <c r="C1732" s="39" t="s">
        <v>35</v>
      </c>
      <c r="D1732" s="39" t="s">
        <v>191</v>
      </c>
      <c r="E1732" s="39" t="s">
        <v>191</v>
      </c>
      <c r="F1732" s="177" t="s">
        <v>6079</v>
      </c>
      <c r="G1732" s="177" t="s">
        <v>6080</v>
      </c>
      <c r="H1732" s="426">
        <v>6260698046</v>
      </c>
      <c r="I1732" s="177" t="s">
        <v>23</v>
      </c>
      <c r="J1732" s="39" t="s">
        <v>18</v>
      </c>
      <c r="K1732" s="39" t="s">
        <v>485</v>
      </c>
    </row>
    <row r="1733" spans="1:11">
      <c r="A1733" s="39" t="s">
        <v>6081</v>
      </c>
      <c r="B1733" s="39" t="s">
        <v>6082</v>
      </c>
      <c r="C1733" s="39" t="s">
        <v>35</v>
      </c>
      <c r="D1733" s="39" t="s">
        <v>205</v>
      </c>
      <c r="E1733" s="39" t="s">
        <v>205</v>
      </c>
      <c r="F1733" s="177" t="s">
        <v>351</v>
      </c>
      <c r="G1733" s="177" t="s">
        <v>352</v>
      </c>
      <c r="H1733" s="189">
        <v>9251533046</v>
      </c>
      <c r="I1733" s="177" t="s">
        <v>32</v>
      </c>
      <c r="J1733" s="39" t="s">
        <v>118</v>
      </c>
      <c r="K1733" s="39" t="s">
        <v>24</v>
      </c>
    </row>
    <row r="1734" spans="1:11">
      <c r="A1734" s="39" t="s">
        <v>6083</v>
      </c>
      <c r="B1734" s="39" t="s">
        <v>6083</v>
      </c>
      <c r="C1734" s="39" t="s">
        <v>35</v>
      </c>
      <c r="D1734" s="39" t="s">
        <v>191</v>
      </c>
      <c r="E1734" s="39" t="s">
        <v>191</v>
      </c>
      <c r="F1734" s="177" t="s">
        <v>6084</v>
      </c>
      <c r="G1734" s="177" t="s">
        <v>6085</v>
      </c>
      <c r="H1734" s="189">
        <v>17661340334</v>
      </c>
      <c r="I1734" s="177" t="s">
        <v>32</v>
      </c>
      <c r="J1734" s="39" t="s">
        <v>4402</v>
      </c>
      <c r="K1734" s="39" t="s">
        <v>802</v>
      </c>
    </row>
    <row r="1735" spans="1:11">
      <c r="A1735" s="39" t="s">
        <v>6086</v>
      </c>
      <c r="B1735" s="39" t="s">
        <v>6087</v>
      </c>
      <c r="C1735" s="39" t="s">
        <v>35</v>
      </c>
      <c r="D1735" s="39" t="s">
        <v>191</v>
      </c>
      <c r="E1735" s="39" t="s">
        <v>191</v>
      </c>
      <c r="F1735" s="177" t="s">
        <v>6088</v>
      </c>
      <c r="G1735" s="177" t="s">
        <v>6089</v>
      </c>
      <c r="H1735" s="189">
        <v>12513230354</v>
      </c>
      <c r="I1735" s="177" t="s">
        <v>23</v>
      </c>
      <c r="J1735" s="39" t="s">
        <v>18</v>
      </c>
      <c r="K1735" s="39" t="s">
        <v>485</v>
      </c>
    </row>
    <row r="1736" spans="1:11">
      <c r="A1736" s="39" t="s">
        <v>6090</v>
      </c>
      <c r="B1736" s="39" t="s">
        <v>6091</v>
      </c>
      <c r="C1736" s="39" t="s">
        <v>35</v>
      </c>
      <c r="D1736" s="39" t="s">
        <v>191</v>
      </c>
      <c r="E1736" s="39" t="s">
        <v>191</v>
      </c>
      <c r="F1736" s="177" t="s">
        <v>6092</v>
      </c>
      <c r="G1736" s="177" t="s">
        <v>6093</v>
      </c>
      <c r="H1736" s="189">
        <v>12300197762</v>
      </c>
      <c r="I1736" s="177" t="s">
        <v>32</v>
      </c>
      <c r="J1736" s="39" t="s">
        <v>5758</v>
      </c>
      <c r="K1736" s="39" t="s">
        <v>802</v>
      </c>
    </row>
    <row r="1737" spans="1:11">
      <c r="A1737" s="39" t="s">
        <v>6094</v>
      </c>
      <c r="B1737" s="39" t="s">
        <v>6094</v>
      </c>
      <c r="C1737" s="39" t="s">
        <v>35</v>
      </c>
      <c r="D1737" s="39" t="s">
        <v>191</v>
      </c>
      <c r="E1737" s="39" t="s">
        <v>191</v>
      </c>
      <c r="F1737" s="177" t="s">
        <v>6095</v>
      </c>
      <c r="G1737" s="177" t="s">
        <v>6096</v>
      </c>
      <c r="H1737" s="189">
        <v>12256342418</v>
      </c>
      <c r="I1737" s="177" t="s">
        <v>32</v>
      </c>
      <c r="J1737" s="39" t="s">
        <v>1366</v>
      </c>
      <c r="K1737" s="39" t="s">
        <v>802</v>
      </c>
    </row>
    <row r="1738" spans="1:11">
      <c r="A1738" s="39" t="s">
        <v>6097</v>
      </c>
      <c r="B1738" s="39" t="s">
        <v>6097</v>
      </c>
      <c r="C1738" s="39" t="s">
        <v>35</v>
      </c>
      <c r="D1738" s="39" t="s">
        <v>191</v>
      </c>
      <c r="E1738" s="39" t="s">
        <v>191</v>
      </c>
      <c r="F1738" s="177" t="s">
        <v>6098</v>
      </c>
      <c r="G1738" s="177" t="s">
        <v>6099</v>
      </c>
      <c r="H1738" s="189">
        <v>13609873442</v>
      </c>
      <c r="I1738" s="177" t="s">
        <v>32</v>
      </c>
      <c r="J1738" s="39" t="s">
        <v>872</v>
      </c>
      <c r="K1738" s="39" t="s">
        <v>802</v>
      </c>
    </row>
    <row r="1739" spans="1:11">
      <c r="A1739" s="39" t="s">
        <v>6100</v>
      </c>
      <c r="B1739" s="39" t="s">
        <v>6101</v>
      </c>
      <c r="C1739" s="39" t="s">
        <v>35</v>
      </c>
      <c r="D1739" s="39" t="s">
        <v>191</v>
      </c>
      <c r="E1739" s="39" t="s">
        <v>191</v>
      </c>
      <c r="F1739" s="177" t="s">
        <v>6102</v>
      </c>
      <c r="G1739" s="177" t="s">
        <v>6103</v>
      </c>
      <c r="H1739" s="189">
        <v>20421098606</v>
      </c>
      <c r="I1739" s="177" t="s">
        <v>32</v>
      </c>
      <c r="J1739" s="39" t="s">
        <v>5736</v>
      </c>
      <c r="K1739" s="39" t="s">
        <v>802</v>
      </c>
    </row>
    <row r="1740" spans="1:11">
      <c r="A1740" s="39" t="s">
        <v>6104</v>
      </c>
      <c r="B1740" s="39" t="s">
        <v>6105</v>
      </c>
      <c r="C1740" s="39" t="s">
        <v>35</v>
      </c>
      <c r="D1740" s="39" t="s">
        <v>205</v>
      </c>
      <c r="E1740" s="39" t="s">
        <v>205</v>
      </c>
      <c r="F1740" s="177" t="s">
        <v>6106</v>
      </c>
      <c r="G1740" s="177" t="s">
        <v>6107</v>
      </c>
      <c r="H1740" s="189">
        <v>4146805478</v>
      </c>
      <c r="I1740" s="177" t="s">
        <v>32</v>
      </c>
      <c r="J1740" s="39" t="s">
        <v>2936</v>
      </c>
      <c r="K1740" s="39" t="s">
        <v>802</v>
      </c>
    </row>
    <row r="1741" spans="1:11">
      <c r="A1741" s="39" t="s">
        <v>6108</v>
      </c>
      <c r="B1741" s="39" t="s">
        <v>6109</v>
      </c>
      <c r="C1741" s="39" t="s">
        <v>35</v>
      </c>
      <c r="D1741" s="39" t="s">
        <v>191</v>
      </c>
      <c r="E1741" s="39" t="s">
        <v>191</v>
      </c>
      <c r="F1741" s="177" t="s">
        <v>6110</v>
      </c>
      <c r="G1741" s="177" t="s">
        <v>6111</v>
      </c>
      <c r="H1741" s="189">
        <v>12253029842</v>
      </c>
      <c r="I1741" s="177" t="s">
        <v>32</v>
      </c>
      <c r="J1741" s="39" t="s">
        <v>6112</v>
      </c>
      <c r="K1741" s="39" t="s">
        <v>802</v>
      </c>
    </row>
    <row r="1742" spans="1:11">
      <c r="A1742" s="39" t="s">
        <v>6113</v>
      </c>
      <c r="B1742" s="39" t="s">
        <v>6114</v>
      </c>
      <c r="C1742" s="39" t="s">
        <v>35</v>
      </c>
      <c r="D1742" s="39" t="s">
        <v>205</v>
      </c>
      <c r="E1742" s="39" t="s">
        <v>205</v>
      </c>
      <c r="F1742" s="177" t="s">
        <v>6115</v>
      </c>
      <c r="G1742" s="177" t="s">
        <v>6116</v>
      </c>
      <c r="H1742" s="189">
        <v>3187444070</v>
      </c>
      <c r="I1742" s="177" t="s">
        <v>32</v>
      </c>
      <c r="J1742" s="39" t="s">
        <v>1224</v>
      </c>
      <c r="K1742" s="39" t="s">
        <v>802</v>
      </c>
    </row>
    <row r="1743" spans="1:11">
      <c r="A1743" s="39" t="s">
        <v>6117</v>
      </c>
      <c r="B1743" s="39" t="s">
        <v>6118</v>
      </c>
      <c r="C1743" s="39" t="s">
        <v>35</v>
      </c>
      <c r="D1743" s="39" t="s">
        <v>205</v>
      </c>
      <c r="E1743" s="39" t="s">
        <v>205</v>
      </c>
      <c r="F1743" s="177" t="s">
        <v>6119</v>
      </c>
      <c r="G1743" s="177" t="s">
        <v>6120</v>
      </c>
      <c r="H1743" s="189">
        <v>42170159342</v>
      </c>
      <c r="I1743" s="177" t="s">
        <v>32</v>
      </c>
      <c r="J1743" s="39" t="s">
        <v>6121</v>
      </c>
      <c r="K1743" s="39" t="s">
        <v>802</v>
      </c>
    </row>
    <row r="1744" spans="1:11">
      <c r="A1744" s="39" t="s">
        <v>6122</v>
      </c>
      <c r="B1744" s="39" t="s">
        <v>6123</v>
      </c>
      <c r="C1744" s="39" t="s">
        <v>35</v>
      </c>
      <c r="D1744" s="39" t="s">
        <v>191</v>
      </c>
      <c r="E1744" s="39" t="s">
        <v>191</v>
      </c>
      <c r="F1744" s="177" t="s">
        <v>6124</v>
      </c>
      <c r="G1744" s="177" t="s">
        <v>6125</v>
      </c>
      <c r="H1744" s="189">
        <v>17655973598</v>
      </c>
      <c r="I1744" s="177" t="s">
        <v>32</v>
      </c>
      <c r="J1744" s="429" t="s">
        <v>778</v>
      </c>
      <c r="K1744" s="39" t="s">
        <v>546</v>
      </c>
    </row>
    <row r="1745" spans="1:11">
      <c r="A1745" s="39" t="s">
        <v>6126</v>
      </c>
      <c r="B1745" s="39" t="s">
        <v>6127</v>
      </c>
      <c r="C1745" s="39" t="s">
        <v>35</v>
      </c>
      <c r="D1745" s="39" t="s">
        <v>191</v>
      </c>
      <c r="E1745" s="39" t="s">
        <v>191</v>
      </c>
      <c r="F1745" s="177" t="s">
        <v>6128</v>
      </c>
      <c r="G1745" s="177" t="s">
        <v>6129</v>
      </c>
      <c r="H1745" s="189">
        <v>17659472798</v>
      </c>
      <c r="I1745" s="177" t="s">
        <v>32</v>
      </c>
      <c r="J1745" s="424" t="s">
        <v>18</v>
      </c>
      <c r="K1745" s="39" t="s">
        <v>485</v>
      </c>
    </row>
    <row r="1746" spans="1:11">
      <c r="A1746" s="39" t="s">
        <v>6130</v>
      </c>
      <c r="B1746" s="39" t="s">
        <v>6131</v>
      </c>
      <c r="C1746" s="39" t="s">
        <v>35</v>
      </c>
      <c r="D1746" s="39" t="s">
        <v>191</v>
      </c>
      <c r="E1746" s="39" t="s">
        <v>191</v>
      </c>
      <c r="F1746" s="177" t="s">
        <v>6132</v>
      </c>
      <c r="G1746" s="177" t="s">
        <v>6133</v>
      </c>
      <c r="H1746" s="189">
        <v>17657887790</v>
      </c>
      <c r="I1746" s="177" t="s">
        <v>32</v>
      </c>
      <c r="J1746" s="39" t="s">
        <v>6134</v>
      </c>
      <c r="K1746" s="39" t="s">
        <v>802</v>
      </c>
    </row>
    <row r="1747" spans="1:11">
      <c r="A1747" s="39" t="s">
        <v>6135</v>
      </c>
      <c r="B1747" s="39" t="s">
        <v>6136</v>
      </c>
      <c r="C1747" s="39" t="s">
        <v>35</v>
      </c>
      <c r="D1747" s="39" t="s">
        <v>205</v>
      </c>
      <c r="E1747" s="39" t="s">
        <v>205</v>
      </c>
      <c r="F1747" s="177" t="s">
        <v>6137</v>
      </c>
      <c r="G1747" s="177" t="s">
        <v>6138</v>
      </c>
      <c r="H1747" s="426">
        <v>13196358722</v>
      </c>
      <c r="I1747" s="177" t="s">
        <v>32</v>
      </c>
      <c r="J1747" s="39" t="s">
        <v>6139</v>
      </c>
      <c r="K1747" s="39" t="s">
        <v>802</v>
      </c>
    </row>
    <row r="1748" spans="1:11">
      <c r="A1748" s="39" t="s">
        <v>6140</v>
      </c>
      <c r="B1748" s="39" t="s">
        <v>6140</v>
      </c>
      <c r="C1748" s="39" t="s">
        <v>35</v>
      </c>
      <c r="D1748" s="39" t="s">
        <v>191</v>
      </c>
      <c r="E1748" s="39" t="s">
        <v>191</v>
      </c>
      <c r="F1748" s="177" t="s">
        <v>6141</v>
      </c>
      <c r="G1748" s="177" t="s">
        <v>6142</v>
      </c>
      <c r="H1748" s="189">
        <v>4215904310</v>
      </c>
      <c r="I1748" s="177" t="s">
        <v>23</v>
      </c>
      <c r="J1748" s="39" t="s">
        <v>18</v>
      </c>
      <c r="K1748" s="39" t="s">
        <v>485</v>
      </c>
    </row>
    <row r="1749" spans="1:11">
      <c r="A1749" s="39" t="s">
        <v>6143</v>
      </c>
      <c r="B1749" s="39" t="s">
        <v>6144</v>
      </c>
      <c r="C1749" s="39" t="s">
        <v>35</v>
      </c>
      <c r="D1749" s="39" t="s">
        <v>205</v>
      </c>
      <c r="E1749" s="39" t="s">
        <v>205</v>
      </c>
      <c r="F1749" s="177" t="s">
        <v>6145</v>
      </c>
      <c r="G1749" s="177" t="s">
        <v>6146</v>
      </c>
      <c r="H1749" s="189">
        <v>24142740266</v>
      </c>
      <c r="I1749" s="177" t="s">
        <v>23</v>
      </c>
      <c r="J1749" s="39" t="s">
        <v>18</v>
      </c>
      <c r="K1749" s="39" t="s">
        <v>485</v>
      </c>
    </row>
    <row r="1750" spans="1:11">
      <c r="A1750" s="39" t="s">
        <v>6147</v>
      </c>
      <c r="B1750" s="39" t="s">
        <v>6147</v>
      </c>
      <c r="C1750" s="39" t="s">
        <v>35</v>
      </c>
      <c r="D1750" s="39" t="s">
        <v>205</v>
      </c>
      <c r="E1750" s="39" t="s">
        <v>205</v>
      </c>
      <c r="F1750" s="177" t="s">
        <v>6148</v>
      </c>
      <c r="G1750" s="177" t="s">
        <v>6149</v>
      </c>
      <c r="H1750" s="189">
        <v>25686197138</v>
      </c>
      <c r="I1750" s="177" t="s">
        <v>23</v>
      </c>
      <c r="J1750" s="39" t="s">
        <v>18</v>
      </c>
      <c r="K1750" s="39" t="s">
        <v>485</v>
      </c>
    </row>
    <row r="1751" spans="1:11">
      <c r="A1751" s="39" t="s">
        <v>6150</v>
      </c>
      <c r="B1751" s="39" t="s">
        <v>6151</v>
      </c>
      <c r="C1751" s="39" t="s">
        <v>35</v>
      </c>
      <c r="D1751" s="39" t="s">
        <v>191</v>
      </c>
      <c r="E1751" s="39" t="s">
        <v>191</v>
      </c>
      <c r="F1751" s="177" t="s">
        <v>6152</v>
      </c>
      <c r="G1751" s="177" t="s">
        <v>6153</v>
      </c>
      <c r="H1751" s="189">
        <v>27517093922</v>
      </c>
      <c r="I1751" s="177" t="s">
        <v>32</v>
      </c>
      <c r="J1751" s="39" t="s">
        <v>4179</v>
      </c>
      <c r="K1751" s="39" t="s">
        <v>802</v>
      </c>
    </row>
    <row r="1752" spans="1:11">
      <c r="A1752" s="39" t="s">
        <v>6154</v>
      </c>
      <c r="B1752" s="39" t="s">
        <v>6154</v>
      </c>
      <c r="C1752" s="39" t="s">
        <v>35</v>
      </c>
      <c r="D1752" s="39" t="s">
        <v>191</v>
      </c>
      <c r="E1752" s="39" t="s">
        <v>191</v>
      </c>
      <c r="F1752" s="177" t="s">
        <v>6155</v>
      </c>
      <c r="G1752" s="177" t="s">
        <v>6156</v>
      </c>
      <c r="H1752" s="467">
        <v>42167202086</v>
      </c>
      <c r="I1752" s="467" t="s">
        <v>54</v>
      </c>
      <c r="J1752" s="467" t="s">
        <v>54</v>
      </c>
      <c r="K1752" s="39" t="s">
        <v>485</v>
      </c>
    </row>
    <row r="1753" spans="1:11">
      <c r="A1753" s="39" t="s">
        <v>6157</v>
      </c>
      <c r="B1753" s="39" t="s">
        <v>6158</v>
      </c>
      <c r="C1753" s="39" t="s">
        <v>35</v>
      </c>
      <c r="D1753" s="39" t="s">
        <v>205</v>
      </c>
      <c r="E1753" s="39" t="s">
        <v>205</v>
      </c>
      <c r="F1753" s="177" t="s">
        <v>6159</v>
      </c>
      <c r="G1753" s="177" t="s">
        <v>6160</v>
      </c>
      <c r="H1753" s="426">
        <v>15249067238</v>
      </c>
      <c r="I1753" s="177" t="s">
        <v>32</v>
      </c>
      <c r="J1753" s="39" t="s">
        <v>5043</v>
      </c>
      <c r="K1753" s="39" t="s">
        <v>802</v>
      </c>
    </row>
    <row r="1754" spans="1:11">
      <c r="A1754" s="39" t="s">
        <v>6161</v>
      </c>
      <c r="B1754" s="39" t="s">
        <v>6162</v>
      </c>
      <c r="C1754" s="39" t="s">
        <v>35</v>
      </c>
      <c r="D1754" s="39" t="s">
        <v>205</v>
      </c>
      <c r="E1754" s="39" t="s">
        <v>205</v>
      </c>
      <c r="F1754" s="177" t="s">
        <v>6163</v>
      </c>
      <c r="G1754" s="177" t="s">
        <v>6164</v>
      </c>
      <c r="H1754" s="189">
        <v>3182685158</v>
      </c>
      <c r="I1754" s="177" t="s">
        <v>32</v>
      </c>
      <c r="J1754" s="39" t="s">
        <v>4624</v>
      </c>
      <c r="K1754" s="39" t="s">
        <v>802</v>
      </c>
    </row>
    <row r="1755" spans="1:11">
      <c r="A1755" s="39" t="s">
        <v>6165</v>
      </c>
      <c r="B1755" s="39" t="s">
        <v>6165</v>
      </c>
      <c r="C1755" s="39" t="s">
        <v>35</v>
      </c>
      <c r="D1755" s="39" t="s">
        <v>205</v>
      </c>
      <c r="E1755" s="39" t="s">
        <v>205</v>
      </c>
      <c r="F1755" s="177" t="s">
        <v>6166</v>
      </c>
      <c r="G1755" s="177" t="s">
        <v>6167</v>
      </c>
      <c r="H1755" s="189">
        <v>14822294510</v>
      </c>
      <c r="I1755" s="177" t="s">
        <v>23</v>
      </c>
      <c r="J1755" s="39" t="s">
        <v>18</v>
      </c>
      <c r="K1755" s="39" t="s">
        <v>485</v>
      </c>
    </row>
    <row r="1756" spans="1:11">
      <c r="A1756" s="39" t="s">
        <v>6168</v>
      </c>
      <c r="B1756" s="39" t="s">
        <v>6168</v>
      </c>
      <c r="C1756" s="39" t="s">
        <v>35</v>
      </c>
      <c r="D1756" s="39" t="s">
        <v>205</v>
      </c>
      <c r="E1756" s="39" t="s">
        <v>205</v>
      </c>
      <c r="F1756" s="177" t="s">
        <v>6169</v>
      </c>
      <c r="G1756" s="177" t="s">
        <v>6170</v>
      </c>
      <c r="H1756" s="189">
        <v>4150492598</v>
      </c>
      <c r="I1756" s="177" t="s">
        <v>23</v>
      </c>
      <c r="J1756" s="39" t="s">
        <v>18</v>
      </c>
      <c r="K1756" s="39" t="s">
        <v>485</v>
      </c>
    </row>
    <row r="1757" spans="1:11">
      <c r="A1757" s="39" t="s">
        <v>6171</v>
      </c>
      <c r="B1757" s="39" t="s">
        <v>6172</v>
      </c>
      <c r="C1757" s="39" t="s">
        <v>35</v>
      </c>
      <c r="D1757" s="39" t="s">
        <v>191</v>
      </c>
      <c r="E1757" s="39" t="s">
        <v>191</v>
      </c>
      <c r="F1757" s="177" t="s">
        <v>6173</v>
      </c>
      <c r="G1757" s="177" t="s">
        <v>6174</v>
      </c>
      <c r="H1757" s="189">
        <v>38633174894</v>
      </c>
      <c r="I1757" s="177" t="s">
        <v>32</v>
      </c>
      <c r="J1757" s="39" t="s">
        <v>2838</v>
      </c>
      <c r="K1757" s="39" t="s">
        <v>802</v>
      </c>
    </row>
    <row r="1758" spans="1:11">
      <c r="A1758" s="39" t="s">
        <v>6175</v>
      </c>
      <c r="B1758" s="39" t="s">
        <v>6176</v>
      </c>
      <c r="C1758" s="39" t="s">
        <v>35</v>
      </c>
      <c r="D1758" s="39" t="s">
        <v>191</v>
      </c>
      <c r="E1758" s="39" t="s">
        <v>191</v>
      </c>
      <c r="F1758" s="177" t="s">
        <v>6177</v>
      </c>
      <c r="G1758" s="177" t="s">
        <v>6178</v>
      </c>
      <c r="H1758" s="189">
        <v>19080668882</v>
      </c>
      <c r="I1758" s="177" t="s">
        <v>23</v>
      </c>
      <c r="J1758" s="39" t="s">
        <v>18</v>
      </c>
      <c r="K1758" s="39" t="s">
        <v>485</v>
      </c>
    </row>
    <row r="1759" spans="1:11">
      <c r="A1759" s="39" t="s">
        <v>6179</v>
      </c>
      <c r="B1759" s="39" t="s">
        <v>6179</v>
      </c>
      <c r="C1759" s="39" t="s">
        <v>35</v>
      </c>
      <c r="D1759" s="39" t="s">
        <v>205</v>
      </c>
      <c r="E1759" s="39" t="s">
        <v>205</v>
      </c>
      <c r="F1759" s="177" t="s">
        <v>6180</v>
      </c>
      <c r="G1759" s="177" t="s">
        <v>6181</v>
      </c>
      <c r="H1759" s="189">
        <v>4143820790</v>
      </c>
      <c r="I1759" s="177" t="s">
        <v>23</v>
      </c>
      <c r="J1759" s="39" t="s">
        <v>18</v>
      </c>
      <c r="K1759" s="39" t="s">
        <v>485</v>
      </c>
    </row>
    <row r="1760" spans="1:11">
      <c r="A1760" s="39" t="s">
        <v>6182</v>
      </c>
      <c r="B1760" s="39" t="s">
        <v>6182</v>
      </c>
      <c r="C1760" s="39" t="s">
        <v>35</v>
      </c>
      <c r="D1760" s="252" t="s">
        <v>339</v>
      </c>
      <c r="E1760" s="39" t="s">
        <v>6183</v>
      </c>
      <c r="F1760" s="177" t="s">
        <v>6184</v>
      </c>
      <c r="G1760" s="177" t="s">
        <v>6185</v>
      </c>
      <c r="H1760" s="189">
        <v>6869644598</v>
      </c>
      <c r="I1760" s="177" t="s">
        <v>23</v>
      </c>
      <c r="J1760" s="39" t="s">
        <v>18</v>
      </c>
      <c r="K1760" s="39" t="s">
        <v>485</v>
      </c>
    </row>
    <row r="1761" spans="1:11">
      <c r="A1761" s="39" t="s">
        <v>6186</v>
      </c>
      <c r="B1761" s="39" t="s">
        <v>6186</v>
      </c>
      <c r="C1761" s="39" t="s">
        <v>35</v>
      </c>
      <c r="D1761" s="39" t="s">
        <v>205</v>
      </c>
      <c r="E1761" s="39" t="s">
        <v>205</v>
      </c>
      <c r="F1761" s="177" t="s">
        <v>6187</v>
      </c>
      <c r="G1761" s="177" t="s">
        <v>6188</v>
      </c>
      <c r="H1761" s="189">
        <v>4173913910</v>
      </c>
      <c r="I1761" s="177" t="s">
        <v>32</v>
      </c>
      <c r="J1761" s="39" t="s">
        <v>4313</v>
      </c>
      <c r="K1761" s="39" t="s">
        <v>802</v>
      </c>
    </row>
    <row r="1762" spans="1:11">
      <c r="A1762" s="39" t="s">
        <v>6189</v>
      </c>
      <c r="B1762" s="39" t="s">
        <v>6190</v>
      </c>
      <c r="C1762" s="39" t="s">
        <v>35</v>
      </c>
      <c r="D1762" s="39" t="s">
        <v>205</v>
      </c>
      <c r="E1762" s="39" t="s">
        <v>205</v>
      </c>
      <c r="F1762" s="177" t="s">
        <v>6191</v>
      </c>
      <c r="G1762" s="177" t="s">
        <v>6192</v>
      </c>
      <c r="H1762" s="189">
        <v>42170514878</v>
      </c>
      <c r="I1762" s="177" t="s">
        <v>32</v>
      </c>
      <c r="J1762" s="39" t="s">
        <v>1261</v>
      </c>
      <c r="K1762" s="39" t="s">
        <v>802</v>
      </c>
    </row>
    <row r="1763" spans="1:11">
      <c r="A1763" s="39" t="s">
        <v>6193</v>
      </c>
      <c r="B1763" s="39" t="s">
        <v>6194</v>
      </c>
      <c r="C1763" s="39" t="s">
        <v>35</v>
      </c>
      <c r="D1763" s="39" t="s">
        <v>205</v>
      </c>
      <c r="E1763" s="39" t="s">
        <v>205</v>
      </c>
      <c r="F1763" s="177" t="s">
        <v>6195</v>
      </c>
      <c r="G1763" s="177" t="s">
        <v>6196</v>
      </c>
      <c r="H1763" s="189">
        <v>3190709990</v>
      </c>
      <c r="I1763" s="177" t="s">
        <v>23</v>
      </c>
      <c r="J1763" s="39" t="s">
        <v>18</v>
      </c>
      <c r="K1763" s="39" t="s">
        <v>485</v>
      </c>
    </row>
    <row r="1764" spans="1:11">
      <c r="A1764" s="39" t="s">
        <v>6197</v>
      </c>
      <c r="B1764" s="39" t="s">
        <v>6198</v>
      </c>
      <c r="C1764" s="39" t="s">
        <v>35</v>
      </c>
      <c r="D1764" s="39" t="s">
        <v>205</v>
      </c>
      <c r="E1764" s="39" t="s">
        <v>205</v>
      </c>
      <c r="F1764" s="177" t="s">
        <v>6199</v>
      </c>
      <c r="G1764" s="177" t="s">
        <v>6200</v>
      </c>
      <c r="H1764" s="189">
        <v>30234627110</v>
      </c>
      <c r="I1764" s="177" t="s">
        <v>32</v>
      </c>
      <c r="J1764" s="39" t="s">
        <v>5225</v>
      </c>
      <c r="K1764" s="39" t="s">
        <v>802</v>
      </c>
    </row>
    <row r="1765" spans="1:11">
      <c r="A1765" s="39" t="s">
        <v>6201</v>
      </c>
      <c r="B1765" s="39" t="s">
        <v>6202</v>
      </c>
      <c r="C1765" s="39" t="s">
        <v>35</v>
      </c>
      <c r="D1765" s="39" t="s">
        <v>205</v>
      </c>
      <c r="E1765" s="39" t="s">
        <v>205</v>
      </c>
      <c r="F1765" s="177" t="s">
        <v>6203</v>
      </c>
      <c r="G1765" s="177" t="s">
        <v>6204</v>
      </c>
      <c r="H1765" s="189">
        <v>13203030530</v>
      </c>
      <c r="I1765" s="177" t="s">
        <v>32</v>
      </c>
      <c r="J1765" s="39" t="s">
        <v>3828</v>
      </c>
      <c r="K1765" s="39" t="s">
        <v>802</v>
      </c>
    </row>
    <row r="1766" spans="1:11">
      <c r="A1766" s="39" t="s">
        <v>6205</v>
      </c>
      <c r="B1766" s="39" t="s">
        <v>6205</v>
      </c>
      <c r="C1766" s="39" t="s">
        <v>35</v>
      </c>
      <c r="D1766" s="39" t="s">
        <v>205</v>
      </c>
      <c r="E1766" s="39" t="s">
        <v>205</v>
      </c>
      <c r="F1766" s="177" t="s">
        <v>6206</v>
      </c>
      <c r="G1766" s="177" t="s">
        <v>6207</v>
      </c>
      <c r="H1766" s="189">
        <v>4210677542</v>
      </c>
      <c r="I1766" s="177" t="s">
        <v>23</v>
      </c>
      <c r="J1766" s="39" t="s">
        <v>18</v>
      </c>
      <c r="K1766" s="39" t="s">
        <v>485</v>
      </c>
    </row>
    <row r="1767" spans="1:11">
      <c r="A1767" s="39" t="s">
        <v>6208</v>
      </c>
      <c r="B1767" s="39" t="s">
        <v>6208</v>
      </c>
      <c r="C1767" s="39" t="s">
        <v>35</v>
      </c>
      <c r="D1767" s="39" t="s">
        <v>205</v>
      </c>
      <c r="E1767" s="39" t="s">
        <v>205</v>
      </c>
      <c r="F1767" s="177" t="s">
        <v>6209</v>
      </c>
      <c r="G1767" s="177" t="s">
        <v>6210</v>
      </c>
      <c r="H1767" s="426">
        <v>29485539110</v>
      </c>
      <c r="I1767" s="177" t="s">
        <v>23</v>
      </c>
      <c r="J1767" s="39" t="s">
        <v>18</v>
      </c>
      <c r="K1767" s="39" t="s">
        <v>485</v>
      </c>
    </row>
    <row r="1768" spans="1:11">
      <c r="A1768" s="39" t="s">
        <v>6211</v>
      </c>
      <c r="B1768" s="39" t="s">
        <v>6212</v>
      </c>
      <c r="C1768" s="39" t="s">
        <v>35</v>
      </c>
      <c r="D1768" s="39" t="s">
        <v>205</v>
      </c>
      <c r="E1768" s="39" t="s">
        <v>205</v>
      </c>
      <c r="F1768" s="177" t="s">
        <v>6213</v>
      </c>
      <c r="G1768" s="177" t="s">
        <v>6214</v>
      </c>
      <c r="H1768" s="189">
        <v>42171685058</v>
      </c>
      <c r="I1768" s="177" t="s">
        <v>32</v>
      </c>
      <c r="J1768" s="39" t="s">
        <v>4391</v>
      </c>
      <c r="K1768" s="39" t="s">
        <v>802</v>
      </c>
    </row>
    <row r="1769" spans="1:11">
      <c r="A1769" s="39" t="s">
        <v>6215</v>
      </c>
      <c r="B1769" s="39" t="s">
        <v>6215</v>
      </c>
      <c r="C1769" s="39" t="s">
        <v>35</v>
      </c>
      <c r="D1769" s="39" t="s">
        <v>191</v>
      </c>
      <c r="E1769" s="39" t="s">
        <v>191</v>
      </c>
      <c r="F1769" s="177" t="s">
        <v>6216</v>
      </c>
      <c r="G1769" s="177" t="s">
        <v>6217</v>
      </c>
      <c r="H1769" s="189">
        <v>35399868662</v>
      </c>
      <c r="I1769" s="177" t="s">
        <v>23</v>
      </c>
      <c r="J1769" s="39" t="s">
        <v>18</v>
      </c>
      <c r="K1769" s="39" t="s">
        <v>485</v>
      </c>
    </row>
    <row r="1770" spans="1:11">
      <c r="A1770" s="39" t="s">
        <v>6218</v>
      </c>
      <c r="B1770" s="39" t="s">
        <v>6218</v>
      </c>
      <c r="C1770" s="39" t="s">
        <v>35</v>
      </c>
      <c r="D1770" s="39" t="s">
        <v>205</v>
      </c>
      <c r="E1770" s="39" t="s">
        <v>205</v>
      </c>
      <c r="F1770" s="177" t="s">
        <v>6219</v>
      </c>
      <c r="G1770" s="177" t="s">
        <v>6220</v>
      </c>
      <c r="H1770" s="189">
        <v>26936257574</v>
      </c>
      <c r="I1770" s="177" t="s">
        <v>23</v>
      </c>
      <c r="J1770" s="39" t="s">
        <v>18</v>
      </c>
      <c r="K1770" s="39" t="s">
        <v>485</v>
      </c>
    </row>
    <row r="1771" spans="1:11">
      <c r="A1771" s="39" t="s">
        <v>6221</v>
      </c>
      <c r="B1771" s="39" t="s">
        <v>6222</v>
      </c>
      <c r="C1771" s="39" t="s">
        <v>35</v>
      </c>
      <c r="D1771" s="39" t="s">
        <v>205</v>
      </c>
      <c r="E1771" s="39" t="s">
        <v>205</v>
      </c>
      <c r="F1771" s="177" t="s">
        <v>6223</v>
      </c>
      <c r="G1771" s="177" t="s">
        <v>6224</v>
      </c>
      <c r="H1771" s="189">
        <v>42166656542</v>
      </c>
      <c r="I1771" s="177" t="s">
        <v>32</v>
      </c>
      <c r="J1771" s="39" t="s">
        <v>851</v>
      </c>
      <c r="K1771" s="39" t="s">
        <v>802</v>
      </c>
    </row>
    <row r="1772" spans="1:11">
      <c r="A1772" s="39" t="s">
        <v>6225</v>
      </c>
      <c r="B1772" s="39" t="s">
        <v>6226</v>
      </c>
      <c r="C1772" s="39" t="s">
        <v>35</v>
      </c>
      <c r="D1772" s="39" t="s">
        <v>205</v>
      </c>
      <c r="E1772" s="39" t="s">
        <v>205</v>
      </c>
      <c r="F1772" s="177" t="s">
        <v>6227</v>
      </c>
      <c r="G1772" s="177" t="s">
        <v>6228</v>
      </c>
      <c r="H1772" s="189">
        <v>30236166758</v>
      </c>
      <c r="I1772" s="177" t="s">
        <v>32</v>
      </c>
      <c r="J1772" s="39" t="s">
        <v>853</v>
      </c>
      <c r="K1772" s="39" t="s">
        <v>802</v>
      </c>
    </row>
    <row r="1773" spans="1:11">
      <c r="A1773" s="39" t="s">
        <v>6229</v>
      </c>
      <c r="B1773" s="39" t="s">
        <v>6230</v>
      </c>
      <c r="C1773" s="39" t="s">
        <v>35</v>
      </c>
      <c r="D1773" s="39" t="s">
        <v>205</v>
      </c>
      <c r="E1773" s="39" t="s">
        <v>205</v>
      </c>
      <c r="F1773" s="177" t="s">
        <v>6231</v>
      </c>
      <c r="G1773" s="177" t="s">
        <v>6232</v>
      </c>
      <c r="H1773" s="189">
        <v>13196172098</v>
      </c>
      <c r="I1773" s="177" t="s">
        <v>32</v>
      </c>
      <c r="J1773" s="39" t="s">
        <v>3393</v>
      </c>
      <c r="K1773" s="39" t="s">
        <v>802</v>
      </c>
    </row>
    <row r="1774" spans="1:11">
      <c r="A1774" s="39" t="s">
        <v>6233</v>
      </c>
      <c r="B1774" s="39" t="s">
        <v>6234</v>
      </c>
      <c r="C1774" s="39" t="s">
        <v>35</v>
      </c>
      <c r="D1774" s="39" t="s">
        <v>191</v>
      </c>
      <c r="E1774" s="39" t="s">
        <v>191</v>
      </c>
      <c r="F1774" s="177" t="s">
        <v>6235</v>
      </c>
      <c r="G1774" s="177" t="s">
        <v>6236</v>
      </c>
      <c r="H1774" s="189">
        <v>33051832742</v>
      </c>
      <c r="I1774" s="177" t="s">
        <v>32</v>
      </c>
      <c r="J1774" s="39" t="s">
        <v>2208</v>
      </c>
      <c r="K1774" s="39" t="s">
        <v>802</v>
      </c>
    </row>
    <row r="1775" spans="1:11">
      <c r="A1775" s="39" t="s">
        <v>6237</v>
      </c>
      <c r="B1775" s="39" t="s">
        <v>6238</v>
      </c>
      <c r="C1775" s="39" t="s">
        <v>35</v>
      </c>
      <c r="D1775" s="39" t="s">
        <v>191</v>
      </c>
      <c r="E1775" s="39" t="s">
        <v>191</v>
      </c>
      <c r="F1775" s="177" t="s">
        <v>6239</v>
      </c>
      <c r="G1775" s="177" t="s">
        <v>6240</v>
      </c>
      <c r="H1775" s="189">
        <v>3970441874</v>
      </c>
      <c r="I1775" s="177" t="s">
        <v>32</v>
      </c>
      <c r="J1775" s="39" t="s">
        <v>6241</v>
      </c>
      <c r="K1775" s="39" t="s">
        <v>802</v>
      </c>
    </row>
    <row r="1776" spans="1:11">
      <c r="A1776" s="39" t="s">
        <v>6242</v>
      </c>
      <c r="B1776" s="39" t="s">
        <v>6242</v>
      </c>
      <c r="C1776" s="39" t="s">
        <v>35</v>
      </c>
      <c r="D1776" s="39" t="s">
        <v>205</v>
      </c>
      <c r="E1776" s="39" t="s">
        <v>205</v>
      </c>
      <c r="F1776" s="177" t="s">
        <v>6243</v>
      </c>
      <c r="G1776" s="177" t="s">
        <v>6244</v>
      </c>
      <c r="H1776" s="189">
        <v>4207364966</v>
      </c>
      <c r="I1776" s="177" t="s">
        <v>23</v>
      </c>
      <c r="J1776" s="39" t="s">
        <v>18</v>
      </c>
      <c r="K1776" s="39" t="s">
        <v>485</v>
      </c>
    </row>
    <row r="1777" spans="1:12">
      <c r="A1777" s="39" t="s">
        <v>6245</v>
      </c>
      <c r="B1777" s="39" t="s">
        <v>6245</v>
      </c>
      <c r="C1777" s="39" t="s">
        <v>35</v>
      </c>
      <c r="D1777" s="39" t="s">
        <v>205</v>
      </c>
      <c r="E1777" s="39" t="s">
        <v>205</v>
      </c>
      <c r="F1777" s="177" t="s">
        <v>6246</v>
      </c>
      <c r="G1777" s="177" t="s">
        <v>6247</v>
      </c>
      <c r="H1777" s="189">
        <v>4155296870</v>
      </c>
      <c r="I1777" s="177" t="s">
        <v>23</v>
      </c>
      <c r="J1777" s="39" t="s">
        <v>18</v>
      </c>
      <c r="K1777" s="39" t="s">
        <v>485</v>
      </c>
    </row>
    <row r="1778" spans="1:12">
      <c r="A1778" s="39" t="s">
        <v>6248</v>
      </c>
      <c r="B1778" s="39" t="s">
        <v>6248</v>
      </c>
      <c r="C1778" s="39" t="s">
        <v>35</v>
      </c>
      <c r="D1778" s="39" t="s">
        <v>205</v>
      </c>
      <c r="E1778" s="39" t="s">
        <v>205</v>
      </c>
      <c r="F1778" s="177" t="s">
        <v>6249</v>
      </c>
      <c r="G1778" s="177" t="s">
        <v>6250</v>
      </c>
      <c r="H1778" s="189">
        <v>4128376358</v>
      </c>
      <c r="I1778" s="177" t="s">
        <v>23</v>
      </c>
      <c r="J1778" s="39" t="s">
        <v>18</v>
      </c>
      <c r="K1778" s="39" t="s">
        <v>485</v>
      </c>
    </row>
    <row r="1779" spans="1:12">
      <c r="A1779" s="39" t="s">
        <v>6251</v>
      </c>
      <c r="B1779" s="39" t="s">
        <v>6252</v>
      </c>
      <c r="C1779" s="39" t="s">
        <v>35</v>
      </c>
      <c r="D1779" s="39" t="s">
        <v>191</v>
      </c>
      <c r="E1779" s="39" t="s">
        <v>191</v>
      </c>
      <c r="F1779" s="177" t="s">
        <v>6253</v>
      </c>
      <c r="G1779" s="177" t="s">
        <v>6254</v>
      </c>
      <c r="H1779" s="189">
        <v>17650934750</v>
      </c>
      <c r="I1779" s="177" t="s">
        <v>32</v>
      </c>
      <c r="J1779" s="39" t="s">
        <v>6255</v>
      </c>
      <c r="K1779" s="39" t="s">
        <v>802</v>
      </c>
    </row>
    <row r="1780" spans="1:12">
      <c r="A1780" s="39" t="s">
        <v>6256</v>
      </c>
      <c r="B1780" s="39" t="s">
        <v>6257</v>
      </c>
      <c r="C1780" s="39" t="s">
        <v>35</v>
      </c>
      <c r="D1780" s="39" t="s">
        <v>205</v>
      </c>
      <c r="E1780" s="39" t="s">
        <v>205</v>
      </c>
      <c r="F1780" s="177" t="s">
        <v>6258</v>
      </c>
      <c r="G1780" s="177" t="s">
        <v>6259</v>
      </c>
      <c r="H1780" s="426">
        <v>12813219650</v>
      </c>
      <c r="I1780" s="177" t="s">
        <v>32</v>
      </c>
      <c r="J1780" s="39" t="s">
        <v>1541</v>
      </c>
      <c r="K1780" s="39" t="s">
        <v>546</v>
      </c>
    </row>
    <row r="1781" spans="1:12">
      <c r="A1781" s="39" t="s">
        <v>6260</v>
      </c>
      <c r="B1781" s="39" t="s">
        <v>6260</v>
      </c>
      <c r="C1781" s="39" t="s">
        <v>35</v>
      </c>
      <c r="D1781" s="327" t="s">
        <v>6261</v>
      </c>
      <c r="E1781" s="327" t="s">
        <v>6261</v>
      </c>
      <c r="F1781" s="177" t="s">
        <v>6262</v>
      </c>
      <c r="G1781" s="177" t="s">
        <v>6263</v>
      </c>
      <c r="H1781" s="189">
        <v>12285174530</v>
      </c>
      <c r="I1781" s="177" t="s">
        <v>23</v>
      </c>
      <c r="J1781" s="39" t="s">
        <v>18</v>
      </c>
      <c r="K1781" s="39" t="s">
        <v>485</v>
      </c>
    </row>
    <row r="1782" spans="1:12">
      <c r="A1782" s="39" t="s">
        <v>6264</v>
      </c>
      <c r="B1782" s="39" t="s">
        <v>6264</v>
      </c>
      <c r="C1782" s="39" t="s">
        <v>35</v>
      </c>
      <c r="D1782" s="39" t="s">
        <v>205</v>
      </c>
      <c r="E1782" s="39" t="s">
        <v>205</v>
      </c>
      <c r="F1782" s="177" t="s">
        <v>6249</v>
      </c>
      <c r="G1782" s="177" t="s">
        <v>6265</v>
      </c>
      <c r="H1782" s="189">
        <v>4123478774</v>
      </c>
      <c r="I1782" s="177" t="s">
        <v>54</v>
      </c>
      <c r="J1782" s="39" t="s">
        <v>18</v>
      </c>
      <c r="K1782" s="39" t="s">
        <v>485</v>
      </c>
    </row>
    <row r="1783" spans="1:12">
      <c r="A1783" s="39" t="s">
        <v>6266</v>
      </c>
      <c r="B1783" s="39" t="s">
        <v>6267</v>
      </c>
      <c r="C1783" s="39" t="s">
        <v>35</v>
      </c>
      <c r="D1783" s="39" t="s">
        <v>205</v>
      </c>
      <c r="E1783" s="39" t="s">
        <v>205</v>
      </c>
      <c r="F1783" s="177" t="s">
        <v>6268</v>
      </c>
      <c r="G1783" s="177" t="s">
        <v>6269</v>
      </c>
      <c r="H1783" s="189">
        <v>4212403814</v>
      </c>
      <c r="I1783" s="177" t="s">
        <v>23</v>
      </c>
      <c r="J1783" s="39" t="s">
        <v>18</v>
      </c>
      <c r="K1783" s="39" t="s">
        <v>485</v>
      </c>
    </row>
    <row r="1784" spans="1:12">
      <c r="A1784" s="252" t="s">
        <v>6270</v>
      </c>
      <c r="B1784" s="252" t="s">
        <v>6270</v>
      </c>
      <c r="C1784" s="252" t="s">
        <v>35</v>
      </c>
      <c r="D1784" s="252" t="s">
        <v>205</v>
      </c>
      <c r="E1784" s="252" t="s">
        <v>205</v>
      </c>
      <c r="F1784" s="412" t="s">
        <v>6268</v>
      </c>
      <c r="G1784" s="412" t="s">
        <v>6271</v>
      </c>
      <c r="H1784" s="406">
        <v>4194162614</v>
      </c>
      <c r="I1784" s="177" t="s">
        <v>23</v>
      </c>
      <c r="J1784" s="39" t="s">
        <v>18</v>
      </c>
      <c r="K1784" s="39" t="s">
        <v>485</v>
      </c>
      <c r="L1784" s="252"/>
    </row>
    <row r="1785" spans="1:12">
      <c r="A1785" s="252" t="s">
        <v>6272</v>
      </c>
      <c r="B1785" s="252" t="s">
        <v>6272</v>
      </c>
      <c r="C1785" s="252" t="s">
        <v>35</v>
      </c>
      <c r="D1785" s="252" t="s">
        <v>241</v>
      </c>
      <c r="E1785" s="252" t="s">
        <v>241</v>
      </c>
      <c r="F1785" s="412" t="s">
        <v>6273</v>
      </c>
      <c r="G1785" s="412" t="s">
        <v>6274</v>
      </c>
      <c r="H1785" s="430">
        <v>7229804114</v>
      </c>
      <c r="I1785" s="430" t="s">
        <v>54</v>
      </c>
      <c r="J1785" s="252" t="s">
        <v>54</v>
      </c>
      <c r="K1785" s="39" t="s">
        <v>485</v>
      </c>
      <c r="L1785" s="252"/>
    </row>
    <row r="1786" spans="1:12">
      <c r="A1786" s="39" t="s">
        <v>6275</v>
      </c>
      <c r="B1786" s="39" t="s">
        <v>6275</v>
      </c>
      <c r="C1786" s="39" t="s">
        <v>35</v>
      </c>
      <c r="D1786" s="39" t="s">
        <v>241</v>
      </c>
      <c r="E1786" s="39" t="s">
        <v>241</v>
      </c>
      <c r="F1786" s="177" t="s">
        <v>6276</v>
      </c>
      <c r="G1786" s="177" t="s">
        <v>6277</v>
      </c>
      <c r="H1786" s="431">
        <v>34899099554</v>
      </c>
      <c r="I1786" s="177" t="s">
        <v>32</v>
      </c>
      <c r="J1786" s="454" t="s">
        <v>5950</v>
      </c>
      <c r="K1786" s="39" t="s">
        <v>546</v>
      </c>
    </row>
    <row r="1787" spans="1:12">
      <c r="A1787" s="39" t="s">
        <v>353</v>
      </c>
      <c r="B1787" s="39" t="s">
        <v>353</v>
      </c>
      <c r="C1787" s="39" t="s">
        <v>35</v>
      </c>
      <c r="D1787" s="39" t="s">
        <v>241</v>
      </c>
      <c r="E1787" s="39" t="s">
        <v>241</v>
      </c>
      <c r="F1787" s="177" t="s">
        <v>354</v>
      </c>
      <c r="G1787" s="177" t="s">
        <v>355</v>
      </c>
      <c r="H1787" s="426">
        <v>24424772006</v>
      </c>
      <c r="I1787" s="177" t="s">
        <v>23</v>
      </c>
      <c r="J1787" s="39" t="s">
        <v>18</v>
      </c>
      <c r="K1787" s="39" t="s">
        <v>24</v>
      </c>
    </row>
    <row r="1788" spans="1:12">
      <c r="A1788" s="39" t="s">
        <v>6278</v>
      </c>
      <c r="B1788" s="39" t="s">
        <v>6278</v>
      </c>
      <c r="C1788" s="39" t="s">
        <v>35</v>
      </c>
      <c r="D1788" s="39" t="s">
        <v>241</v>
      </c>
      <c r="E1788" s="39" t="s">
        <v>241</v>
      </c>
      <c r="F1788" s="177" t="s">
        <v>6279</v>
      </c>
      <c r="G1788" s="177" t="s">
        <v>6280</v>
      </c>
      <c r="H1788" s="189">
        <v>11549871074</v>
      </c>
      <c r="I1788" s="177" t="s">
        <v>32</v>
      </c>
      <c r="J1788" s="39" t="s">
        <v>6059</v>
      </c>
      <c r="K1788" s="39" t="s">
        <v>802</v>
      </c>
    </row>
    <row r="1789" spans="1:12">
      <c r="A1789" s="39" t="s">
        <v>6281</v>
      </c>
      <c r="B1789" s="39" t="s">
        <v>6281</v>
      </c>
      <c r="C1789" s="39" t="s">
        <v>35</v>
      </c>
      <c r="D1789" s="39" t="s">
        <v>241</v>
      </c>
      <c r="E1789" s="39" t="s">
        <v>241</v>
      </c>
      <c r="F1789" s="177" t="s">
        <v>6282</v>
      </c>
      <c r="G1789" s="177" t="s">
        <v>6283</v>
      </c>
      <c r="H1789" s="189">
        <v>12150138278</v>
      </c>
      <c r="I1789" s="177" t="s">
        <v>32</v>
      </c>
      <c r="J1789" s="39" t="s">
        <v>2936</v>
      </c>
      <c r="K1789" s="39" t="s">
        <v>802</v>
      </c>
    </row>
    <row r="1790" spans="1:12">
      <c r="A1790" s="39" t="s">
        <v>6284</v>
      </c>
      <c r="B1790" s="39" t="s">
        <v>6284</v>
      </c>
      <c r="C1790" s="39" t="s">
        <v>35</v>
      </c>
      <c r="D1790" s="39" t="s">
        <v>241</v>
      </c>
      <c r="E1790" s="39" t="s">
        <v>241</v>
      </c>
      <c r="F1790" s="177" t="s">
        <v>6285</v>
      </c>
      <c r="G1790" s="177" t="s">
        <v>6286</v>
      </c>
      <c r="H1790" s="189">
        <v>2903207906</v>
      </c>
      <c r="I1790" s="177" t="s">
        <v>23</v>
      </c>
      <c r="J1790" s="39" t="s">
        <v>18</v>
      </c>
      <c r="K1790" s="39" t="s">
        <v>485</v>
      </c>
    </row>
    <row r="1791" spans="1:12">
      <c r="A1791" s="39" t="s">
        <v>6287</v>
      </c>
      <c r="B1791" s="39" t="s">
        <v>6287</v>
      </c>
      <c r="C1791" s="39" t="s">
        <v>35</v>
      </c>
      <c r="D1791" s="39" t="s">
        <v>241</v>
      </c>
      <c r="E1791" s="39" t="s">
        <v>241</v>
      </c>
      <c r="F1791" s="177" t="s">
        <v>6288</v>
      </c>
      <c r="G1791" s="177" t="s">
        <v>6289</v>
      </c>
      <c r="H1791" s="189">
        <v>8218157222</v>
      </c>
      <c r="I1791" s="177" t="s">
        <v>32</v>
      </c>
      <c r="J1791" s="39" t="s">
        <v>1519</v>
      </c>
      <c r="K1791" s="39" t="s">
        <v>802</v>
      </c>
    </row>
    <row r="1792" spans="1:12">
      <c r="A1792" s="39" t="s">
        <v>6290</v>
      </c>
      <c r="B1792" s="39" t="s">
        <v>6290</v>
      </c>
      <c r="C1792" s="39" t="s">
        <v>35</v>
      </c>
      <c r="D1792" s="39" t="s">
        <v>241</v>
      </c>
      <c r="E1792" s="39" t="s">
        <v>241</v>
      </c>
      <c r="F1792" s="177" t="s">
        <v>6291</v>
      </c>
      <c r="G1792" s="177" t="s">
        <v>6292</v>
      </c>
      <c r="H1792" s="189">
        <v>16999431842</v>
      </c>
      <c r="I1792" s="177" t="s">
        <v>32</v>
      </c>
      <c r="J1792" s="39" t="s">
        <v>6293</v>
      </c>
      <c r="K1792" s="39" t="s">
        <v>802</v>
      </c>
    </row>
    <row r="1793" spans="1:11">
      <c r="A1793" s="39" t="s">
        <v>356</v>
      </c>
      <c r="B1793" s="39" t="s">
        <v>356</v>
      </c>
      <c r="C1793" s="39" t="s">
        <v>35</v>
      </c>
      <c r="D1793" s="39" t="s">
        <v>241</v>
      </c>
      <c r="E1793" s="39" t="s">
        <v>241</v>
      </c>
      <c r="F1793" s="177" t="s">
        <v>357</v>
      </c>
      <c r="G1793" s="177" t="s">
        <v>358</v>
      </c>
      <c r="H1793" s="203">
        <v>13008664226</v>
      </c>
      <c r="I1793" s="177" t="s">
        <v>32</v>
      </c>
      <c r="J1793" s="39" t="s">
        <v>18</v>
      </c>
      <c r="K1793" s="39" t="s">
        <v>24</v>
      </c>
    </row>
    <row r="1794" spans="1:11">
      <c r="A1794" s="39" t="s">
        <v>6294</v>
      </c>
      <c r="B1794" s="39" t="s">
        <v>6294</v>
      </c>
      <c r="C1794" s="39" t="s">
        <v>35</v>
      </c>
      <c r="D1794" s="39" t="s">
        <v>241</v>
      </c>
      <c r="E1794" s="39" t="s">
        <v>241</v>
      </c>
      <c r="F1794" s="177" t="s">
        <v>6295</v>
      </c>
      <c r="G1794" s="177" t="s">
        <v>6296</v>
      </c>
      <c r="H1794" s="203">
        <v>17180830370</v>
      </c>
      <c r="I1794" s="177" t="s">
        <v>32</v>
      </c>
      <c r="J1794" s="429" t="s">
        <v>5877</v>
      </c>
      <c r="K1794" s="39" t="s">
        <v>802</v>
      </c>
    </row>
    <row r="1795" spans="1:11">
      <c r="A1795" s="39" t="s">
        <v>6297</v>
      </c>
      <c r="B1795" s="39" t="s">
        <v>6297</v>
      </c>
      <c r="C1795" s="39" t="s">
        <v>35</v>
      </c>
      <c r="D1795" s="39" t="s">
        <v>241</v>
      </c>
      <c r="E1795" s="39" t="s">
        <v>241</v>
      </c>
      <c r="F1795" s="177" t="s">
        <v>6298</v>
      </c>
      <c r="G1795" s="177" t="s">
        <v>6299</v>
      </c>
      <c r="H1795" s="203">
        <v>15816001106</v>
      </c>
      <c r="I1795" s="177" t="s">
        <v>32</v>
      </c>
      <c r="J1795" s="39" t="s">
        <v>4631</v>
      </c>
      <c r="K1795" s="39" t="s">
        <v>802</v>
      </c>
    </row>
    <row r="1796" spans="1:11">
      <c r="A1796" s="39" t="s">
        <v>6300</v>
      </c>
      <c r="B1796" s="39" t="s">
        <v>6300</v>
      </c>
      <c r="C1796" s="39" t="s">
        <v>35</v>
      </c>
      <c r="D1796" s="39" t="s">
        <v>241</v>
      </c>
      <c r="E1796" s="39" t="s">
        <v>241</v>
      </c>
      <c r="F1796" s="177" t="s">
        <v>6301</v>
      </c>
      <c r="G1796" s="177" t="s">
        <v>6302</v>
      </c>
      <c r="H1796" s="203">
        <v>39069586082</v>
      </c>
      <c r="I1796" s="177" t="s">
        <v>32</v>
      </c>
      <c r="J1796" s="39" t="s">
        <v>2302</v>
      </c>
      <c r="K1796" s="39" t="s">
        <v>802</v>
      </c>
    </row>
    <row r="1797" spans="1:11">
      <c r="A1797" s="39" t="s">
        <v>6303</v>
      </c>
      <c r="B1797" s="39" t="s">
        <v>6303</v>
      </c>
      <c r="C1797" s="39" t="s">
        <v>35</v>
      </c>
      <c r="D1797" s="39" t="s">
        <v>241</v>
      </c>
      <c r="E1797" s="39" t="s">
        <v>241</v>
      </c>
      <c r="F1797" s="177" t="s">
        <v>6304</v>
      </c>
      <c r="G1797" s="177" t="s">
        <v>6305</v>
      </c>
      <c r="H1797" s="203">
        <v>19908385490</v>
      </c>
      <c r="I1797" s="177" t="s">
        <v>32</v>
      </c>
      <c r="J1797" s="39" t="s">
        <v>5741</v>
      </c>
      <c r="K1797" s="39" t="s">
        <v>802</v>
      </c>
    </row>
    <row r="1798" spans="1:11">
      <c r="A1798" s="39" t="s">
        <v>6306</v>
      </c>
      <c r="B1798" s="39" t="s">
        <v>6306</v>
      </c>
      <c r="C1798" s="39" t="s">
        <v>35</v>
      </c>
      <c r="D1798" s="39" t="s">
        <v>241</v>
      </c>
      <c r="E1798" s="39" t="s">
        <v>241</v>
      </c>
      <c r="F1798" s="177" t="s">
        <v>6307</v>
      </c>
      <c r="G1798" s="177" t="s">
        <v>6308</v>
      </c>
      <c r="H1798" s="203">
        <v>9406586450</v>
      </c>
      <c r="I1798" s="177" t="s">
        <v>23</v>
      </c>
      <c r="J1798" s="39" t="s">
        <v>18</v>
      </c>
      <c r="K1798" s="39" t="s">
        <v>485</v>
      </c>
    </row>
    <row r="1799" spans="1:11">
      <c r="A1799" s="39" t="s">
        <v>359</v>
      </c>
      <c r="B1799" s="39" t="s">
        <v>359</v>
      </c>
      <c r="C1799" s="39" t="s">
        <v>35</v>
      </c>
      <c r="D1799" s="39" t="s">
        <v>241</v>
      </c>
      <c r="E1799" s="39" t="s">
        <v>241</v>
      </c>
      <c r="F1799" s="177" t="s">
        <v>360</v>
      </c>
      <c r="G1799" s="177" t="s">
        <v>361</v>
      </c>
      <c r="H1799" s="203">
        <v>10894027682</v>
      </c>
      <c r="I1799" s="177" t="s">
        <v>32</v>
      </c>
      <c r="J1799" s="39" t="s">
        <v>321</v>
      </c>
      <c r="K1799" s="39" t="s">
        <v>78</v>
      </c>
    </row>
    <row r="1800" spans="1:11">
      <c r="A1800" s="39" t="s">
        <v>6309</v>
      </c>
      <c r="B1800" s="39" t="s">
        <v>6309</v>
      </c>
      <c r="C1800" s="39" t="s">
        <v>35</v>
      </c>
      <c r="D1800" s="39" t="s">
        <v>241</v>
      </c>
      <c r="E1800" s="39" t="s">
        <v>241</v>
      </c>
      <c r="F1800" s="177" t="s">
        <v>6310</v>
      </c>
      <c r="G1800" s="177" t="s">
        <v>6311</v>
      </c>
      <c r="H1800" s="203">
        <v>33472124498</v>
      </c>
      <c r="I1800" s="177" t="s">
        <v>32</v>
      </c>
      <c r="J1800" s="39" t="s">
        <v>545</v>
      </c>
      <c r="K1800" s="39" t="s">
        <v>546</v>
      </c>
    </row>
    <row r="1801" spans="1:11">
      <c r="A1801" s="39" t="s">
        <v>6312</v>
      </c>
      <c r="B1801" s="39" t="s">
        <v>6312</v>
      </c>
      <c r="C1801" s="39" t="s">
        <v>35</v>
      </c>
      <c r="D1801" s="39" t="s">
        <v>241</v>
      </c>
      <c r="E1801" s="39" t="s">
        <v>241</v>
      </c>
      <c r="F1801" s="177" t="s">
        <v>6313</v>
      </c>
      <c r="G1801" s="177" t="s">
        <v>6314</v>
      </c>
      <c r="H1801" s="203">
        <v>41368980386</v>
      </c>
      <c r="I1801" s="177" t="s">
        <v>32</v>
      </c>
      <c r="J1801" s="39" t="s">
        <v>901</v>
      </c>
      <c r="K1801" s="39" t="s">
        <v>802</v>
      </c>
    </row>
    <row r="1802" spans="1:11">
      <c r="A1802" s="39" t="s">
        <v>6315</v>
      </c>
      <c r="B1802" s="39" t="s">
        <v>6315</v>
      </c>
      <c r="C1802" s="39" t="s">
        <v>35</v>
      </c>
      <c r="D1802" s="39" t="s">
        <v>241</v>
      </c>
      <c r="E1802" s="39" t="s">
        <v>241</v>
      </c>
      <c r="F1802" s="177" t="s">
        <v>6316</v>
      </c>
      <c r="G1802" s="177" t="s">
        <v>6317</v>
      </c>
      <c r="H1802" s="203">
        <v>23954721698</v>
      </c>
      <c r="I1802" s="177" t="s">
        <v>32</v>
      </c>
      <c r="J1802" s="39" t="s">
        <v>1441</v>
      </c>
      <c r="K1802" s="39" t="s">
        <v>802</v>
      </c>
    </row>
    <row r="1803" spans="1:11">
      <c r="A1803" s="39" t="s">
        <v>6318</v>
      </c>
      <c r="B1803" s="39" t="s">
        <v>6318</v>
      </c>
      <c r="C1803" s="39" t="s">
        <v>35</v>
      </c>
      <c r="D1803" s="39" t="s">
        <v>241</v>
      </c>
      <c r="E1803" s="39" t="s">
        <v>241</v>
      </c>
      <c r="F1803" s="177" t="s">
        <v>6319</v>
      </c>
      <c r="G1803" s="177" t="s">
        <v>6320</v>
      </c>
      <c r="H1803" s="203">
        <v>37825689170</v>
      </c>
      <c r="I1803" s="177" t="s">
        <v>32</v>
      </c>
      <c r="J1803" s="39" t="s">
        <v>6321</v>
      </c>
      <c r="K1803" s="39" t="s">
        <v>802</v>
      </c>
    </row>
    <row r="1804" spans="1:11">
      <c r="A1804" s="39" t="s">
        <v>6322</v>
      </c>
      <c r="B1804" s="39" t="s">
        <v>6322</v>
      </c>
      <c r="C1804" s="39" t="s">
        <v>35</v>
      </c>
      <c r="D1804" s="39" t="s">
        <v>241</v>
      </c>
      <c r="E1804" s="39" t="s">
        <v>241</v>
      </c>
      <c r="F1804" s="177" t="s">
        <v>6323</v>
      </c>
      <c r="G1804" s="177" t="s">
        <v>6324</v>
      </c>
      <c r="H1804" s="203">
        <v>37262178002</v>
      </c>
      <c r="I1804" s="177" t="s">
        <v>32</v>
      </c>
      <c r="J1804" s="39" t="s">
        <v>1308</v>
      </c>
      <c r="K1804" s="39" t="s">
        <v>802</v>
      </c>
    </row>
    <row r="1805" spans="1:11">
      <c r="A1805" s="39" t="s">
        <v>6325</v>
      </c>
      <c r="B1805" s="39" t="s">
        <v>6325</v>
      </c>
      <c r="C1805" s="39" t="s">
        <v>35</v>
      </c>
      <c r="D1805" s="39" t="s">
        <v>241</v>
      </c>
      <c r="E1805" s="39" t="s">
        <v>241</v>
      </c>
      <c r="F1805" s="177" t="s">
        <v>6326</v>
      </c>
      <c r="G1805" s="177" t="s">
        <v>6327</v>
      </c>
      <c r="H1805" s="203">
        <v>29636862626</v>
      </c>
      <c r="I1805" s="177" t="s">
        <v>32</v>
      </c>
      <c r="J1805" s="39" t="s">
        <v>2461</v>
      </c>
      <c r="K1805" s="39" t="s">
        <v>802</v>
      </c>
    </row>
    <row r="1806" spans="1:11">
      <c r="A1806" s="39" t="s">
        <v>6328</v>
      </c>
      <c r="B1806" s="39" t="s">
        <v>6328</v>
      </c>
      <c r="C1806" s="39" t="s">
        <v>35</v>
      </c>
      <c r="D1806" s="39" t="s">
        <v>241</v>
      </c>
      <c r="E1806" s="39" t="s">
        <v>241</v>
      </c>
      <c r="F1806" s="177" t="s">
        <v>6329</v>
      </c>
      <c r="G1806" s="177" t="s">
        <v>6330</v>
      </c>
      <c r="H1806" s="203">
        <v>2755307090</v>
      </c>
      <c r="I1806" s="177" t="s">
        <v>32</v>
      </c>
      <c r="J1806" s="39" t="s">
        <v>5225</v>
      </c>
      <c r="K1806" s="39" t="s">
        <v>802</v>
      </c>
    </row>
    <row r="1807" spans="1:11">
      <c r="A1807" s="39" t="s">
        <v>6331</v>
      </c>
      <c r="B1807" s="39" t="s">
        <v>6331</v>
      </c>
      <c r="C1807" s="39" t="s">
        <v>35</v>
      </c>
      <c r="D1807" s="39" t="s">
        <v>241</v>
      </c>
      <c r="E1807" s="39" t="s">
        <v>241</v>
      </c>
      <c r="F1807" s="177" t="s">
        <v>6332</v>
      </c>
      <c r="G1807" s="177" t="s">
        <v>6333</v>
      </c>
      <c r="H1807" s="203">
        <v>10033822118</v>
      </c>
      <c r="I1807" s="177" t="s">
        <v>32</v>
      </c>
      <c r="J1807" s="39" t="s">
        <v>812</v>
      </c>
      <c r="K1807" s="39" t="s">
        <v>485</v>
      </c>
    </row>
    <row r="1808" spans="1:11">
      <c r="A1808" s="39" t="s">
        <v>6334</v>
      </c>
      <c r="B1808" s="39" t="s">
        <v>6334</v>
      </c>
      <c r="C1808" s="39" t="s">
        <v>35</v>
      </c>
      <c r="D1808" s="39" t="s">
        <v>241</v>
      </c>
      <c r="E1808" s="39" t="s">
        <v>241</v>
      </c>
      <c r="F1808" s="177" t="s">
        <v>6335</v>
      </c>
      <c r="G1808" s="177" t="s">
        <v>6336</v>
      </c>
      <c r="H1808" s="203">
        <v>33230259794</v>
      </c>
      <c r="I1808" s="177" t="s">
        <v>32</v>
      </c>
      <c r="J1808" s="39" t="s">
        <v>2218</v>
      </c>
      <c r="K1808" s="39" t="s">
        <v>546</v>
      </c>
    </row>
    <row r="1809" spans="1:13">
      <c r="A1809" s="39" t="s">
        <v>6337</v>
      </c>
      <c r="B1809" s="39" t="s">
        <v>6337</v>
      </c>
      <c r="C1809" s="39" t="s">
        <v>35</v>
      </c>
      <c r="D1809" s="39" t="s">
        <v>241</v>
      </c>
      <c r="E1809" s="39" t="s">
        <v>241</v>
      </c>
      <c r="F1809" s="177" t="s">
        <v>6338</v>
      </c>
      <c r="G1809" s="177" t="s">
        <v>6339</v>
      </c>
      <c r="H1809" s="203">
        <v>28615514834</v>
      </c>
      <c r="I1809" s="177" t="s">
        <v>32</v>
      </c>
      <c r="J1809" s="39" t="s">
        <v>5979</v>
      </c>
      <c r="K1809" s="39" t="s">
        <v>802</v>
      </c>
    </row>
    <row r="1810" spans="1:13">
      <c r="A1810" s="39" t="s">
        <v>6340</v>
      </c>
      <c r="B1810" s="39" t="s">
        <v>6340</v>
      </c>
      <c r="C1810" s="39" t="s">
        <v>35</v>
      </c>
      <c r="D1810" s="39" t="s">
        <v>241</v>
      </c>
      <c r="E1810" s="39" t="s">
        <v>241</v>
      </c>
      <c r="F1810" s="177" t="s">
        <v>6341</v>
      </c>
      <c r="G1810" s="177" t="s">
        <v>6342</v>
      </c>
      <c r="H1810" s="203">
        <v>34838633378</v>
      </c>
      <c r="I1810" s="177" t="s">
        <v>32</v>
      </c>
      <c r="J1810" s="39" t="s">
        <v>4276</v>
      </c>
      <c r="K1810" s="39" t="s">
        <v>546</v>
      </c>
      <c r="M1810" s="69" t="s">
        <v>26</v>
      </c>
    </row>
    <row r="1811" spans="1:13">
      <c r="A1811" s="39" t="s">
        <v>6343</v>
      </c>
      <c r="B1811" s="39" t="s">
        <v>6343</v>
      </c>
      <c r="C1811" s="39" t="s">
        <v>35</v>
      </c>
      <c r="D1811" s="39" t="s">
        <v>241</v>
      </c>
      <c r="E1811" s="39" t="s">
        <v>241</v>
      </c>
      <c r="F1811" s="177" t="s">
        <v>6335</v>
      </c>
      <c r="G1811" s="177" t="s">
        <v>6336</v>
      </c>
      <c r="H1811" s="189">
        <v>33230259794</v>
      </c>
      <c r="I1811" s="177" t="s">
        <v>32</v>
      </c>
      <c r="J1811" s="39" t="s">
        <v>2892</v>
      </c>
      <c r="K1811" s="39" t="s">
        <v>802</v>
      </c>
    </row>
    <row r="1812" spans="1:13">
      <c r="A1812" s="39" t="s">
        <v>362</v>
      </c>
      <c r="B1812" s="39" t="s">
        <v>362</v>
      </c>
      <c r="C1812" s="39" t="s">
        <v>35</v>
      </c>
      <c r="D1812" s="39" t="s">
        <v>241</v>
      </c>
      <c r="E1812" s="39" t="s">
        <v>241</v>
      </c>
      <c r="F1812" s="177" t="s">
        <v>363</v>
      </c>
      <c r="G1812" s="177" t="s">
        <v>364</v>
      </c>
      <c r="H1812" s="177" t="s">
        <v>365</v>
      </c>
      <c r="I1812" s="177" t="s">
        <v>32</v>
      </c>
      <c r="J1812" s="39" t="s">
        <v>175</v>
      </c>
      <c r="K1812" s="39" t="s">
        <v>78</v>
      </c>
    </row>
    <row r="1813" spans="1:13">
      <c r="A1813" s="39" t="s">
        <v>6344</v>
      </c>
      <c r="B1813" s="39" t="s">
        <v>6344</v>
      </c>
      <c r="C1813" s="39" t="s">
        <v>35</v>
      </c>
      <c r="D1813" s="39" t="s">
        <v>241</v>
      </c>
      <c r="E1813" s="39" t="s">
        <v>241</v>
      </c>
      <c r="F1813" s="177" t="s">
        <v>6345</v>
      </c>
      <c r="G1813" s="177" t="s">
        <v>6346</v>
      </c>
      <c r="H1813" s="177" t="s">
        <v>6347</v>
      </c>
      <c r="I1813" s="177" t="s">
        <v>32</v>
      </c>
      <c r="J1813" s="39" t="s">
        <v>1371</v>
      </c>
      <c r="K1813" s="39" t="s">
        <v>546</v>
      </c>
    </row>
    <row r="1814" spans="1:13">
      <c r="A1814" s="39" t="s">
        <v>6348</v>
      </c>
      <c r="B1814" s="39" t="s">
        <v>6348</v>
      </c>
      <c r="C1814" s="39" t="s">
        <v>35</v>
      </c>
      <c r="D1814" s="39" t="s">
        <v>241</v>
      </c>
      <c r="E1814" s="39" t="s">
        <v>241</v>
      </c>
      <c r="F1814" s="177" t="s">
        <v>6349</v>
      </c>
      <c r="G1814" s="177" t="s">
        <v>6350</v>
      </c>
      <c r="H1814" s="189">
        <v>18801417638</v>
      </c>
      <c r="I1814" s="189" t="s">
        <v>23</v>
      </c>
      <c r="J1814" s="39" t="s">
        <v>18</v>
      </c>
      <c r="K1814" s="39" t="s">
        <v>485</v>
      </c>
    </row>
    <row r="1815" spans="1:13">
      <c r="A1815" s="39" t="s">
        <v>6351</v>
      </c>
      <c r="B1815" s="39" t="s">
        <v>6351</v>
      </c>
      <c r="C1815" s="39" t="s">
        <v>35</v>
      </c>
      <c r="D1815" s="39" t="s">
        <v>241</v>
      </c>
      <c r="E1815" s="39" t="s">
        <v>241</v>
      </c>
      <c r="F1815" s="177" t="s">
        <v>6352</v>
      </c>
      <c r="G1815" s="177" t="s">
        <v>6353</v>
      </c>
      <c r="H1815" s="189">
        <v>15554820818</v>
      </c>
      <c r="I1815" s="177" t="s">
        <v>32</v>
      </c>
      <c r="J1815" s="39" t="s">
        <v>3078</v>
      </c>
      <c r="K1815" s="39" t="s">
        <v>802</v>
      </c>
    </row>
    <row r="1816" spans="1:13">
      <c r="A1816" s="39" t="s">
        <v>6354</v>
      </c>
      <c r="B1816" s="39" t="s">
        <v>6354</v>
      </c>
      <c r="C1816" s="39" t="s">
        <v>35</v>
      </c>
      <c r="D1816" s="39" t="s">
        <v>241</v>
      </c>
      <c r="E1816" s="39" t="s">
        <v>241</v>
      </c>
      <c r="F1816" s="177" t="s">
        <v>6355</v>
      </c>
      <c r="G1816" s="177" t="s">
        <v>6356</v>
      </c>
      <c r="H1816" s="189">
        <v>35407042130</v>
      </c>
      <c r="I1816" s="177" t="s">
        <v>32</v>
      </c>
      <c r="J1816" s="39" t="s">
        <v>2162</v>
      </c>
      <c r="K1816" s="39" t="s">
        <v>546</v>
      </c>
    </row>
    <row r="1817" spans="1:13">
      <c r="A1817" s="39" t="s">
        <v>6357</v>
      </c>
      <c r="B1817" s="39" t="s">
        <v>6357</v>
      </c>
      <c r="C1817" s="39" t="s">
        <v>35</v>
      </c>
      <c r="D1817" s="39" t="s">
        <v>241</v>
      </c>
      <c r="E1817" s="39" t="s">
        <v>241</v>
      </c>
      <c r="F1817" s="177" t="s">
        <v>6358</v>
      </c>
      <c r="G1817" s="177" t="s">
        <v>6359</v>
      </c>
      <c r="H1817" s="426">
        <v>34171825826</v>
      </c>
      <c r="I1817" s="177" t="s">
        <v>32</v>
      </c>
      <c r="J1817" s="39" t="s">
        <v>2366</v>
      </c>
      <c r="K1817" s="39" t="s">
        <v>802</v>
      </c>
    </row>
    <row r="1818" spans="1:13">
      <c r="A1818" s="39" t="s">
        <v>6360</v>
      </c>
      <c r="B1818" s="39" t="s">
        <v>6360</v>
      </c>
      <c r="C1818" s="39" t="s">
        <v>35</v>
      </c>
      <c r="D1818" s="39" t="s">
        <v>241</v>
      </c>
      <c r="E1818" s="39" t="s">
        <v>241</v>
      </c>
      <c r="F1818" s="177" t="s">
        <v>6361</v>
      </c>
      <c r="G1818" s="177" t="s">
        <v>6362</v>
      </c>
      <c r="H1818" s="189">
        <v>17482506770</v>
      </c>
      <c r="I1818" s="177" t="s">
        <v>32</v>
      </c>
      <c r="J1818" s="39" t="s">
        <v>5521</v>
      </c>
      <c r="K1818" s="39" t="s">
        <v>546</v>
      </c>
    </row>
    <row r="1819" spans="1:13">
      <c r="A1819" s="39" t="s">
        <v>6363</v>
      </c>
      <c r="B1819" s="39" t="s">
        <v>6363</v>
      </c>
      <c r="C1819" s="39" t="s">
        <v>35</v>
      </c>
      <c r="D1819" s="39" t="s">
        <v>241</v>
      </c>
      <c r="E1819" s="39" t="s">
        <v>241</v>
      </c>
      <c r="F1819" s="177" t="s">
        <v>6364</v>
      </c>
      <c r="G1819" s="177" t="s">
        <v>6365</v>
      </c>
      <c r="H1819" s="426">
        <v>10625627342</v>
      </c>
      <c r="I1819" s="177" t="s">
        <v>32</v>
      </c>
      <c r="J1819" s="39" t="s">
        <v>3890</v>
      </c>
      <c r="K1819" s="39" t="s">
        <v>802</v>
      </c>
    </row>
    <row r="1820" spans="1:13">
      <c r="A1820" s="39" t="s">
        <v>6366</v>
      </c>
      <c r="B1820" s="39" t="s">
        <v>6366</v>
      </c>
      <c r="C1820" s="39" t="s">
        <v>35</v>
      </c>
      <c r="D1820" s="39" t="s">
        <v>241</v>
      </c>
      <c r="E1820" s="39" t="s">
        <v>241</v>
      </c>
      <c r="F1820" s="177" t="s">
        <v>6367</v>
      </c>
      <c r="G1820" s="177" t="s">
        <v>6368</v>
      </c>
      <c r="H1820" s="189">
        <v>24462664274</v>
      </c>
      <c r="I1820" s="177" t="s">
        <v>32</v>
      </c>
      <c r="J1820" s="39" t="s">
        <v>1317</v>
      </c>
      <c r="K1820" s="39" t="s">
        <v>802</v>
      </c>
    </row>
    <row r="1821" spans="1:13">
      <c r="A1821" s="39" t="s">
        <v>6369</v>
      </c>
      <c r="B1821" s="39" t="s">
        <v>6369</v>
      </c>
      <c r="C1821" s="39" t="s">
        <v>35</v>
      </c>
      <c r="D1821" s="39" t="s">
        <v>241</v>
      </c>
      <c r="E1821" s="39" t="s">
        <v>241</v>
      </c>
      <c r="F1821" s="177" t="s">
        <v>6370</v>
      </c>
      <c r="G1821" s="177" t="s">
        <v>6371</v>
      </c>
      <c r="H1821" s="426">
        <v>42697556642</v>
      </c>
      <c r="I1821" s="177" t="s">
        <v>32</v>
      </c>
      <c r="J1821" s="39" t="s">
        <v>5758</v>
      </c>
      <c r="K1821" s="39" t="s">
        <v>802</v>
      </c>
    </row>
    <row r="1822" spans="1:13">
      <c r="A1822" s="39" t="s">
        <v>6372</v>
      </c>
      <c r="B1822" s="39" t="s">
        <v>6372</v>
      </c>
      <c r="C1822" s="39" t="s">
        <v>35</v>
      </c>
      <c r="D1822" s="39" t="s">
        <v>241</v>
      </c>
      <c r="E1822" s="39" t="s">
        <v>241</v>
      </c>
      <c r="F1822" s="177" t="s">
        <v>6373</v>
      </c>
      <c r="G1822" s="177" t="s">
        <v>6374</v>
      </c>
      <c r="H1822" s="189">
        <v>17047898534</v>
      </c>
      <c r="I1822" s="177" t="s">
        <v>32</v>
      </c>
      <c r="J1822" s="39" t="s">
        <v>6255</v>
      </c>
      <c r="K1822" s="39" t="s">
        <v>802</v>
      </c>
    </row>
    <row r="1823" spans="1:13">
      <c r="A1823" s="39" t="s">
        <v>6375</v>
      </c>
      <c r="B1823" s="39" t="s">
        <v>6375</v>
      </c>
      <c r="C1823" s="39" t="s">
        <v>35</v>
      </c>
      <c r="D1823" s="39" t="s">
        <v>241</v>
      </c>
      <c r="E1823" s="39" t="s">
        <v>241</v>
      </c>
      <c r="F1823" s="177" t="s">
        <v>6376</v>
      </c>
      <c r="G1823" s="177" t="s">
        <v>6377</v>
      </c>
      <c r="H1823" s="426">
        <v>20317466594</v>
      </c>
      <c r="I1823" s="177" t="s">
        <v>32</v>
      </c>
      <c r="J1823" s="39" t="s">
        <v>3838</v>
      </c>
      <c r="K1823" s="39" t="s">
        <v>802</v>
      </c>
    </row>
    <row r="1824" spans="1:13">
      <c r="A1824" s="39" t="s">
        <v>366</v>
      </c>
      <c r="B1824" s="39" t="s">
        <v>366</v>
      </c>
      <c r="C1824" s="39" t="s">
        <v>35</v>
      </c>
      <c r="D1824" s="39" t="s">
        <v>241</v>
      </c>
      <c r="E1824" s="39" t="s">
        <v>241</v>
      </c>
      <c r="F1824" s="177" t="s">
        <v>367</v>
      </c>
      <c r="G1824" s="177" t="s">
        <v>368</v>
      </c>
      <c r="H1824" s="189">
        <v>12571721894</v>
      </c>
      <c r="I1824" s="177" t="s">
        <v>32</v>
      </c>
      <c r="J1824" s="39" t="s">
        <v>61</v>
      </c>
      <c r="K1824" s="39" t="s">
        <v>24</v>
      </c>
    </row>
    <row r="1825" spans="1:13">
      <c r="A1825" s="39" t="s">
        <v>6378</v>
      </c>
      <c r="B1825" s="39" t="s">
        <v>6378</v>
      </c>
      <c r="C1825" s="39" t="s">
        <v>35</v>
      </c>
      <c r="D1825" s="39" t="s">
        <v>241</v>
      </c>
      <c r="E1825" s="39" t="s">
        <v>241</v>
      </c>
      <c r="F1825" s="177" t="s">
        <v>6379</v>
      </c>
      <c r="G1825" s="177" t="s">
        <v>6380</v>
      </c>
      <c r="H1825" s="189">
        <v>19176214178</v>
      </c>
      <c r="I1825" s="177" t="s">
        <v>32</v>
      </c>
      <c r="J1825" s="39" t="s">
        <v>2617</v>
      </c>
      <c r="K1825" s="506" t="s">
        <v>485</v>
      </c>
      <c r="M1825" s="69" t="s">
        <v>26</v>
      </c>
    </row>
    <row r="1826" spans="1:13">
      <c r="A1826" s="252" t="s">
        <v>6381</v>
      </c>
      <c r="B1826" s="252" t="s">
        <v>6381</v>
      </c>
      <c r="C1826" s="252" t="s">
        <v>35</v>
      </c>
      <c r="D1826" s="252" t="s">
        <v>241</v>
      </c>
      <c r="E1826" s="252" t="s">
        <v>241</v>
      </c>
      <c r="F1826" s="412" t="s">
        <v>6382</v>
      </c>
      <c r="G1826" s="412" t="s">
        <v>6383</v>
      </c>
      <c r="H1826" s="406">
        <v>13726653410</v>
      </c>
      <c r="I1826" s="406" t="s">
        <v>54</v>
      </c>
      <c r="J1826" s="432" t="s">
        <v>54</v>
      </c>
      <c r="K1826" s="39" t="s">
        <v>485</v>
      </c>
      <c r="L1826" s="252"/>
    </row>
    <row r="1827" spans="1:13">
      <c r="A1827" s="39" t="s">
        <v>6384</v>
      </c>
      <c r="B1827" s="39" t="s">
        <v>6384</v>
      </c>
      <c r="C1827" s="39" t="s">
        <v>35</v>
      </c>
      <c r="D1827" s="39" t="s">
        <v>241</v>
      </c>
      <c r="E1827" s="39" t="s">
        <v>241</v>
      </c>
      <c r="F1827" s="177" t="s">
        <v>6385</v>
      </c>
      <c r="G1827" s="177" t="s">
        <v>6386</v>
      </c>
      <c r="H1827" s="189">
        <v>14748504230</v>
      </c>
      <c r="I1827" s="177" t="s">
        <v>32</v>
      </c>
      <c r="J1827" s="39" t="s">
        <v>4426</v>
      </c>
      <c r="K1827" s="39" t="s">
        <v>3495</v>
      </c>
    </row>
    <row r="1828" spans="1:13">
      <c r="A1828" s="39" t="s">
        <v>6387</v>
      </c>
      <c r="B1828" s="39" t="s">
        <v>6387</v>
      </c>
      <c r="C1828" s="39" t="s">
        <v>35</v>
      </c>
      <c r="D1828" s="39" t="s">
        <v>241</v>
      </c>
      <c r="E1828" s="39" t="s">
        <v>241</v>
      </c>
      <c r="F1828" s="177" t="s">
        <v>6388</v>
      </c>
      <c r="G1828" s="177" t="s">
        <v>6389</v>
      </c>
      <c r="H1828" s="189">
        <v>10394939558</v>
      </c>
      <c r="I1828" s="177" t="s">
        <v>32</v>
      </c>
      <c r="J1828" s="39" t="s">
        <v>2254</v>
      </c>
      <c r="K1828" s="39" t="s">
        <v>802</v>
      </c>
    </row>
    <row r="1829" spans="1:13">
      <c r="A1829" s="39" t="s">
        <v>6390</v>
      </c>
      <c r="B1829" s="39" t="s">
        <v>6390</v>
      </c>
      <c r="C1829" s="39" t="s">
        <v>35</v>
      </c>
      <c r="D1829" s="39" t="s">
        <v>241</v>
      </c>
      <c r="E1829" s="39" t="s">
        <v>241</v>
      </c>
      <c r="F1829" s="177" t="s">
        <v>6391</v>
      </c>
      <c r="G1829" s="177" t="s">
        <v>6392</v>
      </c>
      <c r="H1829" s="426">
        <v>9373088738</v>
      </c>
      <c r="I1829" s="177" t="s">
        <v>32</v>
      </c>
      <c r="J1829" s="39" t="s">
        <v>4638</v>
      </c>
      <c r="K1829" s="39" t="s">
        <v>802</v>
      </c>
    </row>
    <row r="1830" spans="1:13">
      <c r="A1830" s="39" t="s">
        <v>6393</v>
      </c>
      <c r="B1830" s="39" t="s">
        <v>6393</v>
      </c>
      <c r="C1830" s="39" t="s">
        <v>35</v>
      </c>
      <c r="D1830" s="39" t="s">
        <v>241</v>
      </c>
      <c r="E1830" s="39" t="s">
        <v>241</v>
      </c>
      <c r="F1830" s="177" t="s">
        <v>6394</v>
      </c>
      <c r="G1830" s="177" t="s">
        <v>6395</v>
      </c>
      <c r="H1830" s="189">
        <v>34353224354</v>
      </c>
      <c r="I1830" s="177" t="s">
        <v>32</v>
      </c>
      <c r="J1830" s="39" t="s">
        <v>4618</v>
      </c>
      <c r="K1830" s="39" t="s">
        <v>802</v>
      </c>
    </row>
    <row r="1831" spans="1:13">
      <c r="A1831" s="39" t="s">
        <v>6396</v>
      </c>
      <c r="B1831" s="39" t="s">
        <v>6396</v>
      </c>
      <c r="C1831" s="39" t="s">
        <v>35</v>
      </c>
      <c r="D1831" s="39" t="s">
        <v>241</v>
      </c>
      <c r="E1831" s="39" t="s">
        <v>241</v>
      </c>
      <c r="F1831" s="177" t="s">
        <v>6397</v>
      </c>
      <c r="G1831" s="177" t="s">
        <v>6398</v>
      </c>
      <c r="H1831" s="189">
        <v>6847691474</v>
      </c>
      <c r="I1831" s="177" t="s">
        <v>32</v>
      </c>
      <c r="J1831" s="39" t="s">
        <v>4374</v>
      </c>
      <c r="K1831" s="39" t="s">
        <v>802</v>
      </c>
    </row>
    <row r="1832" spans="1:13">
      <c r="A1832" s="39" t="s">
        <v>6399</v>
      </c>
      <c r="B1832" s="39" t="s">
        <v>6399</v>
      </c>
      <c r="C1832" s="39" t="s">
        <v>35</v>
      </c>
      <c r="D1832" s="39" t="s">
        <v>241</v>
      </c>
      <c r="E1832" s="39" t="s">
        <v>241</v>
      </c>
      <c r="F1832" s="177" t="s">
        <v>6400</v>
      </c>
      <c r="G1832" s="177" t="s">
        <v>6401</v>
      </c>
      <c r="H1832" s="426">
        <v>6115520162</v>
      </c>
      <c r="I1832" s="426" t="s">
        <v>23</v>
      </c>
      <c r="J1832" s="39" t="s">
        <v>18</v>
      </c>
      <c r="K1832" s="39" t="s">
        <v>485</v>
      </c>
    </row>
    <row r="1833" spans="1:13">
      <c r="A1833" s="39" t="s">
        <v>6402</v>
      </c>
      <c r="B1833" s="39" t="s">
        <v>6402</v>
      </c>
      <c r="C1833" s="39" t="s">
        <v>35</v>
      </c>
      <c r="D1833" s="39" t="s">
        <v>241</v>
      </c>
      <c r="E1833" s="39" t="s">
        <v>241</v>
      </c>
      <c r="F1833" s="177" t="s">
        <v>6403</v>
      </c>
      <c r="G1833" s="177" t="s">
        <v>6404</v>
      </c>
      <c r="H1833" s="189">
        <v>9024473810</v>
      </c>
      <c r="I1833" s="177" t="s">
        <v>32</v>
      </c>
      <c r="J1833" s="39" t="s">
        <v>3219</v>
      </c>
      <c r="K1833" s="39" t="s">
        <v>546</v>
      </c>
    </row>
    <row r="1834" spans="1:13">
      <c r="A1834" s="39" t="s">
        <v>6405</v>
      </c>
      <c r="B1834" s="39" t="s">
        <v>6405</v>
      </c>
      <c r="C1834" s="39" t="s">
        <v>35</v>
      </c>
      <c r="D1834" s="39" t="s">
        <v>241</v>
      </c>
      <c r="E1834" s="39" t="s">
        <v>241</v>
      </c>
      <c r="F1834" s="177" t="s">
        <v>6406</v>
      </c>
      <c r="G1834" s="177" t="s">
        <v>6407</v>
      </c>
      <c r="H1834" s="189">
        <v>33317694434</v>
      </c>
      <c r="I1834" s="177" t="s">
        <v>32</v>
      </c>
      <c r="J1834" s="39" t="s">
        <v>4391</v>
      </c>
      <c r="K1834" s="39" t="s">
        <v>802</v>
      </c>
    </row>
    <row r="1835" spans="1:13">
      <c r="A1835" s="39" t="s">
        <v>6408</v>
      </c>
      <c r="B1835" s="39" t="s">
        <v>6408</v>
      </c>
      <c r="C1835" s="39" t="s">
        <v>35</v>
      </c>
      <c r="D1835" s="39" t="s">
        <v>241</v>
      </c>
      <c r="E1835" s="39" t="s">
        <v>241</v>
      </c>
      <c r="F1835" s="177" t="s">
        <v>6409</v>
      </c>
      <c r="G1835" s="177" t="s">
        <v>6410</v>
      </c>
      <c r="H1835" s="189">
        <v>9973355942</v>
      </c>
      <c r="I1835" s="177" t="s">
        <v>32</v>
      </c>
      <c r="J1835" s="39" t="s">
        <v>3910</v>
      </c>
      <c r="K1835" s="39" t="s">
        <v>802</v>
      </c>
    </row>
    <row r="1836" spans="1:13">
      <c r="A1836" s="39" t="s">
        <v>6411</v>
      </c>
      <c r="B1836" s="39" t="s">
        <v>6411</v>
      </c>
      <c r="C1836" s="39" t="s">
        <v>35</v>
      </c>
      <c r="D1836" s="39" t="s">
        <v>241</v>
      </c>
      <c r="E1836" s="39" t="s">
        <v>241</v>
      </c>
      <c r="F1836" s="177" t="s">
        <v>6412</v>
      </c>
      <c r="G1836" s="177" t="s">
        <v>6413</v>
      </c>
      <c r="H1836" s="189">
        <v>37550326754</v>
      </c>
      <c r="I1836" s="177" t="s">
        <v>32</v>
      </c>
      <c r="J1836" s="406" t="s">
        <v>6414</v>
      </c>
      <c r="K1836" s="39" t="s">
        <v>802</v>
      </c>
      <c r="L1836" s="406"/>
    </row>
    <row r="1837" spans="1:13">
      <c r="A1837" s="39" t="s">
        <v>369</v>
      </c>
      <c r="B1837" s="39" t="s">
        <v>369</v>
      </c>
      <c r="C1837" s="39" t="s">
        <v>35</v>
      </c>
      <c r="D1837" s="39" t="s">
        <v>241</v>
      </c>
      <c r="E1837" s="39" t="s">
        <v>241</v>
      </c>
      <c r="F1837" s="177" t="s">
        <v>370</v>
      </c>
      <c r="G1837" s="177" t="s">
        <v>371</v>
      </c>
      <c r="H1837" s="189">
        <v>15717642662</v>
      </c>
      <c r="I1837" s="189" t="s">
        <v>23</v>
      </c>
      <c r="J1837" s="39" t="s">
        <v>18</v>
      </c>
      <c r="K1837" s="39" t="s">
        <v>24</v>
      </c>
    </row>
    <row r="1838" spans="1:13">
      <c r="A1838" s="39" t="s">
        <v>6415</v>
      </c>
      <c r="B1838" s="39" t="s">
        <v>6415</v>
      </c>
      <c r="C1838" s="39" t="s">
        <v>35</v>
      </c>
      <c r="D1838" s="39" t="s">
        <v>241</v>
      </c>
      <c r="E1838" s="39" t="s">
        <v>241</v>
      </c>
      <c r="F1838" s="177" t="s">
        <v>6416</v>
      </c>
      <c r="G1838" s="177" t="s">
        <v>6417</v>
      </c>
      <c r="H1838" s="189">
        <v>42625090982</v>
      </c>
      <c r="I1838" s="177" t="s">
        <v>32</v>
      </c>
      <c r="J1838" s="39" t="s">
        <v>3500</v>
      </c>
      <c r="K1838" s="39" t="s">
        <v>802</v>
      </c>
    </row>
    <row r="1839" spans="1:13">
      <c r="A1839" s="39" t="s">
        <v>6418</v>
      </c>
      <c r="B1839" s="39" t="s">
        <v>6418</v>
      </c>
      <c r="C1839" s="39" t="s">
        <v>35</v>
      </c>
      <c r="D1839" s="39" t="s">
        <v>241</v>
      </c>
      <c r="E1839" s="39" t="s">
        <v>241</v>
      </c>
      <c r="F1839" s="177" t="s">
        <v>6419</v>
      </c>
      <c r="G1839" s="177" t="s">
        <v>6420</v>
      </c>
      <c r="H1839" s="189">
        <v>35494476770</v>
      </c>
      <c r="I1839" s="177" t="s">
        <v>32</v>
      </c>
      <c r="J1839" s="39" t="s">
        <v>1509</v>
      </c>
      <c r="K1839" s="39" t="s">
        <v>802</v>
      </c>
    </row>
    <row r="1840" spans="1:13">
      <c r="A1840" s="39" t="s">
        <v>6421</v>
      </c>
      <c r="B1840" s="39" t="s">
        <v>6421</v>
      </c>
      <c r="C1840" s="39" t="s">
        <v>35</v>
      </c>
      <c r="D1840" s="39" t="s">
        <v>241</v>
      </c>
      <c r="E1840" s="39" t="s">
        <v>241</v>
      </c>
      <c r="F1840" s="177" t="s">
        <v>6422</v>
      </c>
      <c r="G1840" s="177" t="s">
        <v>6423</v>
      </c>
      <c r="H1840" s="189">
        <v>7796573606</v>
      </c>
      <c r="I1840" s="177" t="s">
        <v>32</v>
      </c>
      <c r="J1840" s="39" t="s">
        <v>5715</v>
      </c>
      <c r="K1840" s="39" t="s">
        <v>802</v>
      </c>
    </row>
    <row r="1841" spans="1:13">
      <c r="A1841" s="39" t="s">
        <v>6424</v>
      </c>
      <c r="B1841" s="39" t="s">
        <v>6424</v>
      </c>
      <c r="C1841" s="39" t="s">
        <v>35</v>
      </c>
      <c r="D1841" s="39" t="s">
        <v>241</v>
      </c>
      <c r="E1841" s="39" t="s">
        <v>241</v>
      </c>
      <c r="F1841" s="177" t="s">
        <v>6425</v>
      </c>
      <c r="G1841" s="177" t="s">
        <v>6426</v>
      </c>
      <c r="H1841" s="189">
        <v>37671259106</v>
      </c>
      <c r="I1841" s="177" t="s">
        <v>32</v>
      </c>
      <c r="J1841" s="39" t="s">
        <v>6134</v>
      </c>
      <c r="K1841" s="39" t="s">
        <v>802</v>
      </c>
    </row>
    <row r="1842" spans="1:13">
      <c r="A1842" s="39" t="s">
        <v>6427</v>
      </c>
      <c r="B1842" s="39" t="s">
        <v>6427</v>
      </c>
      <c r="C1842" s="39" t="s">
        <v>35</v>
      </c>
      <c r="D1842" s="39" t="s">
        <v>241</v>
      </c>
      <c r="E1842" s="39" t="s">
        <v>241</v>
      </c>
      <c r="F1842" s="177" t="s">
        <v>6428</v>
      </c>
      <c r="G1842" s="177" t="s">
        <v>6429</v>
      </c>
      <c r="H1842" s="189">
        <v>33196762082</v>
      </c>
      <c r="I1842" s="177" t="s">
        <v>32</v>
      </c>
      <c r="J1842" s="39" t="s">
        <v>1303</v>
      </c>
      <c r="K1842" s="39" t="s">
        <v>802</v>
      </c>
    </row>
    <row r="1843" spans="1:13">
      <c r="A1843" s="39" t="s">
        <v>6430</v>
      </c>
      <c r="B1843" s="39" t="s">
        <v>6430</v>
      </c>
      <c r="C1843" s="39" t="s">
        <v>35</v>
      </c>
      <c r="D1843" s="39" t="s">
        <v>241</v>
      </c>
      <c r="E1843" s="39" t="s">
        <v>241</v>
      </c>
      <c r="F1843" s="177" t="s">
        <v>6431</v>
      </c>
      <c r="G1843" s="177" t="s">
        <v>6432</v>
      </c>
      <c r="H1843" s="189">
        <v>24860034722</v>
      </c>
      <c r="I1843" s="177" t="s">
        <v>32</v>
      </c>
      <c r="J1843" s="39" t="s">
        <v>5146</v>
      </c>
      <c r="K1843" s="39" t="s">
        <v>546</v>
      </c>
      <c r="M1843" s="69" t="s">
        <v>26</v>
      </c>
    </row>
    <row r="1844" spans="1:13">
      <c r="A1844" s="39" t="s">
        <v>6433</v>
      </c>
      <c r="B1844" s="39" t="s">
        <v>6433</v>
      </c>
      <c r="C1844" s="39" t="s">
        <v>35</v>
      </c>
      <c r="D1844" s="39" t="s">
        <v>241</v>
      </c>
      <c r="E1844" s="39" t="s">
        <v>241</v>
      </c>
      <c r="F1844" s="177" t="s">
        <v>6434</v>
      </c>
      <c r="G1844" s="177" t="s">
        <v>6435</v>
      </c>
      <c r="H1844" s="189">
        <v>2656948646</v>
      </c>
      <c r="I1844" s="177" t="s">
        <v>32</v>
      </c>
      <c r="J1844" s="39" t="s">
        <v>3838</v>
      </c>
      <c r="K1844" s="39" t="s">
        <v>802</v>
      </c>
    </row>
    <row r="1845" spans="1:13">
      <c r="A1845" s="39" t="s">
        <v>372</v>
      </c>
      <c r="B1845" s="39" t="s">
        <v>372</v>
      </c>
      <c r="C1845" s="39" t="s">
        <v>35</v>
      </c>
      <c r="D1845" s="39" t="s">
        <v>241</v>
      </c>
      <c r="E1845" s="39" t="s">
        <v>241</v>
      </c>
      <c r="F1845" s="177" t="s">
        <v>373</v>
      </c>
      <c r="G1845" s="177" t="s">
        <v>374</v>
      </c>
      <c r="H1845" s="189">
        <v>26666415074</v>
      </c>
      <c r="I1845" s="177" t="s">
        <v>32</v>
      </c>
      <c r="J1845" s="39" t="s">
        <v>61</v>
      </c>
      <c r="K1845" s="39" t="s">
        <v>24</v>
      </c>
    </row>
    <row r="1846" spans="1:13">
      <c r="A1846" s="39" t="s">
        <v>6436</v>
      </c>
      <c r="B1846" s="39" t="s">
        <v>6436</v>
      </c>
      <c r="C1846" s="39" t="s">
        <v>35</v>
      </c>
      <c r="D1846" s="39" t="s">
        <v>241</v>
      </c>
      <c r="E1846" s="39" t="s">
        <v>241</v>
      </c>
      <c r="F1846" s="177" t="s">
        <v>6437</v>
      </c>
      <c r="G1846" s="177" t="s">
        <v>6438</v>
      </c>
      <c r="H1846" s="189">
        <v>19102068902</v>
      </c>
      <c r="I1846" s="177" t="s">
        <v>32</v>
      </c>
      <c r="J1846" s="39" t="s">
        <v>6439</v>
      </c>
      <c r="K1846" s="39" t="s">
        <v>802</v>
      </c>
    </row>
    <row r="1847" spans="1:13">
      <c r="A1847" s="39" t="s">
        <v>6440</v>
      </c>
      <c r="B1847" s="39" t="s">
        <v>6440</v>
      </c>
      <c r="C1847" s="39" t="s">
        <v>35</v>
      </c>
      <c r="D1847" s="39" t="s">
        <v>241</v>
      </c>
      <c r="E1847" s="39" t="s">
        <v>241</v>
      </c>
      <c r="F1847" s="177" t="s">
        <v>6441</v>
      </c>
      <c r="G1847" s="177" t="s">
        <v>6442</v>
      </c>
      <c r="H1847" s="189">
        <v>20290498130</v>
      </c>
      <c r="I1847" s="189" t="s">
        <v>23</v>
      </c>
      <c r="J1847" s="39" t="s">
        <v>18</v>
      </c>
      <c r="K1847" s="39" t="s">
        <v>485</v>
      </c>
    </row>
    <row r="1848" spans="1:13">
      <c r="A1848" s="39" t="s">
        <v>6443</v>
      </c>
      <c r="B1848" s="39" t="s">
        <v>6443</v>
      </c>
      <c r="C1848" s="39" t="s">
        <v>35</v>
      </c>
      <c r="D1848" s="39" t="s">
        <v>241</v>
      </c>
      <c r="E1848" s="39" t="s">
        <v>241</v>
      </c>
      <c r="F1848" s="177" t="s">
        <v>6444</v>
      </c>
      <c r="G1848" s="177" t="s">
        <v>6445</v>
      </c>
      <c r="H1848" s="426">
        <v>32722317218</v>
      </c>
      <c r="I1848" s="177" t="s">
        <v>32</v>
      </c>
      <c r="J1848" s="39" t="s">
        <v>4402</v>
      </c>
      <c r="K1848" s="39" t="s">
        <v>802</v>
      </c>
    </row>
    <row r="1849" spans="1:13">
      <c r="A1849" s="39" t="s">
        <v>6446</v>
      </c>
      <c r="B1849" s="39" t="s">
        <v>6446</v>
      </c>
      <c r="C1849" s="39" t="s">
        <v>35</v>
      </c>
      <c r="D1849" s="39" t="s">
        <v>241</v>
      </c>
      <c r="E1849" s="39" t="s">
        <v>241</v>
      </c>
      <c r="F1849" s="177" t="s">
        <v>6447</v>
      </c>
      <c r="G1849" s="177" t="s">
        <v>6448</v>
      </c>
      <c r="H1849" s="189">
        <v>2245030418</v>
      </c>
      <c r="I1849" s="177" t="s">
        <v>32</v>
      </c>
      <c r="J1849" s="39" t="s">
        <v>1366</v>
      </c>
      <c r="K1849" s="39" t="s">
        <v>802</v>
      </c>
    </row>
    <row r="1850" spans="1:13">
      <c r="A1850" s="39" t="s">
        <v>6449</v>
      </c>
      <c r="B1850" s="39" t="s">
        <v>6449</v>
      </c>
      <c r="C1850" s="39" t="s">
        <v>35</v>
      </c>
      <c r="D1850" s="39" t="s">
        <v>241</v>
      </c>
      <c r="E1850" s="39" t="s">
        <v>241</v>
      </c>
      <c r="F1850" s="177" t="s">
        <v>6450</v>
      </c>
      <c r="G1850" s="177" t="s">
        <v>6451</v>
      </c>
      <c r="H1850" s="189">
        <v>35387726546</v>
      </c>
      <c r="I1850" s="177" t="s">
        <v>32</v>
      </c>
      <c r="J1850" s="39" t="s">
        <v>6121</v>
      </c>
      <c r="K1850" s="39" t="s">
        <v>802</v>
      </c>
    </row>
    <row r="1851" spans="1:13">
      <c r="A1851" s="39" t="s">
        <v>6452</v>
      </c>
      <c r="B1851" s="39" t="s">
        <v>6452</v>
      </c>
      <c r="C1851" s="39" t="s">
        <v>35</v>
      </c>
      <c r="D1851" s="39" t="s">
        <v>241</v>
      </c>
      <c r="E1851" s="39" t="s">
        <v>241</v>
      </c>
      <c r="F1851" s="177" t="s">
        <v>6453</v>
      </c>
      <c r="G1851" s="177" t="s">
        <v>6454</v>
      </c>
      <c r="H1851" s="189">
        <v>17424374690</v>
      </c>
      <c r="I1851" s="177" t="s">
        <v>32</v>
      </c>
      <c r="J1851" s="39" t="s">
        <v>3828</v>
      </c>
      <c r="K1851" s="39" t="s">
        <v>802</v>
      </c>
    </row>
    <row r="1852" spans="1:13">
      <c r="A1852" s="39" t="s">
        <v>6455</v>
      </c>
      <c r="B1852" s="39" t="s">
        <v>6455</v>
      </c>
      <c r="C1852" s="39" t="s">
        <v>35</v>
      </c>
      <c r="D1852" s="39" t="s">
        <v>241</v>
      </c>
      <c r="E1852" s="39" t="s">
        <v>241</v>
      </c>
      <c r="F1852" s="177" t="s">
        <v>6456</v>
      </c>
      <c r="G1852" s="177" t="s">
        <v>6457</v>
      </c>
      <c r="H1852" s="189">
        <v>36455861414</v>
      </c>
      <c r="I1852" s="189" t="s">
        <v>23</v>
      </c>
      <c r="J1852" s="39" t="s">
        <v>18</v>
      </c>
      <c r="K1852" s="39" t="s">
        <v>485</v>
      </c>
    </row>
    <row r="1853" spans="1:13">
      <c r="A1853" s="39" t="s">
        <v>6458</v>
      </c>
      <c r="B1853" s="39" t="s">
        <v>6458</v>
      </c>
      <c r="C1853" s="39" t="s">
        <v>35</v>
      </c>
      <c r="D1853" s="39" t="s">
        <v>241</v>
      </c>
      <c r="E1853" s="39" t="s">
        <v>241</v>
      </c>
      <c r="F1853" s="177" t="s">
        <v>6459</v>
      </c>
      <c r="G1853" s="177" t="s">
        <v>6460</v>
      </c>
      <c r="H1853" s="189">
        <v>18080218082</v>
      </c>
      <c r="I1853" s="177" t="s">
        <v>32</v>
      </c>
      <c r="J1853" s="424" t="s">
        <v>2838</v>
      </c>
      <c r="K1853" s="39" t="s">
        <v>802</v>
      </c>
    </row>
    <row r="1854" spans="1:13">
      <c r="A1854" s="39" t="s">
        <v>6461</v>
      </c>
      <c r="B1854" s="39" t="s">
        <v>6461</v>
      </c>
      <c r="C1854" s="39" t="s">
        <v>35</v>
      </c>
      <c r="D1854" s="39" t="s">
        <v>241</v>
      </c>
      <c r="E1854" s="39" t="s">
        <v>241</v>
      </c>
      <c r="F1854" s="177" t="s">
        <v>6462</v>
      </c>
      <c r="G1854" s="177" t="s">
        <v>6463</v>
      </c>
      <c r="H1854" s="189">
        <v>38343991970</v>
      </c>
      <c r="I1854" s="177" t="s">
        <v>32</v>
      </c>
      <c r="J1854" s="39" t="s">
        <v>969</v>
      </c>
      <c r="K1854" s="39" t="s">
        <v>802</v>
      </c>
    </row>
    <row r="1855" spans="1:13">
      <c r="A1855" s="39" t="s">
        <v>6464</v>
      </c>
      <c r="B1855" s="39" t="s">
        <v>6464</v>
      </c>
      <c r="C1855" s="39" t="s">
        <v>35</v>
      </c>
      <c r="D1855" s="39" t="s">
        <v>241</v>
      </c>
      <c r="E1855" s="39" t="s">
        <v>241</v>
      </c>
      <c r="F1855" s="177" t="s">
        <v>6465</v>
      </c>
      <c r="G1855" s="177" t="s">
        <v>6466</v>
      </c>
      <c r="H1855" s="189">
        <v>28555048658</v>
      </c>
      <c r="I1855" s="177" t="s">
        <v>32</v>
      </c>
      <c r="J1855" s="39" t="s">
        <v>3899</v>
      </c>
      <c r="K1855" s="39" t="s">
        <v>802</v>
      </c>
    </row>
    <row r="1856" spans="1:13">
      <c r="A1856" s="39" t="s">
        <v>6467</v>
      </c>
      <c r="B1856" s="39" t="s">
        <v>6467</v>
      </c>
      <c r="C1856" s="39" t="s">
        <v>35</v>
      </c>
      <c r="D1856" s="39" t="s">
        <v>241</v>
      </c>
      <c r="E1856" s="39" t="s">
        <v>241</v>
      </c>
      <c r="F1856" s="177" t="s">
        <v>6468</v>
      </c>
      <c r="G1856" s="177" t="s">
        <v>6469</v>
      </c>
      <c r="H1856" s="189">
        <v>26006557970</v>
      </c>
      <c r="I1856" s="177" t="s">
        <v>32</v>
      </c>
      <c r="J1856" s="39" t="s">
        <v>2902</v>
      </c>
      <c r="K1856" s="39" t="s">
        <v>5718</v>
      </c>
    </row>
    <row r="1857" spans="1:11">
      <c r="A1857" s="39" t="s">
        <v>375</v>
      </c>
      <c r="B1857" s="39" t="s">
        <v>375</v>
      </c>
      <c r="C1857" s="39" t="s">
        <v>35</v>
      </c>
      <c r="D1857" s="39" t="s">
        <v>241</v>
      </c>
      <c r="E1857" s="39" t="s">
        <v>241</v>
      </c>
      <c r="F1857" s="177" t="s">
        <v>376</v>
      </c>
      <c r="G1857" s="177" t="s">
        <v>377</v>
      </c>
      <c r="H1857" s="189">
        <v>7929505442</v>
      </c>
      <c r="I1857" s="189" t="s">
        <v>32</v>
      </c>
      <c r="J1857" s="39" t="s">
        <v>18</v>
      </c>
      <c r="K1857" s="39" t="s">
        <v>24</v>
      </c>
    </row>
    <row r="1858" spans="1:11">
      <c r="A1858" s="414" t="s">
        <v>6470</v>
      </c>
      <c r="B1858" s="39" t="s">
        <v>6471</v>
      </c>
      <c r="C1858" s="39" t="s">
        <v>35</v>
      </c>
      <c r="D1858" s="39" t="s">
        <v>241</v>
      </c>
      <c r="E1858" s="39" t="s">
        <v>241</v>
      </c>
      <c r="F1858" s="177" t="s">
        <v>6472</v>
      </c>
      <c r="G1858" s="177" t="s">
        <v>6473</v>
      </c>
      <c r="H1858" s="189">
        <v>35373544418</v>
      </c>
      <c r="I1858" s="177" t="s">
        <v>32</v>
      </c>
      <c r="J1858" s="39" t="s">
        <v>6293</v>
      </c>
      <c r="K1858" s="39" t="s">
        <v>802</v>
      </c>
    </row>
    <row r="1859" spans="1:11">
      <c r="A1859" s="39" t="s">
        <v>6474</v>
      </c>
      <c r="B1859" s="39" t="s">
        <v>6474</v>
      </c>
      <c r="C1859" s="39" t="s">
        <v>35</v>
      </c>
      <c r="D1859" s="39" t="s">
        <v>241</v>
      </c>
      <c r="E1859" s="39" t="s">
        <v>241</v>
      </c>
      <c r="F1859" s="177" t="s">
        <v>6475</v>
      </c>
      <c r="G1859" s="177" t="s">
        <v>6476</v>
      </c>
      <c r="H1859" s="189">
        <v>17845958306</v>
      </c>
      <c r="I1859" s="177" t="s">
        <v>32</v>
      </c>
      <c r="J1859" s="39" t="s">
        <v>1339</v>
      </c>
      <c r="K1859" s="39" t="s">
        <v>802</v>
      </c>
    </row>
    <row r="1860" spans="1:11">
      <c r="A1860" s="39" t="s">
        <v>6477</v>
      </c>
      <c r="B1860" s="39" t="s">
        <v>6477</v>
      </c>
      <c r="C1860" s="39" t="s">
        <v>35</v>
      </c>
      <c r="D1860" s="39" t="s">
        <v>241</v>
      </c>
      <c r="E1860" s="39" t="s">
        <v>241</v>
      </c>
      <c r="F1860" s="177" t="s">
        <v>6478</v>
      </c>
      <c r="G1860" s="177" t="s">
        <v>6479</v>
      </c>
      <c r="H1860" s="189">
        <v>15903435746</v>
      </c>
      <c r="I1860" s="177" t="s">
        <v>32</v>
      </c>
      <c r="J1860" s="39" t="s">
        <v>2355</v>
      </c>
      <c r="K1860" s="39" t="s">
        <v>802</v>
      </c>
    </row>
    <row r="1861" spans="1:11">
      <c r="A1861" s="39" t="s">
        <v>6480</v>
      </c>
      <c r="B1861" s="39" t="s">
        <v>6480</v>
      </c>
      <c r="C1861" s="39" t="s">
        <v>35</v>
      </c>
      <c r="D1861" s="39" t="s">
        <v>241</v>
      </c>
      <c r="E1861" s="39" t="s">
        <v>241</v>
      </c>
      <c r="F1861" s="177" t="s">
        <v>6481</v>
      </c>
      <c r="G1861" s="177" t="s">
        <v>6482</v>
      </c>
      <c r="H1861" s="189">
        <v>27809198246</v>
      </c>
      <c r="I1861" s="189" t="s">
        <v>23</v>
      </c>
      <c r="J1861" s="39" t="s">
        <v>18</v>
      </c>
      <c r="K1861" s="39" t="s">
        <v>485</v>
      </c>
    </row>
    <row r="1862" spans="1:11">
      <c r="A1862" s="39" t="s">
        <v>6483</v>
      </c>
      <c r="B1862" s="39" t="s">
        <v>6483</v>
      </c>
      <c r="C1862" s="39" t="s">
        <v>35</v>
      </c>
      <c r="D1862" s="39" t="s">
        <v>241</v>
      </c>
      <c r="E1862" s="39" t="s">
        <v>241</v>
      </c>
      <c r="F1862" s="177" t="s">
        <v>6484</v>
      </c>
      <c r="G1862" s="177" t="s">
        <v>6485</v>
      </c>
      <c r="H1862" s="189">
        <v>10469084834</v>
      </c>
      <c r="I1862" s="177" t="s">
        <v>32</v>
      </c>
      <c r="J1862" s="39" t="s">
        <v>2372</v>
      </c>
      <c r="K1862" s="39" t="s">
        <v>802</v>
      </c>
    </row>
    <row r="1863" spans="1:11">
      <c r="A1863" s="39" t="s">
        <v>6486</v>
      </c>
      <c r="B1863" s="39" t="s">
        <v>6486</v>
      </c>
      <c r="C1863" s="39" t="s">
        <v>35</v>
      </c>
      <c r="D1863" s="39" t="s">
        <v>241</v>
      </c>
      <c r="E1863" s="39" t="s">
        <v>241</v>
      </c>
      <c r="F1863" s="177" t="s">
        <v>6487</v>
      </c>
      <c r="G1863" s="177" t="s">
        <v>6488</v>
      </c>
      <c r="H1863" s="189">
        <v>21278851238</v>
      </c>
      <c r="I1863" s="177" t="s">
        <v>32</v>
      </c>
      <c r="J1863" s="39" t="s">
        <v>6241</v>
      </c>
      <c r="K1863" s="39" t="s">
        <v>802</v>
      </c>
    </row>
    <row r="1864" spans="1:11">
      <c r="A1864" s="39" t="s">
        <v>6489</v>
      </c>
      <c r="B1864" s="39" t="s">
        <v>6489</v>
      </c>
      <c r="C1864" s="39" t="s">
        <v>35</v>
      </c>
      <c r="D1864" s="39" t="s">
        <v>241</v>
      </c>
      <c r="E1864" s="39" t="s">
        <v>241</v>
      </c>
      <c r="F1864" s="177" t="s">
        <v>6490</v>
      </c>
      <c r="G1864" s="177" t="s">
        <v>6491</v>
      </c>
      <c r="H1864" s="189">
        <v>14459852450</v>
      </c>
      <c r="I1864" s="177" t="s">
        <v>32</v>
      </c>
      <c r="J1864" s="39" t="s">
        <v>6439</v>
      </c>
      <c r="K1864" s="39" t="s">
        <v>802</v>
      </c>
    </row>
    <row r="1865" spans="1:11">
      <c r="A1865" s="39" t="s">
        <v>6492</v>
      </c>
      <c r="B1865" s="39" t="s">
        <v>6492</v>
      </c>
      <c r="C1865" s="39" t="s">
        <v>35</v>
      </c>
      <c r="D1865" s="39" t="s">
        <v>241</v>
      </c>
      <c r="E1865" s="39" t="s">
        <v>241</v>
      </c>
      <c r="F1865" s="177" t="s">
        <v>6493</v>
      </c>
      <c r="G1865" s="177" t="s">
        <v>6494</v>
      </c>
      <c r="H1865" s="189">
        <v>14871116198</v>
      </c>
      <c r="I1865" s="177" t="s">
        <v>32</v>
      </c>
      <c r="J1865" s="39" t="s">
        <v>742</v>
      </c>
      <c r="K1865" s="39" t="s">
        <v>802</v>
      </c>
    </row>
    <row r="1866" spans="1:11">
      <c r="A1866" s="39" t="s">
        <v>6495</v>
      </c>
      <c r="B1866" s="39" t="s">
        <v>6495</v>
      </c>
      <c r="C1866" s="39" t="s">
        <v>35</v>
      </c>
      <c r="D1866" s="39" t="s">
        <v>241</v>
      </c>
      <c r="E1866" s="39" t="s">
        <v>241</v>
      </c>
      <c r="F1866" s="177" t="s">
        <v>6496</v>
      </c>
      <c r="G1866" s="177" t="s">
        <v>6497</v>
      </c>
      <c r="H1866" s="189">
        <v>3864592550</v>
      </c>
      <c r="I1866" s="177" t="s">
        <v>32</v>
      </c>
      <c r="J1866" s="39" t="s">
        <v>920</v>
      </c>
      <c r="K1866" s="39" t="s">
        <v>802</v>
      </c>
    </row>
    <row r="1867" spans="1:11">
      <c r="A1867" s="39" t="s">
        <v>6498</v>
      </c>
      <c r="B1867" s="39" t="s">
        <v>6498</v>
      </c>
      <c r="C1867" s="39" t="s">
        <v>35</v>
      </c>
      <c r="D1867" s="39" t="s">
        <v>241</v>
      </c>
      <c r="E1867" s="39" t="s">
        <v>241</v>
      </c>
      <c r="F1867" s="177" t="s">
        <v>6499</v>
      </c>
      <c r="G1867" s="177" t="s">
        <v>6500</v>
      </c>
      <c r="H1867" s="426">
        <v>25706561186</v>
      </c>
      <c r="I1867" s="177" t="s">
        <v>32</v>
      </c>
      <c r="J1867" s="39" t="s">
        <v>947</v>
      </c>
      <c r="K1867" s="39" t="s">
        <v>802</v>
      </c>
    </row>
    <row r="1868" spans="1:11">
      <c r="A1868" s="39" t="s">
        <v>6501</v>
      </c>
      <c r="B1868" s="39" t="s">
        <v>6501</v>
      </c>
      <c r="C1868" s="39" t="s">
        <v>35</v>
      </c>
      <c r="D1868" s="39" t="s">
        <v>241</v>
      </c>
      <c r="E1868" s="39" t="s">
        <v>241</v>
      </c>
      <c r="F1868" s="177" t="s">
        <v>6502</v>
      </c>
      <c r="G1868" s="177" t="s">
        <v>6503</v>
      </c>
      <c r="H1868" s="189">
        <v>3938737826</v>
      </c>
      <c r="I1868" s="177" t="s">
        <v>32</v>
      </c>
      <c r="J1868" s="39" t="s">
        <v>5205</v>
      </c>
      <c r="K1868" s="39" t="s">
        <v>802</v>
      </c>
    </row>
    <row r="1869" spans="1:11">
      <c r="A1869" s="39" t="s">
        <v>6504</v>
      </c>
      <c r="B1869" s="39" t="s">
        <v>6504</v>
      </c>
      <c r="C1869" s="39" t="s">
        <v>35</v>
      </c>
      <c r="D1869" s="39" t="s">
        <v>241</v>
      </c>
      <c r="E1869" s="39" t="s">
        <v>241</v>
      </c>
      <c r="F1869" s="177" t="s">
        <v>6505</v>
      </c>
      <c r="G1869" s="177" t="s">
        <v>6506</v>
      </c>
      <c r="H1869" s="189">
        <v>32908613330</v>
      </c>
      <c r="I1869" s="177" t="s">
        <v>32</v>
      </c>
      <c r="J1869" s="39" t="s">
        <v>5736</v>
      </c>
      <c r="K1869" s="39" t="s">
        <v>802</v>
      </c>
    </row>
    <row r="1870" spans="1:11">
      <c r="A1870" s="39" t="s">
        <v>6507</v>
      </c>
      <c r="B1870" s="39" t="s">
        <v>6507</v>
      </c>
      <c r="C1870" s="39" t="s">
        <v>35</v>
      </c>
      <c r="D1870" s="39" t="s">
        <v>241</v>
      </c>
      <c r="E1870" s="39" t="s">
        <v>241</v>
      </c>
      <c r="F1870" s="177" t="s">
        <v>6508</v>
      </c>
      <c r="G1870" s="177" t="s">
        <v>6509</v>
      </c>
      <c r="H1870" s="189">
        <v>41676208850</v>
      </c>
      <c r="I1870" s="189" t="s">
        <v>23</v>
      </c>
      <c r="J1870" s="39" t="s">
        <v>18</v>
      </c>
      <c r="K1870" s="39" t="s">
        <v>485</v>
      </c>
    </row>
    <row r="1871" spans="1:11">
      <c r="A1871" s="39" t="s">
        <v>6510</v>
      </c>
      <c r="B1871" s="39" t="s">
        <v>6510</v>
      </c>
      <c r="C1871" s="39" t="s">
        <v>35</v>
      </c>
      <c r="D1871" s="39" t="s">
        <v>241</v>
      </c>
      <c r="E1871" s="39" t="s">
        <v>241</v>
      </c>
      <c r="F1871" s="177" t="s">
        <v>6502</v>
      </c>
      <c r="G1871" s="177" t="s">
        <v>6511</v>
      </c>
      <c r="H1871" s="189">
        <v>15064514210</v>
      </c>
      <c r="I1871" s="177" t="s">
        <v>32</v>
      </c>
      <c r="J1871" s="39" t="s">
        <v>2145</v>
      </c>
      <c r="K1871" s="39" t="s">
        <v>802</v>
      </c>
    </row>
    <row r="1872" spans="1:11">
      <c r="A1872" s="39" t="s">
        <v>6512</v>
      </c>
      <c r="B1872" s="39" t="s">
        <v>6512</v>
      </c>
      <c r="C1872" s="39" t="s">
        <v>35</v>
      </c>
      <c r="D1872" s="39" t="s">
        <v>241</v>
      </c>
      <c r="E1872" s="39" t="s">
        <v>241</v>
      </c>
      <c r="F1872" s="177" t="s">
        <v>6513</v>
      </c>
      <c r="G1872" s="177" t="s">
        <v>6514</v>
      </c>
      <c r="H1872" s="189">
        <v>41876922962</v>
      </c>
      <c r="I1872" s="189" t="s">
        <v>23</v>
      </c>
      <c r="J1872" s="39" t="s">
        <v>18</v>
      </c>
      <c r="K1872" s="39" t="s">
        <v>485</v>
      </c>
    </row>
    <row r="1873" spans="1:11">
      <c r="A1873" s="39" t="s">
        <v>378</v>
      </c>
      <c r="B1873" s="39" t="s">
        <v>378</v>
      </c>
      <c r="C1873" s="39" t="s">
        <v>35</v>
      </c>
      <c r="D1873" s="39" t="s">
        <v>241</v>
      </c>
      <c r="E1873" s="39" t="s">
        <v>241</v>
      </c>
      <c r="F1873" s="177" t="s">
        <v>379</v>
      </c>
      <c r="G1873" s="177" t="s">
        <v>380</v>
      </c>
      <c r="H1873" s="189">
        <v>11201256146</v>
      </c>
      <c r="I1873" s="189" t="s">
        <v>32</v>
      </c>
      <c r="J1873" s="39" t="s">
        <v>18</v>
      </c>
      <c r="K1873" s="39" t="s">
        <v>24</v>
      </c>
    </row>
    <row r="1874" spans="1:11">
      <c r="A1874" s="39" t="s">
        <v>6515</v>
      </c>
      <c r="B1874" s="39" t="s">
        <v>6515</v>
      </c>
      <c r="C1874" s="39" t="s">
        <v>35</v>
      </c>
      <c r="D1874" s="39" t="s">
        <v>241</v>
      </c>
      <c r="E1874" s="39" t="s">
        <v>241</v>
      </c>
      <c r="F1874" s="177" t="s">
        <v>6516</v>
      </c>
      <c r="G1874" s="177" t="s">
        <v>6517</v>
      </c>
      <c r="H1874" s="189">
        <v>9285654098</v>
      </c>
      <c r="I1874" s="177" t="s">
        <v>54</v>
      </c>
      <c r="J1874" s="177" t="s">
        <v>54</v>
      </c>
      <c r="K1874" s="39" t="s">
        <v>485</v>
      </c>
    </row>
    <row r="1875" spans="1:11">
      <c r="A1875" s="39" t="s">
        <v>6518</v>
      </c>
      <c r="B1875" s="39" t="s">
        <v>6518</v>
      </c>
      <c r="C1875" s="39" t="s">
        <v>35</v>
      </c>
      <c r="D1875" s="39" t="s">
        <v>241</v>
      </c>
      <c r="E1875" s="39" t="s">
        <v>241</v>
      </c>
      <c r="F1875" s="177" t="s">
        <v>6519</v>
      </c>
      <c r="G1875" s="177" t="s">
        <v>6520</v>
      </c>
      <c r="H1875" s="189">
        <v>34945886630</v>
      </c>
      <c r="I1875" s="177" t="s">
        <v>32</v>
      </c>
      <c r="J1875" s="39" t="s">
        <v>1393</v>
      </c>
      <c r="K1875" s="39" t="s">
        <v>802</v>
      </c>
    </row>
    <row r="1876" spans="1:11">
      <c r="A1876" s="39" t="s">
        <v>381</v>
      </c>
      <c r="B1876" s="39" t="s">
        <v>381</v>
      </c>
      <c r="C1876" s="39" t="s">
        <v>35</v>
      </c>
      <c r="D1876" s="39" t="s">
        <v>241</v>
      </c>
      <c r="E1876" s="39" t="s">
        <v>241</v>
      </c>
      <c r="F1876" s="177" t="s">
        <v>382</v>
      </c>
      <c r="G1876" s="177" t="s">
        <v>383</v>
      </c>
      <c r="H1876" s="426">
        <v>21352996514</v>
      </c>
      <c r="I1876" s="189" t="s">
        <v>23</v>
      </c>
      <c r="J1876" s="39" t="s">
        <v>18</v>
      </c>
      <c r="K1876" s="39" t="s">
        <v>24</v>
      </c>
    </row>
    <row r="1877" spans="1:11">
      <c r="A1877" s="39" t="s">
        <v>6521</v>
      </c>
      <c r="B1877" s="39" t="s">
        <v>6521</v>
      </c>
      <c r="C1877" s="39" t="s">
        <v>35</v>
      </c>
      <c r="D1877" s="39" t="s">
        <v>241</v>
      </c>
      <c r="E1877" s="39" t="s">
        <v>241</v>
      </c>
      <c r="F1877" s="177" t="s">
        <v>6522</v>
      </c>
      <c r="G1877" s="177" t="s">
        <v>6523</v>
      </c>
      <c r="H1877" s="189">
        <v>27699610898</v>
      </c>
      <c r="I1877" s="177" t="s">
        <v>32</v>
      </c>
      <c r="J1877" s="39" t="s">
        <v>1689</v>
      </c>
      <c r="K1877" s="39" t="s">
        <v>802</v>
      </c>
    </row>
    <row r="1878" spans="1:11">
      <c r="A1878" s="39" t="s">
        <v>6524</v>
      </c>
      <c r="B1878" s="39" t="s">
        <v>6524</v>
      </c>
      <c r="C1878" s="39" t="s">
        <v>35</v>
      </c>
      <c r="D1878" s="39" t="s">
        <v>241</v>
      </c>
      <c r="E1878" s="39" t="s">
        <v>241</v>
      </c>
      <c r="F1878" s="177" t="s">
        <v>6525</v>
      </c>
      <c r="G1878" s="177" t="s">
        <v>6526</v>
      </c>
      <c r="H1878" s="426">
        <v>42024823778</v>
      </c>
      <c r="I1878" s="177" t="s">
        <v>32</v>
      </c>
      <c r="J1878" s="39" t="s">
        <v>2173</v>
      </c>
      <c r="K1878" s="39" t="s">
        <v>802</v>
      </c>
    </row>
    <row r="1879" spans="1:11">
      <c r="A1879" s="39" t="s">
        <v>6527</v>
      </c>
      <c r="B1879" s="39" t="s">
        <v>6527</v>
      </c>
      <c r="C1879" s="39" t="s">
        <v>35</v>
      </c>
      <c r="D1879" s="39" t="s">
        <v>241</v>
      </c>
      <c r="E1879" s="39" t="s">
        <v>241</v>
      </c>
      <c r="F1879" s="177" t="s">
        <v>6528</v>
      </c>
      <c r="G1879" s="177" t="s">
        <v>6529</v>
      </c>
      <c r="H1879" s="189">
        <v>11243145638</v>
      </c>
      <c r="I1879" s="177" t="s">
        <v>32</v>
      </c>
      <c r="J1879" s="39" t="s">
        <v>6530</v>
      </c>
      <c r="K1879" s="39" t="s">
        <v>802</v>
      </c>
    </row>
    <row r="1880" spans="1:11">
      <c r="A1880" s="39" t="s">
        <v>6531</v>
      </c>
      <c r="B1880" s="39" t="s">
        <v>6531</v>
      </c>
      <c r="C1880" s="39" t="s">
        <v>35</v>
      </c>
      <c r="D1880" s="39" t="s">
        <v>241</v>
      </c>
      <c r="E1880" s="39" t="s">
        <v>241</v>
      </c>
      <c r="F1880" s="177" t="s">
        <v>6532</v>
      </c>
      <c r="G1880" s="177" t="s">
        <v>6533</v>
      </c>
      <c r="H1880" s="189">
        <v>30048126374</v>
      </c>
      <c r="I1880" s="189" t="s">
        <v>23</v>
      </c>
      <c r="J1880" s="39" t="s">
        <v>18</v>
      </c>
      <c r="K1880" s="39" t="s">
        <v>485</v>
      </c>
    </row>
    <row r="1881" spans="1:11">
      <c r="A1881" s="39" t="s">
        <v>6534</v>
      </c>
      <c r="B1881" s="39" t="s">
        <v>6534</v>
      </c>
      <c r="C1881" s="39" t="s">
        <v>35</v>
      </c>
      <c r="D1881" s="39" t="s">
        <v>241</v>
      </c>
      <c r="E1881" s="39" t="s">
        <v>241</v>
      </c>
      <c r="F1881" s="177" t="s">
        <v>6535</v>
      </c>
      <c r="G1881" s="177" t="s">
        <v>6536</v>
      </c>
      <c r="H1881" s="426">
        <v>27929951570</v>
      </c>
      <c r="I1881" s="177" t="s">
        <v>32</v>
      </c>
      <c r="J1881" s="39" t="s">
        <v>4443</v>
      </c>
      <c r="K1881" s="39" t="s">
        <v>802</v>
      </c>
    </row>
    <row r="1882" spans="1:11">
      <c r="A1882" s="39" t="s">
        <v>6537</v>
      </c>
      <c r="B1882" s="39" t="s">
        <v>6537</v>
      </c>
      <c r="C1882" s="39" t="s">
        <v>35</v>
      </c>
      <c r="D1882" s="39" t="s">
        <v>241</v>
      </c>
      <c r="E1882" s="39" t="s">
        <v>241</v>
      </c>
      <c r="F1882" s="177" t="s">
        <v>6538</v>
      </c>
      <c r="G1882" s="177" t="s">
        <v>6539</v>
      </c>
      <c r="H1882" s="203">
        <v>24610565090</v>
      </c>
      <c r="I1882" s="177" t="s">
        <v>32</v>
      </c>
      <c r="J1882" s="39" t="s">
        <v>2533</v>
      </c>
      <c r="K1882" s="39" t="s">
        <v>802</v>
      </c>
    </row>
    <row r="1883" spans="1:11">
      <c r="A1883" s="39" t="s">
        <v>6540</v>
      </c>
      <c r="B1883" s="39" t="s">
        <v>6540</v>
      </c>
      <c r="C1883" s="39" t="s">
        <v>35</v>
      </c>
      <c r="D1883" s="39" t="s">
        <v>241</v>
      </c>
      <c r="E1883" s="39" t="s">
        <v>241</v>
      </c>
      <c r="F1883" s="177" t="s">
        <v>6541</v>
      </c>
      <c r="G1883" s="177" t="s">
        <v>6542</v>
      </c>
      <c r="H1883" s="203">
        <v>14326920614</v>
      </c>
      <c r="I1883" s="177" t="s">
        <v>32</v>
      </c>
      <c r="J1883" s="39" t="s">
        <v>1011</v>
      </c>
      <c r="K1883" s="39" t="s">
        <v>802</v>
      </c>
    </row>
    <row r="1884" spans="1:11">
      <c r="A1884" s="39" t="s">
        <v>6543</v>
      </c>
      <c r="B1884" s="39" t="s">
        <v>6543</v>
      </c>
      <c r="C1884" s="39" t="s">
        <v>35</v>
      </c>
      <c r="D1884" s="39" t="s">
        <v>6544</v>
      </c>
      <c r="E1884" s="258" t="s">
        <v>6544</v>
      </c>
      <c r="F1884" s="177" t="s">
        <v>6545</v>
      </c>
      <c r="G1884" s="177" t="s">
        <v>6546</v>
      </c>
      <c r="H1884" s="426">
        <v>6927112946</v>
      </c>
      <c r="I1884" s="177" t="s">
        <v>32</v>
      </c>
      <c r="J1884" s="39" t="s">
        <v>6414</v>
      </c>
      <c r="K1884" s="39" t="s">
        <v>802</v>
      </c>
    </row>
    <row r="1885" spans="1:11">
      <c r="A1885" s="39" t="s">
        <v>6547</v>
      </c>
      <c r="B1885" s="39" t="s">
        <v>6547</v>
      </c>
      <c r="C1885" s="39" t="s">
        <v>35</v>
      </c>
      <c r="D1885" s="39" t="s">
        <v>6548</v>
      </c>
      <c r="E1885" s="258" t="s">
        <v>6548</v>
      </c>
      <c r="F1885" s="177" t="s">
        <v>6549</v>
      </c>
      <c r="G1885" s="177" t="s">
        <v>6550</v>
      </c>
      <c r="H1885" s="426">
        <v>33043621286</v>
      </c>
      <c r="I1885" s="177" t="s">
        <v>32</v>
      </c>
      <c r="J1885" s="39" t="s">
        <v>4638</v>
      </c>
      <c r="K1885" s="39" t="s">
        <v>802</v>
      </c>
    </row>
    <row r="1886" spans="1:11">
      <c r="A1886" s="39" t="s">
        <v>6551</v>
      </c>
      <c r="B1886" s="39" t="s">
        <v>6551</v>
      </c>
      <c r="C1886" s="39" t="s">
        <v>35</v>
      </c>
      <c r="D1886" s="39" t="s">
        <v>6548</v>
      </c>
      <c r="E1886" s="258" t="s">
        <v>6548</v>
      </c>
      <c r="F1886" s="177" t="s">
        <v>6552</v>
      </c>
      <c r="G1886" s="177" t="s">
        <v>6553</v>
      </c>
      <c r="H1886" s="189">
        <v>17656113566</v>
      </c>
      <c r="I1886" s="189" t="s">
        <v>23</v>
      </c>
      <c r="J1886" s="39" t="s">
        <v>18</v>
      </c>
      <c r="K1886" s="39" t="s">
        <v>485</v>
      </c>
    </row>
    <row r="1887" spans="1:11">
      <c r="A1887" s="39" t="s">
        <v>6554</v>
      </c>
      <c r="B1887" s="39" t="s">
        <v>6554</v>
      </c>
      <c r="C1887" s="39" t="s">
        <v>35</v>
      </c>
      <c r="D1887" s="39" t="s">
        <v>6544</v>
      </c>
      <c r="E1887" s="258" t="s">
        <v>6544</v>
      </c>
      <c r="F1887" s="177" t="s">
        <v>6555</v>
      </c>
      <c r="G1887" s="177" t="s">
        <v>6556</v>
      </c>
      <c r="H1887" s="189">
        <v>13203123842</v>
      </c>
      <c r="I1887" s="189" t="s">
        <v>54</v>
      </c>
      <c r="J1887" s="39" t="s">
        <v>18</v>
      </c>
      <c r="K1887" s="39" t="s">
        <v>485</v>
      </c>
    </row>
    <row r="1888" spans="1:11">
      <c r="A1888" s="39" t="s">
        <v>6557</v>
      </c>
      <c r="B1888" s="39" t="s">
        <v>6558</v>
      </c>
      <c r="C1888" s="39" t="s">
        <v>35</v>
      </c>
      <c r="D1888" s="39" t="s">
        <v>6544</v>
      </c>
      <c r="E1888" s="258" t="s">
        <v>6544</v>
      </c>
      <c r="F1888" s="177" t="s">
        <v>6559</v>
      </c>
      <c r="G1888" s="177" t="s">
        <v>6560</v>
      </c>
      <c r="H1888" s="189">
        <v>13197991682</v>
      </c>
      <c r="I1888" s="189" t="s">
        <v>23</v>
      </c>
      <c r="J1888" s="39" t="s">
        <v>18</v>
      </c>
      <c r="K1888" s="39" t="s">
        <v>485</v>
      </c>
    </row>
    <row r="1889" spans="1:13">
      <c r="A1889" s="39" t="s">
        <v>6561</v>
      </c>
      <c r="B1889" s="39" t="s">
        <v>6562</v>
      </c>
      <c r="C1889" s="39" t="s">
        <v>35</v>
      </c>
      <c r="D1889" s="39" t="s">
        <v>6548</v>
      </c>
      <c r="E1889" s="258" t="s">
        <v>6548</v>
      </c>
      <c r="F1889" s="177" t="s">
        <v>6563</v>
      </c>
      <c r="G1889" s="177" t="s">
        <v>6564</v>
      </c>
      <c r="H1889" s="189">
        <v>17644450862</v>
      </c>
      <c r="I1889" s="177" t="s">
        <v>32</v>
      </c>
      <c r="J1889" s="39" t="s">
        <v>781</v>
      </c>
      <c r="K1889" s="39" t="s">
        <v>546</v>
      </c>
    </row>
    <row r="1890" spans="1:13">
      <c r="A1890" s="39" t="s">
        <v>6565</v>
      </c>
      <c r="B1890" s="39" t="s">
        <v>6565</v>
      </c>
      <c r="C1890" s="39" t="s">
        <v>35</v>
      </c>
      <c r="D1890" s="39" t="s">
        <v>6548</v>
      </c>
      <c r="E1890" s="258" t="s">
        <v>6548</v>
      </c>
      <c r="F1890" s="177" t="s">
        <v>6566</v>
      </c>
      <c r="G1890" s="177" t="s">
        <v>6567</v>
      </c>
      <c r="H1890" s="189">
        <v>17652707678</v>
      </c>
      <c r="I1890" s="177" t="s">
        <v>32</v>
      </c>
      <c r="J1890" s="39" t="s">
        <v>879</v>
      </c>
      <c r="K1890" s="39" t="s">
        <v>802</v>
      </c>
    </row>
    <row r="1891" spans="1:13">
      <c r="A1891" s="39" t="s">
        <v>6568</v>
      </c>
      <c r="B1891" s="39" t="s">
        <v>6568</v>
      </c>
      <c r="C1891" s="39" t="s">
        <v>35</v>
      </c>
      <c r="D1891" s="39" t="s">
        <v>6548</v>
      </c>
      <c r="E1891" s="258" t="s">
        <v>6548</v>
      </c>
      <c r="F1891" s="177" t="s">
        <v>6569</v>
      </c>
      <c r="G1891" s="177" t="s">
        <v>6570</v>
      </c>
      <c r="H1891" s="189">
        <v>17662832030</v>
      </c>
      <c r="I1891" s="189" t="s">
        <v>23</v>
      </c>
      <c r="J1891" s="39" t="s">
        <v>18</v>
      </c>
      <c r="K1891" s="39" t="s">
        <v>485</v>
      </c>
    </row>
    <row r="1892" spans="1:13">
      <c r="A1892" s="252" t="s">
        <v>6571</v>
      </c>
      <c r="B1892" s="252" t="s">
        <v>6572</v>
      </c>
      <c r="C1892" s="252" t="s">
        <v>35</v>
      </c>
      <c r="D1892" s="252" t="s">
        <v>6548</v>
      </c>
      <c r="E1892" s="258" t="s">
        <v>6548</v>
      </c>
      <c r="F1892" s="412" t="s">
        <v>6573</v>
      </c>
      <c r="G1892" s="412" t="s">
        <v>6574</v>
      </c>
      <c r="H1892" s="430">
        <v>12493074962</v>
      </c>
      <c r="I1892" s="430" t="s">
        <v>54</v>
      </c>
      <c r="J1892" s="252" t="s">
        <v>54</v>
      </c>
      <c r="K1892" s="39" t="s">
        <v>485</v>
      </c>
      <c r="L1892" s="252"/>
    </row>
    <row r="1893" spans="1:13">
      <c r="A1893" s="39" t="s">
        <v>6575</v>
      </c>
      <c r="B1893" s="39" t="s">
        <v>6576</v>
      </c>
      <c r="C1893" s="39" t="s">
        <v>35</v>
      </c>
      <c r="D1893" s="39" t="s">
        <v>6548</v>
      </c>
      <c r="E1893" s="258" t="s">
        <v>6548</v>
      </c>
      <c r="F1893" s="177" t="s">
        <v>6577</v>
      </c>
      <c r="G1893" s="177" t="s">
        <v>6578</v>
      </c>
      <c r="H1893" s="189">
        <v>17376803426</v>
      </c>
      <c r="I1893" s="177" t="s">
        <v>32</v>
      </c>
      <c r="J1893" s="39" t="s">
        <v>3910</v>
      </c>
      <c r="K1893" s="39" t="s">
        <v>802</v>
      </c>
    </row>
    <row r="1894" spans="1:13">
      <c r="A1894" s="39" t="s">
        <v>6579</v>
      </c>
      <c r="B1894" s="39" t="s">
        <v>6580</v>
      </c>
      <c r="C1894" s="39" t="s">
        <v>35</v>
      </c>
      <c r="D1894" s="39" t="s">
        <v>6544</v>
      </c>
      <c r="E1894" s="258" t="s">
        <v>6544</v>
      </c>
      <c r="F1894" s="177" t="s">
        <v>6581</v>
      </c>
      <c r="G1894" s="177" t="s">
        <v>6582</v>
      </c>
      <c r="H1894" s="189">
        <v>24346102070</v>
      </c>
      <c r="I1894" s="177" t="s">
        <v>32</v>
      </c>
      <c r="J1894" s="39" t="s">
        <v>2947</v>
      </c>
      <c r="K1894" s="39" t="s">
        <v>802</v>
      </c>
    </row>
    <row r="1895" spans="1:13">
      <c r="A1895" s="39" t="s">
        <v>6583</v>
      </c>
      <c r="B1895" s="39" t="s">
        <v>6584</v>
      </c>
      <c r="C1895" s="39" t="s">
        <v>35</v>
      </c>
      <c r="D1895" s="39" t="s">
        <v>6548</v>
      </c>
      <c r="E1895" s="258" t="s">
        <v>6548</v>
      </c>
      <c r="F1895" s="177" t="s">
        <v>6573</v>
      </c>
      <c r="G1895" s="177" t="s">
        <v>6585</v>
      </c>
      <c r="H1895" s="189">
        <v>12301738706</v>
      </c>
      <c r="I1895" s="177" t="s">
        <v>32</v>
      </c>
      <c r="J1895" s="39" t="s">
        <v>3061</v>
      </c>
      <c r="K1895" s="39" t="s">
        <v>802</v>
      </c>
    </row>
    <row r="1896" spans="1:13">
      <c r="A1896" s="39" t="s">
        <v>6586</v>
      </c>
      <c r="B1896" s="39" t="s">
        <v>6586</v>
      </c>
      <c r="C1896" s="436"/>
      <c r="D1896" s="436"/>
      <c r="E1896" s="436"/>
      <c r="F1896" s="436"/>
      <c r="G1896" s="436"/>
      <c r="H1896" s="436"/>
      <c r="I1896" s="436"/>
      <c r="J1896" s="436"/>
      <c r="K1896" s="436"/>
      <c r="L1896" s="39" t="s">
        <v>6587</v>
      </c>
      <c r="M1896" s="69" t="s">
        <v>26</v>
      </c>
    </row>
    <row r="1897" spans="1:13">
      <c r="A1897" s="39" t="s">
        <v>6588</v>
      </c>
      <c r="B1897" s="39" t="s">
        <v>6588</v>
      </c>
      <c r="C1897" s="39" t="s">
        <v>5061</v>
      </c>
      <c r="D1897" s="39" t="s">
        <v>5062</v>
      </c>
      <c r="E1897" s="39" t="s">
        <v>6589</v>
      </c>
      <c r="F1897" s="177" t="s">
        <v>6590</v>
      </c>
      <c r="G1897" s="177" t="s">
        <v>18</v>
      </c>
      <c r="H1897" s="177" t="s">
        <v>18</v>
      </c>
      <c r="I1897" s="189" t="s">
        <v>23</v>
      </c>
      <c r="J1897" s="39" t="s">
        <v>18</v>
      </c>
      <c r="K1897" s="39" t="s">
        <v>485</v>
      </c>
    </row>
    <row r="1898" spans="1:13">
      <c r="A1898" s="39" t="s">
        <v>6591</v>
      </c>
      <c r="B1898" s="39" t="s">
        <v>6591</v>
      </c>
      <c r="C1898" s="39" t="s">
        <v>5061</v>
      </c>
      <c r="D1898" s="39" t="s">
        <v>5062</v>
      </c>
      <c r="E1898" s="417" t="s">
        <v>6589</v>
      </c>
      <c r="F1898" s="258" t="s">
        <v>6592</v>
      </c>
      <c r="G1898" s="177" t="s">
        <v>18</v>
      </c>
      <c r="H1898" s="177" t="s">
        <v>18</v>
      </c>
      <c r="I1898" s="189" t="s">
        <v>23</v>
      </c>
      <c r="J1898" s="39" t="s">
        <v>18</v>
      </c>
      <c r="K1898" s="39" t="s">
        <v>485</v>
      </c>
    </row>
    <row r="1899" spans="1:13">
      <c r="A1899" s="39" t="s">
        <v>6593</v>
      </c>
      <c r="B1899" s="39" t="s">
        <v>6593</v>
      </c>
      <c r="C1899" s="39" t="s">
        <v>5061</v>
      </c>
      <c r="D1899" s="39" t="s">
        <v>5062</v>
      </c>
      <c r="E1899" s="417" t="s">
        <v>6589</v>
      </c>
      <c r="F1899" s="258" t="s">
        <v>6594</v>
      </c>
      <c r="G1899" s="177" t="s">
        <v>18</v>
      </c>
      <c r="H1899" s="177" t="s">
        <v>18</v>
      </c>
      <c r="I1899" s="189" t="s">
        <v>23</v>
      </c>
      <c r="J1899" s="39" t="s">
        <v>18</v>
      </c>
      <c r="K1899" s="39" t="s">
        <v>485</v>
      </c>
    </row>
    <row r="1900" spans="1:13">
      <c r="A1900" s="39" t="s">
        <v>6595</v>
      </c>
      <c r="B1900" s="39" t="s">
        <v>6595</v>
      </c>
      <c r="C1900" s="39" t="s">
        <v>5061</v>
      </c>
      <c r="D1900" s="39" t="s">
        <v>5062</v>
      </c>
      <c r="E1900" s="417" t="s">
        <v>6589</v>
      </c>
      <c r="F1900" s="258" t="s">
        <v>6596</v>
      </c>
      <c r="G1900" s="177" t="s">
        <v>18</v>
      </c>
      <c r="H1900" s="177" t="s">
        <v>18</v>
      </c>
      <c r="I1900" s="189" t="s">
        <v>23</v>
      </c>
      <c r="J1900" s="39" t="s">
        <v>18</v>
      </c>
      <c r="K1900" s="39" t="s">
        <v>485</v>
      </c>
    </row>
    <row r="1901" spans="1:13">
      <c r="A1901" s="39" t="s">
        <v>6597</v>
      </c>
      <c r="B1901" s="39" t="s">
        <v>6597</v>
      </c>
      <c r="C1901" s="39" t="s">
        <v>5061</v>
      </c>
      <c r="D1901" s="39" t="s">
        <v>5062</v>
      </c>
      <c r="E1901" s="417" t="s">
        <v>6589</v>
      </c>
      <c r="F1901" s="258" t="s">
        <v>6598</v>
      </c>
      <c r="G1901" s="177" t="s">
        <v>18</v>
      </c>
      <c r="H1901" s="177" t="s">
        <v>18</v>
      </c>
      <c r="I1901" s="189" t="s">
        <v>23</v>
      </c>
      <c r="J1901" s="39" t="s">
        <v>18</v>
      </c>
      <c r="K1901" s="39" t="s">
        <v>485</v>
      </c>
    </row>
    <row r="1902" spans="1:13">
      <c r="A1902" s="39" t="s">
        <v>6599</v>
      </c>
      <c r="B1902" s="39" t="s">
        <v>6599</v>
      </c>
      <c r="C1902" s="39" t="s">
        <v>5061</v>
      </c>
      <c r="D1902" s="39" t="s">
        <v>5062</v>
      </c>
      <c r="E1902" s="417" t="s">
        <v>6589</v>
      </c>
      <c r="F1902" s="258" t="s">
        <v>6600</v>
      </c>
      <c r="G1902" s="177" t="s">
        <v>18</v>
      </c>
      <c r="H1902" s="177" t="s">
        <v>18</v>
      </c>
      <c r="I1902" s="189" t="s">
        <v>23</v>
      </c>
      <c r="J1902" s="39" t="s">
        <v>18</v>
      </c>
      <c r="K1902" s="39" t="s">
        <v>485</v>
      </c>
    </row>
    <row r="1903" spans="1:13">
      <c r="A1903" s="39" t="s">
        <v>6601</v>
      </c>
      <c r="B1903" s="39" t="s">
        <v>6601</v>
      </c>
      <c r="C1903" s="39" t="s">
        <v>5061</v>
      </c>
      <c r="D1903" s="39" t="s">
        <v>5062</v>
      </c>
      <c r="E1903" s="417" t="s">
        <v>6589</v>
      </c>
      <c r="F1903" s="258" t="s">
        <v>6602</v>
      </c>
      <c r="G1903" s="177" t="s">
        <v>18</v>
      </c>
      <c r="H1903" s="177" t="s">
        <v>18</v>
      </c>
      <c r="I1903" s="189" t="s">
        <v>23</v>
      </c>
      <c r="J1903" s="39" t="s">
        <v>18</v>
      </c>
      <c r="K1903" s="39" t="s">
        <v>485</v>
      </c>
    </row>
    <row r="1904" spans="1:13">
      <c r="A1904" s="39" t="s">
        <v>6603</v>
      </c>
      <c r="B1904" s="39" t="s">
        <v>6603</v>
      </c>
      <c r="C1904" s="39" t="s">
        <v>5061</v>
      </c>
      <c r="D1904" s="39" t="s">
        <v>5062</v>
      </c>
      <c r="E1904" s="417" t="s">
        <v>6589</v>
      </c>
      <c r="F1904" s="177" t="s">
        <v>6604</v>
      </c>
      <c r="G1904" s="177" t="s">
        <v>18</v>
      </c>
      <c r="H1904" s="177" t="s">
        <v>18</v>
      </c>
      <c r="I1904" s="189" t="s">
        <v>23</v>
      </c>
      <c r="J1904" s="39" t="s">
        <v>18</v>
      </c>
      <c r="K1904" s="39" t="s">
        <v>485</v>
      </c>
    </row>
    <row r="1905" spans="1:11">
      <c r="A1905" s="39" t="s">
        <v>6605</v>
      </c>
      <c r="B1905" s="39" t="s">
        <v>6605</v>
      </c>
      <c r="C1905" s="39" t="s">
        <v>5061</v>
      </c>
      <c r="D1905" s="39" t="s">
        <v>5062</v>
      </c>
      <c r="E1905" s="39" t="s">
        <v>6589</v>
      </c>
      <c r="F1905" s="177" t="s">
        <v>6606</v>
      </c>
      <c r="G1905" s="177" t="s">
        <v>18</v>
      </c>
      <c r="H1905" s="177" t="s">
        <v>18</v>
      </c>
      <c r="I1905" s="189" t="s">
        <v>23</v>
      </c>
      <c r="J1905" s="39" t="s">
        <v>18</v>
      </c>
      <c r="K1905" s="39" t="s">
        <v>485</v>
      </c>
    </row>
    <row r="1906" spans="1:11">
      <c r="A1906" s="39" t="s">
        <v>6607</v>
      </c>
      <c r="B1906" s="39" t="s">
        <v>6607</v>
      </c>
      <c r="C1906" s="39" t="s">
        <v>5061</v>
      </c>
      <c r="D1906" s="39" t="s">
        <v>5062</v>
      </c>
      <c r="E1906" s="417" t="s">
        <v>6589</v>
      </c>
      <c r="F1906" s="177" t="s">
        <v>6608</v>
      </c>
      <c r="G1906" s="177" t="s">
        <v>18</v>
      </c>
      <c r="H1906" s="177" t="s">
        <v>18</v>
      </c>
      <c r="I1906" s="189" t="s">
        <v>23</v>
      </c>
      <c r="J1906" s="39" t="s">
        <v>18</v>
      </c>
      <c r="K1906" s="39" t="s">
        <v>485</v>
      </c>
    </row>
    <row r="1907" spans="1:11">
      <c r="A1907" s="39" t="s">
        <v>6609</v>
      </c>
      <c r="B1907" s="39" t="s">
        <v>6609</v>
      </c>
      <c r="C1907" s="39" t="s">
        <v>5061</v>
      </c>
      <c r="D1907" s="39" t="s">
        <v>5062</v>
      </c>
      <c r="E1907" s="417" t="s">
        <v>6589</v>
      </c>
      <c r="F1907" s="177" t="s">
        <v>6610</v>
      </c>
      <c r="G1907" s="177" t="s">
        <v>18</v>
      </c>
      <c r="H1907" s="177" t="s">
        <v>18</v>
      </c>
      <c r="I1907" s="189" t="s">
        <v>23</v>
      </c>
      <c r="J1907" s="39" t="s">
        <v>18</v>
      </c>
      <c r="K1907" s="39" t="s">
        <v>485</v>
      </c>
    </row>
    <row r="1908" spans="1:11">
      <c r="A1908" s="39" t="s">
        <v>6611</v>
      </c>
      <c r="B1908" s="39" t="s">
        <v>6611</v>
      </c>
      <c r="C1908" s="39" t="s">
        <v>5061</v>
      </c>
      <c r="D1908" s="39" t="s">
        <v>5062</v>
      </c>
      <c r="E1908" s="417" t="s">
        <v>6589</v>
      </c>
      <c r="F1908" s="177" t="s">
        <v>6612</v>
      </c>
      <c r="G1908" s="177" t="s">
        <v>18</v>
      </c>
      <c r="H1908" s="177" t="s">
        <v>18</v>
      </c>
      <c r="I1908" s="189" t="s">
        <v>23</v>
      </c>
      <c r="J1908" s="39" t="s">
        <v>18</v>
      </c>
      <c r="K1908" s="39" t="s">
        <v>485</v>
      </c>
    </row>
    <row r="1909" spans="1:11">
      <c r="A1909" s="39" t="s">
        <v>6613</v>
      </c>
      <c r="B1909" s="39" t="s">
        <v>6613</v>
      </c>
      <c r="C1909" s="39" t="s">
        <v>5061</v>
      </c>
      <c r="D1909" s="39" t="s">
        <v>5062</v>
      </c>
      <c r="E1909" s="417" t="s">
        <v>6589</v>
      </c>
      <c r="F1909" s="177" t="s">
        <v>6614</v>
      </c>
      <c r="G1909" s="177" t="s">
        <v>18</v>
      </c>
      <c r="H1909" s="177" t="s">
        <v>18</v>
      </c>
      <c r="I1909" s="189" t="s">
        <v>23</v>
      </c>
      <c r="J1909" s="39" t="s">
        <v>18</v>
      </c>
      <c r="K1909" s="39" t="s">
        <v>485</v>
      </c>
    </row>
    <row r="1910" spans="1:11">
      <c r="A1910" s="39" t="s">
        <v>6615</v>
      </c>
      <c r="B1910" s="39" t="s">
        <v>6615</v>
      </c>
      <c r="C1910" s="39" t="s">
        <v>5061</v>
      </c>
      <c r="D1910" s="39" t="s">
        <v>5062</v>
      </c>
      <c r="E1910" s="417" t="s">
        <v>6589</v>
      </c>
      <c r="F1910" s="177" t="s">
        <v>6616</v>
      </c>
      <c r="G1910" s="177" t="s">
        <v>18</v>
      </c>
      <c r="H1910" s="177" t="s">
        <v>18</v>
      </c>
      <c r="I1910" s="189" t="s">
        <v>23</v>
      </c>
      <c r="J1910" s="39" t="s">
        <v>18</v>
      </c>
      <c r="K1910" s="39" t="s">
        <v>485</v>
      </c>
    </row>
    <row r="1911" spans="1:11">
      <c r="A1911" s="39" t="s">
        <v>6617</v>
      </c>
      <c r="B1911" s="39" t="s">
        <v>6617</v>
      </c>
      <c r="C1911" s="39" t="s">
        <v>5061</v>
      </c>
      <c r="D1911" s="39" t="s">
        <v>5062</v>
      </c>
      <c r="E1911" s="417" t="s">
        <v>6589</v>
      </c>
      <c r="F1911" s="177" t="s">
        <v>6618</v>
      </c>
      <c r="G1911" s="177" t="s">
        <v>18</v>
      </c>
      <c r="H1911" s="177" t="s">
        <v>18</v>
      </c>
      <c r="I1911" s="189" t="s">
        <v>23</v>
      </c>
      <c r="J1911" s="39" t="s">
        <v>18</v>
      </c>
      <c r="K1911" s="39" t="s">
        <v>485</v>
      </c>
    </row>
    <row r="1912" spans="1:11">
      <c r="A1912" s="39" t="s">
        <v>6619</v>
      </c>
      <c r="B1912" s="39" t="s">
        <v>6619</v>
      </c>
      <c r="C1912" s="39" t="s">
        <v>5061</v>
      </c>
      <c r="D1912" s="39" t="s">
        <v>5062</v>
      </c>
      <c r="E1912" s="417" t="s">
        <v>6589</v>
      </c>
      <c r="F1912" s="177" t="s">
        <v>6620</v>
      </c>
      <c r="G1912" s="177" t="s">
        <v>18</v>
      </c>
      <c r="H1912" s="177" t="s">
        <v>18</v>
      </c>
      <c r="I1912" s="189" t="s">
        <v>23</v>
      </c>
      <c r="J1912" s="39" t="s">
        <v>18</v>
      </c>
      <c r="K1912" s="39" t="s">
        <v>485</v>
      </c>
    </row>
    <row r="1913" spans="1:11">
      <c r="A1913" s="39" t="s">
        <v>6621</v>
      </c>
      <c r="B1913" s="39" t="s">
        <v>6621</v>
      </c>
      <c r="C1913" s="39" t="s">
        <v>5061</v>
      </c>
      <c r="D1913" s="39" t="s">
        <v>5062</v>
      </c>
      <c r="E1913" s="417" t="s">
        <v>6589</v>
      </c>
      <c r="F1913" s="177" t="s">
        <v>6622</v>
      </c>
      <c r="G1913" s="177" t="s">
        <v>18</v>
      </c>
      <c r="H1913" s="177" t="s">
        <v>18</v>
      </c>
      <c r="I1913" s="189" t="s">
        <v>23</v>
      </c>
      <c r="J1913" s="39" t="s">
        <v>18</v>
      </c>
      <c r="K1913" s="39" t="s">
        <v>485</v>
      </c>
    </row>
    <row r="1914" spans="1:11">
      <c r="A1914" s="39" t="s">
        <v>6623</v>
      </c>
      <c r="B1914" s="39" t="s">
        <v>6623</v>
      </c>
      <c r="C1914" s="39" t="s">
        <v>5061</v>
      </c>
      <c r="D1914" s="39" t="s">
        <v>5062</v>
      </c>
      <c r="E1914" s="417" t="s">
        <v>6589</v>
      </c>
      <c r="F1914" s="177" t="s">
        <v>6624</v>
      </c>
      <c r="G1914" s="177" t="s">
        <v>18</v>
      </c>
      <c r="H1914" s="177" t="s">
        <v>18</v>
      </c>
      <c r="I1914" s="189" t="s">
        <v>23</v>
      </c>
      <c r="J1914" s="39" t="s">
        <v>18</v>
      </c>
      <c r="K1914" s="39" t="s">
        <v>485</v>
      </c>
    </row>
    <row r="1915" spans="1:11">
      <c r="A1915" s="39" t="s">
        <v>6625</v>
      </c>
      <c r="B1915" s="39" t="s">
        <v>6625</v>
      </c>
      <c r="C1915" s="39" t="s">
        <v>5061</v>
      </c>
      <c r="D1915" s="39" t="s">
        <v>5062</v>
      </c>
      <c r="E1915" s="417" t="s">
        <v>6589</v>
      </c>
      <c r="F1915" s="177" t="s">
        <v>6626</v>
      </c>
      <c r="G1915" s="177" t="s">
        <v>18</v>
      </c>
      <c r="H1915" s="177" t="s">
        <v>18</v>
      </c>
      <c r="I1915" s="189" t="s">
        <v>23</v>
      </c>
      <c r="J1915" s="39" t="s">
        <v>18</v>
      </c>
      <c r="K1915" s="39" t="s">
        <v>485</v>
      </c>
    </row>
    <row r="1916" spans="1:11">
      <c r="A1916" s="39" t="s">
        <v>6627</v>
      </c>
      <c r="B1916" s="39" t="s">
        <v>6627</v>
      </c>
      <c r="C1916" s="39" t="s">
        <v>5061</v>
      </c>
      <c r="D1916" s="39" t="s">
        <v>5062</v>
      </c>
      <c r="E1916" s="417" t="s">
        <v>6589</v>
      </c>
      <c r="F1916" s="177" t="s">
        <v>6628</v>
      </c>
      <c r="G1916" s="177" t="s">
        <v>18</v>
      </c>
      <c r="H1916" s="177" t="s">
        <v>18</v>
      </c>
      <c r="I1916" s="189" t="s">
        <v>23</v>
      </c>
      <c r="J1916" s="39" t="s">
        <v>18</v>
      </c>
      <c r="K1916" s="39" t="s">
        <v>485</v>
      </c>
    </row>
    <row r="1917" spans="1:11">
      <c r="A1917" s="39" t="s">
        <v>6629</v>
      </c>
      <c r="B1917" s="39" t="s">
        <v>6629</v>
      </c>
      <c r="C1917" s="39" t="s">
        <v>500</v>
      </c>
      <c r="D1917" s="39" t="s">
        <v>6630</v>
      </c>
      <c r="E1917" s="39" t="s">
        <v>6631</v>
      </c>
      <c r="F1917" s="177" t="s">
        <v>6632</v>
      </c>
      <c r="G1917" s="177" t="s">
        <v>18</v>
      </c>
      <c r="H1917" s="177" t="s">
        <v>18</v>
      </c>
      <c r="I1917" s="189" t="s">
        <v>23</v>
      </c>
      <c r="J1917" s="39" t="s">
        <v>18</v>
      </c>
      <c r="K1917" s="39" t="s">
        <v>485</v>
      </c>
    </row>
    <row r="1918" spans="1:11">
      <c r="A1918" s="39" t="s">
        <v>6633</v>
      </c>
      <c r="B1918" s="39" t="s">
        <v>6633</v>
      </c>
      <c r="C1918" s="39" t="s">
        <v>5848</v>
      </c>
      <c r="D1918" s="39" t="s">
        <v>5849</v>
      </c>
      <c r="E1918" s="39" t="s">
        <v>6634</v>
      </c>
      <c r="F1918" s="177" t="s">
        <v>6635</v>
      </c>
      <c r="G1918" s="177" t="s">
        <v>18</v>
      </c>
      <c r="H1918" s="177" t="s">
        <v>18</v>
      </c>
      <c r="I1918" s="189" t="s">
        <v>23</v>
      </c>
      <c r="J1918" s="39" t="s">
        <v>18</v>
      </c>
      <c r="K1918" s="39" t="s">
        <v>485</v>
      </c>
    </row>
    <row r="1919" spans="1:11">
      <c r="A1919" s="39" t="s">
        <v>6636</v>
      </c>
      <c r="B1919" s="39" t="s">
        <v>6636</v>
      </c>
      <c r="C1919" s="39" t="s">
        <v>5848</v>
      </c>
      <c r="D1919" s="39" t="s">
        <v>5849</v>
      </c>
      <c r="E1919" s="39" t="s">
        <v>6634</v>
      </c>
      <c r="F1919" s="177" t="s">
        <v>6637</v>
      </c>
      <c r="G1919" s="177" t="s">
        <v>18</v>
      </c>
      <c r="H1919" s="177" t="s">
        <v>18</v>
      </c>
      <c r="I1919" s="189" t="s">
        <v>23</v>
      </c>
      <c r="J1919" s="39" t="s">
        <v>18</v>
      </c>
      <c r="K1919" s="39" t="s">
        <v>485</v>
      </c>
    </row>
    <row r="1920" spans="1:11">
      <c r="A1920" s="39" t="s">
        <v>6638</v>
      </c>
      <c r="B1920" s="39" t="s">
        <v>6638</v>
      </c>
      <c r="C1920" s="39" t="s">
        <v>5848</v>
      </c>
      <c r="D1920" s="39" t="s">
        <v>5849</v>
      </c>
      <c r="E1920" s="39" t="s">
        <v>6634</v>
      </c>
      <c r="F1920" s="177" t="s">
        <v>6639</v>
      </c>
      <c r="G1920" s="177" t="s">
        <v>18</v>
      </c>
      <c r="H1920" s="177" t="s">
        <v>18</v>
      </c>
      <c r="I1920" s="189" t="s">
        <v>23</v>
      </c>
      <c r="J1920" s="39" t="s">
        <v>18</v>
      </c>
      <c r="K1920" s="39" t="s">
        <v>485</v>
      </c>
    </row>
    <row r="1921" spans="1:11">
      <c r="A1921" s="39" t="s">
        <v>6640</v>
      </c>
      <c r="B1921" s="39" t="s">
        <v>6640</v>
      </c>
      <c r="C1921" s="39" t="s">
        <v>5848</v>
      </c>
      <c r="D1921" s="39" t="s">
        <v>5849</v>
      </c>
      <c r="E1921" s="39" t="s">
        <v>6634</v>
      </c>
      <c r="F1921" s="177" t="s">
        <v>6641</v>
      </c>
      <c r="G1921" s="177" t="s">
        <v>18</v>
      </c>
      <c r="H1921" s="177" t="s">
        <v>18</v>
      </c>
      <c r="I1921" s="189" t="s">
        <v>23</v>
      </c>
      <c r="J1921" s="39" t="s">
        <v>18</v>
      </c>
      <c r="K1921" s="39" t="s">
        <v>485</v>
      </c>
    </row>
    <row r="1922" spans="1:11">
      <c r="A1922" s="39" t="s">
        <v>6642</v>
      </c>
      <c r="B1922" s="39" t="s">
        <v>6642</v>
      </c>
      <c r="C1922" s="39" t="s">
        <v>5852</v>
      </c>
      <c r="D1922" s="39" t="s">
        <v>6643</v>
      </c>
      <c r="E1922" s="39" t="s">
        <v>6644</v>
      </c>
      <c r="F1922" s="177" t="s">
        <v>6645</v>
      </c>
      <c r="G1922" s="177" t="s">
        <v>18</v>
      </c>
      <c r="H1922" s="177" t="s">
        <v>18</v>
      </c>
      <c r="I1922" s="189" t="s">
        <v>23</v>
      </c>
      <c r="J1922" s="39" t="s">
        <v>18</v>
      </c>
      <c r="K1922" s="39" t="s">
        <v>485</v>
      </c>
    </row>
    <row r="1923" spans="1:11">
      <c r="A1923" s="39" t="s">
        <v>6646</v>
      </c>
      <c r="B1923" s="39" t="s">
        <v>6646</v>
      </c>
      <c r="C1923" s="39" t="s">
        <v>5852</v>
      </c>
      <c r="D1923" s="39" t="s">
        <v>6643</v>
      </c>
      <c r="E1923" s="39" t="s">
        <v>6644</v>
      </c>
      <c r="F1923" s="177" t="s">
        <v>6647</v>
      </c>
      <c r="G1923" s="177" t="s">
        <v>18</v>
      </c>
      <c r="H1923" s="177" t="s">
        <v>18</v>
      </c>
      <c r="I1923" s="189" t="s">
        <v>23</v>
      </c>
      <c r="J1923" s="39" t="s">
        <v>18</v>
      </c>
      <c r="K1923" s="39" t="s">
        <v>485</v>
      </c>
    </row>
    <row r="1924" spans="1:11">
      <c r="A1924" s="39" t="s">
        <v>6648</v>
      </c>
      <c r="B1924" s="39" t="s">
        <v>6648</v>
      </c>
      <c r="C1924" s="39" t="s">
        <v>5852</v>
      </c>
      <c r="D1924" s="39" t="s">
        <v>6630</v>
      </c>
      <c r="E1924" s="39" t="s">
        <v>6649</v>
      </c>
      <c r="F1924" s="177" t="s">
        <v>6650</v>
      </c>
      <c r="G1924" s="177" t="s">
        <v>18</v>
      </c>
      <c r="H1924" s="177" t="s">
        <v>18</v>
      </c>
      <c r="I1924" s="189" t="s">
        <v>23</v>
      </c>
      <c r="J1924" s="39" t="s">
        <v>18</v>
      </c>
      <c r="K1924" s="39" t="s">
        <v>485</v>
      </c>
    </row>
    <row r="1925" spans="1:11">
      <c r="A1925" s="39" t="s">
        <v>6651</v>
      </c>
      <c r="B1925" s="39" t="s">
        <v>6651</v>
      </c>
      <c r="C1925" s="39" t="s">
        <v>5852</v>
      </c>
      <c r="D1925" s="39" t="s">
        <v>6630</v>
      </c>
      <c r="E1925" s="39" t="s">
        <v>6649</v>
      </c>
      <c r="F1925" s="177" t="s">
        <v>6652</v>
      </c>
      <c r="G1925" s="177" t="s">
        <v>18</v>
      </c>
      <c r="H1925" s="177" t="s">
        <v>18</v>
      </c>
      <c r="I1925" s="177" t="s">
        <v>32</v>
      </c>
      <c r="J1925" s="39" t="s">
        <v>6653</v>
      </c>
      <c r="K1925" s="39" t="s">
        <v>802</v>
      </c>
    </row>
    <row r="1926" spans="1:11">
      <c r="A1926" s="39" t="s">
        <v>6654</v>
      </c>
      <c r="B1926" s="39" t="s">
        <v>6654</v>
      </c>
      <c r="C1926" s="39" t="s">
        <v>6655</v>
      </c>
      <c r="D1926" s="39" t="s">
        <v>6656</v>
      </c>
      <c r="E1926" s="39" t="s">
        <v>6657</v>
      </c>
      <c r="F1926" s="177" t="s">
        <v>6658</v>
      </c>
      <c r="G1926" s="177" t="s">
        <v>18</v>
      </c>
      <c r="H1926" s="177" t="s">
        <v>18</v>
      </c>
      <c r="I1926" s="189" t="s">
        <v>23</v>
      </c>
      <c r="J1926" s="39" t="s">
        <v>18</v>
      </c>
      <c r="K1926" s="39" t="s">
        <v>485</v>
      </c>
    </row>
    <row r="1927" spans="1:11">
      <c r="A1927" s="39" t="s">
        <v>6659</v>
      </c>
      <c r="B1927" s="39" t="s">
        <v>6659</v>
      </c>
      <c r="C1927" s="39" t="s">
        <v>6655</v>
      </c>
      <c r="D1927" s="39" t="s">
        <v>6656</v>
      </c>
      <c r="E1927" s="39" t="s">
        <v>6660</v>
      </c>
      <c r="F1927" s="177" t="s">
        <v>6661</v>
      </c>
      <c r="G1927" s="177" t="s">
        <v>18</v>
      </c>
      <c r="H1927" s="177" t="s">
        <v>18</v>
      </c>
      <c r="I1927" s="177" t="s">
        <v>32</v>
      </c>
      <c r="J1927" s="39" t="s">
        <v>6662</v>
      </c>
      <c r="K1927" s="39" t="s">
        <v>802</v>
      </c>
    </row>
    <row r="1928" spans="1:11">
      <c r="A1928" s="39" t="s">
        <v>6663</v>
      </c>
      <c r="B1928" s="39" t="s">
        <v>6663</v>
      </c>
      <c r="C1928" s="39" t="s">
        <v>6655</v>
      </c>
      <c r="D1928" s="39" t="s">
        <v>6656</v>
      </c>
      <c r="E1928" s="39" t="s">
        <v>6657</v>
      </c>
      <c r="F1928" s="177" t="s">
        <v>6664</v>
      </c>
      <c r="G1928" s="177" t="s">
        <v>18</v>
      </c>
      <c r="H1928" s="177" t="s">
        <v>18</v>
      </c>
      <c r="I1928" s="177" t="s">
        <v>32</v>
      </c>
      <c r="J1928" s="39" t="s">
        <v>6665</v>
      </c>
      <c r="K1928" s="39" t="s">
        <v>802</v>
      </c>
    </row>
    <row r="1929" spans="1:11">
      <c r="A1929" s="39" t="s">
        <v>6666</v>
      </c>
      <c r="B1929" s="39" t="s">
        <v>6666</v>
      </c>
      <c r="C1929" s="39" t="s">
        <v>6655</v>
      </c>
      <c r="D1929" s="39" t="s">
        <v>6656</v>
      </c>
      <c r="E1929" s="39" t="s">
        <v>6657</v>
      </c>
      <c r="F1929" s="177" t="s">
        <v>6667</v>
      </c>
      <c r="G1929" s="177" t="s">
        <v>18</v>
      </c>
      <c r="H1929" s="177" t="s">
        <v>18</v>
      </c>
      <c r="I1929" s="177" t="s">
        <v>32</v>
      </c>
      <c r="J1929" s="39" t="s">
        <v>4689</v>
      </c>
      <c r="K1929" s="39" t="s">
        <v>802</v>
      </c>
    </row>
    <row r="1930" spans="1:11">
      <c r="A1930" s="39" t="s">
        <v>6668</v>
      </c>
      <c r="B1930" s="39" t="s">
        <v>6668</v>
      </c>
      <c r="C1930" s="39" t="s">
        <v>6655</v>
      </c>
      <c r="D1930" s="39" t="s">
        <v>6656</v>
      </c>
      <c r="E1930" s="39" t="s">
        <v>6657</v>
      </c>
      <c r="F1930" s="177" t="s">
        <v>6669</v>
      </c>
      <c r="G1930" s="177" t="s">
        <v>18</v>
      </c>
      <c r="H1930" s="177" t="s">
        <v>18</v>
      </c>
      <c r="I1930" s="189" t="s">
        <v>23</v>
      </c>
      <c r="J1930" s="39" t="s">
        <v>18</v>
      </c>
      <c r="K1930" s="39" t="s">
        <v>485</v>
      </c>
    </row>
    <row r="1931" spans="1:11">
      <c r="A1931" s="39" t="s">
        <v>6670</v>
      </c>
      <c r="B1931" s="39" t="s">
        <v>6670</v>
      </c>
      <c r="C1931" s="39" t="s">
        <v>6655</v>
      </c>
      <c r="D1931" s="39" t="s">
        <v>6656</v>
      </c>
      <c r="E1931" s="39" t="s">
        <v>6660</v>
      </c>
      <c r="F1931" s="177" t="s">
        <v>6671</v>
      </c>
      <c r="G1931" s="177" t="s">
        <v>18</v>
      </c>
      <c r="H1931" s="177" t="s">
        <v>18</v>
      </c>
      <c r="I1931" s="177" t="s">
        <v>32</v>
      </c>
      <c r="J1931" s="39" t="s">
        <v>6672</v>
      </c>
      <c r="K1931" s="39" t="s">
        <v>802</v>
      </c>
    </row>
    <row r="1932" spans="1:11">
      <c r="A1932" s="39" t="s">
        <v>6673</v>
      </c>
      <c r="B1932" s="39" t="s">
        <v>6673</v>
      </c>
      <c r="C1932" s="39" t="s">
        <v>6655</v>
      </c>
      <c r="D1932" s="39" t="s">
        <v>6656</v>
      </c>
      <c r="E1932" s="39" t="s">
        <v>6657</v>
      </c>
      <c r="F1932" s="177" t="s">
        <v>6674</v>
      </c>
      <c r="G1932" s="177" t="s">
        <v>18</v>
      </c>
      <c r="H1932" s="177" t="s">
        <v>18</v>
      </c>
      <c r="I1932" s="177" t="s">
        <v>32</v>
      </c>
      <c r="J1932" s="39" t="s">
        <v>6675</v>
      </c>
      <c r="K1932" s="39" t="s">
        <v>802</v>
      </c>
    </row>
    <row r="1933" spans="1:11">
      <c r="A1933" s="39" t="s">
        <v>6676</v>
      </c>
      <c r="B1933" s="39" t="s">
        <v>6676</v>
      </c>
      <c r="C1933" s="39" t="s">
        <v>6655</v>
      </c>
      <c r="D1933" s="39" t="s">
        <v>6656</v>
      </c>
      <c r="E1933" s="39" t="s">
        <v>6657</v>
      </c>
      <c r="F1933" s="177" t="s">
        <v>6677</v>
      </c>
      <c r="G1933" s="177" t="s">
        <v>18</v>
      </c>
      <c r="H1933" s="177" t="s">
        <v>18</v>
      </c>
      <c r="I1933" s="189" t="s">
        <v>23</v>
      </c>
      <c r="J1933" s="39" t="s">
        <v>18</v>
      </c>
      <c r="K1933" s="39" t="s">
        <v>485</v>
      </c>
    </row>
    <row r="1934" spans="1:11">
      <c r="A1934" s="39" t="s">
        <v>6678</v>
      </c>
      <c r="B1934" s="39" t="s">
        <v>6678</v>
      </c>
      <c r="C1934" s="39" t="s">
        <v>5848</v>
      </c>
      <c r="D1934" s="39" t="s">
        <v>5849</v>
      </c>
      <c r="E1934" s="39" t="s">
        <v>6679</v>
      </c>
      <c r="F1934" s="177" t="s">
        <v>6680</v>
      </c>
      <c r="G1934" s="177" t="s">
        <v>18</v>
      </c>
      <c r="H1934" s="177" t="s">
        <v>18</v>
      </c>
      <c r="I1934" s="189" t="s">
        <v>23</v>
      </c>
      <c r="J1934" s="39" t="s">
        <v>18</v>
      </c>
      <c r="K1934" s="39" t="s">
        <v>485</v>
      </c>
    </row>
    <row r="1935" spans="1:11">
      <c r="A1935" s="39" t="s">
        <v>6681</v>
      </c>
      <c r="B1935" s="39" t="s">
        <v>6681</v>
      </c>
      <c r="C1935" s="39" t="s">
        <v>5848</v>
      </c>
      <c r="D1935" s="39" t="s">
        <v>5849</v>
      </c>
      <c r="E1935" s="39" t="s">
        <v>6679</v>
      </c>
      <c r="F1935" s="177" t="s">
        <v>6682</v>
      </c>
      <c r="G1935" s="177" t="s">
        <v>18</v>
      </c>
      <c r="H1935" s="177" t="s">
        <v>18</v>
      </c>
      <c r="I1935" s="189" t="s">
        <v>23</v>
      </c>
      <c r="J1935" s="39" t="s">
        <v>18</v>
      </c>
      <c r="K1935" s="39" t="s">
        <v>485</v>
      </c>
    </row>
    <row r="1936" spans="1:11">
      <c r="A1936" s="39" t="s">
        <v>6683</v>
      </c>
      <c r="B1936" s="39" t="s">
        <v>6683</v>
      </c>
      <c r="C1936" s="39" t="s">
        <v>5848</v>
      </c>
      <c r="D1936" s="39" t="s">
        <v>5849</v>
      </c>
      <c r="E1936" s="39" t="s">
        <v>6679</v>
      </c>
      <c r="F1936" s="177" t="s">
        <v>6684</v>
      </c>
      <c r="G1936" s="177" t="s">
        <v>18</v>
      </c>
      <c r="H1936" s="177" t="s">
        <v>18</v>
      </c>
      <c r="I1936" s="189" t="s">
        <v>23</v>
      </c>
      <c r="J1936" s="39" t="s">
        <v>18</v>
      </c>
      <c r="K1936" s="39" t="s">
        <v>485</v>
      </c>
    </row>
    <row r="1937" spans="1:11">
      <c r="A1937" s="39" t="s">
        <v>6685</v>
      </c>
      <c r="B1937" s="39" t="s">
        <v>6685</v>
      </c>
      <c r="C1937" s="39" t="s">
        <v>5848</v>
      </c>
      <c r="D1937" s="39" t="s">
        <v>5849</v>
      </c>
      <c r="E1937" s="39" t="s">
        <v>6679</v>
      </c>
      <c r="F1937" s="177" t="s">
        <v>6686</v>
      </c>
      <c r="G1937" s="177" t="s">
        <v>18</v>
      </c>
      <c r="H1937" s="177" t="s">
        <v>18</v>
      </c>
      <c r="I1937" s="189" t="s">
        <v>23</v>
      </c>
      <c r="J1937" s="39" t="s">
        <v>18</v>
      </c>
      <c r="K1937" s="39" t="s">
        <v>485</v>
      </c>
    </row>
    <row r="1938" spans="1:11">
      <c r="A1938" s="39" t="s">
        <v>6687</v>
      </c>
      <c r="B1938" s="39" t="s">
        <v>6687</v>
      </c>
      <c r="C1938" s="39" t="s">
        <v>5852</v>
      </c>
      <c r="D1938" s="39" t="s">
        <v>6643</v>
      </c>
      <c r="E1938" s="39" t="s">
        <v>6644</v>
      </c>
      <c r="F1938" s="177" t="s">
        <v>6688</v>
      </c>
      <c r="G1938" s="177" t="s">
        <v>18</v>
      </c>
      <c r="H1938" s="177" t="s">
        <v>18</v>
      </c>
      <c r="I1938" s="189" t="s">
        <v>23</v>
      </c>
      <c r="J1938" s="39" t="s">
        <v>18</v>
      </c>
      <c r="K1938" s="39" t="s">
        <v>485</v>
      </c>
    </row>
    <row r="1939" spans="1:11">
      <c r="A1939" s="39" t="s">
        <v>6689</v>
      </c>
      <c r="B1939" s="39" t="s">
        <v>6689</v>
      </c>
      <c r="C1939" s="39" t="s">
        <v>5852</v>
      </c>
      <c r="D1939" s="39" t="s">
        <v>6643</v>
      </c>
      <c r="E1939" s="39" t="s">
        <v>6644</v>
      </c>
      <c r="F1939" s="177" t="s">
        <v>6690</v>
      </c>
      <c r="G1939" s="177" t="s">
        <v>18</v>
      </c>
      <c r="H1939" s="177" t="s">
        <v>18</v>
      </c>
      <c r="I1939" s="189" t="s">
        <v>23</v>
      </c>
      <c r="J1939" s="39" t="s">
        <v>18</v>
      </c>
      <c r="K1939" s="39" t="s">
        <v>485</v>
      </c>
    </row>
    <row r="1940" spans="1:11">
      <c r="A1940" s="39" t="s">
        <v>6691</v>
      </c>
      <c r="B1940" s="39" t="s">
        <v>6692</v>
      </c>
      <c r="C1940" s="39" t="s">
        <v>35</v>
      </c>
      <c r="D1940" s="39" t="s">
        <v>339</v>
      </c>
      <c r="E1940" s="39" t="s">
        <v>327</v>
      </c>
      <c r="F1940" s="177" t="s">
        <v>6693</v>
      </c>
      <c r="G1940" s="258" t="s">
        <v>6693</v>
      </c>
      <c r="H1940" s="177" t="s">
        <v>6694</v>
      </c>
      <c r="I1940" s="189" t="s">
        <v>23</v>
      </c>
      <c r="J1940" s="39" t="s">
        <v>18</v>
      </c>
      <c r="K1940" s="39" t="s">
        <v>485</v>
      </c>
    </row>
    <row r="1941" spans="1:11">
      <c r="A1941" s="39" t="s">
        <v>6695</v>
      </c>
      <c r="B1941" s="39" t="s">
        <v>6696</v>
      </c>
      <c r="C1941" s="39" t="s">
        <v>35</v>
      </c>
      <c r="D1941" s="39" t="s">
        <v>339</v>
      </c>
      <c r="E1941" s="39" t="s">
        <v>327</v>
      </c>
      <c r="F1941" s="177" t="s">
        <v>6697</v>
      </c>
      <c r="G1941" s="258" t="s">
        <v>6697</v>
      </c>
      <c r="H1941" s="177" t="s">
        <v>6698</v>
      </c>
      <c r="I1941" s="177" t="s">
        <v>32</v>
      </c>
      <c r="J1941" s="39" t="s">
        <v>6699</v>
      </c>
      <c r="K1941" s="39" t="s">
        <v>802</v>
      </c>
    </row>
    <row r="1942" spans="1:11">
      <c r="A1942" s="39" t="s">
        <v>6700</v>
      </c>
      <c r="B1942" s="39" t="s">
        <v>6701</v>
      </c>
      <c r="C1942" s="39" t="s">
        <v>35</v>
      </c>
      <c r="D1942" s="39" t="s">
        <v>339</v>
      </c>
      <c r="E1942" s="39" t="s">
        <v>327</v>
      </c>
      <c r="F1942" s="177" t="s">
        <v>6702</v>
      </c>
      <c r="G1942" s="177" t="s">
        <v>6702</v>
      </c>
      <c r="H1942" s="177" t="s">
        <v>6703</v>
      </c>
      <c r="I1942" s="177" t="s">
        <v>32</v>
      </c>
      <c r="J1942" s="39" t="s">
        <v>6439</v>
      </c>
      <c r="K1942" s="39" t="s">
        <v>802</v>
      </c>
    </row>
    <row r="1943" spans="1:11">
      <c r="A1943" s="39" t="s">
        <v>6704</v>
      </c>
      <c r="B1943" s="39" t="s">
        <v>6704</v>
      </c>
      <c r="C1943" s="39" t="s">
        <v>6705</v>
      </c>
      <c r="D1943" s="39" t="s">
        <v>594</v>
      </c>
      <c r="E1943" s="39" t="s">
        <v>6706</v>
      </c>
      <c r="I1943" s="189" t="s">
        <v>23</v>
      </c>
      <c r="J1943" s="39" t="s">
        <v>18</v>
      </c>
      <c r="K1943" s="39" t="s">
        <v>485</v>
      </c>
    </row>
    <row r="1944" spans="1:11">
      <c r="A1944" s="39" t="s">
        <v>6707</v>
      </c>
      <c r="B1944" s="39" t="s">
        <v>6707</v>
      </c>
      <c r="C1944" s="39" t="s">
        <v>6655</v>
      </c>
      <c r="D1944" s="39" t="s">
        <v>6656</v>
      </c>
      <c r="E1944" s="39" t="s">
        <v>6708</v>
      </c>
      <c r="F1944" s="177" t="s">
        <v>6709</v>
      </c>
      <c r="G1944" s="177" t="s">
        <v>18</v>
      </c>
      <c r="H1944" s="177" t="s">
        <v>18</v>
      </c>
      <c r="I1944" s="189" t="s">
        <v>23</v>
      </c>
      <c r="J1944" s="39" t="s">
        <v>18</v>
      </c>
      <c r="K1944" s="39" t="s">
        <v>485</v>
      </c>
    </row>
    <row r="1945" spans="1:11">
      <c r="A1945" s="39" t="s">
        <v>6710</v>
      </c>
      <c r="B1945" s="39" t="s">
        <v>6710</v>
      </c>
      <c r="C1945" s="39" t="s">
        <v>6655</v>
      </c>
      <c r="D1945" s="39" t="s">
        <v>6656</v>
      </c>
      <c r="E1945" s="39" t="s">
        <v>6711</v>
      </c>
      <c r="I1945" s="189" t="s">
        <v>23</v>
      </c>
      <c r="J1945" s="39" t="s">
        <v>18</v>
      </c>
      <c r="K1945" s="39" t="s">
        <v>485</v>
      </c>
    </row>
    <row r="1946" spans="1:11">
      <c r="A1946" s="39" t="s">
        <v>6712</v>
      </c>
      <c r="B1946" s="39" t="s">
        <v>6712</v>
      </c>
      <c r="C1946" s="39" t="s">
        <v>6655</v>
      </c>
      <c r="D1946" s="39" t="s">
        <v>6656</v>
      </c>
      <c r="E1946" s="39" t="s">
        <v>6711</v>
      </c>
      <c r="I1946" s="189" t="s">
        <v>23</v>
      </c>
      <c r="J1946" s="39" t="s">
        <v>18</v>
      </c>
      <c r="K1946" s="39" t="s">
        <v>485</v>
      </c>
    </row>
    <row r="1947" spans="1:11">
      <c r="A1947" s="39" t="s">
        <v>6713</v>
      </c>
      <c r="B1947" s="39" t="s">
        <v>6713</v>
      </c>
      <c r="C1947" s="39" t="s">
        <v>6655</v>
      </c>
      <c r="D1947" s="39" t="s">
        <v>6656</v>
      </c>
      <c r="E1947" s="39" t="s">
        <v>6711</v>
      </c>
      <c r="I1947" s="189" t="s">
        <v>23</v>
      </c>
      <c r="J1947" s="39" t="s">
        <v>18</v>
      </c>
      <c r="K1947" s="39" t="s">
        <v>485</v>
      </c>
    </row>
    <row r="1948" spans="1:11">
      <c r="A1948" s="39" t="s">
        <v>6714</v>
      </c>
      <c r="B1948" s="39" t="s">
        <v>6714</v>
      </c>
      <c r="C1948" s="39" t="s">
        <v>6655</v>
      </c>
      <c r="D1948" s="39" t="s">
        <v>6656</v>
      </c>
      <c r="E1948" s="39" t="s">
        <v>6711</v>
      </c>
      <c r="I1948" s="189" t="s">
        <v>23</v>
      </c>
      <c r="J1948" s="39" t="s">
        <v>18</v>
      </c>
      <c r="K1948" s="39" t="s">
        <v>485</v>
      </c>
    </row>
    <row r="1949" spans="1:11">
      <c r="A1949" s="39" t="s">
        <v>6715</v>
      </c>
      <c r="B1949" s="39" t="s">
        <v>6715</v>
      </c>
      <c r="C1949" s="39" t="s">
        <v>500</v>
      </c>
      <c r="D1949" s="39" t="s">
        <v>5888</v>
      </c>
      <c r="F1949" s="177" t="s">
        <v>6716</v>
      </c>
      <c r="G1949" s="177" t="s">
        <v>18</v>
      </c>
      <c r="H1949" s="177" t="s">
        <v>18</v>
      </c>
      <c r="I1949" s="177" t="s">
        <v>32</v>
      </c>
      <c r="J1949" s="39" t="s">
        <v>6717</v>
      </c>
      <c r="K1949" s="39" t="s">
        <v>802</v>
      </c>
    </row>
    <row r="1950" spans="1:11">
      <c r="A1950" s="39" t="s">
        <v>6718</v>
      </c>
      <c r="B1950" s="39" t="s">
        <v>6718</v>
      </c>
      <c r="C1950" s="39" t="s">
        <v>500</v>
      </c>
      <c r="D1950" s="39" t="s">
        <v>5888</v>
      </c>
      <c r="F1950" s="177" t="s">
        <v>6719</v>
      </c>
      <c r="G1950" s="177" t="s">
        <v>18</v>
      </c>
      <c r="H1950" s="177" t="s">
        <v>18</v>
      </c>
      <c r="I1950" s="177" t="s">
        <v>32</v>
      </c>
      <c r="J1950" s="39" t="s">
        <v>6717</v>
      </c>
      <c r="K1950" s="39" t="s">
        <v>802</v>
      </c>
    </row>
    <row r="1951" spans="1:11">
      <c r="A1951" s="39" t="s">
        <v>6720</v>
      </c>
      <c r="B1951" s="39" t="s">
        <v>6721</v>
      </c>
      <c r="C1951" s="39" t="s">
        <v>35</v>
      </c>
      <c r="D1951" s="39" t="s">
        <v>339</v>
      </c>
      <c r="E1951" s="39" t="s">
        <v>397</v>
      </c>
      <c r="F1951" s="177" t="s">
        <v>6722</v>
      </c>
      <c r="G1951" s="177" t="s">
        <v>6722</v>
      </c>
      <c r="H1951" s="177" t="s">
        <v>6723</v>
      </c>
      <c r="I1951" s="177" t="s">
        <v>32</v>
      </c>
      <c r="J1951" s="39" t="s">
        <v>1737</v>
      </c>
      <c r="K1951" s="39" t="s">
        <v>802</v>
      </c>
    </row>
    <row r="1952" spans="1:11">
      <c r="A1952" s="39" t="s">
        <v>6724</v>
      </c>
      <c r="B1952" s="39" t="s">
        <v>6725</v>
      </c>
      <c r="C1952" s="39" t="s">
        <v>35</v>
      </c>
      <c r="D1952" s="39" t="s">
        <v>205</v>
      </c>
      <c r="E1952" s="39" t="s">
        <v>205</v>
      </c>
      <c r="F1952" s="177" t="s">
        <v>6726</v>
      </c>
      <c r="G1952" s="177" t="s">
        <v>6726</v>
      </c>
      <c r="H1952" s="177" t="s">
        <v>6727</v>
      </c>
      <c r="I1952" s="177" t="s">
        <v>32</v>
      </c>
      <c r="J1952" s="39" t="s">
        <v>872</v>
      </c>
      <c r="K1952" s="39" t="s">
        <v>802</v>
      </c>
    </row>
    <row r="1953" spans="1:12">
      <c r="A1953" s="39" t="s">
        <v>6728</v>
      </c>
      <c r="B1953" s="39" t="s">
        <v>6728</v>
      </c>
      <c r="C1953" s="39" t="s">
        <v>289</v>
      </c>
      <c r="D1953" s="39" t="s">
        <v>290</v>
      </c>
      <c r="E1953" s="39" t="s">
        <v>291</v>
      </c>
      <c r="F1953" s="177" t="s">
        <v>6729</v>
      </c>
      <c r="G1953" s="177" t="s">
        <v>18</v>
      </c>
      <c r="H1953" s="177" t="s">
        <v>18</v>
      </c>
      <c r="I1953" s="177" t="s">
        <v>32</v>
      </c>
      <c r="J1953" s="406" t="s">
        <v>6414</v>
      </c>
      <c r="K1953" s="39" t="s">
        <v>802</v>
      </c>
      <c r="L1953" s="406"/>
    </row>
    <row r="1954" spans="1:12">
      <c r="A1954" s="39" t="s">
        <v>6730</v>
      </c>
      <c r="B1954" s="39" t="s">
        <v>6730</v>
      </c>
      <c r="C1954" s="39" t="s">
        <v>289</v>
      </c>
      <c r="D1954" s="39" t="s">
        <v>290</v>
      </c>
      <c r="E1954" s="39" t="s">
        <v>291</v>
      </c>
      <c r="F1954" s="177" t="s">
        <v>6731</v>
      </c>
      <c r="G1954" s="177" t="s">
        <v>18</v>
      </c>
      <c r="H1954" s="177" t="s">
        <v>18</v>
      </c>
      <c r="I1954" s="177" t="s">
        <v>32</v>
      </c>
      <c r="J1954" s="460" t="s">
        <v>1046</v>
      </c>
      <c r="K1954" s="39" t="s">
        <v>802</v>
      </c>
    </row>
    <row r="1955" spans="1:12">
      <c r="A1955" s="39" t="s">
        <v>6732</v>
      </c>
      <c r="B1955" s="39" t="s">
        <v>6732</v>
      </c>
      <c r="C1955" s="39" t="s">
        <v>289</v>
      </c>
      <c r="D1955" s="39" t="s">
        <v>290</v>
      </c>
      <c r="E1955" s="39" t="s">
        <v>291</v>
      </c>
      <c r="F1955" s="177" t="s">
        <v>6733</v>
      </c>
      <c r="G1955" s="177" t="s">
        <v>18</v>
      </c>
      <c r="H1955" s="177" t="s">
        <v>18</v>
      </c>
      <c r="I1955" s="177" t="s">
        <v>32</v>
      </c>
      <c r="J1955" s="39" t="s">
        <v>6059</v>
      </c>
      <c r="K1955" s="39" t="s">
        <v>802</v>
      </c>
    </row>
    <row r="1956" spans="1:12">
      <c r="A1956" s="39" t="s">
        <v>6734</v>
      </c>
      <c r="B1956" s="39" t="s">
        <v>6734</v>
      </c>
      <c r="C1956" s="39" t="s">
        <v>289</v>
      </c>
      <c r="D1956" s="39" t="s">
        <v>290</v>
      </c>
      <c r="E1956" s="39" t="s">
        <v>291</v>
      </c>
      <c r="F1956" s="177" t="s">
        <v>6735</v>
      </c>
      <c r="G1956" s="177" t="s">
        <v>18</v>
      </c>
      <c r="H1956" s="177" t="s">
        <v>18</v>
      </c>
      <c r="I1956" s="189" t="s">
        <v>23</v>
      </c>
      <c r="J1956" s="39" t="s">
        <v>18</v>
      </c>
      <c r="K1956" s="39" t="s">
        <v>485</v>
      </c>
    </row>
    <row r="1957" spans="1:12">
      <c r="A1957" s="39" t="s">
        <v>6736</v>
      </c>
      <c r="B1957" s="39" t="s">
        <v>6736</v>
      </c>
      <c r="C1957" s="39" t="s">
        <v>289</v>
      </c>
      <c r="D1957" s="39" t="s">
        <v>290</v>
      </c>
      <c r="E1957" s="39" t="s">
        <v>291</v>
      </c>
      <c r="F1957" s="177" t="s">
        <v>6737</v>
      </c>
      <c r="G1957" s="177" t="s">
        <v>18</v>
      </c>
      <c r="H1957" s="177" t="s">
        <v>18</v>
      </c>
      <c r="I1957" s="177" t="s">
        <v>32</v>
      </c>
      <c r="J1957" s="39" t="s">
        <v>1843</v>
      </c>
      <c r="K1957" s="39" t="s">
        <v>802</v>
      </c>
    </row>
    <row r="1958" spans="1:12">
      <c r="A1958" s="39" t="s">
        <v>6738</v>
      </c>
      <c r="B1958" s="39" t="s">
        <v>6738</v>
      </c>
      <c r="C1958" s="39" t="s">
        <v>289</v>
      </c>
      <c r="D1958" s="39" t="s">
        <v>290</v>
      </c>
      <c r="E1958" s="39" t="s">
        <v>291</v>
      </c>
      <c r="F1958" s="177" t="s">
        <v>6739</v>
      </c>
      <c r="G1958" s="177" t="s">
        <v>18</v>
      </c>
      <c r="H1958" s="177" t="s">
        <v>18</v>
      </c>
      <c r="I1958" s="177" t="s">
        <v>32</v>
      </c>
      <c r="J1958" s="39" t="s">
        <v>1388</v>
      </c>
      <c r="K1958" s="39" t="s">
        <v>802</v>
      </c>
    </row>
    <row r="1959" spans="1:12">
      <c r="A1959" s="39" t="s">
        <v>6740</v>
      </c>
      <c r="B1959" s="39" t="s">
        <v>6740</v>
      </c>
      <c r="C1959" s="39" t="s">
        <v>289</v>
      </c>
      <c r="D1959" s="39" t="s">
        <v>290</v>
      </c>
      <c r="E1959" s="39" t="s">
        <v>291</v>
      </c>
      <c r="F1959" s="177" t="s">
        <v>6741</v>
      </c>
      <c r="G1959" s="177" t="s">
        <v>18</v>
      </c>
      <c r="H1959" s="177" t="s">
        <v>18</v>
      </c>
      <c r="I1959" s="189" t="s">
        <v>23</v>
      </c>
      <c r="J1959" s="39" t="s">
        <v>18</v>
      </c>
      <c r="K1959" s="39" t="s">
        <v>485</v>
      </c>
    </row>
    <row r="1960" spans="1:12">
      <c r="A1960" s="39" t="s">
        <v>6742</v>
      </c>
      <c r="B1960" s="39" t="s">
        <v>6742</v>
      </c>
      <c r="C1960" s="39" t="s">
        <v>289</v>
      </c>
      <c r="D1960" s="39" t="s">
        <v>290</v>
      </c>
      <c r="E1960" s="39" t="s">
        <v>291</v>
      </c>
      <c r="F1960" s="177" t="s">
        <v>6743</v>
      </c>
      <c r="G1960" s="177" t="s">
        <v>18</v>
      </c>
      <c r="H1960" s="177" t="s">
        <v>18</v>
      </c>
      <c r="I1960" s="177" t="s">
        <v>32</v>
      </c>
      <c r="J1960" s="454" t="s">
        <v>2366</v>
      </c>
      <c r="K1960" s="39" t="s">
        <v>802</v>
      </c>
    </row>
    <row r="1961" spans="1:12">
      <c r="A1961" s="39" t="s">
        <v>6744</v>
      </c>
      <c r="B1961" s="39" t="s">
        <v>6744</v>
      </c>
      <c r="C1961" s="39" t="s">
        <v>289</v>
      </c>
      <c r="D1961" s="39" t="s">
        <v>290</v>
      </c>
      <c r="E1961" s="39" t="s">
        <v>291</v>
      </c>
      <c r="F1961" s="177" t="s">
        <v>6745</v>
      </c>
      <c r="G1961" s="177" t="s">
        <v>18</v>
      </c>
      <c r="H1961" s="177" t="s">
        <v>18</v>
      </c>
      <c r="I1961" s="177" t="s">
        <v>32</v>
      </c>
      <c r="J1961" s="39" t="s">
        <v>2698</v>
      </c>
      <c r="K1961" s="39" t="s">
        <v>802</v>
      </c>
    </row>
    <row r="1962" spans="1:12">
      <c r="A1962" s="39" t="s">
        <v>6746</v>
      </c>
      <c r="B1962" s="39" t="s">
        <v>6746</v>
      </c>
      <c r="C1962" s="39" t="s">
        <v>289</v>
      </c>
      <c r="D1962" s="39" t="s">
        <v>290</v>
      </c>
      <c r="E1962" s="39" t="s">
        <v>291</v>
      </c>
      <c r="F1962" s="177" t="s">
        <v>6747</v>
      </c>
      <c r="G1962" s="177" t="s">
        <v>18</v>
      </c>
      <c r="H1962" s="177" t="s">
        <v>18</v>
      </c>
      <c r="I1962" s="177" t="s">
        <v>32</v>
      </c>
      <c r="J1962" s="39" t="s">
        <v>1614</v>
      </c>
      <c r="K1962" s="39" t="s">
        <v>802</v>
      </c>
    </row>
    <row r="1963" spans="1:12">
      <c r="A1963" s="39" t="s">
        <v>6748</v>
      </c>
      <c r="B1963" s="39" t="s">
        <v>6748</v>
      </c>
      <c r="C1963" s="39" t="s">
        <v>289</v>
      </c>
      <c r="D1963" s="39" t="s">
        <v>290</v>
      </c>
      <c r="E1963" s="39" t="s">
        <v>291</v>
      </c>
      <c r="F1963" s="177" t="s">
        <v>6749</v>
      </c>
      <c r="G1963" s="177" t="s">
        <v>18</v>
      </c>
      <c r="H1963" s="177" t="s">
        <v>18</v>
      </c>
      <c r="I1963" s="177" t="s">
        <v>32</v>
      </c>
      <c r="J1963" s="39" t="s">
        <v>766</v>
      </c>
      <c r="K1963" s="39" t="s">
        <v>485</v>
      </c>
    </row>
    <row r="1964" spans="1:12">
      <c r="A1964" s="39" t="s">
        <v>6750</v>
      </c>
      <c r="B1964" s="39" t="s">
        <v>6750</v>
      </c>
      <c r="C1964" s="39" t="s">
        <v>289</v>
      </c>
      <c r="D1964" s="39" t="s">
        <v>290</v>
      </c>
      <c r="E1964" s="39" t="s">
        <v>291</v>
      </c>
      <c r="F1964" s="177" t="s">
        <v>6751</v>
      </c>
      <c r="G1964" s="177" t="s">
        <v>18</v>
      </c>
      <c r="H1964" s="177" t="s">
        <v>18</v>
      </c>
      <c r="I1964" s="177" t="s">
        <v>32</v>
      </c>
      <c r="J1964" s="39" t="s">
        <v>6752</v>
      </c>
      <c r="K1964" s="39" t="s">
        <v>802</v>
      </c>
    </row>
    <row r="1965" spans="1:12">
      <c r="A1965" s="39" t="s">
        <v>6753</v>
      </c>
      <c r="B1965" s="39" t="s">
        <v>6753</v>
      </c>
      <c r="C1965" s="39" t="s">
        <v>289</v>
      </c>
      <c r="D1965" s="39" t="s">
        <v>290</v>
      </c>
      <c r="E1965" s="39" t="s">
        <v>291</v>
      </c>
      <c r="F1965" s="177" t="s">
        <v>6754</v>
      </c>
      <c r="G1965" s="177" t="s">
        <v>18</v>
      </c>
      <c r="H1965" s="177" t="s">
        <v>18</v>
      </c>
      <c r="I1965" s="177" t="s">
        <v>32</v>
      </c>
      <c r="J1965" s="39" t="s">
        <v>1294</v>
      </c>
      <c r="K1965" s="39" t="s">
        <v>802</v>
      </c>
    </row>
    <row r="1966" spans="1:12">
      <c r="A1966" s="39" t="s">
        <v>6755</v>
      </c>
      <c r="B1966" s="39" t="s">
        <v>6755</v>
      </c>
      <c r="C1966" s="39" t="s">
        <v>289</v>
      </c>
      <c r="D1966" s="39" t="s">
        <v>290</v>
      </c>
      <c r="E1966" s="39" t="s">
        <v>291</v>
      </c>
      <c r="F1966" s="177" t="s">
        <v>6756</v>
      </c>
      <c r="G1966" s="177" t="s">
        <v>18</v>
      </c>
      <c r="H1966" s="177" t="s">
        <v>18</v>
      </c>
      <c r="I1966" s="189" t="s">
        <v>23</v>
      </c>
      <c r="J1966" s="39" t="s">
        <v>18</v>
      </c>
      <c r="K1966" s="39" t="s">
        <v>485</v>
      </c>
    </row>
    <row r="1967" spans="1:12">
      <c r="A1967" s="39" t="s">
        <v>6757</v>
      </c>
      <c r="B1967" s="39" t="s">
        <v>6757</v>
      </c>
      <c r="C1967" s="39" t="s">
        <v>289</v>
      </c>
      <c r="D1967" s="39" t="s">
        <v>290</v>
      </c>
      <c r="E1967" s="39" t="s">
        <v>291</v>
      </c>
      <c r="F1967" s="177" t="s">
        <v>6758</v>
      </c>
      <c r="G1967" s="177" t="s">
        <v>18</v>
      </c>
      <c r="H1967" s="177" t="s">
        <v>18</v>
      </c>
      <c r="I1967" s="189" t="s">
        <v>23</v>
      </c>
      <c r="J1967" s="39" t="s">
        <v>18</v>
      </c>
      <c r="K1967" s="39" t="s">
        <v>485</v>
      </c>
    </row>
    <row r="1968" spans="1:12">
      <c r="A1968" s="39" t="s">
        <v>6759</v>
      </c>
      <c r="B1968" s="39" t="s">
        <v>6759</v>
      </c>
      <c r="C1968" s="39" t="s">
        <v>289</v>
      </c>
      <c r="D1968" s="39" t="s">
        <v>290</v>
      </c>
      <c r="E1968" s="39" t="s">
        <v>291</v>
      </c>
      <c r="F1968" s="177" t="s">
        <v>6760</v>
      </c>
      <c r="G1968" s="177" t="s">
        <v>18</v>
      </c>
      <c r="H1968" s="177" t="s">
        <v>18</v>
      </c>
      <c r="I1968" s="177" t="s">
        <v>32</v>
      </c>
      <c r="J1968" s="39" t="s">
        <v>6761</v>
      </c>
      <c r="K1968" s="39" t="s">
        <v>802</v>
      </c>
    </row>
    <row r="1969" spans="1:13">
      <c r="A1969" s="39" t="s">
        <v>6762</v>
      </c>
      <c r="B1969" s="39" t="s">
        <v>6762</v>
      </c>
      <c r="C1969" s="39" t="s">
        <v>289</v>
      </c>
      <c r="D1969" s="39" t="s">
        <v>290</v>
      </c>
      <c r="E1969" s="39" t="s">
        <v>291</v>
      </c>
      <c r="F1969" s="177" t="s">
        <v>6763</v>
      </c>
      <c r="G1969" s="177" t="s">
        <v>18</v>
      </c>
      <c r="H1969" s="177" t="s">
        <v>18</v>
      </c>
      <c r="I1969" s="177" t="s">
        <v>23</v>
      </c>
      <c r="J1969" s="39" t="s">
        <v>18</v>
      </c>
      <c r="K1969" s="39" t="s">
        <v>485</v>
      </c>
      <c r="M1969" s="69" t="s">
        <v>26</v>
      </c>
    </row>
    <row r="1970" spans="1:13">
      <c r="A1970" s="39" t="s">
        <v>6764</v>
      </c>
      <c r="B1970" s="39" t="s">
        <v>6764</v>
      </c>
      <c r="C1970" s="39" t="s">
        <v>289</v>
      </c>
      <c r="D1970" s="39" t="s">
        <v>290</v>
      </c>
      <c r="E1970" s="39" t="s">
        <v>291</v>
      </c>
      <c r="F1970" s="177" t="s">
        <v>6765</v>
      </c>
      <c r="G1970" s="177" t="s">
        <v>18</v>
      </c>
      <c r="H1970" s="177" t="s">
        <v>18</v>
      </c>
      <c r="I1970" s="189" t="s">
        <v>23</v>
      </c>
      <c r="J1970" s="39" t="s">
        <v>18</v>
      </c>
      <c r="K1970" s="39" t="s">
        <v>485</v>
      </c>
    </row>
    <row r="1971" spans="1:13">
      <c r="A1971" s="39" t="s">
        <v>6766</v>
      </c>
      <c r="B1971" s="39" t="s">
        <v>6766</v>
      </c>
      <c r="C1971" s="39" t="s">
        <v>289</v>
      </c>
      <c r="D1971" s="39" t="s">
        <v>290</v>
      </c>
      <c r="E1971" s="39" t="s">
        <v>291</v>
      </c>
      <c r="F1971" s="177" t="s">
        <v>6767</v>
      </c>
      <c r="G1971" s="177" t="s">
        <v>18</v>
      </c>
      <c r="H1971" s="177" t="s">
        <v>18</v>
      </c>
      <c r="I1971" s="177" t="s">
        <v>32</v>
      </c>
      <c r="J1971" s="39" t="s">
        <v>6530</v>
      </c>
      <c r="K1971" s="39" t="s">
        <v>802</v>
      </c>
    </row>
    <row r="1972" spans="1:13">
      <c r="A1972" s="39" t="s">
        <v>6768</v>
      </c>
      <c r="B1972" s="39" t="s">
        <v>6768</v>
      </c>
      <c r="C1972" s="39" t="s">
        <v>289</v>
      </c>
      <c r="D1972" s="39" t="s">
        <v>290</v>
      </c>
      <c r="E1972" s="39" t="s">
        <v>291</v>
      </c>
      <c r="F1972" s="177" t="s">
        <v>6769</v>
      </c>
      <c r="G1972" s="177" t="s">
        <v>18</v>
      </c>
      <c r="H1972" s="177" t="s">
        <v>18</v>
      </c>
      <c r="I1972" s="189" t="s">
        <v>23</v>
      </c>
      <c r="J1972" s="39" t="s">
        <v>18</v>
      </c>
      <c r="K1972" s="39" t="s">
        <v>485</v>
      </c>
    </row>
    <row r="1973" spans="1:13">
      <c r="A1973" s="39" t="s">
        <v>6770</v>
      </c>
      <c r="B1973" s="39" t="s">
        <v>6770</v>
      </c>
      <c r="C1973" s="39" t="s">
        <v>289</v>
      </c>
      <c r="D1973" s="39" t="s">
        <v>290</v>
      </c>
      <c r="E1973" s="39" t="s">
        <v>291</v>
      </c>
      <c r="F1973" s="177" t="s">
        <v>6771</v>
      </c>
      <c r="G1973" s="177" t="s">
        <v>18</v>
      </c>
      <c r="H1973" s="177" t="s">
        <v>18</v>
      </c>
      <c r="I1973" s="177" t="s">
        <v>32</v>
      </c>
      <c r="J1973" s="39" t="s">
        <v>3628</v>
      </c>
      <c r="K1973" s="39" t="s">
        <v>802</v>
      </c>
    </row>
    <row r="1974" spans="1:13">
      <c r="A1974" s="39" t="s">
        <v>6772</v>
      </c>
      <c r="B1974" s="39" t="s">
        <v>6772</v>
      </c>
      <c r="C1974" s="39" t="s">
        <v>289</v>
      </c>
      <c r="D1974" s="39" t="s">
        <v>290</v>
      </c>
      <c r="E1974" s="39" t="s">
        <v>291</v>
      </c>
      <c r="F1974" s="177" t="s">
        <v>6773</v>
      </c>
      <c r="G1974" s="177" t="s">
        <v>18</v>
      </c>
      <c r="H1974" s="177" t="s">
        <v>18</v>
      </c>
      <c r="I1974" s="177" t="s">
        <v>23</v>
      </c>
      <c r="J1974" s="39" t="s">
        <v>18</v>
      </c>
      <c r="K1974" s="39" t="s">
        <v>485</v>
      </c>
      <c r="M1974" s="69" t="s">
        <v>26</v>
      </c>
    </row>
    <row r="1975" spans="1:13">
      <c r="A1975" s="39" t="s">
        <v>6774</v>
      </c>
      <c r="B1975" s="39" t="s">
        <v>6774</v>
      </c>
      <c r="C1975" s="39" t="s">
        <v>289</v>
      </c>
      <c r="D1975" s="39" t="s">
        <v>290</v>
      </c>
      <c r="E1975" s="39" t="s">
        <v>291</v>
      </c>
      <c r="F1975" s="177" t="s">
        <v>6775</v>
      </c>
      <c r="G1975" s="177" t="s">
        <v>18</v>
      </c>
      <c r="H1975" s="177" t="s">
        <v>18</v>
      </c>
      <c r="I1975" s="177" t="s">
        <v>32</v>
      </c>
      <c r="J1975" s="39" t="s">
        <v>1261</v>
      </c>
      <c r="K1975" s="39" t="s">
        <v>802</v>
      </c>
    </row>
    <row r="1976" spans="1:13">
      <c r="A1976" s="39" t="s">
        <v>6776</v>
      </c>
      <c r="B1976" s="39" t="s">
        <v>6776</v>
      </c>
      <c r="C1976" s="39" t="s">
        <v>289</v>
      </c>
      <c r="D1976" s="39" t="s">
        <v>290</v>
      </c>
      <c r="E1976" s="39" t="s">
        <v>291</v>
      </c>
      <c r="F1976" s="177" t="s">
        <v>6777</v>
      </c>
      <c r="G1976" s="177" t="s">
        <v>18</v>
      </c>
      <c r="H1976" s="177" t="s">
        <v>18</v>
      </c>
      <c r="I1976" s="177" t="s">
        <v>32</v>
      </c>
      <c r="J1976" s="39" t="s">
        <v>2439</v>
      </c>
      <c r="K1976" s="39" t="s">
        <v>802</v>
      </c>
    </row>
    <row r="1977" spans="1:13">
      <c r="A1977" s="39" t="s">
        <v>6778</v>
      </c>
      <c r="B1977" s="39" t="s">
        <v>6778</v>
      </c>
      <c r="C1977" s="39" t="s">
        <v>289</v>
      </c>
      <c r="D1977" s="39" t="s">
        <v>290</v>
      </c>
      <c r="E1977" s="39" t="s">
        <v>291</v>
      </c>
      <c r="F1977" s="177" t="s">
        <v>6779</v>
      </c>
      <c r="G1977" s="177" t="s">
        <v>18</v>
      </c>
      <c r="H1977" s="177" t="s">
        <v>18</v>
      </c>
      <c r="I1977" s="177" t="s">
        <v>32</v>
      </c>
      <c r="J1977" s="39" t="s">
        <v>2461</v>
      </c>
      <c r="K1977" s="39" t="s">
        <v>802</v>
      </c>
    </row>
    <row r="1978" spans="1:13">
      <c r="A1978" s="39" t="s">
        <v>6780</v>
      </c>
      <c r="B1978" s="39" t="s">
        <v>6780</v>
      </c>
      <c r="C1978" s="39" t="s">
        <v>289</v>
      </c>
      <c r="D1978" s="39" t="s">
        <v>290</v>
      </c>
      <c r="E1978" s="39" t="s">
        <v>291</v>
      </c>
      <c r="F1978" s="177" t="s">
        <v>6781</v>
      </c>
      <c r="G1978" s="177" t="s">
        <v>18</v>
      </c>
      <c r="H1978" s="177" t="s">
        <v>18</v>
      </c>
      <c r="I1978" s="177" t="s">
        <v>32</v>
      </c>
      <c r="J1978" s="39" t="s">
        <v>1481</v>
      </c>
      <c r="K1978" s="39" t="s">
        <v>802</v>
      </c>
    </row>
    <row r="1979" spans="1:13">
      <c r="A1979" s="39" t="s">
        <v>6782</v>
      </c>
      <c r="B1979" s="39" t="s">
        <v>6782</v>
      </c>
      <c r="C1979" s="39" t="s">
        <v>289</v>
      </c>
      <c r="D1979" s="39" t="s">
        <v>290</v>
      </c>
      <c r="E1979" s="39" t="s">
        <v>291</v>
      </c>
      <c r="F1979" s="177" t="s">
        <v>6783</v>
      </c>
      <c r="G1979" s="177" t="s">
        <v>18</v>
      </c>
      <c r="H1979" s="177" t="s">
        <v>18</v>
      </c>
      <c r="I1979" s="177" t="s">
        <v>32</v>
      </c>
      <c r="J1979" s="39" t="s">
        <v>3084</v>
      </c>
      <c r="K1979" s="39" t="s">
        <v>802</v>
      </c>
    </row>
    <row r="1980" spans="1:13">
      <c r="A1980" s="39" t="s">
        <v>384</v>
      </c>
      <c r="B1980" s="39" t="s">
        <v>384</v>
      </c>
      <c r="C1980" s="39" t="s">
        <v>289</v>
      </c>
      <c r="D1980" s="39" t="s">
        <v>290</v>
      </c>
      <c r="E1980" s="39" t="s">
        <v>291</v>
      </c>
      <c r="F1980" s="177" t="s">
        <v>385</v>
      </c>
      <c r="G1980" s="177" t="s">
        <v>18</v>
      </c>
      <c r="H1980" s="177" t="s">
        <v>18</v>
      </c>
      <c r="I1980" s="189" t="s">
        <v>32</v>
      </c>
      <c r="J1980" s="39" t="s">
        <v>118</v>
      </c>
      <c r="K1980" s="39" t="s">
        <v>24</v>
      </c>
    </row>
    <row r="1981" spans="1:13">
      <c r="A1981" s="39" t="s">
        <v>6784</v>
      </c>
      <c r="B1981" s="39" t="s">
        <v>6784</v>
      </c>
      <c r="C1981" s="39" t="s">
        <v>289</v>
      </c>
      <c r="D1981" s="39" t="s">
        <v>290</v>
      </c>
      <c r="E1981" s="39" t="s">
        <v>291</v>
      </c>
      <c r="F1981" s="177" t="s">
        <v>6785</v>
      </c>
      <c r="G1981" s="177" t="s">
        <v>18</v>
      </c>
      <c r="H1981" s="177" t="s">
        <v>18</v>
      </c>
      <c r="I1981" s="177" t="s">
        <v>32</v>
      </c>
      <c r="J1981" s="39" t="s">
        <v>2844</v>
      </c>
      <c r="K1981" s="39" t="s">
        <v>802</v>
      </c>
    </row>
    <row r="1982" spans="1:13">
      <c r="A1982" s="39" t="s">
        <v>6786</v>
      </c>
      <c r="B1982" s="39" t="s">
        <v>6786</v>
      </c>
      <c r="C1982" s="39" t="s">
        <v>289</v>
      </c>
      <c r="D1982" s="39" t="s">
        <v>290</v>
      </c>
      <c r="E1982" s="39" t="s">
        <v>291</v>
      </c>
      <c r="F1982" s="177" t="s">
        <v>6787</v>
      </c>
      <c r="G1982" s="177" t="s">
        <v>18</v>
      </c>
      <c r="H1982" s="177" t="s">
        <v>18</v>
      </c>
      <c r="I1982" s="177" t="s">
        <v>32</v>
      </c>
      <c r="J1982" s="39" t="s">
        <v>6255</v>
      </c>
      <c r="K1982" s="39" t="s">
        <v>802</v>
      </c>
    </row>
    <row r="1983" spans="1:13">
      <c r="A1983" s="39" t="s">
        <v>6788</v>
      </c>
      <c r="B1983" s="39" t="s">
        <v>6788</v>
      </c>
      <c r="C1983" s="39" t="s">
        <v>289</v>
      </c>
      <c r="D1983" s="39" t="s">
        <v>290</v>
      </c>
      <c r="E1983" s="39" t="s">
        <v>291</v>
      </c>
      <c r="F1983" s="177" t="s">
        <v>6789</v>
      </c>
      <c r="G1983" s="177" t="s">
        <v>18</v>
      </c>
      <c r="H1983" s="177" t="s">
        <v>18</v>
      </c>
      <c r="I1983" s="177" t="s">
        <v>32</v>
      </c>
      <c r="J1983" s="39" t="s">
        <v>6790</v>
      </c>
      <c r="K1983" s="39" t="s">
        <v>802</v>
      </c>
    </row>
    <row r="1984" spans="1:13">
      <c r="A1984" s="39" t="s">
        <v>6791</v>
      </c>
      <c r="B1984" s="39" t="s">
        <v>6791</v>
      </c>
      <c r="C1984" s="39" t="s">
        <v>289</v>
      </c>
      <c r="D1984" s="39" t="s">
        <v>290</v>
      </c>
      <c r="E1984" s="39" t="s">
        <v>291</v>
      </c>
      <c r="F1984" s="177" t="s">
        <v>6792</v>
      </c>
      <c r="G1984" s="177" t="s">
        <v>18</v>
      </c>
      <c r="H1984" s="177" t="s">
        <v>18</v>
      </c>
      <c r="I1984" s="177" t="s">
        <v>32</v>
      </c>
      <c r="J1984" s="39" t="s">
        <v>6134</v>
      </c>
      <c r="K1984" s="39" t="s">
        <v>802</v>
      </c>
    </row>
    <row r="1985" spans="1:12">
      <c r="A1985" s="39" t="s">
        <v>6793</v>
      </c>
      <c r="B1985" s="39" t="s">
        <v>6793</v>
      </c>
      <c r="C1985" s="39" t="s">
        <v>289</v>
      </c>
      <c r="D1985" s="39" t="s">
        <v>290</v>
      </c>
      <c r="E1985" s="39" t="s">
        <v>291</v>
      </c>
      <c r="F1985" s="177" t="s">
        <v>6794</v>
      </c>
      <c r="G1985" s="177" t="s">
        <v>18</v>
      </c>
      <c r="H1985" s="177" t="s">
        <v>18</v>
      </c>
      <c r="I1985" s="177" t="s">
        <v>32</v>
      </c>
      <c r="J1985" s="39" t="s">
        <v>4179</v>
      </c>
      <c r="K1985" s="39" t="s">
        <v>802</v>
      </c>
    </row>
    <row r="1986" spans="1:12">
      <c r="A1986" s="39" t="s">
        <v>6795</v>
      </c>
      <c r="B1986" s="39" t="s">
        <v>6795</v>
      </c>
      <c r="C1986" s="39" t="s">
        <v>289</v>
      </c>
      <c r="D1986" s="39" t="s">
        <v>290</v>
      </c>
      <c r="E1986" s="39" t="s">
        <v>291</v>
      </c>
      <c r="F1986" s="177" t="s">
        <v>6796</v>
      </c>
      <c r="G1986" s="177" t="s">
        <v>18</v>
      </c>
      <c r="H1986" s="177" t="s">
        <v>18</v>
      </c>
      <c r="I1986" s="177" t="s">
        <v>32</v>
      </c>
      <c r="J1986" s="39" t="s">
        <v>6121</v>
      </c>
      <c r="K1986" s="39" t="s">
        <v>802</v>
      </c>
    </row>
    <row r="1987" spans="1:12">
      <c r="A1987" s="252" t="s">
        <v>6797</v>
      </c>
      <c r="B1987" s="252" t="s">
        <v>6797</v>
      </c>
      <c r="C1987" s="252" t="s">
        <v>289</v>
      </c>
      <c r="D1987" s="252" t="s">
        <v>290</v>
      </c>
      <c r="E1987" s="252" t="s">
        <v>291</v>
      </c>
      <c r="F1987" s="412" t="s">
        <v>6798</v>
      </c>
      <c r="G1987" s="412" t="s">
        <v>18</v>
      </c>
      <c r="H1987" s="412" t="s">
        <v>18</v>
      </c>
      <c r="I1987" s="412" t="s">
        <v>54</v>
      </c>
      <c r="J1987" s="252" t="s">
        <v>54</v>
      </c>
      <c r="K1987" s="39" t="s">
        <v>485</v>
      </c>
      <c r="L1987" s="252"/>
    </row>
    <row r="1988" spans="1:12">
      <c r="A1988" s="252" t="s">
        <v>6799</v>
      </c>
      <c r="B1988" s="252" t="s">
        <v>6799</v>
      </c>
      <c r="C1988" s="252" t="s">
        <v>289</v>
      </c>
      <c r="D1988" s="252" t="s">
        <v>290</v>
      </c>
      <c r="E1988" s="252" t="s">
        <v>291</v>
      </c>
      <c r="F1988" s="412" t="s">
        <v>6800</v>
      </c>
      <c r="G1988" s="412" t="s">
        <v>18</v>
      </c>
      <c r="H1988" s="412" t="s">
        <v>18</v>
      </c>
      <c r="I1988" s="412" t="s">
        <v>54</v>
      </c>
      <c r="J1988" s="252" t="s">
        <v>54</v>
      </c>
      <c r="K1988" s="39" t="s">
        <v>485</v>
      </c>
      <c r="L1988" s="252"/>
    </row>
    <row r="1989" spans="1:12">
      <c r="A1989" s="39" t="s">
        <v>6801</v>
      </c>
      <c r="B1989" s="39" t="s">
        <v>6801</v>
      </c>
      <c r="C1989" s="39" t="s">
        <v>289</v>
      </c>
      <c r="D1989" s="39" t="s">
        <v>290</v>
      </c>
      <c r="E1989" s="39" t="s">
        <v>291</v>
      </c>
      <c r="F1989" s="177" t="s">
        <v>6802</v>
      </c>
      <c r="G1989" s="177" t="s">
        <v>18</v>
      </c>
      <c r="H1989" s="177" t="s">
        <v>18</v>
      </c>
      <c r="I1989" s="177" t="s">
        <v>32</v>
      </c>
      <c r="J1989" s="39" t="s">
        <v>3061</v>
      </c>
      <c r="K1989" s="39" t="s">
        <v>802</v>
      </c>
    </row>
    <row r="1990" spans="1:12">
      <c r="A1990" s="39" t="s">
        <v>6803</v>
      </c>
      <c r="B1990" s="39" t="s">
        <v>6803</v>
      </c>
      <c r="C1990" s="39" t="s">
        <v>289</v>
      </c>
      <c r="D1990" s="39" t="s">
        <v>290</v>
      </c>
      <c r="E1990" s="39" t="s">
        <v>291</v>
      </c>
      <c r="F1990" s="177" t="s">
        <v>6804</v>
      </c>
      <c r="G1990" s="177" t="s">
        <v>18</v>
      </c>
      <c r="H1990" s="177" t="s">
        <v>18</v>
      </c>
      <c r="I1990" s="177" t="s">
        <v>32</v>
      </c>
      <c r="J1990" s="39" t="s">
        <v>6805</v>
      </c>
      <c r="K1990" s="39" t="s">
        <v>802</v>
      </c>
    </row>
    <row r="1991" spans="1:12">
      <c r="A1991" s="39" t="s">
        <v>6806</v>
      </c>
      <c r="B1991" s="39" t="s">
        <v>6806</v>
      </c>
      <c r="C1991" s="39" t="s">
        <v>289</v>
      </c>
      <c r="D1991" s="39" t="s">
        <v>290</v>
      </c>
      <c r="E1991" s="39" t="s">
        <v>291</v>
      </c>
      <c r="F1991" s="177" t="s">
        <v>6807</v>
      </c>
      <c r="G1991" s="177" t="s">
        <v>18</v>
      </c>
      <c r="H1991" s="177" t="s">
        <v>18</v>
      </c>
      <c r="I1991" s="189" t="s">
        <v>23</v>
      </c>
      <c r="J1991" s="39" t="s">
        <v>18</v>
      </c>
      <c r="K1991" s="39" t="s">
        <v>485</v>
      </c>
    </row>
    <row r="1992" spans="1:12">
      <c r="A1992" s="39" t="s">
        <v>6808</v>
      </c>
      <c r="B1992" s="39" t="s">
        <v>6808</v>
      </c>
      <c r="C1992" s="39" t="s">
        <v>289</v>
      </c>
      <c r="D1992" s="39" t="s">
        <v>290</v>
      </c>
      <c r="E1992" s="39" t="s">
        <v>291</v>
      </c>
      <c r="F1992" s="177" t="s">
        <v>6809</v>
      </c>
      <c r="G1992" s="177" t="s">
        <v>18</v>
      </c>
      <c r="H1992" s="177" t="s">
        <v>18</v>
      </c>
      <c r="I1992" s="177" t="s">
        <v>32</v>
      </c>
      <c r="J1992" s="39" t="s">
        <v>1303</v>
      </c>
      <c r="K1992" s="39" t="s">
        <v>802</v>
      </c>
    </row>
    <row r="1993" spans="1:12">
      <c r="A1993" s="39" t="s">
        <v>6810</v>
      </c>
      <c r="B1993" s="39" t="s">
        <v>6810</v>
      </c>
      <c r="C1993" s="39" t="s">
        <v>289</v>
      </c>
      <c r="D1993" s="39" t="s">
        <v>290</v>
      </c>
      <c r="E1993" s="39" t="s">
        <v>291</v>
      </c>
      <c r="F1993" s="177" t="s">
        <v>6811</v>
      </c>
      <c r="G1993" s="177" t="s">
        <v>18</v>
      </c>
      <c r="H1993" s="177" t="s">
        <v>18</v>
      </c>
      <c r="I1993" s="177" t="s">
        <v>32</v>
      </c>
      <c r="J1993" s="406" t="s">
        <v>3509</v>
      </c>
      <c r="K1993" s="39" t="s">
        <v>546</v>
      </c>
      <c r="L1993" s="406"/>
    </row>
    <row r="1994" spans="1:12">
      <c r="A1994" s="252" t="s">
        <v>6812</v>
      </c>
      <c r="B1994" s="252" t="s">
        <v>6812</v>
      </c>
      <c r="C1994" s="252" t="s">
        <v>289</v>
      </c>
      <c r="D1994" s="252" t="s">
        <v>290</v>
      </c>
      <c r="E1994" s="252" t="s">
        <v>291</v>
      </c>
      <c r="F1994" s="412" t="s">
        <v>6813</v>
      </c>
      <c r="G1994" s="412" t="s">
        <v>18</v>
      </c>
      <c r="H1994" s="412" t="s">
        <v>18</v>
      </c>
      <c r="I1994" s="412" t="s">
        <v>54</v>
      </c>
      <c r="J1994" s="252" t="s">
        <v>54</v>
      </c>
      <c r="K1994" s="39" t="s">
        <v>485</v>
      </c>
      <c r="L1994" s="252"/>
    </row>
    <row r="1995" spans="1:12">
      <c r="A1995" s="39" t="s">
        <v>6814</v>
      </c>
      <c r="B1995" s="39" t="s">
        <v>6814</v>
      </c>
      <c r="C1995" s="39" t="s">
        <v>289</v>
      </c>
      <c r="D1995" s="39" t="s">
        <v>290</v>
      </c>
      <c r="E1995" s="39" t="s">
        <v>291</v>
      </c>
      <c r="F1995" s="177" t="s">
        <v>6815</v>
      </c>
      <c r="G1995" s="177" t="s">
        <v>18</v>
      </c>
      <c r="H1995" s="177" t="s">
        <v>18</v>
      </c>
      <c r="I1995" s="177" t="s">
        <v>32</v>
      </c>
      <c r="J1995" s="39" t="s">
        <v>6293</v>
      </c>
      <c r="K1995" s="39" t="s">
        <v>802</v>
      </c>
    </row>
    <row r="1996" spans="1:12">
      <c r="A1996" s="39" t="s">
        <v>6816</v>
      </c>
      <c r="B1996" s="39" t="s">
        <v>6816</v>
      </c>
      <c r="C1996" s="39" t="s">
        <v>289</v>
      </c>
      <c r="D1996" s="39" t="s">
        <v>290</v>
      </c>
      <c r="E1996" s="39" t="s">
        <v>291</v>
      </c>
      <c r="F1996" s="177" t="s">
        <v>6817</v>
      </c>
      <c r="G1996" s="177" t="s">
        <v>18</v>
      </c>
      <c r="H1996" s="177" t="s">
        <v>18</v>
      </c>
      <c r="I1996" s="177" t="s">
        <v>23</v>
      </c>
      <c r="J1996" s="39" t="s">
        <v>18</v>
      </c>
      <c r="K1996" s="39" t="s">
        <v>485</v>
      </c>
    </row>
    <row r="1997" spans="1:12">
      <c r="A1997" s="39" t="s">
        <v>6818</v>
      </c>
      <c r="B1997" s="39" t="s">
        <v>6818</v>
      </c>
      <c r="C1997" s="39" t="s">
        <v>289</v>
      </c>
      <c r="D1997" s="39" t="s">
        <v>290</v>
      </c>
      <c r="E1997" s="39" t="s">
        <v>291</v>
      </c>
      <c r="F1997" s="177" t="s">
        <v>6819</v>
      </c>
      <c r="G1997" s="177" t="s">
        <v>18</v>
      </c>
      <c r="H1997" s="177" t="s">
        <v>18</v>
      </c>
      <c r="I1997" s="177" t="s">
        <v>32</v>
      </c>
      <c r="J1997" s="39" t="s">
        <v>778</v>
      </c>
      <c r="K1997" s="39" t="s">
        <v>546</v>
      </c>
    </row>
    <row r="1998" spans="1:12">
      <c r="A1998" s="39" t="s">
        <v>6820</v>
      </c>
      <c r="B1998" s="39" t="s">
        <v>6820</v>
      </c>
      <c r="C1998" s="39" t="s">
        <v>289</v>
      </c>
      <c r="D1998" s="39" t="s">
        <v>290</v>
      </c>
      <c r="E1998" s="39" t="s">
        <v>291</v>
      </c>
      <c r="F1998" s="177" t="s">
        <v>6821</v>
      </c>
      <c r="G1998" s="177" t="s">
        <v>18</v>
      </c>
      <c r="H1998" s="177" t="s">
        <v>18</v>
      </c>
      <c r="I1998" s="177" t="s">
        <v>32</v>
      </c>
      <c r="J1998" s="39" t="s">
        <v>5715</v>
      </c>
      <c r="K1998" s="39" t="s">
        <v>802</v>
      </c>
    </row>
    <row r="1999" spans="1:12">
      <c r="A1999" s="39" t="s">
        <v>6822</v>
      </c>
      <c r="B1999" s="39" t="s">
        <v>6822</v>
      </c>
      <c r="C1999" s="39" t="s">
        <v>289</v>
      </c>
      <c r="D1999" s="39" t="s">
        <v>290</v>
      </c>
      <c r="E1999" s="39" t="s">
        <v>291</v>
      </c>
      <c r="F1999" s="177" t="s">
        <v>6823</v>
      </c>
      <c r="G1999" s="177" t="s">
        <v>18</v>
      </c>
      <c r="H1999" s="177" t="s">
        <v>18</v>
      </c>
      <c r="I1999" s="177" t="s">
        <v>23</v>
      </c>
      <c r="J1999" s="39" t="s">
        <v>18</v>
      </c>
      <c r="K1999" s="39" t="s">
        <v>485</v>
      </c>
    </row>
    <row r="2000" spans="1:12">
      <c r="A2000" s="39" t="s">
        <v>6824</v>
      </c>
      <c r="B2000" s="39" t="s">
        <v>6824</v>
      </c>
      <c r="C2000" s="39" t="s">
        <v>289</v>
      </c>
      <c r="D2000" s="39" t="s">
        <v>290</v>
      </c>
      <c r="E2000" s="39" t="s">
        <v>291</v>
      </c>
      <c r="F2000" s="177" t="s">
        <v>6825</v>
      </c>
      <c r="G2000" s="177" t="s">
        <v>18</v>
      </c>
      <c r="H2000" s="177" t="s">
        <v>18</v>
      </c>
      <c r="I2000" s="177" t="s">
        <v>32</v>
      </c>
      <c r="J2000" s="39" t="s">
        <v>1366</v>
      </c>
      <c r="K2000" s="39" t="s">
        <v>802</v>
      </c>
    </row>
    <row r="2001" spans="1:13">
      <c r="A2001" s="39" t="s">
        <v>6826</v>
      </c>
      <c r="B2001" s="39" t="s">
        <v>6826</v>
      </c>
      <c r="C2001" s="39" t="s">
        <v>289</v>
      </c>
      <c r="D2001" s="39" t="s">
        <v>290</v>
      </c>
      <c r="E2001" s="39" t="s">
        <v>291</v>
      </c>
      <c r="F2001" s="177" t="s">
        <v>6827</v>
      </c>
      <c r="G2001" s="177" t="s">
        <v>18</v>
      </c>
      <c r="H2001" s="177" t="s">
        <v>18</v>
      </c>
      <c r="I2001" s="177" t="s">
        <v>32</v>
      </c>
      <c r="J2001" s="39" t="s">
        <v>1088</v>
      </c>
      <c r="K2001" s="39" t="s">
        <v>802</v>
      </c>
    </row>
    <row r="2002" spans="1:13">
      <c r="A2002" s="39" t="s">
        <v>6828</v>
      </c>
      <c r="B2002" s="39" t="s">
        <v>6828</v>
      </c>
      <c r="C2002" s="39" t="s">
        <v>289</v>
      </c>
      <c r="D2002" s="39" t="s">
        <v>290</v>
      </c>
      <c r="E2002" s="39" t="s">
        <v>291</v>
      </c>
      <c r="F2002" s="177" t="s">
        <v>6829</v>
      </c>
      <c r="G2002" s="177" t="s">
        <v>18</v>
      </c>
      <c r="H2002" s="177" t="s">
        <v>18</v>
      </c>
      <c r="I2002" s="177" t="s">
        <v>23</v>
      </c>
      <c r="J2002" s="39" t="s">
        <v>18</v>
      </c>
      <c r="K2002" s="39" t="s">
        <v>485</v>
      </c>
    </row>
    <row r="2003" spans="1:13">
      <c r="A2003" s="39" t="s">
        <v>6830</v>
      </c>
      <c r="B2003" s="39" t="s">
        <v>6830</v>
      </c>
      <c r="C2003" s="39" t="s">
        <v>35</v>
      </c>
      <c r="D2003" s="39" t="s">
        <v>387</v>
      </c>
      <c r="E2003" s="39" t="s">
        <v>388</v>
      </c>
      <c r="F2003" s="177" t="s">
        <v>6831</v>
      </c>
      <c r="G2003" s="177" t="s">
        <v>18</v>
      </c>
      <c r="H2003" s="177" t="s">
        <v>18</v>
      </c>
      <c r="I2003" s="177" t="s">
        <v>32</v>
      </c>
      <c r="J2003" s="39" t="s">
        <v>2461</v>
      </c>
      <c r="K2003" s="39" t="s">
        <v>802</v>
      </c>
    </row>
    <row r="2004" spans="1:13">
      <c r="A2004" s="39" t="s">
        <v>6832</v>
      </c>
      <c r="B2004" s="39" t="s">
        <v>6832</v>
      </c>
      <c r="C2004" s="39" t="s">
        <v>35</v>
      </c>
      <c r="D2004" s="39" t="s">
        <v>387</v>
      </c>
      <c r="E2004" s="39" t="s">
        <v>388</v>
      </c>
      <c r="F2004" s="177" t="s">
        <v>6833</v>
      </c>
      <c r="G2004" s="177" t="s">
        <v>18</v>
      </c>
      <c r="H2004" s="177" t="s">
        <v>18</v>
      </c>
      <c r="I2004" s="177" t="s">
        <v>32</v>
      </c>
      <c r="J2004" s="39" t="s">
        <v>2344</v>
      </c>
      <c r="K2004" s="39" t="s">
        <v>802</v>
      </c>
    </row>
    <row r="2005" spans="1:13">
      <c r="A2005" s="39" t="s">
        <v>6834</v>
      </c>
      <c r="B2005" s="39" t="s">
        <v>6834</v>
      </c>
      <c r="C2005" s="39" t="s">
        <v>35</v>
      </c>
      <c r="D2005" s="39" t="s">
        <v>387</v>
      </c>
      <c r="E2005" s="39" t="s">
        <v>388</v>
      </c>
      <c r="F2005" s="177" t="s">
        <v>6835</v>
      </c>
      <c r="G2005" s="177" t="s">
        <v>18</v>
      </c>
      <c r="H2005" s="177" t="s">
        <v>18</v>
      </c>
      <c r="I2005" s="177" t="s">
        <v>32</v>
      </c>
      <c r="J2005" s="39" t="s">
        <v>6293</v>
      </c>
      <c r="K2005" s="39" t="s">
        <v>802</v>
      </c>
    </row>
    <row r="2006" spans="1:13">
      <c r="A2006" s="39" t="s">
        <v>6836</v>
      </c>
      <c r="B2006" s="39" t="s">
        <v>6836</v>
      </c>
      <c r="C2006" s="39" t="s">
        <v>35</v>
      </c>
      <c r="D2006" s="39" t="s">
        <v>387</v>
      </c>
      <c r="E2006" s="39" t="s">
        <v>388</v>
      </c>
      <c r="F2006" s="177" t="s">
        <v>6837</v>
      </c>
      <c r="G2006" s="177" t="s">
        <v>18</v>
      </c>
      <c r="H2006" s="177" t="s">
        <v>18</v>
      </c>
      <c r="I2006" s="177" t="s">
        <v>32</v>
      </c>
      <c r="J2006" s="39" t="s">
        <v>4638</v>
      </c>
      <c r="K2006" s="39" t="s">
        <v>802</v>
      </c>
    </row>
    <row r="2007" spans="1:13">
      <c r="A2007" s="39" t="s">
        <v>6838</v>
      </c>
      <c r="B2007" s="39" t="s">
        <v>6838</v>
      </c>
      <c r="C2007" s="39" t="s">
        <v>35</v>
      </c>
      <c r="D2007" s="39" t="s">
        <v>387</v>
      </c>
      <c r="E2007" s="39" t="s">
        <v>388</v>
      </c>
      <c r="F2007" s="177" t="s">
        <v>6839</v>
      </c>
      <c r="G2007" s="177" t="s">
        <v>18</v>
      </c>
      <c r="H2007" s="177" t="s">
        <v>18</v>
      </c>
      <c r="I2007" s="177" t="s">
        <v>32</v>
      </c>
      <c r="J2007" s="39" t="s">
        <v>4313</v>
      </c>
      <c r="K2007" s="39" t="s">
        <v>802</v>
      </c>
    </row>
    <row r="2008" spans="1:13">
      <c r="A2008" s="39" t="s">
        <v>6840</v>
      </c>
      <c r="B2008" s="39" t="s">
        <v>6840</v>
      </c>
      <c r="C2008" s="39" t="s">
        <v>35</v>
      </c>
      <c r="D2008" s="39" t="s">
        <v>387</v>
      </c>
      <c r="E2008" s="39" t="s">
        <v>388</v>
      </c>
      <c r="F2008" s="177" t="s">
        <v>6841</v>
      </c>
      <c r="G2008" s="177" t="s">
        <v>18</v>
      </c>
      <c r="H2008" s="177" t="s">
        <v>18</v>
      </c>
      <c r="I2008" s="177" t="s">
        <v>32</v>
      </c>
      <c r="J2008" s="39" t="s">
        <v>2414</v>
      </c>
      <c r="K2008" s="39" t="s">
        <v>546</v>
      </c>
    </row>
    <row r="2009" spans="1:13">
      <c r="A2009" s="39" t="s">
        <v>386</v>
      </c>
      <c r="B2009" s="39" t="s">
        <v>386</v>
      </c>
      <c r="C2009" s="39" t="s">
        <v>35</v>
      </c>
      <c r="D2009" s="39" t="s">
        <v>387</v>
      </c>
      <c r="E2009" s="39" t="s">
        <v>388</v>
      </c>
      <c r="F2009" s="177" t="s">
        <v>389</v>
      </c>
      <c r="G2009" s="177" t="s">
        <v>18</v>
      </c>
      <c r="H2009" s="177" t="s">
        <v>18</v>
      </c>
      <c r="I2009" s="177" t="s">
        <v>23</v>
      </c>
      <c r="J2009" s="39" t="s">
        <v>18</v>
      </c>
      <c r="K2009" s="39" t="s">
        <v>24</v>
      </c>
    </row>
    <row r="2010" spans="1:13">
      <c r="A2010" s="39" t="s">
        <v>6842</v>
      </c>
      <c r="B2010" s="39" t="s">
        <v>6842</v>
      </c>
      <c r="C2010" s="39" t="s">
        <v>35</v>
      </c>
      <c r="D2010" s="39" t="s">
        <v>387</v>
      </c>
      <c r="E2010" s="39" t="s">
        <v>388</v>
      </c>
      <c r="F2010" s="177" t="s">
        <v>6843</v>
      </c>
      <c r="G2010" s="177" t="s">
        <v>18</v>
      </c>
      <c r="H2010" s="177" t="s">
        <v>18</v>
      </c>
      <c r="I2010" s="177" t="s">
        <v>32</v>
      </c>
      <c r="J2010" s="39" t="s">
        <v>6439</v>
      </c>
      <c r="K2010" s="39" t="s">
        <v>802</v>
      </c>
    </row>
    <row r="2011" spans="1:13">
      <c r="A2011" s="39" t="s">
        <v>6844</v>
      </c>
      <c r="B2011" s="39" t="s">
        <v>6844</v>
      </c>
      <c r="C2011" s="39" t="s">
        <v>35</v>
      </c>
      <c r="D2011" s="39" t="s">
        <v>387</v>
      </c>
      <c r="E2011" s="39" t="s">
        <v>388</v>
      </c>
      <c r="F2011" s="177" t="s">
        <v>6845</v>
      </c>
      <c r="G2011" s="177" t="s">
        <v>18</v>
      </c>
      <c r="H2011" s="177" t="s">
        <v>18</v>
      </c>
      <c r="I2011" s="177" t="s">
        <v>32</v>
      </c>
      <c r="J2011" s="39" t="s">
        <v>6805</v>
      </c>
      <c r="K2011" s="39" t="s">
        <v>802</v>
      </c>
    </row>
    <row r="2012" spans="1:13">
      <c r="A2012" s="39" t="s">
        <v>6846</v>
      </c>
      <c r="B2012" s="39" t="s">
        <v>6846</v>
      </c>
      <c r="C2012" s="39" t="s">
        <v>35</v>
      </c>
      <c r="D2012" s="39" t="s">
        <v>387</v>
      </c>
      <c r="E2012" s="39" t="s">
        <v>388</v>
      </c>
      <c r="F2012" s="177" t="s">
        <v>6847</v>
      </c>
      <c r="G2012" s="177" t="s">
        <v>18</v>
      </c>
      <c r="H2012" s="177" t="s">
        <v>18</v>
      </c>
      <c r="I2012" s="177" t="s">
        <v>23</v>
      </c>
      <c r="J2012" s="406" t="s">
        <v>18</v>
      </c>
      <c r="K2012" s="39" t="s">
        <v>485</v>
      </c>
      <c r="L2012" s="406"/>
      <c r="M2012" s="69" t="s">
        <v>26</v>
      </c>
    </row>
    <row r="2013" spans="1:13">
      <c r="A2013" s="39" t="s">
        <v>6848</v>
      </c>
      <c r="B2013" s="39" t="s">
        <v>6848</v>
      </c>
      <c r="C2013" s="39" t="s">
        <v>35</v>
      </c>
      <c r="D2013" s="39" t="s">
        <v>387</v>
      </c>
      <c r="E2013" s="39" t="s">
        <v>388</v>
      </c>
      <c r="F2013" s="177" t="s">
        <v>6849</v>
      </c>
      <c r="G2013" s="177" t="s">
        <v>18</v>
      </c>
      <c r="H2013" s="177" t="s">
        <v>18</v>
      </c>
      <c r="I2013" s="177" t="s">
        <v>32</v>
      </c>
      <c r="J2013" s="39" t="s">
        <v>6121</v>
      </c>
      <c r="K2013" s="39" t="s">
        <v>802</v>
      </c>
    </row>
    <row r="2014" spans="1:13">
      <c r="A2014" s="39" t="s">
        <v>6850</v>
      </c>
      <c r="B2014" s="39" t="s">
        <v>6850</v>
      </c>
      <c r="C2014" s="39" t="s">
        <v>35</v>
      </c>
      <c r="D2014" s="39" t="s">
        <v>387</v>
      </c>
      <c r="E2014" s="39" t="s">
        <v>388</v>
      </c>
      <c r="F2014" s="177" t="s">
        <v>6851</v>
      </c>
      <c r="G2014" s="177" t="s">
        <v>18</v>
      </c>
      <c r="H2014" s="177" t="s">
        <v>18</v>
      </c>
      <c r="I2014" s="177" t="s">
        <v>32</v>
      </c>
      <c r="J2014" s="39" t="s">
        <v>6059</v>
      </c>
      <c r="K2014" s="39" t="s">
        <v>802</v>
      </c>
    </row>
    <row r="2015" spans="1:13">
      <c r="A2015" s="39" t="s">
        <v>6852</v>
      </c>
      <c r="B2015" s="39" t="s">
        <v>6852</v>
      </c>
      <c r="C2015" s="39" t="s">
        <v>35</v>
      </c>
      <c r="D2015" s="39" t="s">
        <v>387</v>
      </c>
      <c r="E2015" s="39" t="s">
        <v>388</v>
      </c>
      <c r="F2015" s="177" t="s">
        <v>6853</v>
      </c>
      <c r="G2015" s="177" t="s">
        <v>18</v>
      </c>
      <c r="H2015" s="177" t="s">
        <v>18</v>
      </c>
      <c r="I2015" s="177" t="s">
        <v>32</v>
      </c>
      <c r="J2015" s="39" t="s">
        <v>2218</v>
      </c>
      <c r="K2015" s="39" t="s">
        <v>546</v>
      </c>
    </row>
    <row r="2016" spans="1:13">
      <c r="A2016" s="39" t="s">
        <v>6854</v>
      </c>
      <c r="B2016" s="39" t="s">
        <v>6854</v>
      </c>
      <c r="C2016" s="39" t="s">
        <v>35</v>
      </c>
      <c r="D2016" s="39" t="s">
        <v>387</v>
      </c>
      <c r="E2016" s="39" t="s">
        <v>388</v>
      </c>
      <c r="F2016" s="177" t="s">
        <v>6855</v>
      </c>
      <c r="G2016" s="177" t="s">
        <v>18</v>
      </c>
      <c r="H2016" s="177" t="s">
        <v>18</v>
      </c>
      <c r="I2016" s="177" t="s">
        <v>32</v>
      </c>
      <c r="J2016" s="424" t="s">
        <v>6856</v>
      </c>
      <c r="K2016" s="39" t="s">
        <v>802</v>
      </c>
    </row>
    <row r="2017" spans="1:12">
      <c r="A2017" s="39" t="s">
        <v>6857</v>
      </c>
      <c r="B2017" s="39" t="s">
        <v>6857</v>
      </c>
      <c r="C2017" s="39" t="s">
        <v>35</v>
      </c>
      <c r="D2017" s="39" t="s">
        <v>387</v>
      </c>
      <c r="E2017" s="39" t="s">
        <v>388</v>
      </c>
      <c r="F2017" s="177" t="s">
        <v>6858</v>
      </c>
      <c r="G2017" s="177" t="s">
        <v>18</v>
      </c>
      <c r="H2017" s="177" t="s">
        <v>18</v>
      </c>
      <c r="I2017" s="177" t="s">
        <v>32</v>
      </c>
      <c r="J2017" s="406" t="s">
        <v>6414</v>
      </c>
      <c r="K2017" s="39" t="s">
        <v>802</v>
      </c>
      <c r="L2017" s="406"/>
    </row>
    <row r="2018" spans="1:12">
      <c r="A2018" s="39" t="s">
        <v>6859</v>
      </c>
      <c r="B2018" s="39" t="s">
        <v>6859</v>
      </c>
      <c r="C2018" s="39" t="s">
        <v>35</v>
      </c>
      <c r="D2018" s="39" t="s">
        <v>387</v>
      </c>
      <c r="E2018" s="39" t="s">
        <v>388</v>
      </c>
      <c r="F2018" s="177" t="s">
        <v>6860</v>
      </c>
      <c r="G2018" s="177" t="s">
        <v>18</v>
      </c>
      <c r="H2018" s="177" t="s">
        <v>18</v>
      </c>
      <c r="I2018" s="177" t="s">
        <v>32</v>
      </c>
      <c r="J2018" s="39" t="s">
        <v>1344</v>
      </c>
      <c r="K2018" s="39" t="s">
        <v>802</v>
      </c>
    </row>
    <row r="2019" spans="1:12">
      <c r="A2019" s="39" t="s">
        <v>6861</v>
      </c>
      <c r="B2019" s="39" t="s">
        <v>6861</v>
      </c>
      <c r="C2019" s="39" t="s">
        <v>35</v>
      </c>
      <c r="D2019" s="39" t="s">
        <v>387</v>
      </c>
      <c r="E2019" s="39" t="s">
        <v>388</v>
      </c>
      <c r="F2019" s="177" t="s">
        <v>6862</v>
      </c>
      <c r="G2019" s="177" t="s">
        <v>18</v>
      </c>
      <c r="H2019" s="177" t="s">
        <v>18</v>
      </c>
      <c r="I2019" s="177" t="s">
        <v>23</v>
      </c>
      <c r="J2019" s="39" t="s">
        <v>18</v>
      </c>
      <c r="K2019" s="39" t="s">
        <v>485</v>
      </c>
    </row>
    <row r="2020" spans="1:12">
      <c r="A2020" s="39" t="s">
        <v>6863</v>
      </c>
      <c r="B2020" s="39" t="s">
        <v>6863</v>
      </c>
      <c r="C2020" s="39" t="s">
        <v>35</v>
      </c>
      <c r="D2020" s="39" t="s">
        <v>387</v>
      </c>
      <c r="E2020" s="39" t="s">
        <v>388</v>
      </c>
      <c r="F2020" s="177" t="s">
        <v>6864</v>
      </c>
      <c r="G2020" s="177" t="s">
        <v>18</v>
      </c>
      <c r="H2020" s="177" t="s">
        <v>18</v>
      </c>
      <c r="I2020" s="177" t="s">
        <v>32</v>
      </c>
      <c r="J2020" s="406" t="s">
        <v>3509</v>
      </c>
      <c r="K2020" s="39" t="s">
        <v>546</v>
      </c>
      <c r="L2020" s="406"/>
    </row>
    <row r="2021" spans="1:12">
      <c r="A2021" s="39" t="s">
        <v>6865</v>
      </c>
      <c r="B2021" s="39" t="s">
        <v>6865</v>
      </c>
      <c r="C2021" s="39" t="s">
        <v>35</v>
      </c>
      <c r="D2021" s="39" t="s">
        <v>387</v>
      </c>
      <c r="E2021" s="39" t="s">
        <v>388</v>
      </c>
      <c r="F2021" s="177" t="s">
        <v>6866</v>
      </c>
      <c r="G2021" s="177" t="s">
        <v>18</v>
      </c>
      <c r="H2021" s="177" t="s">
        <v>18</v>
      </c>
      <c r="I2021" s="177" t="s">
        <v>32</v>
      </c>
      <c r="J2021" s="39" t="s">
        <v>2173</v>
      </c>
      <c r="K2021" s="39" t="s">
        <v>802</v>
      </c>
    </row>
    <row r="2022" spans="1:12">
      <c r="A2022" s="39" t="s">
        <v>6867</v>
      </c>
      <c r="B2022" s="39" t="s">
        <v>6867</v>
      </c>
      <c r="C2022" s="39" t="s">
        <v>35</v>
      </c>
      <c r="D2022" s="39" t="s">
        <v>387</v>
      </c>
      <c r="E2022" s="39" t="s">
        <v>388</v>
      </c>
      <c r="F2022" s="177" t="s">
        <v>6868</v>
      </c>
      <c r="G2022" s="177" t="s">
        <v>18</v>
      </c>
      <c r="H2022" s="177" t="s">
        <v>18</v>
      </c>
      <c r="I2022" s="177" t="s">
        <v>32</v>
      </c>
      <c r="J2022" s="39" t="s">
        <v>6255</v>
      </c>
      <c r="K2022" s="39" t="s">
        <v>802</v>
      </c>
    </row>
    <row r="2023" spans="1:12">
      <c r="A2023" s="39" t="s">
        <v>6869</v>
      </c>
      <c r="B2023" s="39" t="s">
        <v>6869</v>
      </c>
      <c r="C2023" s="39" t="s">
        <v>35</v>
      </c>
      <c r="D2023" s="39" t="s">
        <v>387</v>
      </c>
      <c r="E2023" s="39" t="s">
        <v>388</v>
      </c>
      <c r="F2023" s="177" t="s">
        <v>6870</v>
      </c>
      <c r="G2023" s="177" t="s">
        <v>18</v>
      </c>
      <c r="H2023" s="177" t="s">
        <v>18</v>
      </c>
      <c r="I2023" s="177" t="s">
        <v>23</v>
      </c>
      <c r="J2023" s="39" t="s">
        <v>18</v>
      </c>
      <c r="K2023" s="39" t="s">
        <v>485</v>
      </c>
    </row>
    <row r="2024" spans="1:12">
      <c r="A2024" s="252" t="s">
        <v>6871</v>
      </c>
      <c r="B2024" s="252" t="s">
        <v>6871</v>
      </c>
      <c r="C2024" s="252" t="s">
        <v>35</v>
      </c>
      <c r="D2024" s="252" t="s">
        <v>387</v>
      </c>
      <c r="E2024" s="252" t="s">
        <v>388</v>
      </c>
      <c r="F2024" s="412" t="s">
        <v>6872</v>
      </c>
      <c r="G2024" s="412" t="s">
        <v>18</v>
      </c>
      <c r="H2024" s="412" t="s">
        <v>18</v>
      </c>
      <c r="I2024" s="412" t="s">
        <v>32</v>
      </c>
      <c r="J2024" s="252" t="s">
        <v>5950</v>
      </c>
      <c r="K2024" s="39" t="s">
        <v>546</v>
      </c>
      <c r="L2024" s="252"/>
    </row>
    <row r="2025" spans="1:12">
      <c r="A2025" s="39" t="s">
        <v>6873</v>
      </c>
      <c r="B2025" s="39" t="s">
        <v>6873</v>
      </c>
      <c r="C2025" s="39" t="s">
        <v>35</v>
      </c>
      <c r="D2025" s="39" t="s">
        <v>387</v>
      </c>
      <c r="E2025" s="39" t="s">
        <v>388</v>
      </c>
      <c r="F2025" s="177" t="s">
        <v>6874</v>
      </c>
      <c r="G2025" s="177" t="s">
        <v>18</v>
      </c>
      <c r="H2025" s="177" t="s">
        <v>18</v>
      </c>
      <c r="I2025" s="177" t="s">
        <v>32</v>
      </c>
      <c r="J2025" s="39" t="s">
        <v>3393</v>
      </c>
      <c r="K2025" s="39" t="s">
        <v>802</v>
      </c>
    </row>
    <row r="2026" spans="1:12">
      <c r="A2026" s="39" t="s">
        <v>6875</v>
      </c>
      <c r="B2026" s="39" t="s">
        <v>6875</v>
      </c>
      <c r="C2026" s="39" t="s">
        <v>35</v>
      </c>
      <c r="D2026" s="39" t="s">
        <v>387</v>
      </c>
      <c r="E2026" s="39" t="s">
        <v>388</v>
      </c>
      <c r="F2026" s="177" t="s">
        <v>6876</v>
      </c>
      <c r="G2026" s="177" t="s">
        <v>18</v>
      </c>
      <c r="H2026" s="177" t="s">
        <v>18</v>
      </c>
      <c r="I2026" s="177" t="s">
        <v>23</v>
      </c>
      <c r="J2026" s="39" t="s">
        <v>18</v>
      </c>
      <c r="K2026" s="39" t="s">
        <v>485</v>
      </c>
    </row>
    <row r="2027" spans="1:12">
      <c r="A2027" s="39" t="s">
        <v>6877</v>
      </c>
      <c r="B2027" s="39" t="s">
        <v>6877</v>
      </c>
      <c r="C2027" s="39" t="s">
        <v>35</v>
      </c>
      <c r="D2027" s="39" t="s">
        <v>387</v>
      </c>
      <c r="E2027" s="39" t="s">
        <v>388</v>
      </c>
      <c r="F2027" s="177" t="s">
        <v>6878</v>
      </c>
      <c r="G2027" s="177" t="s">
        <v>18</v>
      </c>
      <c r="H2027" s="177" t="s">
        <v>18</v>
      </c>
      <c r="I2027" s="177" t="s">
        <v>23</v>
      </c>
      <c r="J2027" s="39" t="s">
        <v>18</v>
      </c>
      <c r="K2027" s="39" t="s">
        <v>485</v>
      </c>
    </row>
    <row r="2028" spans="1:12">
      <c r="A2028" s="39" t="s">
        <v>6879</v>
      </c>
      <c r="B2028" s="39" t="s">
        <v>6879</v>
      </c>
      <c r="C2028" s="39" t="s">
        <v>35</v>
      </c>
      <c r="D2028" s="39" t="s">
        <v>387</v>
      </c>
      <c r="E2028" s="39" t="s">
        <v>388</v>
      </c>
      <c r="F2028" s="177" t="s">
        <v>6880</v>
      </c>
      <c r="G2028" s="177" t="s">
        <v>18</v>
      </c>
      <c r="H2028" s="177" t="s">
        <v>18</v>
      </c>
      <c r="I2028" s="177" t="s">
        <v>32</v>
      </c>
      <c r="J2028" s="39" t="s">
        <v>2533</v>
      </c>
      <c r="K2028" s="39" t="s">
        <v>802</v>
      </c>
    </row>
    <row r="2029" spans="1:12">
      <c r="A2029" s="39" t="s">
        <v>6881</v>
      </c>
      <c r="B2029" s="39" t="s">
        <v>6881</v>
      </c>
      <c r="C2029" s="39" t="s">
        <v>35</v>
      </c>
      <c r="D2029" s="39" t="s">
        <v>387</v>
      </c>
      <c r="E2029" s="39" t="s">
        <v>388</v>
      </c>
      <c r="F2029" s="177" t="s">
        <v>6882</v>
      </c>
      <c r="G2029" s="177" t="s">
        <v>18</v>
      </c>
      <c r="H2029" s="177" t="s">
        <v>18</v>
      </c>
      <c r="I2029" s="177" t="s">
        <v>32</v>
      </c>
      <c r="J2029" s="39" t="s">
        <v>2355</v>
      </c>
      <c r="K2029" s="39" t="s">
        <v>802</v>
      </c>
    </row>
    <row r="2030" spans="1:12">
      <c r="A2030" s="39" t="s">
        <v>6883</v>
      </c>
      <c r="B2030" s="39" t="s">
        <v>6883</v>
      </c>
      <c r="C2030" s="39" t="s">
        <v>35</v>
      </c>
      <c r="D2030" s="39" t="s">
        <v>387</v>
      </c>
      <c r="E2030" s="39" t="s">
        <v>388</v>
      </c>
      <c r="F2030" s="177" t="s">
        <v>6884</v>
      </c>
      <c r="G2030" s="177" t="s">
        <v>18</v>
      </c>
      <c r="H2030" s="177" t="s">
        <v>18</v>
      </c>
      <c r="I2030" s="177" t="s">
        <v>32</v>
      </c>
      <c r="J2030" s="39" t="s">
        <v>2232</v>
      </c>
      <c r="K2030" s="39" t="s">
        <v>802</v>
      </c>
    </row>
    <row r="2031" spans="1:12">
      <c r="A2031" s="39" t="s">
        <v>6885</v>
      </c>
      <c r="B2031" s="39" t="s">
        <v>6885</v>
      </c>
      <c r="C2031" s="39" t="s">
        <v>35</v>
      </c>
      <c r="D2031" s="39" t="s">
        <v>387</v>
      </c>
      <c r="E2031" s="39" t="s">
        <v>388</v>
      </c>
      <c r="F2031" s="177" t="s">
        <v>6886</v>
      </c>
      <c r="G2031" s="177" t="s">
        <v>18</v>
      </c>
      <c r="H2031" s="177" t="s">
        <v>18</v>
      </c>
      <c r="I2031" s="177" t="s">
        <v>23</v>
      </c>
      <c r="J2031" s="39" t="s">
        <v>18</v>
      </c>
      <c r="K2031" s="39" t="s">
        <v>485</v>
      </c>
    </row>
    <row r="2032" spans="1:12">
      <c r="A2032" s="39" t="s">
        <v>6887</v>
      </c>
      <c r="B2032" s="39" t="s">
        <v>6887</v>
      </c>
      <c r="C2032" s="39" t="s">
        <v>35</v>
      </c>
      <c r="D2032" s="39" t="s">
        <v>387</v>
      </c>
      <c r="E2032" s="39" t="s">
        <v>388</v>
      </c>
      <c r="F2032" s="177" t="s">
        <v>6888</v>
      </c>
      <c r="G2032" s="177" t="s">
        <v>18</v>
      </c>
      <c r="H2032" s="177" t="s">
        <v>18</v>
      </c>
      <c r="I2032" s="177" t="s">
        <v>23</v>
      </c>
      <c r="J2032" s="39" t="s">
        <v>18</v>
      </c>
      <c r="K2032" s="39" t="s">
        <v>485</v>
      </c>
    </row>
    <row r="2033" spans="1:12">
      <c r="A2033" s="39" t="s">
        <v>6889</v>
      </c>
      <c r="B2033" s="39" t="s">
        <v>6889</v>
      </c>
      <c r="C2033" s="39" t="s">
        <v>35</v>
      </c>
      <c r="D2033" s="39" t="s">
        <v>387</v>
      </c>
      <c r="E2033" s="39" t="s">
        <v>388</v>
      </c>
      <c r="F2033" s="177" t="s">
        <v>6890</v>
      </c>
      <c r="G2033" s="177" t="s">
        <v>18</v>
      </c>
      <c r="H2033" s="177" t="s">
        <v>18</v>
      </c>
      <c r="I2033" s="177" t="s">
        <v>32</v>
      </c>
      <c r="J2033" s="39" t="s">
        <v>2254</v>
      </c>
      <c r="K2033" s="39" t="s">
        <v>802</v>
      </c>
    </row>
    <row r="2034" spans="1:12">
      <c r="A2034" s="39" t="s">
        <v>6891</v>
      </c>
      <c r="B2034" s="39" t="s">
        <v>6891</v>
      </c>
      <c r="C2034" s="39" t="s">
        <v>35</v>
      </c>
      <c r="D2034" s="39" t="s">
        <v>387</v>
      </c>
      <c r="E2034" s="39" t="s">
        <v>388</v>
      </c>
      <c r="F2034" s="177" t="s">
        <v>6892</v>
      </c>
      <c r="G2034" s="177" t="s">
        <v>18</v>
      </c>
      <c r="H2034" s="177" t="s">
        <v>18</v>
      </c>
      <c r="I2034" s="177" t="s">
        <v>32</v>
      </c>
      <c r="J2034" s="39" t="s">
        <v>1193</v>
      </c>
      <c r="K2034" s="39" t="s">
        <v>802</v>
      </c>
    </row>
    <row r="2035" spans="1:12">
      <c r="A2035" s="252" t="s">
        <v>6893</v>
      </c>
      <c r="B2035" s="252" t="s">
        <v>6893</v>
      </c>
      <c r="C2035" s="252" t="s">
        <v>35</v>
      </c>
      <c r="D2035" s="252" t="s">
        <v>387</v>
      </c>
      <c r="E2035" s="252" t="s">
        <v>388</v>
      </c>
      <c r="F2035" s="412" t="s">
        <v>6894</v>
      </c>
      <c r="G2035" s="412" t="s">
        <v>18</v>
      </c>
      <c r="H2035" s="412" t="s">
        <v>18</v>
      </c>
      <c r="I2035" s="177" t="s">
        <v>54</v>
      </c>
      <c r="J2035" s="252" t="s">
        <v>54</v>
      </c>
      <c r="K2035" s="39" t="s">
        <v>802</v>
      </c>
      <c r="L2035" s="252" t="s">
        <v>6895</v>
      </c>
    </row>
    <row r="2036" spans="1:12">
      <c r="A2036" s="39" t="s">
        <v>6896</v>
      </c>
      <c r="B2036" s="39" t="s">
        <v>6896</v>
      </c>
      <c r="C2036" s="39" t="s">
        <v>35</v>
      </c>
      <c r="D2036" s="39" t="s">
        <v>387</v>
      </c>
      <c r="E2036" s="39" t="s">
        <v>388</v>
      </c>
      <c r="F2036" s="177" t="s">
        <v>6897</v>
      </c>
      <c r="G2036" s="177" t="s">
        <v>18</v>
      </c>
      <c r="H2036" s="177" t="s">
        <v>18</v>
      </c>
      <c r="I2036" s="177" t="s">
        <v>32</v>
      </c>
      <c r="J2036" s="39" t="s">
        <v>4402</v>
      </c>
      <c r="K2036" s="39" t="s">
        <v>802</v>
      </c>
    </row>
    <row r="2037" spans="1:12">
      <c r="A2037" s="39" t="s">
        <v>6898</v>
      </c>
      <c r="B2037" s="39" t="s">
        <v>6898</v>
      </c>
      <c r="C2037" s="39" t="s">
        <v>35</v>
      </c>
      <c r="D2037" s="39" t="s">
        <v>387</v>
      </c>
      <c r="E2037" s="39" t="s">
        <v>388</v>
      </c>
      <c r="F2037" s="177" t="s">
        <v>6899</v>
      </c>
      <c r="G2037" s="177" t="s">
        <v>18</v>
      </c>
      <c r="H2037" s="177" t="s">
        <v>18</v>
      </c>
      <c r="I2037" s="177" t="s">
        <v>32</v>
      </c>
      <c r="J2037" s="39" t="s">
        <v>742</v>
      </c>
      <c r="K2037" s="39" t="s">
        <v>802</v>
      </c>
    </row>
    <row r="2038" spans="1:12">
      <c r="A2038" s="39" t="s">
        <v>6900</v>
      </c>
      <c r="B2038" s="39" t="s">
        <v>6900</v>
      </c>
      <c r="C2038" s="39" t="s">
        <v>35</v>
      </c>
      <c r="D2038" s="39" t="s">
        <v>387</v>
      </c>
      <c r="E2038" s="39" t="s">
        <v>388</v>
      </c>
      <c r="F2038" s="177" t="s">
        <v>6901</v>
      </c>
      <c r="G2038" s="177" t="s">
        <v>18</v>
      </c>
      <c r="H2038" s="177" t="s">
        <v>18</v>
      </c>
      <c r="I2038" s="177" t="s">
        <v>32</v>
      </c>
      <c r="J2038" s="39" t="s">
        <v>2200</v>
      </c>
      <c r="K2038" s="39" t="s">
        <v>802</v>
      </c>
    </row>
    <row r="2039" spans="1:12">
      <c r="A2039" s="39" t="s">
        <v>6902</v>
      </c>
      <c r="B2039" s="39" t="s">
        <v>6902</v>
      </c>
      <c r="C2039" s="39" t="s">
        <v>35</v>
      </c>
      <c r="D2039" s="39" t="s">
        <v>387</v>
      </c>
      <c r="E2039" s="39" t="s">
        <v>388</v>
      </c>
      <c r="F2039" s="177" t="s">
        <v>6903</v>
      </c>
      <c r="G2039" s="177" t="s">
        <v>18</v>
      </c>
      <c r="H2039" s="177" t="s">
        <v>18</v>
      </c>
      <c r="I2039" s="177" t="s">
        <v>23</v>
      </c>
      <c r="J2039" s="39" t="s">
        <v>18</v>
      </c>
      <c r="K2039" s="39" t="s">
        <v>485</v>
      </c>
    </row>
    <row r="2040" spans="1:12">
      <c r="A2040" s="39" t="s">
        <v>6904</v>
      </c>
      <c r="B2040" s="39" t="s">
        <v>6904</v>
      </c>
      <c r="C2040" s="39" t="s">
        <v>35</v>
      </c>
      <c r="D2040" s="39" t="s">
        <v>387</v>
      </c>
      <c r="E2040" s="39" t="s">
        <v>388</v>
      </c>
      <c r="F2040" s="177" t="s">
        <v>6905</v>
      </c>
      <c r="G2040" s="177" t="s">
        <v>18</v>
      </c>
      <c r="H2040" s="177" t="s">
        <v>18</v>
      </c>
      <c r="I2040" s="177" t="s">
        <v>32</v>
      </c>
      <c r="J2040" s="39" t="s">
        <v>2414</v>
      </c>
      <c r="K2040" s="39" t="s">
        <v>546</v>
      </c>
    </row>
    <row r="2041" spans="1:12">
      <c r="A2041" s="39" t="s">
        <v>6906</v>
      </c>
      <c r="B2041" s="39" t="s">
        <v>6906</v>
      </c>
      <c r="C2041" s="39" t="s">
        <v>35</v>
      </c>
      <c r="D2041" s="39" t="s">
        <v>387</v>
      </c>
      <c r="E2041" s="39" t="s">
        <v>388</v>
      </c>
      <c r="F2041" s="177" t="s">
        <v>6907</v>
      </c>
      <c r="G2041" s="177" t="s">
        <v>18</v>
      </c>
      <c r="H2041" s="177" t="s">
        <v>18</v>
      </c>
      <c r="I2041" s="177" t="s">
        <v>32</v>
      </c>
      <c r="J2041" s="39" t="s">
        <v>4426</v>
      </c>
      <c r="K2041" s="39" t="s">
        <v>3495</v>
      </c>
    </row>
    <row r="2042" spans="1:12">
      <c r="A2042" s="39" t="s">
        <v>6908</v>
      </c>
      <c r="B2042" s="39" t="s">
        <v>6908</v>
      </c>
      <c r="C2042" s="39" t="s">
        <v>35</v>
      </c>
      <c r="D2042" s="39" t="s">
        <v>387</v>
      </c>
      <c r="E2042" s="39" t="s">
        <v>388</v>
      </c>
      <c r="F2042" s="177" t="s">
        <v>6909</v>
      </c>
      <c r="G2042" s="177" t="s">
        <v>18</v>
      </c>
      <c r="H2042" s="177" t="s">
        <v>18</v>
      </c>
      <c r="I2042" s="177" t="s">
        <v>32</v>
      </c>
      <c r="J2042" s="39" t="s">
        <v>2838</v>
      </c>
      <c r="K2042" s="39" t="s">
        <v>802</v>
      </c>
    </row>
    <row r="2043" spans="1:12">
      <c r="A2043" s="39" t="s">
        <v>6910</v>
      </c>
      <c r="B2043" s="39" t="s">
        <v>6910</v>
      </c>
      <c r="C2043" s="39" t="s">
        <v>35</v>
      </c>
      <c r="D2043" s="39" t="s">
        <v>387</v>
      </c>
      <c r="E2043" s="39" t="s">
        <v>388</v>
      </c>
      <c r="F2043" s="177" t="s">
        <v>6911</v>
      </c>
      <c r="G2043" s="177" t="s">
        <v>18</v>
      </c>
      <c r="H2043" s="177" t="s">
        <v>18</v>
      </c>
      <c r="I2043" s="177" t="s">
        <v>32</v>
      </c>
      <c r="J2043" s="39" t="s">
        <v>1303</v>
      </c>
      <c r="K2043" s="39" t="s">
        <v>802</v>
      </c>
    </row>
    <row r="2044" spans="1:12">
      <c r="A2044" s="39" t="s">
        <v>6912</v>
      </c>
      <c r="B2044" s="39" t="s">
        <v>6912</v>
      </c>
      <c r="C2044" s="39" t="s">
        <v>35</v>
      </c>
      <c r="D2044" s="39" t="s">
        <v>387</v>
      </c>
      <c r="E2044" s="39" t="s">
        <v>388</v>
      </c>
      <c r="F2044" s="177" t="s">
        <v>6913</v>
      </c>
      <c r="G2044" s="177" t="s">
        <v>18</v>
      </c>
      <c r="H2044" s="177" t="s">
        <v>18</v>
      </c>
      <c r="I2044" s="177" t="s">
        <v>32</v>
      </c>
      <c r="J2044" s="39" t="s">
        <v>6134</v>
      </c>
      <c r="K2044" s="39" t="s">
        <v>802</v>
      </c>
    </row>
    <row r="2045" spans="1:12">
      <c r="A2045" s="39" t="s">
        <v>6914</v>
      </c>
      <c r="B2045" s="39" t="s">
        <v>6914</v>
      </c>
      <c r="C2045" s="39" t="s">
        <v>35</v>
      </c>
      <c r="D2045" s="39" t="s">
        <v>387</v>
      </c>
      <c r="E2045" s="39" t="s">
        <v>388</v>
      </c>
      <c r="F2045" s="177" t="s">
        <v>6915</v>
      </c>
      <c r="G2045" s="177" t="s">
        <v>18</v>
      </c>
      <c r="H2045" s="177" t="s">
        <v>18</v>
      </c>
      <c r="I2045" s="177" t="s">
        <v>32</v>
      </c>
      <c r="J2045" s="39" t="s">
        <v>1541</v>
      </c>
      <c r="K2045" s="39" t="s">
        <v>546</v>
      </c>
    </row>
    <row r="2046" spans="1:12">
      <c r="A2046" s="39" t="s">
        <v>390</v>
      </c>
      <c r="B2046" s="39" t="s">
        <v>390</v>
      </c>
      <c r="C2046" s="39" t="s">
        <v>35</v>
      </c>
      <c r="D2046" s="39" t="s">
        <v>387</v>
      </c>
      <c r="E2046" s="39" t="s">
        <v>388</v>
      </c>
      <c r="F2046" s="177" t="s">
        <v>391</v>
      </c>
      <c r="G2046" s="177" t="s">
        <v>18</v>
      </c>
      <c r="H2046" s="177" t="s">
        <v>18</v>
      </c>
      <c r="I2046" s="177" t="s">
        <v>32</v>
      </c>
      <c r="J2046" s="39" t="s">
        <v>321</v>
      </c>
      <c r="K2046" s="39" t="s">
        <v>78</v>
      </c>
    </row>
    <row r="2047" spans="1:12">
      <c r="A2047" s="39" t="s">
        <v>6916</v>
      </c>
      <c r="B2047" s="39" t="s">
        <v>6916</v>
      </c>
      <c r="C2047" s="39" t="s">
        <v>35</v>
      </c>
      <c r="D2047" s="39" t="s">
        <v>387</v>
      </c>
      <c r="E2047" s="39" t="s">
        <v>388</v>
      </c>
      <c r="F2047" s="177" t="s">
        <v>6917</v>
      </c>
      <c r="G2047" s="177" t="s">
        <v>18</v>
      </c>
      <c r="H2047" s="177" t="s">
        <v>18</v>
      </c>
      <c r="I2047" s="177" t="s">
        <v>32</v>
      </c>
      <c r="J2047" s="39" t="s">
        <v>1366</v>
      </c>
      <c r="K2047" s="39" t="s">
        <v>802</v>
      </c>
    </row>
    <row r="2048" spans="1:12">
      <c r="A2048" s="39" t="s">
        <v>6918</v>
      </c>
      <c r="B2048" s="39" t="s">
        <v>6918</v>
      </c>
      <c r="C2048" s="39" t="s">
        <v>35</v>
      </c>
      <c r="D2048" s="39" t="s">
        <v>387</v>
      </c>
      <c r="E2048" s="39" t="s">
        <v>388</v>
      </c>
      <c r="F2048" s="177" t="s">
        <v>6919</v>
      </c>
      <c r="G2048" s="177" t="s">
        <v>18</v>
      </c>
      <c r="H2048" s="177" t="s">
        <v>18</v>
      </c>
      <c r="I2048" s="177" t="s">
        <v>32</v>
      </c>
      <c r="J2048" s="39" t="s">
        <v>1186</v>
      </c>
      <c r="K2048" s="39" t="s">
        <v>802</v>
      </c>
    </row>
    <row r="2049" spans="1:13">
      <c r="A2049" s="39" t="s">
        <v>6920</v>
      </c>
      <c r="B2049" s="39" t="s">
        <v>6920</v>
      </c>
      <c r="C2049" s="39" t="s">
        <v>35</v>
      </c>
      <c r="D2049" s="39" t="s">
        <v>387</v>
      </c>
      <c r="E2049" s="39" t="s">
        <v>388</v>
      </c>
      <c r="F2049" s="177" t="s">
        <v>6921</v>
      </c>
      <c r="G2049" s="177" t="s">
        <v>18</v>
      </c>
      <c r="H2049" s="177" t="s">
        <v>18</v>
      </c>
      <c r="I2049" s="177" t="s">
        <v>32</v>
      </c>
      <c r="J2049" s="39" t="s">
        <v>2085</v>
      </c>
      <c r="K2049" s="39" t="s">
        <v>546</v>
      </c>
    </row>
    <row r="2050" spans="1:13">
      <c r="A2050" s="39" t="s">
        <v>6922</v>
      </c>
      <c r="B2050" s="39" t="s">
        <v>6922</v>
      </c>
      <c r="C2050" s="39" t="s">
        <v>35</v>
      </c>
      <c r="D2050" s="39" t="s">
        <v>387</v>
      </c>
      <c r="E2050" s="39" t="s">
        <v>388</v>
      </c>
      <c r="F2050" s="177" t="s">
        <v>6923</v>
      </c>
      <c r="G2050" s="177" t="s">
        <v>18</v>
      </c>
      <c r="H2050" s="177" t="s">
        <v>18</v>
      </c>
      <c r="I2050" s="177" t="s">
        <v>32</v>
      </c>
      <c r="J2050" s="39" t="s">
        <v>5930</v>
      </c>
      <c r="K2050" s="39" t="s">
        <v>802</v>
      </c>
    </row>
    <row r="2051" spans="1:13">
      <c r="A2051" s="39" t="s">
        <v>6924</v>
      </c>
      <c r="B2051" s="39" t="s">
        <v>6924</v>
      </c>
      <c r="C2051" s="39" t="s">
        <v>35</v>
      </c>
      <c r="D2051" s="39" t="s">
        <v>387</v>
      </c>
      <c r="E2051" s="39" t="s">
        <v>388</v>
      </c>
      <c r="F2051" s="177" t="s">
        <v>6925</v>
      </c>
      <c r="G2051" s="177" t="s">
        <v>18</v>
      </c>
      <c r="H2051" s="177" t="s">
        <v>18</v>
      </c>
      <c r="I2051" s="177" t="s">
        <v>32</v>
      </c>
      <c r="J2051" s="39" t="s">
        <v>1294</v>
      </c>
      <c r="K2051" s="39" t="s">
        <v>802</v>
      </c>
    </row>
    <row r="2052" spans="1:13">
      <c r="A2052" s="39" t="s">
        <v>6926</v>
      </c>
      <c r="B2052" s="39" t="s">
        <v>6926</v>
      </c>
      <c r="C2052" s="39" t="s">
        <v>35</v>
      </c>
      <c r="D2052" s="39" t="s">
        <v>387</v>
      </c>
      <c r="E2052" s="39" t="s">
        <v>388</v>
      </c>
      <c r="F2052" s="177" t="s">
        <v>6927</v>
      </c>
      <c r="G2052" s="177" t="s">
        <v>18</v>
      </c>
      <c r="H2052" s="177" t="s">
        <v>18</v>
      </c>
      <c r="I2052" s="177" t="s">
        <v>32</v>
      </c>
      <c r="J2052" s="39" t="s">
        <v>3015</v>
      </c>
      <c r="K2052" s="39" t="s">
        <v>802</v>
      </c>
    </row>
    <row r="2053" spans="1:13">
      <c r="A2053" s="39" t="s">
        <v>6928</v>
      </c>
      <c r="B2053" s="39" t="s">
        <v>6928</v>
      </c>
      <c r="C2053" s="39" t="s">
        <v>35</v>
      </c>
      <c r="D2053" s="39" t="s">
        <v>393</v>
      </c>
      <c r="E2053" s="39" t="s">
        <v>424</v>
      </c>
      <c r="F2053" s="177" t="s">
        <v>6929</v>
      </c>
      <c r="G2053" s="177" t="s">
        <v>18</v>
      </c>
      <c r="H2053" s="177" t="s">
        <v>18</v>
      </c>
      <c r="I2053" s="177" t="s">
        <v>23</v>
      </c>
      <c r="J2053" s="406" t="s">
        <v>18</v>
      </c>
      <c r="K2053" s="39" t="s">
        <v>485</v>
      </c>
      <c r="L2053" s="406"/>
      <c r="M2053" s="69" t="s">
        <v>26</v>
      </c>
    </row>
    <row r="2054" spans="1:13">
      <c r="A2054" s="39" t="s">
        <v>6930</v>
      </c>
      <c r="B2054" s="39" t="s">
        <v>6930</v>
      </c>
      <c r="C2054" s="39" t="s">
        <v>35</v>
      </c>
      <c r="D2054" s="39" t="s">
        <v>393</v>
      </c>
      <c r="E2054" s="39" t="s">
        <v>424</v>
      </c>
      <c r="F2054" s="177" t="s">
        <v>6931</v>
      </c>
      <c r="G2054" s="177" t="s">
        <v>18</v>
      </c>
      <c r="H2054" s="177" t="s">
        <v>18</v>
      </c>
      <c r="I2054" s="177" t="s">
        <v>32</v>
      </c>
      <c r="J2054" s="39" t="s">
        <v>2439</v>
      </c>
      <c r="K2054" s="39" t="s">
        <v>802</v>
      </c>
    </row>
    <row r="2055" spans="1:13">
      <c r="A2055" s="39" t="s">
        <v>6932</v>
      </c>
      <c r="B2055" s="39" t="s">
        <v>6932</v>
      </c>
      <c r="C2055" s="39" t="s">
        <v>35</v>
      </c>
      <c r="D2055" s="39" t="s">
        <v>393</v>
      </c>
      <c r="E2055" s="39" t="s">
        <v>424</v>
      </c>
      <c r="F2055" s="177" t="s">
        <v>6933</v>
      </c>
      <c r="G2055" s="177" t="s">
        <v>18</v>
      </c>
      <c r="H2055" s="177" t="s">
        <v>18</v>
      </c>
      <c r="I2055" s="177" t="s">
        <v>32</v>
      </c>
      <c r="J2055" s="39" t="s">
        <v>6255</v>
      </c>
      <c r="K2055" s="39" t="s">
        <v>802</v>
      </c>
    </row>
    <row r="2056" spans="1:13">
      <c r="A2056" s="39" t="s">
        <v>6934</v>
      </c>
      <c r="B2056" s="39" t="s">
        <v>6934</v>
      </c>
      <c r="C2056" s="39" t="s">
        <v>35</v>
      </c>
      <c r="D2056" s="39" t="s">
        <v>393</v>
      </c>
      <c r="E2056" s="39" t="s">
        <v>424</v>
      </c>
      <c r="F2056" s="177" t="s">
        <v>6935</v>
      </c>
      <c r="G2056" s="177" t="s">
        <v>18</v>
      </c>
      <c r="H2056" s="177" t="s">
        <v>18</v>
      </c>
      <c r="I2056" s="177" t="s">
        <v>32</v>
      </c>
      <c r="J2056" s="39" t="s">
        <v>1366</v>
      </c>
      <c r="K2056" s="39" t="s">
        <v>802</v>
      </c>
    </row>
    <row r="2057" spans="1:13">
      <c r="A2057" s="39" t="s">
        <v>6936</v>
      </c>
      <c r="B2057" s="39" t="s">
        <v>6936</v>
      </c>
      <c r="C2057" s="39" t="s">
        <v>35</v>
      </c>
      <c r="D2057" s="39" t="s">
        <v>393</v>
      </c>
      <c r="E2057" s="39" t="s">
        <v>424</v>
      </c>
      <c r="F2057" s="177" t="s">
        <v>6937</v>
      </c>
      <c r="G2057" s="177" t="s">
        <v>18</v>
      </c>
      <c r="H2057" s="177" t="s">
        <v>18</v>
      </c>
      <c r="I2057" s="177" t="s">
        <v>32</v>
      </c>
      <c r="J2057" s="39" t="s">
        <v>3015</v>
      </c>
      <c r="K2057" s="39" t="s">
        <v>802</v>
      </c>
    </row>
    <row r="2058" spans="1:13">
      <c r="A2058" s="39" t="s">
        <v>6938</v>
      </c>
      <c r="B2058" s="39" t="s">
        <v>6938</v>
      </c>
      <c r="C2058" s="39" t="s">
        <v>35</v>
      </c>
      <c r="D2058" s="39" t="s">
        <v>393</v>
      </c>
      <c r="E2058" s="39" t="s">
        <v>424</v>
      </c>
      <c r="F2058" s="177" t="s">
        <v>6939</v>
      </c>
      <c r="G2058" s="177" t="s">
        <v>18</v>
      </c>
      <c r="H2058" s="177" t="s">
        <v>18</v>
      </c>
      <c r="I2058" s="177" t="s">
        <v>32</v>
      </c>
      <c r="J2058" s="39" t="s">
        <v>1344</v>
      </c>
      <c r="K2058" s="39" t="s">
        <v>802</v>
      </c>
    </row>
    <row r="2059" spans="1:13">
      <c r="A2059" s="39" t="s">
        <v>6940</v>
      </c>
      <c r="B2059" s="39" t="s">
        <v>6940</v>
      </c>
      <c r="C2059" s="39" t="s">
        <v>35</v>
      </c>
      <c r="D2059" s="39" t="s">
        <v>393</v>
      </c>
      <c r="E2059" s="39" t="s">
        <v>424</v>
      </c>
      <c r="F2059" s="177" t="s">
        <v>6941</v>
      </c>
      <c r="G2059" s="177" t="s">
        <v>18</v>
      </c>
      <c r="H2059" s="177" t="s">
        <v>18</v>
      </c>
      <c r="I2059" s="177" t="s">
        <v>32</v>
      </c>
      <c r="J2059" s="39" t="s">
        <v>6942</v>
      </c>
      <c r="K2059" s="39" t="s">
        <v>802</v>
      </c>
    </row>
    <row r="2060" spans="1:13">
      <c r="A2060" s="39" t="s">
        <v>6943</v>
      </c>
      <c r="B2060" s="39" t="s">
        <v>6943</v>
      </c>
      <c r="C2060" s="39" t="s">
        <v>35</v>
      </c>
      <c r="D2060" s="39" t="s">
        <v>393</v>
      </c>
      <c r="E2060" s="39" t="s">
        <v>424</v>
      </c>
      <c r="F2060" s="177" t="s">
        <v>6944</v>
      </c>
      <c r="G2060" s="177" t="s">
        <v>18</v>
      </c>
      <c r="H2060" s="177" t="s">
        <v>18</v>
      </c>
      <c r="I2060" s="177" t="s">
        <v>23</v>
      </c>
      <c r="J2060" s="39" t="s">
        <v>18</v>
      </c>
      <c r="K2060" s="39" t="s">
        <v>485</v>
      </c>
    </row>
    <row r="2061" spans="1:13">
      <c r="A2061" s="39" t="s">
        <v>6945</v>
      </c>
      <c r="B2061" s="39" t="s">
        <v>6945</v>
      </c>
      <c r="C2061" s="39" t="s">
        <v>35</v>
      </c>
      <c r="D2061" s="39" t="s">
        <v>393</v>
      </c>
      <c r="E2061" s="39" t="s">
        <v>424</v>
      </c>
      <c r="F2061" s="177" t="s">
        <v>6946</v>
      </c>
      <c r="G2061" s="177" t="s">
        <v>18</v>
      </c>
      <c r="H2061" s="177" t="s">
        <v>18</v>
      </c>
      <c r="I2061" s="177" t="s">
        <v>23</v>
      </c>
      <c r="J2061" s="39" t="s">
        <v>18</v>
      </c>
      <c r="K2061" s="39" t="s">
        <v>485</v>
      </c>
    </row>
    <row r="2062" spans="1:13">
      <c r="A2062" s="39" t="s">
        <v>6947</v>
      </c>
      <c r="B2062" s="39" t="s">
        <v>6947</v>
      </c>
      <c r="C2062" s="39" t="s">
        <v>35</v>
      </c>
      <c r="D2062" s="39" t="s">
        <v>393</v>
      </c>
      <c r="E2062" s="39" t="s">
        <v>424</v>
      </c>
      <c r="F2062" s="177" t="s">
        <v>6948</v>
      </c>
      <c r="G2062" s="177" t="s">
        <v>18</v>
      </c>
      <c r="H2062" s="177" t="s">
        <v>18</v>
      </c>
      <c r="I2062" s="177" t="s">
        <v>32</v>
      </c>
      <c r="J2062" s="39" t="s">
        <v>5930</v>
      </c>
      <c r="K2062" s="39" t="s">
        <v>802</v>
      </c>
    </row>
    <row r="2063" spans="1:13">
      <c r="A2063" s="39" t="s">
        <v>392</v>
      </c>
      <c r="B2063" s="39" t="s">
        <v>392</v>
      </c>
      <c r="C2063" s="39" t="s">
        <v>35</v>
      </c>
      <c r="D2063" s="39" t="s">
        <v>393</v>
      </c>
      <c r="E2063" s="39" t="s">
        <v>424</v>
      </c>
      <c r="F2063" s="177" t="s">
        <v>395</v>
      </c>
      <c r="G2063" s="177" t="s">
        <v>18</v>
      </c>
      <c r="H2063" s="177" t="s">
        <v>18</v>
      </c>
      <c r="I2063" s="177" t="s">
        <v>32</v>
      </c>
      <c r="J2063" s="39" t="s">
        <v>88</v>
      </c>
      <c r="K2063" s="39" t="s">
        <v>78</v>
      </c>
    </row>
    <row r="2064" spans="1:13">
      <c r="A2064" s="39" t="s">
        <v>6949</v>
      </c>
      <c r="B2064" s="39" t="s">
        <v>6949</v>
      </c>
      <c r="C2064" s="39" t="s">
        <v>35</v>
      </c>
      <c r="D2064" s="39" t="s">
        <v>393</v>
      </c>
      <c r="E2064" s="39" t="s">
        <v>424</v>
      </c>
      <c r="F2064" s="177" t="s">
        <v>6950</v>
      </c>
      <c r="G2064" s="177" t="s">
        <v>18</v>
      </c>
      <c r="H2064" s="177" t="s">
        <v>18</v>
      </c>
      <c r="I2064" s="177" t="s">
        <v>32</v>
      </c>
      <c r="J2064" s="39" t="s">
        <v>6439</v>
      </c>
      <c r="K2064" s="39" t="s">
        <v>802</v>
      </c>
    </row>
    <row r="2065" spans="1:11">
      <c r="A2065" s="39" t="s">
        <v>6951</v>
      </c>
      <c r="B2065" s="39" t="s">
        <v>6951</v>
      </c>
      <c r="C2065" s="39" t="s">
        <v>35</v>
      </c>
      <c r="D2065" s="39" t="s">
        <v>393</v>
      </c>
      <c r="E2065" s="39" t="s">
        <v>424</v>
      </c>
      <c r="F2065" s="177" t="s">
        <v>6952</v>
      </c>
      <c r="G2065" s="177" t="s">
        <v>18</v>
      </c>
      <c r="H2065" s="177" t="s">
        <v>18</v>
      </c>
      <c r="I2065" s="177" t="s">
        <v>32</v>
      </c>
      <c r="J2065" s="39" t="s">
        <v>6805</v>
      </c>
      <c r="K2065" s="39" t="s">
        <v>802</v>
      </c>
    </row>
    <row r="2066" spans="1:11">
      <c r="A2066" s="39" t="s">
        <v>6953</v>
      </c>
      <c r="B2066" s="39" t="s">
        <v>6953</v>
      </c>
      <c r="C2066" s="39" t="s">
        <v>35</v>
      </c>
      <c r="D2066" s="39" t="s">
        <v>393</v>
      </c>
      <c r="E2066" s="39" t="s">
        <v>424</v>
      </c>
      <c r="F2066" s="177" t="s">
        <v>6954</v>
      </c>
      <c r="G2066" s="177" t="s">
        <v>18</v>
      </c>
      <c r="H2066" s="177" t="s">
        <v>18</v>
      </c>
      <c r="I2066" s="177" t="s">
        <v>32</v>
      </c>
      <c r="J2066" s="39" t="s">
        <v>6134</v>
      </c>
      <c r="K2066" s="39" t="s">
        <v>802</v>
      </c>
    </row>
    <row r="2067" spans="1:11">
      <c r="A2067" s="39" t="s">
        <v>6955</v>
      </c>
      <c r="B2067" s="39" t="s">
        <v>6955</v>
      </c>
      <c r="C2067" s="39" t="s">
        <v>35</v>
      </c>
      <c r="D2067" s="39" t="s">
        <v>393</v>
      </c>
      <c r="E2067" s="39" t="s">
        <v>424</v>
      </c>
      <c r="F2067" s="177" t="s">
        <v>6956</v>
      </c>
      <c r="G2067" s="177" t="s">
        <v>18</v>
      </c>
      <c r="H2067" s="177" t="s">
        <v>18</v>
      </c>
      <c r="I2067" s="177" t="s">
        <v>32</v>
      </c>
      <c r="J2067" s="39" t="s">
        <v>1303</v>
      </c>
      <c r="K2067" s="39" t="s">
        <v>802</v>
      </c>
    </row>
    <row r="2068" spans="1:11">
      <c r="A2068" s="39" t="s">
        <v>6957</v>
      </c>
      <c r="B2068" s="39" t="s">
        <v>6957</v>
      </c>
      <c r="C2068" s="39" t="s">
        <v>35</v>
      </c>
      <c r="D2068" s="39" t="s">
        <v>393</v>
      </c>
      <c r="E2068" s="39" t="s">
        <v>424</v>
      </c>
      <c r="F2068" s="177" t="s">
        <v>6958</v>
      </c>
      <c r="G2068" s="177" t="s">
        <v>18</v>
      </c>
      <c r="H2068" s="177" t="s">
        <v>18</v>
      </c>
      <c r="I2068" s="177" t="s">
        <v>23</v>
      </c>
      <c r="J2068" s="39" t="s">
        <v>18</v>
      </c>
      <c r="K2068" s="39" t="s">
        <v>485</v>
      </c>
    </row>
    <row r="2069" spans="1:11">
      <c r="A2069" s="39" t="s">
        <v>6959</v>
      </c>
      <c r="B2069" s="39" t="s">
        <v>6959</v>
      </c>
      <c r="C2069" s="39" t="s">
        <v>35</v>
      </c>
      <c r="D2069" s="39" t="s">
        <v>393</v>
      </c>
      <c r="E2069" s="39" t="s">
        <v>424</v>
      </c>
      <c r="F2069" s="177" t="s">
        <v>6960</v>
      </c>
      <c r="G2069" s="177" t="s">
        <v>18</v>
      </c>
      <c r="H2069" s="177" t="s">
        <v>18</v>
      </c>
      <c r="I2069" s="177" t="s">
        <v>32</v>
      </c>
      <c r="J2069" s="39" t="s">
        <v>1294</v>
      </c>
      <c r="K2069" s="39" t="s">
        <v>802</v>
      </c>
    </row>
    <row r="2070" spans="1:11">
      <c r="A2070" s="39" t="s">
        <v>6961</v>
      </c>
      <c r="B2070" s="39" t="s">
        <v>6961</v>
      </c>
      <c r="C2070" s="39" t="s">
        <v>35</v>
      </c>
      <c r="D2070" s="39" t="s">
        <v>393</v>
      </c>
      <c r="E2070" s="39" t="s">
        <v>424</v>
      </c>
      <c r="F2070" s="177" t="s">
        <v>6962</v>
      </c>
      <c r="G2070" s="177" t="s">
        <v>18</v>
      </c>
      <c r="H2070" s="177" t="s">
        <v>18</v>
      </c>
      <c r="I2070" s="177" t="s">
        <v>32</v>
      </c>
      <c r="J2070" s="39" t="s">
        <v>2173</v>
      </c>
      <c r="K2070" s="39" t="s">
        <v>802</v>
      </c>
    </row>
    <row r="2071" spans="1:11">
      <c r="A2071" s="39" t="s">
        <v>6963</v>
      </c>
      <c r="B2071" s="39" t="s">
        <v>6963</v>
      </c>
      <c r="C2071" s="39" t="s">
        <v>35</v>
      </c>
      <c r="D2071" s="39" t="s">
        <v>393</v>
      </c>
      <c r="E2071" s="39" t="s">
        <v>424</v>
      </c>
      <c r="F2071" s="177" t="s">
        <v>6964</v>
      </c>
      <c r="G2071" s="177" t="s">
        <v>18</v>
      </c>
      <c r="H2071" s="177" t="s">
        <v>18</v>
      </c>
      <c r="I2071" s="177" t="s">
        <v>32</v>
      </c>
      <c r="J2071" s="39" t="s">
        <v>879</v>
      </c>
      <c r="K2071" s="39" t="s">
        <v>802</v>
      </c>
    </row>
    <row r="2072" spans="1:11">
      <c r="A2072" s="39" t="s">
        <v>6965</v>
      </c>
      <c r="B2072" s="39" t="s">
        <v>6965</v>
      </c>
      <c r="C2072" s="39" t="s">
        <v>35</v>
      </c>
      <c r="D2072" s="39" t="s">
        <v>393</v>
      </c>
      <c r="E2072" s="39" t="s">
        <v>424</v>
      </c>
      <c r="F2072" s="177" t="s">
        <v>6966</v>
      </c>
      <c r="G2072" s="177" t="s">
        <v>18</v>
      </c>
      <c r="H2072" s="177" t="s">
        <v>18</v>
      </c>
      <c r="I2072" s="177" t="s">
        <v>32</v>
      </c>
      <c r="J2072" s="39" t="s">
        <v>2461</v>
      </c>
      <c r="K2072" s="39" t="s">
        <v>802</v>
      </c>
    </row>
    <row r="2073" spans="1:11">
      <c r="A2073" s="39" t="s">
        <v>6967</v>
      </c>
      <c r="B2073" s="39" t="s">
        <v>6967</v>
      </c>
      <c r="C2073" s="39" t="s">
        <v>35</v>
      </c>
      <c r="D2073" s="39" t="s">
        <v>393</v>
      </c>
      <c r="E2073" s="39" t="s">
        <v>424</v>
      </c>
      <c r="F2073" s="177" t="s">
        <v>6968</v>
      </c>
      <c r="G2073" s="177" t="s">
        <v>18</v>
      </c>
      <c r="H2073" s="177" t="s">
        <v>18</v>
      </c>
      <c r="I2073" s="177" t="s">
        <v>23</v>
      </c>
      <c r="J2073" s="39" t="s">
        <v>18</v>
      </c>
      <c r="K2073" s="39" t="s">
        <v>485</v>
      </c>
    </row>
    <row r="2074" spans="1:11">
      <c r="A2074" s="39" t="s">
        <v>6969</v>
      </c>
      <c r="B2074" s="39" t="s">
        <v>6969</v>
      </c>
      <c r="C2074" s="39" t="s">
        <v>35</v>
      </c>
      <c r="D2074" s="39" t="s">
        <v>393</v>
      </c>
      <c r="E2074" s="39" t="s">
        <v>424</v>
      </c>
      <c r="F2074" s="177" t="s">
        <v>6970</v>
      </c>
      <c r="G2074" s="177" t="s">
        <v>18</v>
      </c>
      <c r="H2074" s="177" t="s">
        <v>18</v>
      </c>
      <c r="I2074" s="177" t="s">
        <v>32</v>
      </c>
      <c r="J2074" s="39" t="s">
        <v>4402</v>
      </c>
      <c r="K2074" s="39" t="s">
        <v>802</v>
      </c>
    </row>
    <row r="2075" spans="1:11">
      <c r="A2075" s="39" t="s">
        <v>6971</v>
      </c>
      <c r="B2075" s="39" t="s">
        <v>6971</v>
      </c>
      <c r="C2075" s="39" t="s">
        <v>35</v>
      </c>
      <c r="D2075" s="39" t="s">
        <v>393</v>
      </c>
      <c r="E2075" s="39" t="s">
        <v>424</v>
      </c>
      <c r="F2075" s="177" t="s">
        <v>6972</v>
      </c>
      <c r="G2075" s="177" t="s">
        <v>18</v>
      </c>
      <c r="H2075" s="177" t="s">
        <v>18</v>
      </c>
      <c r="I2075" s="177" t="s">
        <v>32</v>
      </c>
      <c r="J2075" s="39" t="s">
        <v>2302</v>
      </c>
      <c r="K2075" s="39" t="s">
        <v>802</v>
      </c>
    </row>
    <row r="2076" spans="1:11">
      <c r="A2076" s="39" t="s">
        <v>6973</v>
      </c>
      <c r="B2076" s="39" t="s">
        <v>6973</v>
      </c>
      <c r="C2076" s="39" t="s">
        <v>35</v>
      </c>
      <c r="D2076" s="39" t="s">
        <v>393</v>
      </c>
      <c r="E2076" s="39" t="s">
        <v>424</v>
      </c>
      <c r="F2076" s="177" t="s">
        <v>6974</v>
      </c>
      <c r="G2076" s="177" t="s">
        <v>18</v>
      </c>
      <c r="H2076" s="177" t="s">
        <v>18</v>
      </c>
      <c r="I2076" s="177" t="s">
        <v>23</v>
      </c>
      <c r="J2076" s="39" t="s">
        <v>18</v>
      </c>
      <c r="K2076" s="39" t="s">
        <v>485</v>
      </c>
    </row>
    <row r="2077" spans="1:11">
      <c r="A2077" s="39" t="s">
        <v>6975</v>
      </c>
      <c r="B2077" s="39" t="s">
        <v>6975</v>
      </c>
      <c r="C2077" s="39" t="s">
        <v>35</v>
      </c>
      <c r="D2077" s="39" t="s">
        <v>393</v>
      </c>
      <c r="E2077" s="39" t="s">
        <v>424</v>
      </c>
      <c r="F2077" s="177" t="s">
        <v>6976</v>
      </c>
      <c r="G2077" s="177" t="s">
        <v>18</v>
      </c>
      <c r="H2077" s="177" t="s">
        <v>18</v>
      </c>
      <c r="I2077" s="177" t="s">
        <v>32</v>
      </c>
      <c r="J2077" s="39" t="s">
        <v>2254</v>
      </c>
      <c r="K2077" s="39" t="s">
        <v>802</v>
      </c>
    </row>
    <row r="2078" spans="1:11">
      <c r="A2078" s="39" t="s">
        <v>6977</v>
      </c>
      <c r="B2078" s="39" t="s">
        <v>6977</v>
      </c>
      <c r="C2078" s="39" t="s">
        <v>35</v>
      </c>
      <c r="D2078" s="39" t="s">
        <v>393</v>
      </c>
      <c r="E2078" s="39" t="s">
        <v>424</v>
      </c>
      <c r="F2078" s="177" t="s">
        <v>6978</v>
      </c>
      <c r="G2078" s="177" t="s">
        <v>18</v>
      </c>
      <c r="H2078" s="177" t="s">
        <v>18</v>
      </c>
      <c r="I2078" s="177" t="s">
        <v>32</v>
      </c>
      <c r="J2078" s="39" t="s">
        <v>2533</v>
      </c>
      <c r="K2078" s="39" t="s">
        <v>802</v>
      </c>
    </row>
    <row r="2079" spans="1:11">
      <c r="A2079" s="39" t="s">
        <v>6979</v>
      </c>
      <c r="B2079" s="39" t="s">
        <v>6979</v>
      </c>
      <c r="C2079" s="39" t="s">
        <v>35</v>
      </c>
      <c r="D2079" s="39" t="s">
        <v>393</v>
      </c>
      <c r="E2079" s="39" t="s">
        <v>424</v>
      </c>
      <c r="F2079" s="177" t="s">
        <v>6980</v>
      </c>
      <c r="G2079" s="177" t="s">
        <v>18</v>
      </c>
      <c r="H2079" s="177" t="s">
        <v>18</v>
      </c>
      <c r="I2079" s="177" t="s">
        <v>32</v>
      </c>
      <c r="J2079" s="39" t="s">
        <v>3078</v>
      </c>
      <c r="K2079" s="39" t="s">
        <v>802</v>
      </c>
    </row>
    <row r="2080" spans="1:11">
      <c r="A2080" s="39" t="s">
        <v>6981</v>
      </c>
      <c r="B2080" s="39" t="s">
        <v>6981</v>
      </c>
      <c r="C2080" s="39" t="s">
        <v>35</v>
      </c>
      <c r="D2080" s="39" t="s">
        <v>393</v>
      </c>
      <c r="E2080" s="39" t="s">
        <v>424</v>
      </c>
      <c r="F2080" s="177" t="s">
        <v>6982</v>
      </c>
      <c r="G2080" s="177" t="s">
        <v>18</v>
      </c>
      <c r="H2080" s="177" t="s">
        <v>18</v>
      </c>
      <c r="I2080" s="177" t="s">
        <v>32</v>
      </c>
      <c r="J2080" s="39" t="s">
        <v>2232</v>
      </c>
      <c r="K2080" s="39" t="s">
        <v>802</v>
      </c>
    </row>
    <row r="2081" spans="1:12">
      <c r="A2081" s="39" t="s">
        <v>6983</v>
      </c>
      <c r="B2081" s="39" t="s">
        <v>6983</v>
      </c>
      <c r="C2081" s="39" t="s">
        <v>35</v>
      </c>
      <c r="D2081" s="39" t="s">
        <v>393</v>
      </c>
      <c r="E2081" s="39" t="s">
        <v>424</v>
      </c>
      <c r="F2081" s="177" t="s">
        <v>6984</v>
      </c>
      <c r="G2081" s="177" t="s">
        <v>18</v>
      </c>
      <c r="H2081" s="177" t="s">
        <v>18</v>
      </c>
      <c r="I2081" s="177" t="s">
        <v>32</v>
      </c>
      <c r="J2081" s="39" t="s">
        <v>6985</v>
      </c>
      <c r="K2081" s="39" t="s">
        <v>802</v>
      </c>
    </row>
    <row r="2082" spans="1:12">
      <c r="A2082" s="39" t="s">
        <v>6986</v>
      </c>
      <c r="B2082" s="39" t="s">
        <v>6986</v>
      </c>
      <c r="C2082" s="39" t="s">
        <v>35</v>
      </c>
      <c r="D2082" s="39" t="s">
        <v>393</v>
      </c>
      <c r="E2082" s="39" t="s">
        <v>424</v>
      </c>
      <c r="F2082" s="177" t="s">
        <v>6987</v>
      </c>
      <c r="G2082" s="177" t="s">
        <v>18</v>
      </c>
      <c r="H2082" s="177" t="s">
        <v>18</v>
      </c>
      <c r="I2082" s="177" t="s">
        <v>32</v>
      </c>
      <c r="J2082" s="39" t="s">
        <v>6988</v>
      </c>
      <c r="K2082" s="39" t="s">
        <v>802</v>
      </c>
    </row>
    <row r="2083" spans="1:12">
      <c r="A2083" s="39" t="s">
        <v>6989</v>
      </c>
      <c r="B2083" s="39" t="s">
        <v>6989</v>
      </c>
      <c r="C2083" s="39" t="s">
        <v>35</v>
      </c>
      <c r="D2083" s="39" t="s">
        <v>393</v>
      </c>
      <c r="E2083" s="39" t="s">
        <v>424</v>
      </c>
      <c r="F2083" s="177" t="s">
        <v>6990</v>
      </c>
      <c r="G2083" s="177" t="s">
        <v>18</v>
      </c>
      <c r="H2083" s="177" t="s">
        <v>18</v>
      </c>
      <c r="I2083" s="177" t="s">
        <v>32</v>
      </c>
      <c r="J2083" s="39" t="s">
        <v>2200</v>
      </c>
      <c r="K2083" s="39" t="s">
        <v>802</v>
      </c>
    </row>
    <row r="2084" spans="1:12">
      <c r="A2084" s="39" t="s">
        <v>6991</v>
      </c>
      <c r="B2084" s="39" t="s">
        <v>6991</v>
      </c>
      <c r="C2084" s="39" t="s">
        <v>35</v>
      </c>
      <c r="D2084" s="39" t="s">
        <v>393</v>
      </c>
      <c r="E2084" s="39" t="s">
        <v>424</v>
      </c>
      <c r="F2084" s="177" t="s">
        <v>6992</v>
      </c>
      <c r="G2084" s="177" t="s">
        <v>18</v>
      </c>
      <c r="H2084" s="177" t="s">
        <v>18</v>
      </c>
      <c r="I2084" s="177" t="s">
        <v>32</v>
      </c>
      <c r="J2084" s="39" t="s">
        <v>1116</v>
      </c>
      <c r="K2084" s="39" t="s">
        <v>802</v>
      </c>
    </row>
    <row r="2085" spans="1:12">
      <c r="A2085" s="39" t="s">
        <v>6993</v>
      </c>
      <c r="B2085" s="39" t="s">
        <v>6993</v>
      </c>
      <c r="C2085" s="39" t="s">
        <v>35</v>
      </c>
      <c r="D2085" s="39" t="s">
        <v>393</v>
      </c>
      <c r="E2085" s="39" t="s">
        <v>424</v>
      </c>
      <c r="F2085" s="177" t="s">
        <v>6994</v>
      </c>
      <c r="G2085" s="177" t="s">
        <v>18</v>
      </c>
      <c r="H2085" s="177" t="s">
        <v>18</v>
      </c>
      <c r="I2085" s="177" t="s">
        <v>23</v>
      </c>
      <c r="J2085" s="39" t="s">
        <v>18</v>
      </c>
      <c r="K2085" s="39" t="s">
        <v>485</v>
      </c>
    </row>
    <row r="2086" spans="1:12">
      <c r="A2086" s="39" t="s">
        <v>6995</v>
      </c>
      <c r="B2086" s="39" t="s">
        <v>6995</v>
      </c>
      <c r="C2086" s="39" t="s">
        <v>35</v>
      </c>
      <c r="D2086" s="39" t="s">
        <v>393</v>
      </c>
      <c r="E2086" s="39" t="s">
        <v>424</v>
      </c>
      <c r="F2086" s="177" t="s">
        <v>6996</v>
      </c>
      <c r="G2086" s="177" t="s">
        <v>18</v>
      </c>
      <c r="H2086" s="177" t="s">
        <v>18</v>
      </c>
      <c r="I2086" s="177" t="s">
        <v>32</v>
      </c>
      <c r="J2086" s="39" t="s">
        <v>6997</v>
      </c>
      <c r="K2086" s="39" t="s">
        <v>802</v>
      </c>
    </row>
    <row r="2087" spans="1:12">
      <c r="A2087" s="39" t="s">
        <v>6998</v>
      </c>
      <c r="B2087" s="39" t="s">
        <v>6998</v>
      </c>
      <c r="C2087" s="39" t="s">
        <v>35</v>
      </c>
      <c r="D2087" s="39" t="s">
        <v>393</v>
      </c>
      <c r="E2087" s="39" t="s">
        <v>424</v>
      </c>
      <c r="F2087" s="177" t="s">
        <v>6999</v>
      </c>
      <c r="G2087" s="177" t="s">
        <v>18</v>
      </c>
      <c r="H2087" s="177" t="s">
        <v>18</v>
      </c>
      <c r="I2087" s="177" t="s">
        <v>32</v>
      </c>
      <c r="J2087" s="39" t="s">
        <v>4638</v>
      </c>
      <c r="K2087" s="39" t="s">
        <v>802</v>
      </c>
    </row>
    <row r="2088" spans="1:12">
      <c r="A2088" s="39" t="s">
        <v>7000</v>
      </c>
      <c r="B2088" s="39" t="s">
        <v>7000</v>
      </c>
      <c r="C2088" s="39" t="s">
        <v>35</v>
      </c>
      <c r="D2088" s="39" t="s">
        <v>393</v>
      </c>
      <c r="E2088" s="39" t="s">
        <v>424</v>
      </c>
      <c r="F2088" s="177" t="s">
        <v>7001</v>
      </c>
      <c r="G2088" s="177" t="s">
        <v>18</v>
      </c>
      <c r="H2088" s="177" t="s">
        <v>18</v>
      </c>
      <c r="I2088" s="177" t="s">
        <v>32</v>
      </c>
      <c r="J2088" s="39" t="s">
        <v>6293</v>
      </c>
      <c r="K2088" s="39" t="s">
        <v>802</v>
      </c>
    </row>
    <row r="2089" spans="1:12">
      <c r="A2089" s="39" t="s">
        <v>7002</v>
      </c>
      <c r="B2089" s="39" t="s">
        <v>7002</v>
      </c>
      <c r="C2089" s="39" t="s">
        <v>35</v>
      </c>
      <c r="D2089" s="39" t="s">
        <v>393</v>
      </c>
      <c r="E2089" s="39" t="s">
        <v>424</v>
      </c>
      <c r="F2089" s="177" t="s">
        <v>7003</v>
      </c>
      <c r="G2089" s="177" t="s">
        <v>18</v>
      </c>
      <c r="H2089" s="177" t="s">
        <v>18</v>
      </c>
      <c r="I2089" s="177" t="s">
        <v>32</v>
      </c>
      <c r="J2089" s="258" t="s">
        <v>781</v>
      </c>
      <c r="K2089" s="39" t="s">
        <v>546</v>
      </c>
    </row>
    <row r="2090" spans="1:12">
      <c r="A2090" s="39" t="s">
        <v>7004</v>
      </c>
      <c r="B2090" s="39" t="s">
        <v>7004</v>
      </c>
      <c r="C2090" s="39" t="s">
        <v>35</v>
      </c>
      <c r="D2090" s="39" t="s">
        <v>393</v>
      </c>
      <c r="E2090" s="39" t="s">
        <v>424</v>
      </c>
      <c r="F2090" s="177" t="s">
        <v>7005</v>
      </c>
      <c r="G2090" s="177" t="s">
        <v>18</v>
      </c>
      <c r="H2090" s="177" t="s">
        <v>18</v>
      </c>
      <c r="I2090" s="177" t="s">
        <v>32</v>
      </c>
      <c r="J2090" s="39" t="s">
        <v>6059</v>
      </c>
      <c r="K2090" s="39" t="s">
        <v>802</v>
      </c>
    </row>
    <row r="2091" spans="1:12">
      <c r="A2091" s="39" t="s">
        <v>7006</v>
      </c>
      <c r="B2091" s="39" t="s">
        <v>7006</v>
      </c>
      <c r="C2091" s="39" t="s">
        <v>35</v>
      </c>
      <c r="D2091" s="39" t="s">
        <v>393</v>
      </c>
      <c r="E2091" s="39" t="s">
        <v>424</v>
      </c>
      <c r="F2091" s="177" t="s">
        <v>7007</v>
      </c>
      <c r="G2091" s="177" t="s">
        <v>18</v>
      </c>
      <c r="H2091" s="177" t="s">
        <v>18</v>
      </c>
      <c r="I2091" s="177" t="s">
        <v>32</v>
      </c>
      <c r="J2091" s="406" t="s">
        <v>6414</v>
      </c>
      <c r="K2091" s="39" t="s">
        <v>802</v>
      </c>
      <c r="L2091" s="406"/>
    </row>
    <row r="2092" spans="1:12">
      <c r="A2092" s="39" t="s">
        <v>7008</v>
      </c>
      <c r="B2092" s="39" t="s">
        <v>7008</v>
      </c>
      <c r="C2092" s="39" t="s">
        <v>35</v>
      </c>
      <c r="D2092" s="39" t="s">
        <v>393</v>
      </c>
      <c r="E2092" s="39" t="s">
        <v>424</v>
      </c>
      <c r="F2092" s="177" t="s">
        <v>7009</v>
      </c>
      <c r="G2092" s="177" t="s">
        <v>18</v>
      </c>
      <c r="H2092" s="177" t="s">
        <v>18</v>
      </c>
      <c r="I2092" s="177" t="s">
        <v>32</v>
      </c>
      <c r="J2092" s="39" t="s">
        <v>6121</v>
      </c>
      <c r="K2092" s="39" t="s">
        <v>802</v>
      </c>
    </row>
    <row r="2093" spans="1:12">
      <c r="A2093" s="39" t="s">
        <v>7010</v>
      </c>
      <c r="B2093" s="39" t="s">
        <v>7010</v>
      </c>
      <c r="C2093" s="39" t="s">
        <v>35</v>
      </c>
      <c r="D2093" s="39" t="s">
        <v>393</v>
      </c>
      <c r="E2093" s="39" t="s">
        <v>424</v>
      </c>
      <c r="F2093" s="177" t="s">
        <v>7011</v>
      </c>
      <c r="G2093" s="177" t="s">
        <v>18</v>
      </c>
      <c r="H2093" s="177" t="s">
        <v>18</v>
      </c>
      <c r="I2093" s="177" t="s">
        <v>32</v>
      </c>
      <c r="J2093" s="39" t="s">
        <v>2355</v>
      </c>
      <c r="K2093" s="39" t="s">
        <v>802</v>
      </c>
    </row>
    <row r="2094" spans="1:12">
      <c r="A2094" s="39" t="s">
        <v>7012</v>
      </c>
      <c r="B2094" s="39" t="s">
        <v>7012</v>
      </c>
      <c r="C2094" s="39" t="s">
        <v>35</v>
      </c>
      <c r="D2094" s="39" t="s">
        <v>393</v>
      </c>
      <c r="E2094" s="39" t="s">
        <v>424</v>
      </c>
      <c r="F2094" s="177" t="s">
        <v>7013</v>
      </c>
      <c r="G2094" s="177" t="s">
        <v>18</v>
      </c>
      <c r="H2094" s="177" t="s">
        <v>18</v>
      </c>
      <c r="I2094" s="177" t="s">
        <v>23</v>
      </c>
      <c r="J2094" s="39" t="s">
        <v>18</v>
      </c>
      <c r="K2094" s="39" t="s">
        <v>485</v>
      </c>
    </row>
    <row r="2095" spans="1:12">
      <c r="A2095" s="39" t="s">
        <v>7014</v>
      </c>
      <c r="B2095" s="39" t="s">
        <v>7014</v>
      </c>
      <c r="C2095" s="39" t="s">
        <v>35</v>
      </c>
      <c r="D2095" s="39" t="s">
        <v>393</v>
      </c>
      <c r="E2095" s="39" t="s">
        <v>424</v>
      </c>
      <c r="F2095" s="177" t="s">
        <v>7015</v>
      </c>
      <c r="G2095" s="177" t="s">
        <v>18</v>
      </c>
      <c r="H2095" s="177" t="s">
        <v>18</v>
      </c>
      <c r="I2095" s="177" t="s">
        <v>32</v>
      </c>
      <c r="J2095" s="39" t="s">
        <v>5950</v>
      </c>
      <c r="K2095" s="39" t="s">
        <v>546</v>
      </c>
    </row>
    <row r="2096" spans="1:12">
      <c r="A2096" s="39" t="s">
        <v>7016</v>
      </c>
      <c r="B2096" s="39" t="s">
        <v>7016</v>
      </c>
      <c r="C2096" s="39" t="s">
        <v>35</v>
      </c>
      <c r="D2096" s="39" t="s">
        <v>393</v>
      </c>
      <c r="E2096" s="39" t="s">
        <v>424</v>
      </c>
      <c r="F2096" s="177" t="s">
        <v>7017</v>
      </c>
      <c r="G2096" s="177" t="s">
        <v>18</v>
      </c>
      <c r="H2096" s="177" t="s">
        <v>18</v>
      </c>
      <c r="I2096" s="177" t="s">
        <v>23</v>
      </c>
      <c r="J2096" s="39" t="s">
        <v>18</v>
      </c>
      <c r="K2096" s="39" t="s">
        <v>485</v>
      </c>
    </row>
    <row r="2097" spans="1:13">
      <c r="A2097" s="39" t="s">
        <v>7018</v>
      </c>
      <c r="B2097" s="39" t="s">
        <v>7018</v>
      </c>
      <c r="C2097" s="39" t="s">
        <v>35</v>
      </c>
      <c r="D2097" s="39" t="s">
        <v>393</v>
      </c>
      <c r="E2097" s="39" t="s">
        <v>424</v>
      </c>
      <c r="F2097" s="177" t="s">
        <v>7019</v>
      </c>
      <c r="G2097" s="177" t="s">
        <v>18</v>
      </c>
      <c r="H2097" s="177" t="s">
        <v>18</v>
      </c>
      <c r="I2097" s="177" t="s">
        <v>32</v>
      </c>
      <c r="J2097" s="39" t="s">
        <v>7020</v>
      </c>
      <c r="K2097" s="39" t="s">
        <v>802</v>
      </c>
    </row>
    <row r="2098" spans="1:13">
      <c r="A2098" s="39" t="s">
        <v>7021</v>
      </c>
      <c r="B2098" s="39" t="s">
        <v>7021</v>
      </c>
      <c r="C2098" s="39" t="s">
        <v>35</v>
      </c>
      <c r="D2098" s="39" t="s">
        <v>393</v>
      </c>
      <c r="E2098" s="39" t="s">
        <v>424</v>
      </c>
      <c r="F2098" s="177" t="s">
        <v>7022</v>
      </c>
      <c r="G2098" s="177" t="s">
        <v>18</v>
      </c>
      <c r="H2098" s="177" t="s">
        <v>18</v>
      </c>
      <c r="I2098" s="177" t="s">
        <v>32</v>
      </c>
      <c r="J2098" s="39" t="s">
        <v>2952</v>
      </c>
      <c r="K2098" s="39" t="s">
        <v>802</v>
      </c>
    </row>
    <row r="2099" spans="1:13">
      <c r="A2099" s="39" t="s">
        <v>7023</v>
      </c>
      <c r="B2099" s="39" t="s">
        <v>7023</v>
      </c>
      <c r="C2099" s="39" t="s">
        <v>35</v>
      </c>
      <c r="D2099" s="39" t="s">
        <v>393</v>
      </c>
      <c r="E2099" s="39" t="s">
        <v>424</v>
      </c>
      <c r="F2099" s="177" t="s">
        <v>7024</v>
      </c>
      <c r="G2099" s="177" t="s">
        <v>18</v>
      </c>
      <c r="H2099" s="177" t="s">
        <v>18</v>
      </c>
      <c r="I2099" s="177" t="s">
        <v>32</v>
      </c>
      <c r="J2099" s="39" t="s">
        <v>742</v>
      </c>
      <c r="K2099" s="39" t="s">
        <v>802</v>
      </c>
    </row>
    <row r="2100" spans="1:13">
      <c r="A2100" s="39" t="s">
        <v>7025</v>
      </c>
      <c r="B2100" s="39" t="s">
        <v>7025</v>
      </c>
      <c r="C2100" s="39" t="s">
        <v>35</v>
      </c>
      <c r="D2100" s="39" t="s">
        <v>393</v>
      </c>
      <c r="E2100" s="39" t="s">
        <v>424</v>
      </c>
      <c r="F2100" s="177" t="s">
        <v>7026</v>
      </c>
      <c r="G2100" s="177" t="s">
        <v>18</v>
      </c>
      <c r="H2100" s="177" t="s">
        <v>18</v>
      </c>
      <c r="I2100" s="177" t="s">
        <v>32</v>
      </c>
      <c r="J2100" s="39" t="s">
        <v>2838</v>
      </c>
      <c r="K2100" s="39" t="s">
        <v>802</v>
      </c>
    </row>
    <row r="2101" spans="1:13">
      <c r="A2101" s="39" t="s">
        <v>7027</v>
      </c>
      <c r="B2101" s="39" t="s">
        <v>7027</v>
      </c>
      <c r="C2101" s="39" t="s">
        <v>35</v>
      </c>
      <c r="D2101" s="39" t="s">
        <v>393</v>
      </c>
      <c r="E2101" s="39" t="s">
        <v>424</v>
      </c>
      <c r="F2101" s="177" t="s">
        <v>7028</v>
      </c>
      <c r="G2101" s="177" t="s">
        <v>18</v>
      </c>
      <c r="H2101" s="177" t="s">
        <v>18</v>
      </c>
      <c r="I2101" s="177" t="s">
        <v>23</v>
      </c>
      <c r="J2101" s="39" t="s">
        <v>18</v>
      </c>
      <c r="K2101" s="39" t="s">
        <v>485</v>
      </c>
      <c r="M2101" s="69" t="s">
        <v>26</v>
      </c>
    </row>
    <row r="2102" spans="1:13">
      <c r="A2102" s="39" t="s">
        <v>7029</v>
      </c>
      <c r="B2102" s="39" t="s">
        <v>7029</v>
      </c>
      <c r="C2102" s="39" t="s">
        <v>35</v>
      </c>
      <c r="D2102" s="39" t="s">
        <v>393</v>
      </c>
      <c r="E2102" s="39" t="s">
        <v>424</v>
      </c>
      <c r="F2102" s="177" t="s">
        <v>7030</v>
      </c>
      <c r="G2102" s="177" t="s">
        <v>18</v>
      </c>
      <c r="H2102" s="177" t="s">
        <v>18</v>
      </c>
      <c r="I2102" s="177" t="s">
        <v>32</v>
      </c>
      <c r="J2102" s="39" t="s">
        <v>5225</v>
      </c>
      <c r="K2102" s="39" t="s">
        <v>802</v>
      </c>
    </row>
    <row r="2103" spans="1:13">
      <c r="A2103" s="39" t="s">
        <v>7031</v>
      </c>
      <c r="B2103" s="39" t="s">
        <v>7031</v>
      </c>
      <c r="C2103" s="39" t="s">
        <v>6655</v>
      </c>
      <c r="D2103" s="39" t="s">
        <v>6656</v>
      </c>
      <c r="E2103" s="39" t="s">
        <v>7032</v>
      </c>
      <c r="F2103" s="177" t="s">
        <v>7033</v>
      </c>
      <c r="G2103" s="177" t="s">
        <v>18</v>
      </c>
      <c r="H2103" s="177" t="s">
        <v>18</v>
      </c>
      <c r="I2103" s="177" t="s">
        <v>23</v>
      </c>
      <c r="J2103" s="39" t="s">
        <v>18</v>
      </c>
      <c r="K2103" s="39" t="s">
        <v>485</v>
      </c>
    </row>
    <row r="2104" spans="1:13">
      <c r="A2104" s="39" t="s">
        <v>7034</v>
      </c>
      <c r="B2104" s="39" t="s">
        <v>7034</v>
      </c>
      <c r="C2104" s="39" t="s">
        <v>6655</v>
      </c>
      <c r="D2104" s="39" t="s">
        <v>6656</v>
      </c>
      <c r="E2104" s="39" t="s">
        <v>7032</v>
      </c>
      <c r="F2104" s="177" t="s">
        <v>7035</v>
      </c>
      <c r="G2104" s="177" t="s">
        <v>18</v>
      </c>
      <c r="H2104" s="177" t="s">
        <v>18</v>
      </c>
      <c r="I2104" s="177" t="s">
        <v>23</v>
      </c>
      <c r="J2104" s="39" t="s">
        <v>18</v>
      </c>
      <c r="K2104" s="39" t="s">
        <v>485</v>
      </c>
    </row>
    <row r="2105" spans="1:13">
      <c r="A2105" s="39" t="s">
        <v>7036</v>
      </c>
      <c r="B2105" s="39" t="s">
        <v>7036</v>
      </c>
      <c r="C2105" s="39" t="s">
        <v>6655</v>
      </c>
      <c r="D2105" s="39" t="s">
        <v>6656</v>
      </c>
      <c r="E2105" s="39" t="s">
        <v>7037</v>
      </c>
      <c r="F2105" s="177" t="s">
        <v>7038</v>
      </c>
      <c r="G2105" s="177" t="s">
        <v>7039</v>
      </c>
      <c r="H2105" s="177" t="s">
        <v>18</v>
      </c>
      <c r="I2105" s="177" t="s">
        <v>23</v>
      </c>
      <c r="J2105" s="39" t="s">
        <v>18</v>
      </c>
      <c r="K2105" s="39" t="s">
        <v>485</v>
      </c>
    </row>
    <row r="2106" spans="1:13">
      <c r="A2106" s="39" t="s">
        <v>7040</v>
      </c>
      <c r="B2106" s="39" t="s">
        <v>7040</v>
      </c>
      <c r="C2106" s="39" t="s">
        <v>6655</v>
      </c>
      <c r="D2106" s="39" t="s">
        <v>6656</v>
      </c>
      <c r="E2106" s="39" t="s">
        <v>7032</v>
      </c>
      <c r="F2106" s="177" t="s">
        <v>7041</v>
      </c>
      <c r="G2106" s="177" t="s">
        <v>18</v>
      </c>
      <c r="H2106" s="177" t="s">
        <v>18</v>
      </c>
      <c r="I2106" s="177" t="s">
        <v>23</v>
      </c>
      <c r="J2106" s="39" t="s">
        <v>18</v>
      </c>
      <c r="K2106" s="39" t="s">
        <v>485</v>
      </c>
    </row>
    <row r="2107" spans="1:13">
      <c r="A2107" s="39" t="s">
        <v>7042</v>
      </c>
      <c r="B2107" s="39" t="s">
        <v>7042</v>
      </c>
      <c r="C2107" s="39" t="s">
        <v>6655</v>
      </c>
      <c r="D2107" s="39" t="s">
        <v>6656</v>
      </c>
      <c r="E2107" s="39" t="s">
        <v>7037</v>
      </c>
      <c r="F2107" s="177" t="s">
        <v>7043</v>
      </c>
      <c r="G2107" s="177" t="s">
        <v>18</v>
      </c>
      <c r="H2107" s="177" t="s">
        <v>18</v>
      </c>
      <c r="I2107" s="177" t="s">
        <v>23</v>
      </c>
      <c r="J2107" s="39" t="s">
        <v>18</v>
      </c>
      <c r="K2107" s="39" t="s">
        <v>485</v>
      </c>
    </row>
    <row r="2108" spans="1:13">
      <c r="A2108" s="39" t="s">
        <v>7044</v>
      </c>
      <c r="B2108" s="39" t="s">
        <v>7045</v>
      </c>
      <c r="C2108" s="39" t="s">
        <v>7046</v>
      </c>
      <c r="D2108" s="39" t="s">
        <v>7047</v>
      </c>
      <c r="E2108" s="39" t="s">
        <v>7048</v>
      </c>
      <c r="F2108" s="177" t="s">
        <v>7049</v>
      </c>
      <c r="G2108" s="177" t="s">
        <v>18</v>
      </c>
      <c r="H2108" s="177" t="s">
        <v>18</v>
      </c>
      <c r="I2108" s="177" t="s">
        <v>32</v>
      </c>
      <c r="J2108" s="39" t="s">
        <v>3965</v>
      </c>
      <c r="K2108" s="39" t="s">
        <v>802</v>
      </c>
    </row>
    <row r="2109" spans="1:13">
      <c r="A2109" s="39" t="s">
        <v>7050</v>
      </c>
      <c r="B2109" s="39" t="s">
        <v>7050</v>
      </c>
      <c r="C2109" s="39" t="s">
        <v>35</v>
      </c>
      <c r="D2109" s="39" t="s">
        <v>3605</v>
      </c>
      <c r="E2109" s="39" t="s">
        <v>3606</v>
      </c>
      <c r="F2109" s="177" t="s">
        <v>7051</v>
      </c>
      <c r="G2109" s="177" t="s">
        <v>18</v>
      </c>
      <c r="H2109" s="177" t="s">
        <v>18</v>
      </c>
      <c r="I2109" s="177" t="s">
        <v>54</v>
      </c>
      <c r="J2109" s="177" t="s">
        <v>54</v>
      </c>
      <c r="K2109" s="39" t="s">
        <v>485</v>
      </c>
    </row>
    <row r="2110" spans="1:13">
      <c r="A2110" s="39" t="s">
        <v>7052</v>
      </c>
      <c r="B2110" s="39" t="s">
        <v>7052</v>
      </c>
      <c r="C2110" s="39" t="s">
        <v>35</v>
      </c>
      <c r="D2110" s="39" t="s">
        <v>3605</v>
      </c>
      <c r="E2110" s="39" t="s">
        <v>3606</v>
      </c>
      <c r="F2110" s="177" t="s">
        <v>7053</v>
      </c>
      <c r="G2110" s="177" t="s">
        <v>18</v>
      </c>
      <c r="H2110" s="177" t="s">
        <v>18</v>
      </c>
      <c r="I2110" s="177" t="s">
        <v>32</v>
      </c>
      <c r="J2110" s="39" t="s">
        <v>3745</v>
      </c>
      <c r="K2110" s="39" t="s">
        <v>802</v>
      </c>
    </row>
    <row r="2111" spans="1:13">
      <c r="A2111" s="39" t="s">
        <v>7054</v>
      </c>
      <c r="B2111" s="39" t="s">
        <v>7054</v>
      </c>
      <c r="C2111" s="39" t="s">
        <v>35</v>
      </c>
      <c r="D2111" s="39" t="s">
        <v>3605</v>
      </c>
      <c r="E2111" s="39" t="s">
        <v>3606</v>
      </c>
      <c r="F2111" s="177" t="s">
        <v>7055</v>
      </c>
      <c r="G2111" s="177" t="s">
        <v>18</v>
      </c>
      <c r="H2111" s="177" t="s">
        <v>18</v>
      </c>
      <c r="I2111" s="177" t="s">
        <v>23</v>
      </c>
      <c r="J2111" s="39" t="s">
        <v>18</v>
      </c>
      <c r="K2111" s="39" t="s">
        <v>485</v>
      </c>
    </row>
    <row r="2112" spans="1:13">
      <c r="A2112" s="39" t="s">
        <v>7056</v>
      </c>
      <c r="B2112" s="39" t="s">
        <v>7056</v>
      </c>
      <c r="C2112" s="39" t="s">
        <v>35</v>
      </c>
      <c r="D2112" s="39" t="s">
        <v>3605</v>
      </c>
      <c r="E2112" s="39" t="s">
        <v>3606</v>
      </c>
      <c r="F2112" s="177" t="s">
        <v>7057</v>
      </c>
      <c r="G2112" s="177" t="s">
        <v>18</v>
      </c>
      <c r="H2112" s="177" t="s">
        <v>18</v>
      </c>
      <c r="I2112" s="177" t="s">
        <v>32</v>
      </c>
      <c r="J2112" s="39" t="s">
        <v>6439</v>
      </c>
      <c r="K2112" s="39" t="s">
        <v>802</v>
      </c>
    </row>
    <row r="2113" spans="1:11">
      <c r="A2113" s="39" t="s">
        <v>7058</v>
      </c>
      <c r="B2113" s="39" t="s">
        <v>7059</v>
      </c>
      <c r="C2113" s="39" t="s">
        <v>7060</v>
      </c>
      <c r="D2113" s="39" t="s">
        <v>7047</v>
      </c>
      <c r="E2113" s="39" t="s">
        <v>7061</v>
      </c>
      <c r="F2113" s="177" t="s">
        <v>7062</v>
      </c>
      <c r="G2113" s="177" t="s">
        <v>18</v>
      </c>
      <c r="H2113" s="177" t="s">
        <v>18</v>
      </c>
      <c r="I2113" s="177" t="s">
        <v>32</v>
      </c>
      <c r="J2113" s="39" t="s">
        <v>6414</v>
      </c>
      <c r="K2113" s="39" t="s">
        <v>802</v>
      </c>
    </row>
    <row r="2114" spans="1:11">
      <c r="A2114" s="39" t="s">
        <v>7063</v>
      </c>
      <c r="B2114" s="39" t="s">
        <v>7064</v>
      </c>
      <c r="C2114" s="39" t="s">
        <v>7060</v>
      </c>
      <c r="D2114" s="39" t="s">
        <v>7047</v>
      </c>
      <c r="E2114" s="39" t="s">
        <v>7061</v>
      </c>
      <c r="F2114" s="177" t="s">
        <v>7065</v>
      </c>
      <c r="G2114" s="177" t="s">
        <v>18</v>
      </c>
      <c r="H2114" s="177" t="s">
        <v>18</v>
      </c>
      <c r="I2114" s="177" t="s">
        <v>32</v>
      </c>
      <c r="J2114" s="39" t="s">
        <v>3500</v>
      </c>
      <c r="K2114" s="39" t="s">
        <v>802</v>
      </c>
    </row>
    <row r="2115" spans="1:11">
      <c r="A2115" s="39" t="s">
        <v>7066</v>
      </c>
      <c r="B2115" s="39" t="s">
        <v>7066</v>
      </c>
      <c r="C2115" s="39" t="s">
        <v>35</v>
      </c>
      <c r="D2115" s="39" t="s">
        <v>3605</v>
      </c>
      <c r="E2115" s="39" t="s">
        <v>3606</v>
      </c>
      <c r="F2115" s="177" t="s">
        <v>7067</v>
      </c>
      <c r="G2115" s="177" t="s">
        <v>18</v>
      </c>
      <c r="H2115" s="177" t="s">
        <v>18</v>
      </c>
      <c r="I2115" s="177" t="s">
        <v>32</v>
      </c>
      <c r="J2115" s="39" t="s">
        <v>947</v>
      </c>
      <c r="K2115" s="39" t="s">
        <v>802</v>
      </c>
    </row>
    <row r="2116" spans="1:11">
      <c r="A2116" s="39" t="s">
        <v>7068</v>
      </c>
      <c r="B2116" s="39" t="s">
        <v>7068</v>
      </c>
      <c r="C2116" s="39" t="s">
        <v>35</v>
      </c>
      <c r="D2116" s="39" t="s">
        <v>3605</v>
      </c>
      <c r="E2116" s="39" t="s">
        <v>3606</v>
      </c>
      <c r="F2116" s="177" t="s">
        <v>7069</v>
      </c>
      <c r="G2116" s="177" t="s">
        <v>18</v>
      </c>
      <c r="H2116" s="177" t="s">
        <v>18</v>
      </c>
      <c r="I2116" s="177" t="s">
        <v>23</v>
      </c>
      <c r="J2116" s="39" t="s">
        <v>18</v>
      </c>
      <c r="K2116" s="39" t="s">
        <v>485</v>
      </c>
    </row>
    <row r="2117" spans="1:11">
      <c r="A2117" s="39" t="s">
        <v>7070</v>
      </c>
      <c r="B2117" s="39" t="s">
        <v>7070</v>
      </c>
      <c r="C2117" s="39" t="s">
        <v>35</v>
      </c>
      <c r="D2117" s="39" t="s">
        <v>3605</v>
      </c>
      <c r="E2117" s="39" t="s">
        <v>3606</v>
      </c>
      <c r="F2117" s="177" t="s">
        <v>7071</v>
      </c>
      <c r="G2117" s="177" t="s">
        <v>18</v>
      </c>
      <c r="H2117" s="177" t="s">
        <v>18</v>
      </c>
      <c r="I2117" s="177" t="s">
        <v>23</v>
      </c>
      <c r="J2117" s="39" t="s">
        <v>18</v>
      </c>
      <c r="K2117" s="39" t="s">
        <v>485</v>
      </c>
    </row>
    <row r="2118" spans="1:11">
      <c r="A2118" s="39" t="s">
        <v>7072</v>
      </c>
      <c r="B2118" s="39" t="s">
        <v>7073</v>
      </c>
      <c r="C2118" s="39" t="s">
        <v>35</v>
      </c>
      <c r="D2118" s="39" t="s">
        <v>397</v>
      </c>
      <c r="E2118" s="39" t="s">
        <v>397</v>
      </c>
      <c r="F2118" s="177" t="s">
        <v>7074</v>
      </c>
      <c r="G2118" s="177" t="s">
        <v>18</v>
      </c>
      <c r="H2118" s="177" t="s">
        <v>18</v>
      </c>
      <c r="I2118" s="177" t="s">
        <v>32</v>
      </c>
      <c r="J2118" s="39" t="s">
        <v>6790</v>
      </c>
      <c r="K2118" s="39" t="s">
        <v>802</v>
      </c>
    </row>
    <row r="2119" spans="1:11">
      <c r="A2119" s="39" t="s">
        <v>7075</v>
      </c>
      <c r="B2119" s="39" t="s">
        <v>7076</v>
      </c>
      <c r="C2119" s="39" t="s">
        <v>35</v>
      </c>
      <c r="D2119" s="39" t="s">
        <v>397</v>
      </c>
      <c r="E2119" s="39" t="s">
        <v>397</v>
      </c>
      <c r="F2119" s="177" t="s">
        <v>7077</v>
      </c>
      <c r="G2119" s="177" t="s">
        <v>18</v>
      </c>
      <c r="H2119" s="177" t="s">
        <v>18</v>
      </c>
      <c r="I2119" s="177" t="s">
        <v>32</v>
      </c>
      <c r="J2119" s="39" t="s">
        <v>1689</v>
      </c>
      <c r="K2119" s="39" t="s">
        <v>802</v>
      </c>
    </row>
    <row r="2120" spans="1:11">
      <c r="A2120" s="39" t="s">
        <v>7078</v>
      </c>
      <c r="B2120" s="39" t="s">
        <v>7079</v>
      </c>
      <c r="C2120" s="39" t="s">
        <v>35</v>
      </c>
      <c r="D2120" s="39" t="s">
        <v>397</v>
      </c>
      <c r="E2120" s="39" t="s">
        <v>397</v>
      </c>
      <c r="F2120" s="177" t="s">
        <v>7080</v>
      </c>
      <c r="G2120" s="177" t="s">
        <v>18</v>
      </c>
      <c r="H2120" s="177" t="s">
        <v>18</v>
      </c>
      <c r="I2120" s="177" t="s">
        <v>32</v>
      </c>
      <c r="J2120" s="39" t="s">
        <v>3628</v>
      </c>
      <c r="K2120" s="39" t="s">
        <v>802</v>
      </c>
    </row>
    <row r="2121" spans="1:11">
      <c r="A2121" s="39" t="s">
        <v>7081</v>
      </c>
      <c r="B2121" s="39" t="s">
        <v>7082</v>
      </c>
      <c r="C2121" s="39" t="s">
        <v>35</v>
      </c>
      <c r="D2121" s="39" t="s">
        <v>397</v>
      </c>
      <c r="E2121" s="39" t="s">
        <v>397</v>
      </c>
      <c r="F2121" s="177" t="s">
        <v>7083</v>
      </c>
      <c r="G2121" s="177" t="s">
        <v>18</v>
      </c>
      <c r="H2121" s="177" t="s">
        <v>18</v>
      </c>
      <c r="I2121" s="177" t="s">
        <v>32</v>
      </c>
      <c r="J2121" s="39" t="s">
        <v>3509</v>
      </c>
      <c r="K2121" s="39" t="s">
        <v>546</v>
      </c>
    </row>
    <row r="2122" spans="1:11">
      <c r="A2122" s="39" t="s">
        <v>7084</v>
      </c>
      <c r="B2122" s="39" t="s">
        <v>7085</v>
      </c>
      <c r="C2122" s="39" t="s">
        <v>35</v>
      </c>
      <c r="D2122" s="39" t="s">
        <v>397</v>
      </c>
      <c r="E2122" s="39" t="s">
        <v>397</v>
      </c>
      <c r="F2122" s="177" t="s">
        <v>7086</v>
      </c>
      <c r="G2122" s="177" t="s">
        <v>18</v>
      </c>
      <c r="H2122" s="177" t="s">
        <v>18</v>
      </c>
      <c r="I2122" s="177" t="s">
        <v>23</v>
      </c>
      <c r="J2122" s="39" t="s">
        <v>18</v>
      </c>
      <c r="K2122" s="39" t="s">
        <v>485</v>
      </c>
    </row>
    <row r="2123" spans="1:11">
      <c r="A2123" s="39" t="s">
        <v>7087</v>
      </c>
      <c r="B2123" s="39" t="s">
        <v>7088</v>
      </c>
      <c r="C2123" s="39" t="s">
        <v>35</v>
      </c>
      <c r="D2123" s="39" t="s">
        <v>397</v>
      </c>
      <c r="E2123" s="39" t="s">
        <v>397</v>
      </c>
      <c r="F2123" s="177" t="s">
        <v>7089</v>
      </c>
      <c r="G2123" s="177" t="s">
        <v>18</v>
      </c>
      <c r="H2123" s="177" t="s">
        <v>18</v>
      </c>
      <c r="I2123" s="177" t="s">
        <v>32</v>
      </c>
      <c r="J2123" s="39" t="s">
        <v>1991</v>
      </c>
      <c r="K2123" s="39" t="s">
        <v>802</v>
      </c>
    </row>
    <row r="2124" spans="1:11">
      <c r="A2124" s="39" t="s">
        <v>7090</v>
      </c>
      <c r="B2124" s="39" t="s">
        <v>7091</v>
      </c>
      <c r="C2124" s="39" t="s">
        <v>35</v>
      </c>
      <c r="D2124" s="39" t="s">
        <v>397</v>
      </c>
      <c r="E2124" s="39" t="s">
        <v>397</v>
      </c>
      <c r="F2124" s="177" t="s">
        <v>7092</v>
      </c>
      <c r="G2124" s="177" t="s">
        <v>18</v>
      </c>
      <c r="H2124" s="177" t="s">
        <v>18</v>
      </c>
      <c r="I2124" s="177" t="s">
        <v>32</v>
      </c>
      <c r="J2124" s="39" t="s">
        <v>4912</v>
      </c>
      <c r="K2124" s="39" t="s">
        <v>802</v>
      </c>
    </row>
    <row r="2125" spans="1:11">
      <c r="A2125" s="39" t="s">
        <v>7093</v>
      </c>
      <c r="B2125" s="39" t="s">
        <v>7094</v>
      </c>
      <c r="C2125" s="39" t="s">
        <v>35</v>
      </c>
      <c r="D2125" s="39" t="s">
        <v>397</v>
      </c>
      <c r="E2125" s="39" t="s">
        <v>397</v>
      </c>
      <c r="F2125" s="177" t="s">
        <v>398</v>
      </c>
      <c r="G2125" s="177" t="s">
        <v>18</v>
      </c>
      <c r="H2125" s="177" t="s">
        <v>18</v>
      </c>
      <c r="I2125" s="177" t="s">
        <v>32</v>
      </c>
      <c r="J2125" s="39" t="s">
        <v>7095</v>
      </c>
      <c r="K2125" s="39" t="s">
        <v>78</v>
      </c>
    </row>
    <row r="2126" spans="1:11">
      <c r="A2126" s="39" t="s">
        <v>7096</v>
      </c>
      <c r="B2126" s="39" t="s">
        <v>7097</v>
      </c>
      <c r="C2126" s="39" t="s">
        <v>35</v>
      </c>
      <c r="D2126" s="39" t="s">
        <v>7098</v>
      </c>
      <c r="E2126" s="39" t="s">
        <v>7098</v>
      </c>
      <c r="F2126" s="177" t="s">
        <v>7099</v>
      </c>
      <c r="G2126" s="177" t="s">
        <v>18</v>
      </c>
      <c r="H2126" s="177" t="s">
        <v>18</v>
      </c>
      <c r="I2126" s="177" t="s">
        <v>23</v>
      </c>
      <c r="J2126" s="39" t="s">
        <v>18</v>
      </c>
      <c r="K2126" s="39" t="s">
        <v>485</v>
      </c>
    </row>
    <row r="2127" spans="1:11">
      <c r="A2127" s="39" t="s">
        <v>7100</v>
      </c>
      <c r="B2127" s="39" t="s">
        <v>7100</v>
      </c>
      <c r="C2127" s="39" t="s">
        <v>35</v>
      </c>
      <c r="D2127" s="39" t="s">
        <v>3605</v>
      </c>
      <c r="E2127" s="39" t="s">
        <v>3606</v>
      </c>
      <c r="F2127" s="177" t="s">
        <v>7101</v>
      </c>
      <c r="G2127" s="177" t="s">
        <v>18</v>
      </c>
      <c r="H2127" s="177" t="s">
        <v>18</v>
      </c>
      <c r="I2127" s="177" t="s">
        <v>32</v>
      </c>
      <c r="J2127" s="39" t="s">
        <v>6790</v>
      </c>
      <c r="K2127" s="39" t="s">
        <v>802</v>
      </c>
    </row>
    <row r="2128" spans="1:11">
      <c r="A2128" s="39" t="s">
        <v>7102</v>
      </c>
      <c r="B2128" s="39" t="s">
        <v>7102</v>
      </c>
      <c r="C2128" s="39" t="s">
        <v>35</v>
      </c>
      <c r="D2128" s="39" t="s">
        <v>3605</v>
      </c>
      <c r="E2128" s="39" t="s">
        <v>3606</v>
      </c>
      <c r="F2128" s="177" t="s">
        <v>7103</v>
      </c>
      <c r="G2128" s="177" t="s">
        <v>18</v>
      </c>
      <c r="H2128" s="177" t="s">
        <v>18</v>
      </c>
      <c r="I2128" s="177" t="s">
        <v>32</v>
      </c>
      <c r="J2128" s="39" t="s">
        <v>3435</v>
      </c>
      <c r="K2128" s="39" t="s">
        <v>802</v>
      </c>
    </row>
    <row r="2129" spans="1:12">
      <c r="A2129" s="39" t="s">
        <v>7104</v>
      </c>
      <c r="B2129" s="39" t="s">
        <v>7104</v>
      </c>
      <c r="C2129" s="39" t="s">
        <v>35</v>
      </c>
      <c r="D2129" s="39" t="s">
        <v>3605</v>
      </c>
      <c r="E2129" s="39" t="s">
        <v>3606</v>
      </c>
      <c r="F2129" s="177" t="s">
        <v>7105</v>
      </c>
      <c r="G2129" s="177" t="s">
        <v>18</v>
      </c>
      <c r="H2129" s="177" t="s">
        <v>18</v>
      </c>
      <c r="I2129" s="177" t="s">
        <v>23</v>
      </c>
      <c r="J2129" s="39" t="s">
        <v>18</v>
      </c>
      <c r="K2129" s="39" t="s">
        <v>485</v>
      </c>
    </row>
    <row r="2130" spans="1:12">
      <c r="A2130" s="39" t="s">
        <v>7106</v>
      </c>
      <c r="B2130" s="39" t="s">
        <v>7107</v>
      </c>
      <c r="C2130" s="39" t="s">
        <v>7108</v>
      </c>
      <c r="D2130" s="39" t="s">
        <v>7047</v>
      </c>
      <c r="E2130" s="39" t="s">
        <v>7109</v>
      </c>
      <c r="F2130" s="177" t="s">
        <v>7110</v>
      </c>
      <c r="G2130" s="177" t="s">
        <v>18</v>
      </c>
      <c r="H2130" s="177" t="s">
        <v>18</v>
      </c>
      <c r="I2130" s="177" t="s">
        <v>23</v>
      </c>
      <c r="J2130" s="258" t="s">
        <v>18</v>
      </c>
      <c r="K2130" s="39" t="s">
        <v>485</v>
      </c>
    </row>
    <row r="2131" spans="1:12">
      <c r="A2131" s="39" t="s">
        <v>7111</v>
      </c>
      <c r="B2131" s="39" t="s">
        <v>7111</v>
      </c>
      <c r="C2131" s="39" t="s">
        <v>584</v>
      </c>
      <c r="D2131" s="39" t="s">
        <v>7112</v>
      </c>
      <c r="F2131" s="177" t="s">
        <v>7113</v>
      </c>
      <c r="G2131" s="177" t="s">
        <v>18</v>
      </c>
      <c r="H2131" s="177" t="s">
        <v>18</v>
      </c>
      <c r="I2131" s="177" t="s">
        <v>32</v>
      </c>
      <c r="J2131" s="39" t="s">
        <v>7114</v>
      </c>
      <c r="K2131" s="39" t="s">
        <v>802</v>
      </c>
    </row>
    <row r="2132" spans="1:12">
      <c r="A2132" s="39" t="s">
        <v>7115</v>
      </c>
      <c r="B2132" s="39" t="s">
        <v>7115</v>
      </c>
      <c r="C2132" s="39" t="s">
        <v>584</v>
      </c>
      <c r="D2132" s="39" t="s">
        <v>594</v>
      </c>
      <c r="E2132" s="39" t="s">
        <v>7116</v>
      </c>
      <c r="F2132" s="177" t="s">
        <v>7117</v>
      </c>
      <c r="G2132" s="177" t="s">
        <v>18</v>
      </c>
      <c r="H2132" s="177" t="s">
        <v>18</v>
      </c>
      <c r="I2132" s="177" t="s">
        <v>32</v>
      </c>
      <c r="J2132" s="39" t="s">
        <v>7114</v>
      </c>
      <c r="K2132" s="39" t="s">
        <v>802</v>
      </c>
    </row>
    <row r="2133" spans="1:12">
      <c r="A2133" s="39" t="s">
        <v>7118</v>
      </c>
      <c r="B2133" s="39" t="s">
        <v>7119</v>
      </c>
      <c r="C2133" s="39" t="s">
        <v>7108</v>
      </c>
      <c r="D2133" s="39" t="s">
        <v>7047</v>
      </c>
      <c r="E2133" s="39" t="s">
        <v>7109</v>
      </c>
      <c r="F2133" s="177" t="s">
        <v>7120</v>
      </c>
      <c r="G2133" s="177" t="s">
        <v>18</v>
      </c>
      <c r="H2133" s="177" t="s">
        <v>18</v>
      </c>
      <c r="I2133" s="177" t="s">
        <v>32</v>
      </c>
      <c r="J2133" s="39" t="s">
        <v>6530</v>
      </c>
      <c r="K2133" s="39" t="s">
        <v>802</v>
      </c>
    </row>
    <row r="2134" spans="1:12">
      <c r="A2134" s="39" t="s">
        <v>7121</v>
      </c>
      <c r="B2134" s="39" t="s">
        <v>7122</v>
      </c>
      <c r="C2134" s="39" t="s">
        <v>35</v>
      </c>
      <c r="D2134" s="39" t="s">
        <v>327</v>
      </c>
      <c r="E2134" s="39" t="s">
        <v>327</v>
      </c>
      <c r="F2134" s="177" t="s">
        <v>7123</v>
      </c>
      <c r="G2134" s="177" t="s">
        <v>18</v>
      </c>
      <c r="H2134" s="177" t="s">
        <v>18</v>
      </c>
      <c r="I2134" s="177" t="s">
        <v>32</v>
      </c>
      <c r="J2134" s="39" t="s">
        <v>7124</v>
      </c>
      <c r="K2134" s="39" t="s">
        <v>802</v>
      </c>
    </row>
    <row r="2135" spans="1:12">
      <c r="A2135" s="39" t="s">
        <v>7125</v>
      </c>
      <c r="B2135" s="39" t="s">
        <v>7126</v>
      </c>
      <c r="C2135" s="39" t="s">
        <v>7108</v>
      </c>
      <c r="D2135" s="39" t="s">
        <v>7047</v>
      </c>
      <c r="E2135" s="39" t="s">
        <v>7109</v>
      </c>
      <c r="F2135" s="177" t="s">
        <v>7127</v>
      </c>
      <c r="G2135" s="177" t="s">
        <v>18</v>
      </c>
      <c r="H2135" s="177" t="s">
        <v>18</v>
      </c>
      <c r="I2135" s="177" t="s">
        <v>32</v>
      </c>
      <c r="J2135" s="39" t="s">
        <v>7128</v>
      </c>
      <c r="K2135" s="39" t="s">
        <v>802</v>
      </c>
    </row>
    <row r="2136" spans="1:12">
      <c r="A2136" s="39" t="s">
        <v>7129</v>
      </c>
      <c r="B2136" s="39" t="s">
        <v>7130</v>
      </c>
      <c r="C2136" s="39" t="s">
        <v>7108</v>
      </c>
      <c r="D2136" s="39" t="s">
        <v>7047</v>
      </c>
      <c r="E2136" s="39" t="s">
        <v>7109</v>
      </c>
      <c r="F2136" s="177" t="s">
        <v>7131</v>
      </c>
      <c r="G2136" s="177" t="s">
        <v>18</v>
      </c>
      <c r="H2136" s="177" t="s">
        <v>18</v>
      </c>
      <c r="I2136" s="177" t="s">
        <v>32</v>
      </c>
      <c r="J2136" s="39" t="s">
        <v>6293</v>
      </c>
      <c r="K2136" s="39" t="s">
        <v>802</v>
      </c>
    </row>
    <row r="2137" spans="1:12">
      <c r="A2137" s="252" t="s">
        <v>7132</v>
      </c>
      <c r="B2137" s="252" t="s">
        <v>7133</v>
      </c>
      <c r="C2137" s="252" t="s">
        <v>35</v>
      </c>
      <c r="D2137" s="252" t="s">
        <v>7134</v>
      </c>
      <c r="E2137" s="252" t="s">
        <v>7134</v>
      </c>
      <c r="F2137" s="412" t="s">
        <v>581</v>
      </c>
      <c r="G2137" s="412" t="s">
        <v>7135</v>
      </c>
      <c r="H2137" s="412" t="s">
        <v>7136</v>
      </c>
      <c r="I2137" s="412" t="s">
        <v>54</v>
      </c>
      <c r="J2137" s="252" t="s">
        <v>54</v>
      </c>
      <c r="K2137" s="39" t="s">
        <v>485</v>
      </c>
      <c r="L2137" s="252"/>
    </row>
    <row r="2138" spans="1:12">
      <c r="A2138" s="39" t="s">
        <v>7137</v>
      </c>
      <c r="B2138" s="39" t="s">
        <v>7137</v>
      </c>
      <c r="C2138" s="39" t="s">
        <v>289</v>
      </c>
      <c r="D2138" s="39" t="s">
        <v>290</v>
      </c>
      <c r="E2138" s="39" t="s">
        <v>291</v>
      </c>
      <c r="F2138" s="177" t="s">
        <v>7138</v>
      </c>
      <c r="G2138" s="177" t="s">
        <v>18</v>
      </c>
      <c r="H2138" s="177" t="s">
        <v>18</v>
      </c>
      <c r="I2138" s="177" t="s">
        <v>23</v>
      </c>
      <c r="J2138" s="39" t="s">
        <v>18</v>
      </c>
      <c r="K2138" s="39" t="s">
        <v>485</v>
      </c>
    </row>
    <row r="2139" spans="1:12">
      <c r="A2139" s="39" t="s">
        <v>7139</v>
      </c>
      <c r="B2139" s="39" t="s">
        <v>7139</v>
      </c>
      <c r="C2139" s="39" t="s">
        <v>289</v>
      </c>
      <c r="D2139" s="39" t="s">
        <v>290</v>
      </c>
      <c r="E2139" s="39" t="s">
        <v>291</v>
      </c>
      <c r="F2139" s="177" t="s">
        <v>7140</v>
      </c>
      <c r="G2139" s="177" t="s">
        <v>18</v>
      </c>
      <c r="H2139" s="177" t="s">
        <v>18</v>
      </c>
      <c r="I2139" s="177" t="s">
        <v>32</v>
      </c>
      <c r="J2139" s="39" t="s">
        <v>5736</v>
      </c>
      <c r="K2139" s="39" t="s">
        <v>802</v>
      </c>
    </row>
    <row r="2140" spans="1:12">
      <c r="A2140" s="39" t="s">
        <v>7141</v>
      </c>
      <c r="B2140" s="39" t="s">
        <v>7141</v>
      </c>
      <c r="C2140" s="39" t="s">
        <v>289</v>
      </c>
      <c r="D2140" s="39" t="s">
        <v>290</v>
      </c>
      <c r="E2140" s="39" t="s">
        <v>291</v>
      </c>
      <c r="F2140" s="177" t="s">
        <v>7142</v>
      </c>
      <c r="G2140" s="177" t="s">
        <v>18</v>
      </c>
      <c r="H2140" s="177" t="s">
        <v>18</v>
      </c>
      <c r="I2140" s="177" t="s">
        <v>32</v>
      </c>
      <c r="J2140" s="39" t="s">
        <v>3525</v>
      </c>
      <c r="K2140" s="39" t="s">
        <v>802</v>
      </c>
    </row>
    <row r="2141" spans="1:12">
      <c r="A2141" s="39" t="s">
        <v>7143</v>
      </c>
      <c r="B2141" s="39" t="s">
        <v>7143</v>
      </c>
      <c r="C2141" s="39" t="s">
        <v>289</v>
      </c>
      <c r="D2141" s="39" t="s">
        <v>290</v>
      </c>
      <c r="E2141" s="39" t="s">
        <v>291</v>
      </c>
      <c r="F2141" s="177" t="s">
        <v>7144</v>
      </c>
      <c r="G2141" s="177" t="s">
        <v>18</v>
      </c>
      <c r="H2141" s="177" t="s">
        <v>18</v>
      </c>
      <c r="I2141" s="177" t="s">
        <v>32</v>
      </c>
      <c r="J2141" s="39" t="s">
        <v>7145</v>
      </c>
      <c r="K2141" s="39" t="s">
        <v>802</v>
      </c>
    </row>
    <row r="2142" spans="1:12">
      <c r="A2142" s="39" t="s">
        <v>7146</v>
      </c>
      <c r="B2142" s="39" t="s">
        <v>7146</v>
      </c>
      <c r="C2142" s="39" t="s">
        <v>289</v>
      </c>
      <c r="D2142" s="39" t="s">
        <v>290</v>
      </c>
      <c r="E2142" s="39" t="s">
        <v>291</v>
      </c>
      <c r="F2142" s="177" t="s">
        <v>7147</v>
      </c>
      <c r="G2142" s="177" t="s">
        <v>18</v>
      </c>
      <c r="H2142" s="177" t="s">
        <v>18</v>
      </c>
      <c r="I2142" s="177" t="s">
        <v>32</v>
      </c>
      <c r="J2142" s="39" t="s">
        <v>2094</v>
      </c>
      <c r="K2142" s="39" t="s">
        <v>802</v>
      </c>
    </row>
    <row r="2143" spans="1:12">
      <c r="A2143" s="252" t="s">
        <v>7148</v>
      </c>
      <c r="B2143" s="252" t="s">
        <v>7148</v>
      </c>
      <c r="C2143" s="252" t="s">
        <v>289</v>
      </c>
      <c r="D2143" s="252" t="s">
        <v>290</v>
      </c>
      <c r="E2143" s="252" t="s">
        <v>291</v>
      </c>
      <c r="F2143" s="412" t="s">
        <v>7149</v>
      </c>
      <c r="G2143" s="412" t="s">
        <v>18</v>
      </c>
      <c r="H2143" s="412" t="s">
        <v>18</v>
      </c>
      <c r="I2143" s="177" t="s">
        <v>32</v>
      </c>
      <c r="J2143" s="252" t="s">
        <v>3696</v>
      </c>
      <c r="K2143" s="39" t="s">
        <v>802</v>
      </c>
      <c r="L2143" s="252"/>
    </row>
    <row r="2144" spans="1:12">
      <c r="A2144" s="39" t="s">
        <v>7150</v>
      </c>
      <c r="B2144" s="39" t="s">
        <v>7150</v>
      </c>
      <c r="C2144" s="39" t="s">
        <v>289</v>
      </c>
      <c r="D2144" s="39" t="s">
        <v>290</v>
      </c>
      <c r="E2144" s="39" t="s">
        <v>291</v>
      </c>
      <c r="F2144" s="177" t="s">
        <v>7151</v>
      </c>
      <c r="G2144" s="177" t="s">
        <v>18</v>
      </c>
      <c r="H2144" s="177" t="s">
        <v>18</v>
      </c>
      <c r="I2144" s="177" t="s">
        <v>32</v>
      </c>
      <c r="J2144" s="39" t="s">
        <v>952</v>
      </c>
      <c r="K2144" s="39" t="s">
        <v>802</v>
      </c>
    </row>
    <row r="2145" spans="1:13">
      <c r="A2145" s="39" t="s">
        <v>7152</v>
      </c>
      <c r="B2145" s="39" t="s">
        <v>7152</v>
      </c>
      <c r="C2145" s="39" t="s">
        <v>289</v>
      </c>
      <c r="D2145" s="39" t="s">
        <v>290</v>
      </c>
      <c r="E2145" s="39" t="s">
        <v>291</v>
      </c>
      <c r="F2145" s="177" t="s">
        <v>7153</v>
      </c>
      <c r="G2145" s="177" t="s">
        <v>18</v>
      </c>
      <c r="H2145" s="177" t="s">
        <v>18</v>
      </c>
      <c r="I2145" s="177" t="s">
        <v>23</v>
      </c>
      <c r="J2145" s="39" t="s">
        <v>18</v>
      </c>
      <c r="K2145" s="39" t="s">
        <v>485</v>
      </c>
      <c r="M2145" s="69" t="s">
        <v>26</v>
      </c>
    </row>
    <row r="2146" spans="1:13">
      <c r="A2146" s="39" t="s">
        <v>7154</v>
      </c>
      <c r="B2146" s="39" t="s">
        <v>7154</v>
      </c>
      <c r="C2146" s="39" t="s">
        <v>289</v>
      </c>
      <c r="D2146" s="39" t="s">
        <v>290</v>
      </c>
      <c r="E2146" s="39" t="s">
        <v>291</v>
      </c>
      <c r="F2146" s="177" t="s">
        <v>7155</v>
      </c>
      <c r="G2146" s="177" t="s">
        <v>18</v>
      </c>
      <c r="H2146" s="177" t="s">
        <v>18</v>
      </c>
      <c r="I2146" s="177" t="s">
        <v>32</v>
      </c>
      <c r="J2146" s="39" t="s">
        <v>538</v>
      </c>
      <c r="K2146" s="39" t="s">
        <v>802</v>
      </c>
    </row>
    <row r="2147" spans="1:13">
      <c r="A2147" s="39" t="s">
        <v>7156</v>
      </c>
      <c r="B2147" s="39" t="s">
        <v>7156</v>
      </c>
      <c r="C2147" s="39" t="s">
        <v>289</v>
      </c>
      <c r="D2147" s="39" t="s">
        <v>290</v>
      </c>
      <c r="E2147" s="39" t="s">
        <v>291</v>
      </c>
      <c r="F2147" s="177" t="s">
        <v>7157</v>
      </c>
      <c r="G2147" s="177" t="s">
        <v>18</v>
      </c>
      <c r="H2147" s="177" t="s">
        <v>18</v>
      </c>
      <c r="I2147" s="177" t="s">
        <v>23</v>
      </c>
      <c r="J2147" s="39" t="s">
        <v>18</v>
      </c>
      <c r="K2147" s="39" t="s">
        <v>485</v>
      </c>
    </row>
    <row r="2148" spans="1:13">
      <c r="A2148" s="39" t="s">
        <v>399</v>
      </c>
      <c r="B2148" s="39" t="s">
        <v>399</v>
      </c>
      <c r="C2148" s="39" t="s">
        <v>289</v>
      </c>
      <c r="D2148" s="39" t="s">
        <v>290</v>
      </c>
      <c r="E2148" s="39" t="s">
        <v>291</v>
      </c>
      <c r="F2148" s="177" t="s">
        <v>400</v>
      </c>
      <c r="G2148" s="177" t="s">
        <v>18</v>
      </c>
      <c r="H2148" s="177" t="s">
        <v>18</v>
      </c>
      <c r="I2148" s="177" t="s">
        <v>32</v>
      </c>
      <c r="J2148" s="39" t="s">
        <v>88</v>
      </c>
      <c r="K2148" s="39" t="s">
        <v>78</v>
      </c>
    </row>
    <row r="2149" spans="1:13">
      <c r="A2149" s="39" t="s">
        <v>7158</v>
      </c>
      <c r="B2149" s="39" t="s">
        <v>7158</v>
      </c>
      <c r="C2149" s="39" t="s">
        <v>289</v>
      </c>
      <c r="D2149" s="39" t="s">
        <v>290</v>
      </c>
      <c r="E2149" s="39" t="s">
        <v>291</v>
      </c>
      <c r="F2149" s="177" t="s">
        <v>7159</v>
      </c>
      <c r="G2149" s="177" t="s">
        <v>18</v>
      </c>
      <c r="H2149" s="177" t="s">
        <v>18</v>
      </c>
      <c r="I2149" s="177" t="s">
        <v>32</v>
      </c>
      <c r="J2149" s="39" t="s">
        <v>7160</v>
      </c>
      <c r="K2149" s="39" t="s">
        <v>546</v>
      </c>
    </row>
    <row r="2150" spans="1:13">
      <c r="A2150" s="39" t="s">
        <v>7161</v>
      </c>
      <c r="B2150" s="39" t="s">
        <v>7161</v>
      </c>
      <c r="C2150" s="39" t="s">
        <v>289</v>
      </c>
      <c r="D2150" s="39" t="s">
        <v>290</v>
      </c>
      <c r="E2150" s="39" t="s">
        <v>291</v>
      </c>
      <c r="F2150" s="177" t="s">
        <v>7162</v>
      </c>
      <c r="G2150" s="177" t="s">
        <v>18</v>
      </c>
      <c r="H2150" s="177" t="s">
        <v>18</v>
      </c>
      <c r="I2150" s="177" t="s">
        <v>32</v>
      </c>
      <c r="J2150" s="39" t="s">
        <v>2633</v>
      </c>
      <c r="K2150" s="39" t="s">
        <v>802</v>
      </c>
    </row>
    <row r="2151" spans="1:13">
      <c r="A2151" s="39" t="s">
        <v>7163</v>
      </c>
      <c r="B2151" s="39" t="s">
        <v>7163</v>
      </c>
      <c r="C2151" s="39" t="s">
        <v>289</v>
      </c>
      <c r="D2151" s="39" t="s">
        <v>290</v>
      </c>
      <c r="E2151" s="39" t="s">
        <v>291</v>
      </c>
      <c r="F2151" s="177" t="s">
        <v>7164</v>
      </c>
      <c r="G2151" s="177" t="s">
        <v>18</v>
      </c>
      <c r="H2151" s="177" t="s">
        <v>18</v>
      </c>
      <c r="I2151" s="177" t="s">
        <v>32</v>
      </c>
      <c r="J2151" s="39" t="s">
        <v>6241</v>
      </c>
      <c r="K2151" s="39" t="s">
        <v>802</v>
      </c>
    </row>
    <row r="2152" spans="1:13">
      <c r="A2152" s="39" t="s">
        <v>7165</v>
      </c>
      <c r="B2152" s="39" t="s">
        <v>7165</v>
      </c>
      <c r="C2152" s="39" t="s">
        <v>289</v>
      </c>
      <c r="D2152" s="39" t="s">
        <v>290</v>
      </c>
      <c r="E2152" s="39" t="s">
        <v>291</v>
      </c>
      <c r="F2152" s="177" t="s">
        <v>7166</v>
      </c>
      <c r="G2152" s="177" t="s">
        <v>18</v>
      </c>
      <c r="H2152" s="177" t="s">
        <v>18</v>
      </c>
      <c r="I2152" s="177" t="s">
        <v>23</v>
      </c>
      <c r="J2152" s="39" t="s">
        <v>18</v>
      </c>
      <c r="K2152" s="39" t="s">
        <v>485</v>
      </c>
    </row>
    <row r="2153" spans="1:13">
      <c r="A2153" s="39" t="s">
        <v>7167</v>
      </c>
      <c r="B2153" s="39" t="s">
        <v>7167</v>
      </c>
      <c r="C2153" s="39" t="s">
        <v>289</v>
      </c>
      <c r="D2153" s="39" t="s">
        <v>290</v>
      </c>
      <c r="E2153" s="39" t="s">
        <v>291</v>
      </c>
      <c r="F2153" s="177" t="s">
        <v>7168</v>
      </c>
      <c r="G2153" s="177" t="s">
        <v>18</v>
      </c>
      <c r="H2153" s="177" t="s">
        <v>18</v>
      </c>
      <c r="I2153" s="177" t="s">
        <v>32</v>
      </c>
      <c r="J2153" s="39" t="s">
        <v>1887</v>
      </c>
      <c r="K2153" s="39" t="s">
        <v>802</v>
      </c>
    </row>
    <row r="2154" spans="1:13">
      <c r="A2154" s="39" t="s">
        <v>7169</v>
      </c>
      <c r="B2154" s="39" t="s">
        <v>7169</v>
      </c>
      <c r="C2154" s="39" t="s">
        <v>289</v>
      </c>
      <c r="D2154" s="39" t="s">
        <v>290</v>
      </c>
      <c r="E2154" s="39" t="s">
        <v>291</v>
      </c>
      <c r="F2154" s="177" t="s">
        <v>7170</v>
      </c>
      <c r="G2154" s="177" t="s">
        <v>18</v>
      </c>
      <c r="H2154" s="177" t="s">
        <v>18</v>
      </c>
      <c r="I2154" s="177" t="s">
        <v>32</v>
      </c>
      <c r="J2154" s="39" t="s">
        <v>952</v>
      </c>
      <c r="K2154" s="39" t="s">
        <v>802</v>
      </c>
    </row>
    <row r="2155" spans="1:13">
      <c r="A2155" s="39" t="s">
        <v>7171</v>
      </c>
      <c r="B2155" s="39" t="s">
        <v>7171</v>
      </c>
      <c r="C2155" s="39" t="s">
        <v>289</v>
      </c>
      <c r="D2155" s="39" t="s">
        <v>290</v>
      </c>
      <c r="E2155" s="39" t="s">
        <v>291</v>
      </c>
      <c r="F2155" s="177" t="s">
        <v>7172</v>
      </c>
      <c r="G2155" s="177" t="s">
        <v>18</v>
      </c>
      <c r="H2155" s="177" t="s">
        <v>18</v>
      </c>
      <c r="I2155" s="177" t="s">
        <v>32</v>
      </c>
      <c r="J2155" s="39" t="s">
        <v>1698</v>
      </c>
      <c r="K2155" s="39" t="s">
        <v>802</v>
      </c>
    </row>
    <row r="2156" spans="1:13">
      <c r="A2156" s="39" t="s">
        <v>401</v>
      </c>
      <c r="B2156" s="39" t="s">
        <v>401</v>
      </c>
      <c r="C2156" s="39" t="s">
        <v>289</v>
      </c>
      <c r="D2156" s="39" t="s">
        <v>290</v>
      </c>
      <c r="E2156" s="39" t="s">
        <v>291</v>
      </c>
      <c r="F2156" s="177" t="s">
        <v>402</v>
      </c>
      <c r="G2156" s="177" t="s">
        <v>18</v>
      </c>
      <c r="H2156" s="177" t="s">
        <v>18</v>
      </c>
      <c r="I2156" s="177" t="s">
        <v>32</v>
      </c>
      <c r="J2156" s="39" t="s">
        <v>18</v>
      </c>
      <c r="K2156" s="39" t="s">
        <v>24</v>
      </c>
    </row>
    <row r="2157" spans="1:13">
      <c r="A2157" s="39" t="s">
        <v>7173</v>
      </c>
      <c r="B2157" s="39" t="s">
        <v>7173</v>
      </c>
      <c r="C2157" s="39" t="s">
        <v>289</v>
      </c>
      <c r="D2157" s="39" t="s">
        <v>290</v>
      </c>
      <c r="E2157" s="39" t="s">
        <v>291</v>
      </c>
      <c r="F2157" s="177" t="s">
        <v>7174</v>
      </c>
      <c r="G2157" s="177" t="s">
        <v>18</v>
      </c>
      <c r="H2157" s="177" t="s">
        <v>18</v>
      </c>
      <c r="I2157" s="177" t="s">
        <v>23</v>
      </c>
      <c r="J2157" s="39" t="s">
        <v>18</v>
      </c>
      <c r="K2157" s="39" t="s">
        <v>485</v>
      </c>
    </row>
    <row r="2158" spans="1:13">
      <c r="A2158" s="39" t="s">
        <v>7175</v>
      </c>
      <c r="B2158" s="39" t="s">
        <v>7175</v>
      </c>
      <c r="C2158" s="39" t="s">
        <v>289</v>
      </c>
      <c r="D2158" s="39" t="s">
        <v>290</v>
      </c>
      <c r="E2158" s="39" t="s">
        <v>291</v>
      </c>
      <c r="F2158" s="177" t="s">
        <v>7176</v>
      </c>
      <c r="G2158" s="177" t="s">
        <v>18</v>
      </c>
      <c r="H2158" s="177" t="s">
        <v>18</v>
      </c>
      <c r="I2158" s="177" t="s">
        <v>23</v>
      </c>
      <c r="J2158" s="39" t="s">
        <v>18</v>
      </c>
      <c r="K2158" s="39" t="s">
        <v>485</v>
      </c>
    </row>
    <row r="2159" spans="1:13">
      <c r="A2159" s="39" t="s">
        <v>7177</v>
      </c>
      <c r="B2159" s="39" t="s">
        <v>7177</v>
      </c>
      <c r="C2159" s="39" t="s">
        <v>289</v>
      </c>
      <c r="D2159" s="39" t="s">
        <v>290</v>
      </c>
      <c r="E2159" s="39" t="s">
        <v>291</v>
      </c>
      <c r="F2159" s="177" t="s">
        <v>7178</v>
      </c>
      <c r="G2159" s="177" t="s">
        <v>18</v>
      </c>
      <c r="H2159" s="177" t="s">
        <v>18</v>
      </c>
      <c r="I2159" s="177" t="s">
        <v>32</v>
      </c>
      <c r="J2159" s="39" t="s">
        <v>1393</v>
      </c>
      <c r="K2159" s="39" t="s">
        <v>802</v>
      </c>
    </row>
    <row r="2160" spans="1:13">
      <c r="A2160" s="39" t="s">
        <v>7179</v>
      </c>
      <c r="B2160" s="39" t="s">
        <v>7179</v>
      </c>
      <c r="C2160" s="39" t="s">
        <v>289</v>
      </c>
      <c r="D2160" s="39" t="s">
        <v>290</v>
      </c>
      <c r="E2160" s="39" t="s">
        <v>291</v>
      </c>
      <c r="F2160" s="177" t="s">
        <v>7180</v>
      </c>
      <c r="G2160" s="177" t="s">
        <v>18</v>
      </c>
      <c r="H2160" s="177" t="s">
        <v>18</v>
      </c>
      <c r="I2160" s="177" t="s">
        <v>32</v>
      </c>
      <c r="J2160" s="39" t="s">
        <v>1193</v>
      </c>
      <c r="K2160" s="39" t="s">
        <v>802</v>
      </c>
    </row>
    <row r="2161" spans="1:11">
      <c r="A2161" s="39" t="s">
        <v>7181</v>
      </c>
      <c r="B2161" s="39" t="s">
        <v>7181</v>
      </c>
      <c r="C2161" s="39" t="s">
        <v>289</v>
      </c>
      <c r="D2161" s="39" t="s">
        <v>290</v>
      </c>
      <c r="E2161" s="39" t="s">
        <v>291</v>
      </c>
      <c r="F2161" s="177" t="s">
        <v>7182</v>
      </c>
      <c r="G2161" s="177" t="s">
        <v>18</v>
      </c>
      <c r="H2161" s="177" t="s">
        <v>18</v>
      </c>
      <c r="I2161" s="177" t="s">
        <v>32</v>
      </c>
      <c r="J2161" s="39" t="s">
        <v>7183</v>
      </c>
      <c r="K2161" s="39" t="s">
        <v>802</v>
      </c>
    </row>
    <row r="2162" spans="1:11">
      <c r="A2162" s="39" t="s">
        <v>7184</v>
      </c>
      <c r="B2162" s="39" t="s">
        <v>7184</v>
      </c>
      <c r="C2162" s="39" t="s">
        <v>289</v>
      </c>
      <c r="D2162" s="39" t="s">
        <v>290</v>
      </c>
      <c r="E2162" s="39" t="s">
        <v>291</v>
      </c>
      <c r="F2162" s="177" t="s">
        <v>7185</v>
      </c>
      <c r="G2162" s="177" t="s">
        <v>18</v>
      </c>
      <c r="H2162" s="177" t="s">
        <v>18</v>
      </c>
      <c r="I2162" s="177" t="s">
        <v>23</v>
      </c>
      <c r="J2162" s="39" t="s">
        <v>18</v>
      </c>
      <c r="K2162" s="39" t="s">
        <v>485</v>
      </c>
    </row>
    <row r="2163" spans="1:11">
      <c r="A2163" s="39" t="s">
        <v>7186</v>
      </c>
      <c r="B2163" s="39" t="s">
        <v>7186</v>
      </c>
      <c r="C2163" s="39" t="s">
        <v>289</v>
      </c>
      <c r="D2163" s="39" t="s">
        <v>290</v>
      </c>
      <c r="E2163" s="39" t="s">
        <v>291</v>
      </c>
      <c r="F2163" s="177" t="s">
        <v>7187</v>
      </c>
      <c r="G2163" s="177" t="s">
        <v>18</v>
      </c>
      <c r="H2163" s="177" t="s">
        <v>18</v>
      </c>
      <c r="I2163" s="177" t="s">
        <v>32</v>
      </c>
      <c r="J2163" s="39" t="s">
        <v>2024</v>
      </c>
      <c r="K2163" s="39" t="s">
        <v>802</v>
      </c>
    </row>
    <row r="2164" spans="1:11">
      <c r="A2164" s="39" t="s">
        <v>7188</v>
      </c>
      <c r="B2164" s="39" t="s">
        <v>7188</v>
      </c>
      <c r="C2164" s="39" t="s">
        <v>289</v>
      </c>
      <c r="D2164" s="39" t="s">
        <v>290</v>
      </c>
      <c r="E2164" s="39" t="s">
        <v>291</v>
      </c>
      <c r="F2164" s="177" t="s">
        <v>7189</v>
      </c>
      <c r="G2164" s="177" t="s">
        <v>18</v>
      </c>
      <c r="H2164" s="177" t="s">
        <v>18</v>
      </c>
      <c r="I2164" s="177" t="s">
        <v>32</v>
      </c>
      <c r="J2164" s="39" t="s">
        <v>1001</v>
      </c>
      <c r="K2164" s="39" t="s">
        <v>485</v>
      </c>
    </row>
    <row r="2165" spans="1:11">
      <c r="A2165" s="39" t="s">
        <v>7190</v>
      </c>
      <c r="B2165" s="39" t="s">
        <v>7190</v>
      </c>
      <c r="C2165" s="39" t="s">
        <v>289</v>
      </c>
      <c r="D2165" s="39" t="s">
        <v>290</v>
      </c>
      <c r="E2165" s="39" t="s">
        <v>291</v>
      </c>
      <c r="F2165" s="177" t="s">
        <v>7191</v>
      </c>
      <c r="G2165" s="177" t="s">
        <v>18</v>
      </c>
      <c r="H2165" s="177" t="s">
        <v>18</v>
      </c>
      <c r="I2165" s="177" t="s">
        <v>32</v>
      </c>
      <c r="J2165" s="39" t="s">
        <v>1165</v>
      </c>
      <c r="K2165" s="39" t="s">
        <v>802</v>
      </c>
    </row>
    <row r="2166" spans="1:11">
      <c r="A2166" s="39" t="s">
        <v>7192</v>
      </c>
      <c r="B2166" s="39" t="s">
        <v>7192</v>
      </c>
      <c r="C2166" s="39" t="s">
        <v>289</v>
      </c>
      <c r="D2166" s="39" t="s">
        <v>290</v>
      </c>
      <c r="E2166" s="39" t="s">
        <v>291</v>
      </c>
      <c r="F2166" s="177" t="s">
        <v>7193</v>
      </c>
      <c r="G2166" s="177" t="s">
        <v>18</v>
      </c>
      <c r="H2166" s="177" t="s">
        <v>18</v>
      </c>
      <c r="I2166" s="177" t="s">
        <v>32</v>
      </c>
      <c r="J2166" s="39" t="s">
        <v>2570</v>
      </c>
      <c r="K2166" s="39" t="s">
        <v>802</v>
      </c>
    </row>
    <row r="2167" spans="1:11">
      <c r="A2167" s="39" t="s">
        <v>7194</v>
      </c>
      <c r="B2167" s="39" t="s">
        <v>7194</v>
      </c>
      <c r="C2167" s="39" t="s">
        <v>289</v>
      </c>
      <c r="D2167" s="39" t="s">
        <v>290</v>
      </c>
      <c r="E2167" s="39" t="s">
        <v>291</v>
      </c>
      <c r="F2167" s="177" t="s">
        <v>7195</v>
      </c>
      <c r="G2167" s="177" t="s">
        <v>18</v>
      </c>
      <c r="H2167" s="177" t="s">
        <v>18</v>
      </c>
      <c r="I2167" s="177" t="s">
        <v>32</v>
      </c>
      <c r="J2167" s="39" t="s">
        <v>1154</v>
      </c>
      <c r="K2167" s="39" t="s">
        <v>802</v>
      </c>
    </row>
    <row r="2168" spans="1:11">
      <c r="A2168" s="39" t="s">
        <v>7196</v>
      </c>
      <c r="B2168" s="39" t="s">
        <v>7196</v>
      </c>
      <c r="C2168" s="39" t="s">
        <v>289</v>
      </c>
      <c r="D2168" s="39" t="s">
        <v>290</v>
      </c>
      <c r="E2168" s="39" t="s">
        <v>291</v>
      </c>
      <c r="F2168" s="177" t="s">
        <v>7197</v>
      </c>
      <c r="G2168" s="177" t="s">
        <v>18</v>
      </c>
      <c r="H2168" s="177" t="s">
        <v>18</v>
      </c>
      <c r="I2168" s="177" t="s">
        <v>32</v>
      </c>
      <c r="J2168" s="39" t="s">
        <v>1742</v>
      </c>
      <c r="K2168" s="39" t="s">
        <v>802</v>
      </c>
    </row>
    <row r="2169" spans="1:11">
      <c r="A2169" s="39" t="s">
        <v>403</v>
      </c>
      <c r="B2169" s="39" t="s">
        <v>403</v>
      </c>
      <c r="C2169" s="39" t="s">
        <v>289</v>
      </c>
      <c r="D2169" s="39" t="s">
        <v>290</v>
      </c>
      <c r="E2169" s="39" t="s">
        <v>291</v>
      </c>
      <c r="F2169" s="177" t="s">
        <v>404</v>
      </c>
      <c r="G2169" s="177" t="s">
        <v>18</v>
      </c>
      <c r="H2169" s="177" t="s">
        <v>18</v>
      </c>
      <c r="I2169" s="177" t="s">
        <v>32</v>
      </c>
      <c r="J2169" s="39" t="s">
        <v>61</v>
      </c>
      <c r="K2169" s="39" t="s">
        <v>24</v>
      </c>
    </row>
    <row r="2170" spans="1:11">
      <c r="A2170" s="39" t="s">
        <v>7198</v>
      </c>
      <c r="B2170" s="39" t="s">
        <v>7198</v>
      </c>
      <c r="C2170" s="39" t="s">
        <v>289</v>
      </c>
      <c r="D2170" s="39" t="s">
        <v>290</v>
      </c>
      <c r="E2170" s="39" t="s">
        <v>291</v>
      </c>
      <c r="F2170" s="177" t="s">
        <v>7199</v>
      </c>
      <c r="G2170" s="177" t="s">
        <v>18</v>
      </c>
      <c r="H2170" s="177" t="s">
        <v>18</v>
      </c>
      <c r="I2170" s="177" t="s">
        <v>23</v>
      </c>
      <c r="J2170" s="39" t="s">
        <v>18</v>
      </c>
      <c r="K2170" s="39" t="s">
        <v>485</v>
      </c>
    </row>
    <row r="2171" spans="1:11">
      <c r="A2171" s="39" t="s">
        <v>7200</v>
      </c>
      <c r="B2171" s="39" t="s">
        <v>7200</v>
      </c>
      <c r="C2171" s="39" t="s">
        <v>289</v>
      </c>
      <c r="D2171" s="39" t="s">
        <v>290</v>
      </c>
      <c r="E2171" s="39" t="s">
        <v>291</v>
      </c>
      <c r="F2171" s="177" t="s">
        <v>7201</v>
      </c>
      <c r="G2171" s="177" t="s">
        <v>18</v>
      </c>
      <c r="H2171" s="177" t="s">
        <v>18</v>
      </c>
      <c r="I2171" s="177" t="s">
        <v>23</v>
      </c>
      <c r="J2171" s="39" t="s">
        <v>18</v>
      </c>
      <c r="K2171" s="39" t="s">
        <v>485</v>
      </c>
    </row>
    <row r="2172" spans="1:11">
      <c r="A2172" s="39" t="s">
        <v>7202</v>
      </c>
      <c r="B2172" s="39" t="s">
        <v>7202</v>
      </c>
      <c r="C2172" s="39" t="s">
        <v>289</v>
      </c>
      <c r="D2172" s="39" t="s">
        <v>290</v>
      </c>
      <c r="E2172" s="39" t="s">
        <v>291</v>
      </c>
      <c r="F2172" s="177" t="s">
        <v>7203</v>
      </c>
      <c r="G2172" s="177" t="s">
        <v>18</v>
      </c>
      <c r="H2172" s="177" t="s">
        <v>18</v>
      </c>
      <c r="I2172" s="177" t="s">
        <v>32</v>
      </c>
      <c r="J2172" s="39" t="s">
        <v>2838</v>
      </c>
      <c r="K2172" s="39" t="s">
        <v>802</v>
      </c>
    </row>
    <row r="2173" spans="1:11">
      <c r="A2173" s="39" t="s">
        <v>7204</v>
      </c>
      <c r="B2173" s="39" t="s">
        <v>7204</v>
      </c>
      <c r="C2173" s="39" t="s">
        <v>289</v>
      </c>
      <c r="D2173" s="39" t="s">
        <v>290</v>
      </c>
      <c r="E2173" s="39" t="s">
        <v>291</v>
      </c>
      <c r="F2173" s="177" t="s">
        <v>7205</v>
      </c>
      <c r="G2173" s="177" t="s">
        <v>18</v>
      </c>
      <c r="H2173" s="177" t="s">
        <v>18</v>
      </c>
      <c r="I2173" s="177" t="s">
        <v>32</v>
      </c>
      <c r="J2173" s="39" t="s">
        <v>2721</v>
      </c>
      <c r="K2173" s="39" t="s">
        <v>802</v>
      </c>
    </row>
    <row r="2174" spans="1:11">
      <c r="A2174" s="39" t="s">
        <v>7206</v>
      </c>
      <c r="B2174" s="39" t="s">
        <v>7206</v>
      </c>
      <c r="C2174" s="39" t="s">
        <v>289</v>
      </c>
      <c r="D2174" s="39" t="s">
        <v>290</v>
      </c>
      <c r="E2174" s="39" t="s">
        <v>291</v>
      </c>
      <c r="F2174" s="177" t="s">
        <v>7207</v>
      </c>
      <c r="G2174" s="177" t="s">
        <v>18</v>
      </c>
      <c r="H2174" s="177" t="s">
        <v>18</v>
      </c>
      <c r="I2174" s="177" t="s">
        <v>32</v>
      </c>
      <c r="J2174" s="39" t="s">
        <v>2085</v>
      </c>
      <c r="K2174" s="39" t="s">
        <v>485</v>
      </c>
    </row>
    <row r="2175" spans="1:11">
      <c r="A2175" s="39" t="s">
        <v>7208</v>
      </c>
      <c r="B2175" s="39" t="s">
        <v>7208</v>
      </c>
      <c r="C2175" s="39" t="s">
        <v>289</v>
      </c>
      <c r="D2175" s="39" t="s">
        <v>290</v>
      </c>
      <c r="E2175" s="39" t="s">
        <v>291</v>
      </c>
      <c r="F2175" s="177" t="s">
        <v>7209</v>
      </c>
      <c r="G2175" s="177" t="s">
        <v>18</v>
      </c>
      <c r="H2175" s="177" t="s">
        <v>18</v>
      </c>
      <c r="I2175" s="177" t="s">
        <v>32</v>
      </c>
      <c r="J2175" s="39" t="s">
        <v>1158</v>
      </c>
      <c r="K2175" s="39" t="s">
        <v>485</v>
      </c>
    </row>
    <row r="2176" spans="1:11">
      <c r="A2176" s="39" t="s">
        <v>7210</v>
      </c>
      <c r="B2176" s="39" t="s">
        <v>7210</v>
      </c>
      <c r="C2176" s="39" t="s">
        <v>289</v>
      </c>
      <c r="D2176" s="39" t="s">
        <v>290</v>
      </c>
      <c r="E2176" s="39" t="s">
        <v>291</v>
      </c>
      <c r="F2176" s="177" t="s">
        <v>7211</v>
      </c>
      <c r="G2176" s="177" t="s">
        <v>18</v>
      </c>
      <c r="H2176" s="177" t="s">
        <v>18</v>
      </c>
      <c r="I2176" s="177" t="s">
        <v>32</v>
      </c>
      <c r="J2176" s="39" t="s">
        <v>1567</v>
      </c>
      <c r="K2176" s="39" t="s">
        <v>485</v>
      </c>
    </row>
    <row r="2177" spans="1:11">
      <c r="A2177" s="39" t="s">
        <v>7212</v>
      </c>
      <c r="B2177" s="39" t="s">
        <v>7212</v>
      </c>
      <c r="C2177" s="39" t="s">
        <v>289</v>
      </c>
      <c r="D2177" s="39" t="s">
        <v>290</v>
      </c>
      <c r="E2177" s="39" t="s">
        <v>291</v>
      </c>
      <c r="F2177" s="177" t="s">
        <v>7213</v>
      </c>
      <c r="G2177" s="177" t="s">
        <v>18</v>
      </c>
      <c r="H2177" s="177" t="s">
        <v>18</v>
      </c>
      <c r="I2177" s="177" t="s">
        <v>23</v>
      </c>
      <c r="J2177" s="39" t="s">
        <v>18</v>
      </c>
      <c r="K2177" s="39" t="s">
        <v>485</v>
      </c>
    </row>
    <row r="2178" spans="1:11">
      <c r="A2178" s="39" t="s">
        <v>7214</v>
      </c>
      <c r="B2178" s="39" t="s">
        <v>7214</v>
      </c>
      <c r="C2178" s="39" t="s">
        <v>289</v>
      </c>
      <c r="D2178" s="39" t="s">
        <v>290</v>
      </c>
      <c r="E2178" s="39" t="s">
        <v>291</v>
      </c>
      <c r="F2178" s="177" t="s">
        <v>7215</v>
      </c>
      <c r="G2178" s="177" t="s">
        <v>18</v>
      </c>
      <c r="H2178" s="177" t="s">
        <v>18</v>
      </c>
      <c r="I2178" s="177" t="s">
        <v>32</v>
      </c>
      <c r="J2178" s="39" t="s">
        <v>2208</v>
      </c>
      <c r="K2178" s="39" t="s">
        <v>802</v>
      </c>
    </row>
    <row r="2179" spans="1:11">
      <c r="A2179" s="39" t="s">
        <v>7216</v>
      </c>
      <c r="B2179" s="39" t="s">
        <v>7216</v>
      </c>
      <c r="C2179" s="39" t="s">
        <v>289</v>
      </c>
      <c r="D2179" s="39" t="s">
        <v>290</v>
      </c>
      <c r="E2179" s="39" t="s">
        <v>291</v>
      </c>
      <c r="F2179" s="177" t="s">
        <v>7217</v>
      </c>
      <c r="G2179" s="177" t="s">
        <v>18</v>
      </c>
      <c r="H2179" s="177" t="s">
        <v>18</v>
      </c>
      <c r="I2179" s="177" t="s">
        <v>23</v>
      </c>
      <c r="J2179" s="39" t="s">
        <v>18</v>
      </c>
      <c r="K2179" s="39" t="s">
        <v>485</v>
      </c>
    </row>
    <row r="2180" spans="1:11">
      <c r="A2180" s="39" t="s">
        <v>7218</v>
      </c>
      <c r="B2180" s="39" t="s">
        <v>7218</v>
      </c>
      <c r="C2180" s="39" t="s">
        <v>289</v>
      </c>
      <c r="D2180" s="39" t="s">
        <v>290</v>
      </c>
      <c r="E2180" s="39" t="s">
        <v>291</v>
      </c>
      <c r="F2180" s="177" t="s">
        <v>7219</v>
      </c>
      <c r="G2180" s="177" t="s">
        <v>18</v>
      </c>
      <c r="H2180" s="177" t="s">
        <v>18</v>
      </c>
      <c r="I2180" s="177" t="s">
        <v>32</v>
      </c>
      <c r="J2180" s="39" t="s">
        <v>1641</v>
      </c>
      <c r="K2180" s="39" t="s">
        <v>485</v>
      </c>
    </row>
    <row r="2181" spans="1:11">
      <c r="A2181" s="39" t="s">
        <v>7220</v>
      </c>
      <c r="B2181" s="39" t="s">
        <v>7220</v>
      </c>
      <c r="C2181" s="39" t="s">
        <v>289</v>
      </c>
      <c r="D2181" s="39" t="s">
        <v>290</v>
      </c>
      <c r="E2181" s="39" t="s">
        <v>291</v>
      </c>
      <c r="F2181" s="177" t="s">
        <v>7221</v>
      </c>
      <c r="G2181" s="177" t="s">
        <v>18</v>
      </c>
      <c r="H2181" s="177" t="s">
        <v>18</v>
      </c>
      <c r="I2181" s="177" t="s">
        <v>32</v>
      </c>
      <c r="J2181" s="39" t="s">
        <v>1108</v>
      </c>
      <c r="K2181" s="39" t="s">
        <v>802</v>
      </c>
    </row>
    <row r="2182" spans="1:11">
      <c r="A2182" s="39" t="s">
        <v>7222</v>
      </c>
      <c r="B2182" s="39" t="s">
        <v>7222</v>
      </c>
      <c r="C2182" s="39" t="s">
        <v>289</v>
      </c>
      <c r="D2182" s="39" t="s">
        <v>290</v>
      </c>
      <c r="E2182" s="39" t="s">
        <v>291</v>
      </c>
      <c r="F2182" s="177" t="s">
        <v>7223</v>
      </c>
      <c r="G2182" s="177" t="s">
        <v>18</v>
      </c>
      <c r="H2182" s="177" t="s">
        <v>18</v>
      </c>
      <c r="I2182" s="177" t="s">
        <v>32</v>
      </c>
      <c r="J2182" s="39" t="s">
        <v>2162</v>
      </c>
      <c r="K2182" s="39" t="s">
        <v>546</v>
      </c>
    </row>
    <row r="2183" spans="1:11">
      <c r="A2183" s="39" t="s">
        <v>7224</v>
      </c>
      <c r="B2183" s="39" t="s">
        <v>7224</v>
      </c>
      <c r="C2183" s="39" t="s">
        <v>289</v>
      </c>
      <c r="D2183" s="39" t="s">
        <v>290</v>
      </c>
      <c r="E2183" s="39" t="s">
        <v>291</v>
      </c>
      <c r="F2183" s="177" t="s">
        <v>7225</v>
      </c>
      <c r="G2183" s="177" t="s">
        <v>18</v>
      </c>
      <c r="H2183" s="177" t="s">
        <v>18</v>
      </c>
      <c r="I2183" s="177" t="s">
        <v>32</v>
      </c>
      <c r="J2183" s="39" t="s">
        <v>2145</v>
      </c>
      <c r="K2183" s="39" t="s">
        <v>802</v>
      </c>
    </row>
    <row r="2184" spans="1:11">
      <c r="A2184" s="39" t="s">
        <v>7226</v>
      </c>
      <c r="B2184" s="39" t="s">
        <v>7226</v>
      </c>
      <c r="C2184" s="39" t="s">
        <v>289</v>
      </c>
      <c r="D2184" s="39" t="s">
        <v>290</v>
      </c>
      <c r="E2184" s="39" t="s">
        <v>291</v>
      </c>
      <c r="F2184" s="177" t="s">
        <v>7227</v>
      </c>
      <c r="G2184" s="177" t="s">
        <v>18</v>
      </c>
      <c r="H2184" s="177" t="s">
        <v>18</v>
      </c>
      <c r="I2184" s="177" t="s">
        <v>32</v>
      </c>
      <c r="J2184" s="39" t="s">
        <v>872</v>
      </c>
      <c r="K2184" s="39" t="s">
        <v>802</v>
      </c>
    </row>
    <row r="2185" spans="1:11">
      <c r="A2185" s="39" t="s">
        <v>7228</v>
      </c>
      <c r="B2185" s="39" t="s">
        <v>7228</v>
      </c>
      <c r="C2185" s="39" t="s">
        <v>289</v>
      </c>
      <c r="D2185" s="39" t="s">
        <v>290</v>
      </c>
      <c r="E2185" s="39" t="s">
        <v>291</v>
      </c>
      <c r="F2185" s="177" t="s">
        <v>7229</v>
      </c>
      <c r="G2185" s="177" t="s">
        <v>18</v>
      </c>
      <c r="H2185" s="177" t="s">
        <v>18</v>
      </c>
      <c r="I2185" s="177" t="s">
        <v>23</v>
      </c>
      <c r="J2185" s="39" t="s">
        <v>18</v>
      </c>
      <c r="K2185" s="39" t="s">
        <v>485</v>
      </c>
    </row>
    <row r="2186" spans="1:11">
      <c r="A2186" s="39" t="s">
        <v>7230</v>
      </c>
      <c r="B2186" s="39" t="s">
        <v>7230</v>
      </c>
      <c r="C2186" s="39" t="s">
        <v>289</v>
      </c>
      <c r="D2186" s="39" t="s">
        <v>290</v>
      </c>
      <c r="E2186" s="39" t="s">
        <v>291</v>
      </c>
      <c r="F2186" s="177" t="s">
        <v>7231</v>
      </c>
      <c r="G2186" s="177" t="s">
        <v>18</v>
      </c>
      <c r="H2186" s="177" t="s">
        <v>18</v>
      </c>
      <c r="I2186" s="177" t="s">
        <v>32</v>
      </c>
      <c r="J2186" s="39" t="s">
        <v>4313</v>
      </c>
      <c r="K2186" s="39" t="s">
        <v>802</v>
      </c>
    </row>
    <row r="2187" spans="1:11">
      <c r="A2187" s="39" t="s">
        <v>7232</v>
      </c>
      <c r="B2187" s="39" t="s">
        <v>7232</v>
      </c>
      <c r="C2187" s="39" t="s">
        <v>289</v>
      </c>
      <c r="D2187" s="39" t="s">
        <v>290</v>
      </c>
      <c r="E2187" s="39" t="s">
        <v>291</v>
      </c>
      <c r="F2187" s="177" t="s">
        <v>7233</v>
      </c>
      <c r="G2187" s="177" t="s">
        <v>18</v>
      </c>
      <c r="H2187" s="177" t="s">
        <v>18</v>
      </c>
      <c r="I2187" s="177" t="s">
        <v>32</v>
      </c>
      <c r="J2187" s="39" t="s">
        <v>1308</v>
      </c>
      <c r="K2187" s="39" t="s">
        <v>802</v>
      </c>
    </row>
    <row r="2188" spans="1:11">
      <c r="A2188" s="39" t="s">
        <v>7234</v>
      </c>
      <c r="B2188" s="39" t="s">
        <v>7234</v>
      </c>
      <c r="C2188" s="39" t="s">
        <v>289</v>
      </c>
      <c r="D2188" s="39" t="s">
        <v>290</v>
      </c>
      <c r="E2188" s="39" t="s">
        <v>291</v>
      </c>
      <c r="F2188" s="177" t="s">
        <v>7235</v>
      </c>
      <c r="G2188" s="177" t="s">
        <v>18</v>
      </c>
      <c r="H2188" s="177" t="s">
        <v>18</v>
      </c>
      <c r="I2188" s="177" t="s">
        <v>32</v>
      </c>
      <c r="J2188" s="428" t="s">
        <v>1514</v>
      </c>
      <c r="K2188" s="39" t="s">
        <v>802</v>
      </c>
    </row>
    <row r="2189" spans="1:11">
      <c r="A2189" s="39" t="s">
        <v>7236</v>
      </c>
      <c r="B2189" s="39" t="s">
        <v>7236</v>
      </c>
      <c r="C2189" s="39" t="s">
        <v>289</v>
      </c>
      <c r="D2189" s="39" t="s">
        <v>290</v>
      </c>
      <c r="E2189" s="39" t="s">
        <v>291</v>
      </c>
      <c r="F2189" s="177" t="s">
        <v>7237</v>
      </c>
      <c r="G2189" s="177" t="s">
        <v>18</v>
      </c>
      <c r="H2189" s="177" t="s">
        <v>18</v>
      </c>
      <c r="I2189" s="177" t="s">
        <v>32</v>
      </c>
      <c r="J2189" s="39" t="s">
        <v>861</v>
      </c>
      <c r="K2189" s="39" t="s">
        <v>802</v>
      </c>
    </row>
    <row r="2190" spans="1:11">
      <c r="A2190" s="39" t="s">
        <v>7238</v>
      </c>
      <c r="B2190" s="39" t="s">
        <v>7238</v>
      </c>
      <c r="C2190" s="39" t="s">
        <v>289</v>
      </c>
      <c r="D2190" s="39" t="s">
        <v>290</v>
      </c>
      <c r="E2190" s="39" t="s">
        <v>291</v>
      </c>
      <c r="F2190" s="177" t="s">
        <v>7239</v>
      </c>
      <c r="G2190" s="177" t="s">
        <v>18</v>
      </c>
      <c r="H2190" s="177" t="s">
        <v>18</v>
      </c>
      <c r="I2190" s="177" t="s">
        <v>32</v>
      </c>
      <c r="J2190" s="39" t="s">
        <v>2224</v>
      </c>
      <c r="K2190" s="39" t="s">
        <v>802</v>
      </c>
    </row>
    <row r="2191" spans="1:11">
      <c r="A2191" s="39" t="s">
        <v>7240</v>
      </c>
      <c r="B2191" s="39" t="s">
        <v>7240</v>
      </c>
      <c r="C2191" s="39" t="s">
        <v>289</v>
      </c>
      <c r="D2191" s="39" t="s">
        <v>290</v>
      </c>
      <c r="E2191" s="39" t="s">
        <v>291</v>
      </c>
      <c r="F2191" s="177" t="s">
        <v>7241</v>
      </c>
      <c r="G2191" s="177" t="s">
        <v>18</v>
      </c>
      <c r="H2191" s="177" t="s">
        <v>18</v>
      </c>
      <c r="I2191" s="177" t="s">
        <v>32</v>
      </c>
      <c r="J2191" s="417" t="s">
        <v>2936</v>
      </c>
      <c r="K2191" s="39" t="s">
        <v>802</v>
      </c>
    </row>
    <row r="2192" spans="1:11">
      <c r="A2192" s="39" t="s">
        <v>7242</v>
      </c>
      <c r="B2192" s="39" t="s">
        <v>7242</v>
      </c>
      <c r="C2192" s="39" t="s">
        <v>289</v>
      </c>
      <c r="D2192" s="39" t="s">
        <v>290</v>
      </c>
      <c r="E2192" s="39" t="s">
        <v>291</v>
      </c>
      <c r="F2192" s="177" t="s">
        <v>7243</v>
      </c>
      <c r="G2192" s="177" t="s">
        <v>18</v>
      </c>
      <c r="H2192" s="177" t="s">
        <v>18</v>
      </c>
      <c r="I2192" s="177" t="s">
        <v>32</v>
      </c>
      <c r="J2192" s="39" t="s">
        <v>1271</v>
      </c>
      <c r="K2192" s="39" t="s">
        <v>802</v>
      </c>
    </row>
    <row r="2193" spans="1:13">
      <c r="A2193" s="39" t="s">
        <v>7244</v>
      </c>
      <c r="B2193" s="39" t="s">
        <v>7244</v>
      </c>
      <c r="C2193" s="39" t="s">
        <v>289</v>
      </c>
      <c r="D2193" s="39" t="s">
        <v>290</v>
      </c>
      <c r="E2193" s="39" t="s">
        <v>291</v>
      </c>
      <c r="F2193" s="177" t="s">
        <v>7245</v>
      </c>
      <c r="G2193" s="177" t="s">
        <v>18</v>
      </c>
      <c r="H2193" s="177" t="s">
        <v>18</v>
      </c>
      <c r="I2193" s="177" t="s">
        <v>32</v>
      </c>
      <c r="J2193" s="39" t="s">
        <v>1246</v>
      </c>
      <c r="K2193" s="39" t="s">
        <v>7246</v>
      </c>
      <c r="M2193" s="69" t="s">
        <v>26</v>
      </c>
    </row>
    <row r="2194" spans="1:13">
      <c r="A2194" s="39" t="s">
        <v>7247</v>
      </c>
      <c r="B2194" s="39" t="s">
        <v>7247</v>
      </c>
      <c r="C2194" s="39" t="s">
        <v>289</v>
      </c>
      <c r="D2194" s="39" t="s">
        <v>290</v>
      </c>
      <c r="E2194" s="39" t="s">
        <v>291</v>
      </c>
      <c r="F2194" s="177" t="s">
        <v>7248</v>
      </c>
      <c r="G2194" s="177" t="s">
        <v>18</v>
      </c>
      <c r="H2194" s="177" t="s">
        <v>18</v>
      </c>
      <c r="I2194" s="177" t="s">
        <v>32</v>
      </c>
      <c r="J2194" s="39" t="s">
        <v>1112</v>
      </c>
      <c r="K2194" s="39" t="s">
        <v>802</v>
      </c>
    </row>
    <row r="2195" spans="1:13">
      <c r="A2195" s="39" t="s">
        <v>7249</v>
      </c>
      <c r="B2195" s="39" t="s">
        <v>7249</v>
      </c>
      <c r="C2195" s="39" t="s">
        <v>289</v>
      </c>
      <c r="D2195" s="39" t="s">
        <v>290</v>
      </c>
      <c r="E2195" s="39" t="s">
        <v>291</v>
      </c>
      <c r="F2195" s="177" t="s">
        <v>7250</v>
      </c>
      <c r="G2195" s="177" t="s">
        <v>18</v>
      </c>
      <c r="H2195" s="177" t="s">
        <v>18</v>
      </c>
      <c r="I2195" s="177" t="s">
        <v>32</v>
      </c>
      <c r="J2195" s="39" t="s">
        <v>1393</v>
      </c>
      <c r="K2195" s="39" t="s">
        <v>802</v>
      </c>
    </row>
    <row r="2196" spans="1:13">
      <c r="A2196" s="39" t="s">
        <v>7251</v>
      </c>
      <c r="B2196" s="39" t="s">
        <v>7251</v>
      </c>
      <c r="C2196" s="39" t="s">
        <v>289</v>
      </c>
      <c r="D2196" s="39" t="s">
        <v>290</v>
      </c>
      <c r="E2196" s="39" t="s">
        <v>291</v>
      </c>
      <c r="F2196" s="177" t="s">
        <v>7252</v>
      </c>
      <c r="G2196" s="177" t="s">
        <v>18</v>
      </c>
      <c r="H2196" s="177" t="s">
        <v>18</v>
      </c>
      <c r="I2196" s="177" t="s">
        <v>32</v>
      </c>
      <c r="J2196" s="39" t="s">
        <v>6439</v>
      </c>
      <c r="K2196" s="39" t="s">
        <v>802</v>
      </c>
    </row>
    <row r="2197" spans="1:13">
      <c r="A2197" s="39" t="s">
        <v>7253</v>
      </c>
      <c r="B2197" s="39" t="s">
        <v>7253</v>
      </c>
      <c r="C2197" s="39" t="s">
        <v>289</v>
      </c>
      <c r="D2197" s="39" t="s">
        <v>290</v>
      </c>
      <c r="E2197" s="39" t="s">
        <v>291</v>
      </c>
      <c r="F2197" s="177" t="s">
        <v>7254</v>
      </c>
      <c r="G2197" s="177" t="s">
        <v>18</v>
      </c>
      <c r="H2197" s="177" t="s">
        <v>18</v>
      </c>
      <c r="I2197" s="177" t="s">
        <v>32</v>
      </c>
      <c r="J2197" s="39" t="s">
        <v>853</v>
      </c>
      <c r="K2197" s="39" t="s">
        <v>802</v>
      </c>
    </row>
    <row r="2198" spans="1:13">
      <c r="A2198" s="39" t="s">
        <v>7255</v>
      </c>
      <c r="B2198" s="39" t="s">
        <v>7255</v>
      </c>
      <c r="C2198" s="39" t="s">
        <v>289</v>
      </c>
      <c r="D2198" s="39" t="s">
        <v>290</v>
      </c>
      <c r="E2198" s="39" t="s">
        <v>291</v>
      </c>
      <c r="F2198" s="177" t="s">
        <v>7256</v>
      </c>
      <c r="G2198" s="177" t="s">
        <v>18</v>
      </c>
      <c r="H2198" s="177" t="s">
        <v>18</v>
      </c>
      <c r="I2198" s="177" t="s">
        <v>32</v>
      </c>
      <c r="J2198" s="39" t="s">
        <v>1186</v>
      </c>
      <c r="K2198" s="39" t="s">
        <v>802</v>
      </c>
    </row>
    <row r="2199" spans="1:13">
      <c r="A2199" s="39" t="s">
        <v>7257</v>
      </c>
      <c r="B2199" s="39" t="s">
        <v>7257</v>
      </c>
      <c r="C2199" s="39" t="s">
        <v>289</v>
      </c>
      <c r="D2199" s="39" t="s">
        <v>290</v>
      </c>
      <c r="E2199" s="39" t="s">
        <v>291</v>
      </c>
      <c r="F2199" s="177" t="s">
        <v>7258</v>
      </c>
      <c r="G2199" s="177" t="s">
        <v>18</v>
      </c>
      <c r="H2199" s="177" t="s">
        <v>18</v>
      </c>
      <c r="I2199" s="177" t="s">
        <v>32</v>
      </c>
      <c r="J2199" s="39" t="s">
        <v>7259</v>
      </c>
      <c r="K2199" s="39" t="s">
        <v>802</v>
      </c>
    </row>
    <row r="2200" spans="1:13">
      <c r="A2200" s="39" t="s">
        <v>7260</v>
      </c>
      <c r="B2200" s="39" t="s">
        <v>7260</v>
      </c>
      <c r="C2200" s="39" t="s">
        <v>289</v>
      </c>
      <c r="D2200" s="39" t="s">
        <v>290</v>
      </c>
      <c r="E2200" s="39" t="s">
        <v>291</v>
      </c>
      <c r="F2200" s="177" t="s">
        <v>7261</v>
      </c>
      <c r="G2200" s="177" t="s">
        <v>18</v>
      </c>
      <c r="H2200" s="177" t="s">
        <v>18</v>
      </c>
      <c r="I2200" s="177" t="s">
        <v>32</v>
      </c>
      <c r="J2200" s="39" t="s">
        <v>1915</v>
      </c>
      <c r="K2200" s="39" t="s">
        <v>802</v>
      </c>
    </row>
    <row r="2201" spans="1:13">
      <c r="A2201" s="39" t="s">
        <v>7262</v>
      </c>
      <c r="B2201" s="39" t="s">
        <v>7262</v>
      </c>
      <c r="C2201" s="39" t="s">
        <v>289</v>
      </c>
      <c r="D2201" s="39" t="s">
        <v>290</v>
      </c>
      <c r="E2201" s="39" t="s">
        <v>291</v>
      </c>
      <c r="F2201" s="177" t="s">
        <v>7263</v>
      </c>
      <c r="G2201" s="177" t="s">
        <v>18</v>
      </c>
      <c r="H2201" s="177" t="s">
        <v>18</v>
      </c>
      <c r="I2201" s="177" t="s">
        <v>23</v>
      </c>
      <c r="J2201" s="39" t="s">
        <v>18</v>
      </c>
      <c r="K2201" s="39" t="s">
        <v>485</v>
      </c>
    </row>
    <row r="2202" spans="1:13">
      <c r="A2202" s="39" t="s">
        <v>7264</v>
      </c>
      <c r="B2202" s="39" t="s">
        <v>7264</v>
      </c>
      <c r="C2202" s="39" t="s">
        <v>289</v>
      </c>
      <c r="D2202" s="39" t="s">
        <v>290</v>
      </c>
      <c r="E2202" s="39" t="s">
        <v>291</v>
      </c>
      <c r="F2202" s="177" t="s">
        <v>7265</v>
      </c>
      <c r="G2202" s="177" t="s">
        <v>18</v>
      </c>
      <c r="H2202" s="177" t="s">
        <v>18</v>
      </c>
      <c r="I2202" s="177" t="s">
        <v>32</v>
      </c>
      <c r="J2202" s="39" t="s">
        <v>3285</v>
      </c>
      <c r="K2202" s="39" t="s">
        <v>802</v>
      </c>
    </row>
    <row r="2203" spans="1:13">
      <c r="A2203" s="39" t="s">
        <v>7266</v>
      </c>
      <c r="B2203" s="39" t="s">
        <v>7266</v>
      </c>
      <c r="C2203" s="39" t="s">
        <v>289</v>
      </c>
      <c r="D2203" s="39" t="s">
        <v>290</v>
      </c>
      <c r="E2203" s="39" t="s">
        <v>291</v>
      </c>
      <c r="F2203" s="177" t="s">
        <v>7267</v>
      </c>
      <c r="G2203" s="177" t="s">
        <v>18</v>
      </c>
      <c r="H2203" s="177" t="s">
        <v>18</v>
      </c>
      <c r="I2203" s="177" t="s">
        <v>32</v>
      </c>
      <c r="J2203" s="39" t="s">
        <v>1232</v>
      </c>
      <c r="K2203" s="39" t="s">
        <v>802</v>
      </c>
    </row>
    <row r="2204" spans="1:13">
      <c r="A2204" s="39" t="s">
        <v>7268</v>
      </c>
      <c r="B2204" s="39" t="s">
        <v>7268</v>
      </c>
      <c r="C2204" s="39" t="s">
        <v>289</v>
      </c>
      <c r="D2204" s="39" t="s">
        <v>290</v>
      </c>
      <c r="E2204" s="39" t="s">
        <v>291</v>
      </c>
      <c r="F2204" s="177" t="s">
        <v>7269</v>
      </c>
      <c r="G2204" s="177" t="s">
        <v>18</v>
      </c>
      <c r="H2204" s="177" t="s">
        <v>18</v>
      </c>
      <c r="I2204" s="177" t="s">
        <v>32</v>
      </c>
      <c r="J2204" s="39" t="s">
        <v>3379</v>
      </c>
      <c r="K2204" s="39" t="s">
        <v>802</v>
      </c>
    </row>
    <row r="2205" spans="1:13">
      <c r="A2205" s="39" t="s">
        <v>7270</v>
      </c>
      <c r="B2205" s="39" t="s">
        <v>7270</v>
      </c>
      <c r="C2205" s="39" t="s">
        <v>289</v>
      </c>
      <c r="D2205" s="39" t="s">
        <v>290</v>
      </c>
      <c r="E2205" s="39" t="s">
        <v>291</v>
      </c>
      <c r="F2205" s="177" t="s">
        <v>7271</v>
      </c>
      <c r="G2205" s="177" t="s">
        <v>18</v>
      </c>
      <c r="H2205" s="177" t="s">
        <v>18</v>
      </c>
      <c r="I2205" s="177" t="s">
        <v>32</v>
      </c>
      <c r="J2205" s="39" t="s">
        <v>1441</v>
      </c>
      <c r="K2205" s="39" t="s">
        <v>802</v>
      </c>
    </row>
    <row r="2206" spans="1:13">
      <c r="A2206" s="39" t="s">
        <v>7272</v>
      </c>
      <c r="B2206" s="39" t="s">
        <v>7272</v>
      </c>
      <c r="C2206" s="39" t="s">
        <v>289</v>
      </c>
      <c r="D2206" s="39" t="s">
        <v>290</v>
      </c>
      <c r="E2206" s="39" t="s">
        <v>291</v>
      </c>
      <c r="F2206" s="177" t="s">
        <v>7273</v>
      </c>
      <c r="G2206" s="177" t="s">
        <v>18</v>
      </c>
      <c r="H2206" s="177" t="s">
        <v>18</v>
      </c>
      <c r="I2206" s="177" t="s">
        <v>32</v>
      </c>
      <c r="J2206" s="39" t="s">
        <v>1169</v>
      </c>
      <c r="K2206" s="39" t="s">
        <v>802</v>
      </c>
    </row>
    <row r="2207" spans="1:13">
      <c r="A2207" s="39" t="s">
        <v>7274</v>
      </c>
      <c r="B2207" s="39" t="s">
        <v>7274</v>
      </c>
      <c r="C2207" s="39" t="s">
        <v>289</v>
      </c>
      <c r="D2207" s="39" t="s">
        <v>290</v>
      </c>
      <c r="E2207" s="39" t="s">
        <v>291</v>
      </c>
      <c r="F2207" s="177" t="s">
        <v>7275</v>
      </c>
      <c r="G2207" s="177" t="s">
        <v>18</v>
      </c>
      <c r="H2207" s="177" t="s">
        <v>18</v>
      </c>
      <c r="I2207" s="177" t="s">
        <v>32</v>
      </c>
      <c r="J2207" s="39" t="s">
        <v>1204</v>
      </c>
      <c r="K2207" s="39" t="s">
        <v>802</v>
      </c>
    </row>
    <row r="2208" spans="1:13">
      <c r="A2208" s="39" t="s">
        <v>7276</v>
      </c>
      <c r="B2208" s="39" t="s">
        <v>7276</v>
      </c>
      <c r="C2208" s="39" t="s">
        <v>289</v>
      </c>
      <c r="D2208" s="39" t="s">
        <v>290</v>
      </c>
      <c r="E2208" s="39" t="s">
        <v>291</v>
      </c>
      <c r="F2208" s="177" t="s">
        <v>7277</v>
      </c>
      <c r="G2208" s="177" t="s">
        <v>18</v>
      </c>
      <c r="H2208" s="177" t="s">
        <v>18</v>
      </c>
      <c r="I2208" s="177" t="s">
        <v>32</v>
      </c>
      <c r="J2208" s="39" t="s">
        <v>1366</v>
      </c>
      <c r="K2208" s="39" t="s">
        <v>802</v>
      </c>
    </row>
    <row r="2209" spans="1:11">
      <c r="A2209" s="39" t="s">
        <v>7278</v>
      </c>
      <c r="B2209" s="39" t="s">
        <v>7278</v>
      </c>
      <c r="C2209" s="39" t="s">
        <v>289</v>
      </c>
      <c r="D2209" s="39" t="s">
        <v>290</v>
      </c>
      <c r="E2209" s="39" t="s">
        <v>291</v>
      </c>
      <c r="F2209" s="177" t="s">
        <v>7279</v>
      </c>
      <c r="G2209" s="177" t="s">
        <v>18</v>
      </c>
      <c r="H2209" s="177" t="s">
        <v>18</v>
      </c>
      <c r="I2209" s="177" t="s">
        <v>32</v>
      </c>
      <c r="J2209" s="39" t="s">
        <v>6112</v>
      </c>
      <c r="K2209" s="39" t="s">
        <v>802</v>
      </c>
    </row>
    <row r="2210" spans="1:11">
      <c r="A2210" s="39" t="s">
        <v>7280</v>
      </c>
      <c r="B2210" s="39" t="s">
        <v>7280</v>
      </c>
      <c r="C2210" s="39" t="s">
        <v>289</v>
      </c>
      <c r="D2210" s="39" t="s">
        <v>290</v>
      </c>
      <c r="E2210" s="39" t="s">
        <v>291</v>
      </c>
      <c r="F2210" s="177" t="s">
        <v>7281</v>
      </c>
      <c r="G2210" s="177" t="s">
        <v>18</v>
      </c>
      <c r="H2210" s="177" t="s">
        <v>18</v>
      </c>
      <c r="I2210" s="177" t="s">
        <v>32</v>
      </c>
      <c r="J2210" s="39" t="s">
        <v>2058</v>
      </c>
      <c r="K2210" s="39" t="s">
        <v>802</v>
      </c>
    </row>
    <row r="2211" spans="1:11">
      <c r="A2211" s="39" t="s">
        <v>7282</v>
      </c>
      <c r="B2211" s="39" t="s">
        <v>7282</v>
      </c>
      <c r="C2211" s="39" t="s">
        <v>289</v>
      </c>
      <c r="D2211" s="39" t="s">
        <v>290</v>
      </c>
      <c r="E2211" s="39" t="s">
        <v>291</v>
      </c>
      <c r="F2211" s="177" t="s">
        <v>7283</v>
      </c>
      <c r="G2211" s="177" t="s">
        <v>18</v>
      </c>
      <c r="H2211" s="177" t="s">
        <v>18</v>
      </c>
      <c r="I2211" s="177" t="s">
        <v>32</v>
      </c>
      <c r="J2211" s="39" t="s">
        <v>1176</v>
      </c>
      <c r="K2211" s="39" t="s">
        <v>802</v>
      </c>
    </row>
    <row r="2212" spans="1:11">
      <c r="A2212" s="39" t="s">
        <v>7284</v>
      </c>
      <c r="B2212" s="39" t="s">
        <v>7284</v>
      </c>
      <c r="C2212" s="39" t="s">
        <v>289</v>
      </c>
      <c r="D2212" s="39" t="s">
        <v>290</v>
      </c>
      <c r="E2212" s="39" t="s">
        <v>291</v>
      </c>
      <c r="F2212" s="177" t="s">
        <v>7285</v>
      </c>
      <c r="G2212" s="177" t="s">
        <v>18</v>
      </c>
      <c r="H2212" s="177" t="s">
        <v>18</v>
      </c>
      <c r="I2212" s="177" t="s">
        <v>32</v>
      </c>
      <c r="J2212" s="39" t="s">
        <v>1236</v>
      </c>
      <c r="K2212" s="39" t="s">
        <v>485</v>
      </c>
    </row>
    <row r="2213" spans="1:11">
      <c r="A2213" s="39" t="s">
        <v>7286</v>
      </c>
      <c r="B2213" s="39" t="s">
        <v>7286</v>
      </c>
      <c r="C2213" s="39" t="s">
        <v>289</v>
      </c>
      <c r="D2213" s="39" t="s">
        <v>290</v>
      </c>
      <c r="E2213" s="39" t="s">
        <v>291</v>
      </c>
      <c r="F2213" s="177" t="s">
        <v>7287</v>
      </c>
      <c r="G2213" s="177" t="s">
        <v>18</v>
      </c>
      <c r="H2213" s="177" t="s">
        <v>18</v>
      </c>
      <c r="I2213" s="177" t="s">
        <v>23</v>
      </c>
      <c r="J2213" s="39" t="s">
        <v>18</v>
      </c>
      <c r="K2213" s="39" t="s">
        <v>485</v>
      </c>
    </row>
    <row r="2214" spans="1:11">
      <c r="A2214" s="39" t="s">
        <v>7288</v>
      </c>
      <c r="B2214" s="39" t="s">
        <v>7288</v>
      </c>
      <c r="C2214" s="39" t="s">
        <v>289</v>
      </c>
      <c r="D2214" s="39" t="s">
        <v>290</v>
      </c>
      <c r="E2214" s="39" t="s">
        <v>291</v>
      </c>
      <c r="F2214" s="177" t="s">
        <v>7289</v>
      </c>
      <c r="G2214" s="177" t="s">
        <v>18</v>
      </c>
      <c r="H2214" s="177" t="s">
        <v>18</v>
      </c>
      <c r="I2214" s="177" t="s">
        <v>32</v>
      </c>
      <c r="J2214" s="39" t="s">
        <v>7290</v>
      </c>
      <c r="K2214" s="39" t="s">
        <v>802</v>
      </c>
    </row>
    <row r="2215" spans="1:11">
      <c r="A2215" s="39" t="s">
        <v>7291</v>
      </c>
      <c r="B2215" s="39" t="s">
        <v>7291</v>
      </c>
      <c r="C2215" s="39" t="s">
        <v>289</v>
      </c>
      <c r="D2215" s="39" t="s">
        <v>290</v>
      </c>
      <c r="E2215" s="39" t="s">
        <v>291</v>
      </c>
      <c r="F2215" s="177" t="s">
        <v>7292</v>
      </c>
      <c r="G2215" s="177" t="s">
        <v>18</v>
      </c>
      <c r="H2215" s="177" t="s">
        <v>18</v>
      </c>
      <c r="I2215" s="177" t="s">
        <v>32</v>
      </c>
      <c r="J2215" s="39" t="s">
        <v>1407</v>
      </c>
      <c r="K2215" s="39" t="s">
        <v>802</v>
      </c>
    </row>
    <row r="2216" spans="1:11">
      <c r="A2216" s="39" t="s">
        <v>7293</v>
      </c>
      <c r="B2216" s="39" t="s">
        <v>7293</v>
      </c>
      <c r="C2216" s="39" t="s">
        <v>289</v>
      </c>
      <c r="D2216" s="39" t="s">
        <v>290</v>
      </c>
      <c r="E2216" s="39" t="s">
        <v>291</v>
      </c>
      <c r="F2216" s="177" t="s">
        <v>7294</v>
      </c>
      <c r="G2216" s="177" t="s">
        <v>18</v>
      </c>
      <c r="H2216" s="177" t="s">
        <v>18</v>
      </c>
      <c r="I2216" s="177" t="s">
        <v>32</v>
      </c>
      <c r="J2216" s="39" t="s">
        <v>1344</v>
      </c>
      <c r="K2216" s="39" t="s">
        <v>3893</v>
      </c>
    </row>
    <row r="2217" spans="1:11">
      <c r="A2217" s="39" t="s">
        <v>7295</v>
      </c>
      <c r="B2217" s="39" t="s">
        <v>7295</v>
      </c>
      <c r="C2217" s="39" t="s">
        <v>289</v>
      </c>
      <c r="D2217" s="39" t="s">
        <v>290</v>
      </c>
      <c r="E2217" s="39" t="s">
        <v>291</v>
      </c>
      <c r="F2217" s="177" t="s">
        <v>7296</v>
      </c>
      <c r="G2217" s="177" t="s">
        <v>18</v>
      </c>
      <c r="H2217" s="177" t="s">
        <v>18</v>
      </c>
      <c r="I2217" s="177" t="s">
        <v>23</v>
      </c>
      <c r="J2217" s="39" t="s">
        <v>18</v>
      </c>
      <c r="K2217" s="39" t="s">
        <v>485</v>
      </c>
    </row>
    <row r="2218" spans="1:11">
      <c r="A2218" s="39" t="s">
        <v>7297</v>
      </c>
      <c r="B2218" s="39" t="s">
        <v>7297</v>
      </c>
      <c r="C2218" s="39" t="s">
        <v>289</v>
      </c>
      <c r="D2218" s="39" t="s">
        <v>290</v>
      </c>
      <c r="E2218" s="39" t="s">
        <v>291</v>
      </c>
      <c r="F2218" s="177" t="s">
        <v>7298</v>
      </c>
      <c r="G2218" s="177" t="s">
        <v>18</v>
      </c>
      <c r="H2218" s="177" t="s">
        <v>18</v>
      </c>
      <c r="I2218" s="177" t="s">
        <v>32</v>
      </c>
      <c r="J2218" s="39" t="s">
        <v>7299</v>
      </c>
      <c r="K2218" s="39" t="s">
        <v>802</v>
      </c>
    </row>
    <row r="2219" spans="1:11">
      <c r="A2219" s="39" t="s">
        <v>7300</v>
      </c>
      <c r="B2219" s="39" t="s">
        <v>7300</v>
      </c>
      <c r="C2219" s="39" t="s">
        <v>289</v>
      </c>
      <c r="D2219" s="39" t="s">
        <v>290</v>
      </c>
      <c r="E2219" s="39" t="s">
        <v>291</v>
      </c>
      <c r="F2219" s="177" t="s">
        <v>7301</v>
      </c>
      <c r="G2219" s="177" t="s">
        <v>18</v>
      </c>
      <c r="H2219" s="177" t="s">
        <v>18</v>
      </c>
      <c r="I2219" s="177" t="s">
        <v>32</v>
      </c>
      <c r="J2219" s="39" t="s">
        <v>7299</v>
      </c>
      <c r="K2219" s="39" t="s">
        <v>802</v>
      </c>
    </row>
    <row r="2220" spans="1:11">
      <c r="A2220" s="39" t="s">
        <v>7302</v>
      </c>
      <c r="B2220" s="39" t="s">
        <v>7302</v>
      </c>
      <c r="C2220" s="39" t="s">
        <v>289</v>
      </c>
      <c r="D2220" s="39" t="s">
        <v>290</v>
      </c>
      <c r="E2220" s="39" t="s">
        <v>291</v>
      </c>
      <c r="F2220" s="177" t="s">
        <v>7303</v>
      </c>
      <c r="G2220" s="177" t="s">
        <v>18</v>
      </c>
      <c r="H2220" s="177" t="s">
        <v>18</v>
      </c>
      <c r="I2220" s="177" t="s">
        <v>32</v>
      </c>
      <c r="J2220" s="39" t="s">
        <v>3709</v>
      </c>
      <c r="K2220" s="39" t="s">
        <v>802</v>
      </c>
    </row>
    <row r="2221" spans="1:11">
      <c r="A2221" s="39" t="s">
        <v>7304</v>
      </c>
      <c r="B2221" s="39" t="s">
        <v>7304</v>
      </c>
      <c r="C2221" s="39" t="s">
        <v>289</v>
      </c>
      <c r="D2221" s="39" t="s">
        <v>290</v>
      </c>
      <c r="E2221" s="39" t="s">
        <v>291</v>
      </c>
      <c r="F2221" s="177" t="s">
        <v>7305</v>
      </c>
      <c r="G2221" s="177" t="s">
        <v>18</v>
      </c>
      <c r="H2221" s="177" t="s">
        <v>18</v>
      </c>
      <c r="I2221" s="177" t="s">
        <v>23</v>
      </c>
      <c r="J2221" s="39" t="s">
        <v>18</v>
      </c>
      <c r="K2221" s="39" t="s">
        <v>485</v>
      </c>
    </row>
    <row r="2222" spans="1:11">
      <c r="A2222" s="39" t="s">
        <v>7306</v>
      </c>
      <c r="B2222" s="39" t="s">
        <v>7306</v>
      </c>
      <c r="C2222" s="39" t="s">
        <v>289</v>
      </c>
      <c r="D2222" s="39" t="s">
        <v>290</v>
      </c>
      <c r="E2222" s="39" t="s">
        <v>291</v>
      </c>
      <c r="F2222" s="177" t="s">
        <v>7307</v>
      </c>
      <c r="G2222" s="177" t="s">
        <v>18</v>
      </c>
      <c r="H2222" s="177" t="s">
        <v>18</v>
      </c>
      <c r="I2222" s="177" t="s">
        <v>32</v>
      </c>
      <c r="J2222" s="39" t="s">
        <v>766</v>
      </c>
      <c r="K2222" s="39" t="s">
        <v>546</v>
      </c>
    </row>
    <row r="2223" spans="1:11">
      <c r="A2223" s="39" t="s">
        <v>7308</v>
      </c>
      <c r="B2223" s="39" t="s">
        <v>7308</v>
      </c>
      <c r="C2223" s="39" t="s">
        <v>289</v>
      </c>
      <c r="D2223" s="39" t="s">
        <v>290</v>
      </c>
      <c r="E2223" s="39" t="s">
        <v>291</v>
      </c>
      <c r="F2223" s="177" t="s">
        <v>7309</v>
      </c>
      <c r="G2223" s="177" t="s">
        <v>18</v>
      </c>
      <c r="H2223" s="177" t="s">
        <v>18</v>
      </c>
      <c r="I2223" s="177" t="s">
        <v>32</v>
      </c>
      <c r="J2223" s="39" t="s">
        <v>2518</v>
      </c>
      <c r="K2223" s="39" t="s">
        <v>485</v>
      </c>
    </row>
    <row r="2224" spans="1:11">
      <c r="A2224" s="39" t="s">
        <v>7310</v>
      </c>
      <c r="B2224" s="39" t="s">
        <v>7310</v>
      </c>
      <c r="C2224" s="39" t="s">
        <v>289</v>
      </c>
      <c r="D2224" s="39" t="s">
        <v>290</v>
      </c>
      <c r="E2224" s="39" t="s">
        <v>291</v>
      </c>
      <c r="F2224" s="177" t="s">
        <v>7311</v>
      </c>
      <c r="G2224" s="177" t="s">
        <v>18</v>
      </c>
      <c r="H2224" s="177" t="s">
        <v>18</v>
      </c>
      <c r="I2224" s="177" t="s">
        <v>32</v>
      </c>
      <c r="J2224" s="39" t="s">
        <v>770</v>
      </c>
      <c r="K2224" s="39" t="s">
        <v>485</v>
      </c>
    </row>
    <row r="2225" spans="1:13">
      <c r="A2225" s="39" t="s">
        <v>7312</v>
      </c>
      <c r="B2225" s="39" t="s">
        <v>7312</v>
      </c>
      <c r="C2225" s="39" t="s">
        <v>289</v>
      </c>
      <c r="D2225" s="39" t="s">
        <v>290</v>
      </c>
      <c r="E2225" s="39" t="s">
        <v>291</v>
      </c>
      <c r="F2225" s="177" t="s">
        <v>7313</v>
      </c>
      <c r="G2225" s="177" t="s">
        <v>18</v>
      </c>
      <c r="H2225" s="177" t="s">
        <v>18</v>
      </c>
      <c r="I2225" s="177" t="s">
        <v>32</v>
      </c>
      <c r="J2225" s="39" t="s">
        <v>1762</v>
      </c>
      <c r="K2225" s="39" t="s">
        <v>485</v>
      </c>
    </row>
    <row r="2226" spans="1:13">
      <c r="A2226" s="39" t="s">
        <v>7314</v>
      </c>
      <c r="B2226" s="39" t="s">
        <v>7314</v>
      </c>
      <c r="C2226" s="39" t="s">
        <v>289</v>
      </c>
      <c r="D2226" s="39" t="s">
        <v>290</v>
      </c>
      <c r="E2226" s="39" t="s">
        <v>291</v>
      </c>
      <c r="F2226" s="177" t="s">
        <v>7315</v>
      </c>
      <c r="G2226" s="177" t="s">
        <v>18</v>
      </c>
      <c r="H2226" s="177" t="s">
        <v>18</v>
      </c>
      <c r="I2226" s="177" t="s">
        <v>32</v>
      </c>
      <c r="J2226" s="39" t="s">
        <v>2803</v>
      </c>
      <c r="K2226" s="39" t="s">
        <v>485</v>
      </c>
    </row>
    <row r="2227" spans="1:13">
      <c r="A2227" s="39" t="s">
        <v>7316</v>
      </c>
      <c r="B2227" s="39" t="s">
        <v>7316</v>
      </c>
      <c r="C2227" s="39" t="s">
        <v>289</v>
      </c>
      <c r="D2227" s="39" t="s">
        <v>290</v>
      </c>
      <c r="E2227" s="39" t="s">
        <v>291</v>
      </c>
      <c r="F2227" s="177" t="s">
        <v>7317</v>
      </c>
      <c r="G2227" s="177" t="s">
        <v>18</v>
      </c>
      <c r="H2227" s="177" t="s">
        <v>18</v>
      </c>
      <c r="I2227" s="177" t="s">
        <v>32</v>
      </c>
      <c r="J2227" s="39" t="s">
        <v>1747</v>
      </c>
      <c r="K2227" s="39" t="s">
        <v>485</v>
      </c>
    </row>
    <row r="2228" spans="1:13">
      <c r="A2228" s="39" t="s">
        <v>7318</v>
      </c>
      <c r="B2228" s="39" t="s">
        <v>7318</v>
      </c>
      <c r="C2228" s="39" t="s">
        <v>289</v>
      </c>
      <c r="D2228" s="39" t="s">
        <v>290</v>
      </c>
      <c r="E2228" s="39" t="s">
        <v>291</v>
      </c>
      <c r="F2228" s="177" t="s">
        <v>7319</v>
      </c>
      <c r="G2228" s="177" t="s">
        <v>18</v>
      </c>
      <c r="H2228" s="177" t="s">
        <v>18</v>
      </c>
      <c r="I2228" s="177" t="s">
        <v>23</v>
      </c>
      <c r="J2228" s="39" t="s">
        <v>18</v>
      </c>
      <c r="K2228" s="39" t="s">
        <v>485</v>
      </c>
    </row>
    <row r="2229" spans="1:13">
      <c r="A2229" s="39" t="s">
        <v>7320</v>
      </c>
      <c r="B2229" s="39" t="s">
        <v>7320</v>
      </c>
      <c r="C2229" s="39" t="s">
        <v>289</v>
      </c>
      <c r="D2229" s="39" t="s">
        <v>290</v>
      </c>
      <c r="E2229" s="39" t="s">
        <v>291</v>
      </c>
      <c r="F2229" s="177" t="s">
        <v>7321</v>
      </c>
      <c r="G2229" s="177" t="s">
        <v>18</v>
      </c>
      <c r="H2229" s="177" t="s">
        <v>18</v>
      </c>
      <c r="I2229" s="177" t="s">
        <v>32</v>
      </c>
      <c r="J2229" s="39" t="s">
        <v>2838</v>
      </c>
      <c r="K2229" s="39" t="s">
        <v>485</v>
      </c>
    </row>
    <row r="2230" spans="1:13">
      <c r="A2230" s="39" t="s">
        <v>7322</v>
      </c>
      <c r="B2230" s="39" t="s">
        <v>7322</v>
      </c>
      <c r="C2230" s="39" t="s">
        <v>289</v>
      </c>
      <c r="D2230" s="39" t="s">
        <v>290</v>
      </c>
      <c r="E2230" s="39" t="s">
        <v>291</v>
      </c>
      <c r="F2230" s="177" t="s">
        <v>7323</v>
      </c>
      <c r="G2230" s="177" t="s">
        <v>18</v>
      </c>
      <c r="H2230" s="177" t="s">
        <v>18</v>
      </c>
      <c r="I2230" s="177" t="s">
        <v>32</v>
      </c>
      <c r="J2230" s="39" t="s">
        <v>872</v>
      </c>
      <c r="K2230" s="39" t="s">
        <v>485</v>
      </c>
    </row>
    <row r="2231" spans="1:13">
      <c r="A2231" s="39" t="s">
        <v>7324</v>
      </c>
      <c r="B2231" s="39" t="s">
        <v>7324</v>
      </c>
      <c r="C2231" s="39" t="s">
        <v>289</v>
      </c>
      <c r="D2231" s="39" t="s">
        <v>290</v>
      </c>
      <c r="E2231" s="39" t="s">
        <v>291</v>
      </c>
      <c r="F2231" s="177" t="s">
        <v>7325</v>
      </c>
      <c r="G2231" s="177" t="s">
        <v>18</v>
      </c>
      <c r="H2231" s="177" t="s">
        <v>18</v>
      </c>
      <c r="I2231" s="177" t="s">
        <v>32</v>
      </c>
      <c r="J2231" s="39" t="s">
        <v>807</v>
      </c>
      <c r="K2231" s="39" t="s">
        <v>485</v>
      </c>
    </row>
    <row r="2232" spans="1:13">
      <c r="A2232" s="39" t="s">
        <v>7326</v>
      </c>
      <c r="B2232" s="39" t="s">
        <v>7326</v>
      </c>
      <c r="C2232" s="39" t="s">
        <v>289</v>
      </c>
      <c r="D2232" s="39" t="s">
        <v>290</v>
      </c>
      <c r="E2232" s="39" t="s">
        <v>291</v>
      </c>
      <c r="F2232" s="177" t="s">
        <v>7327</v>
      </c>
      <c r="G2232" s="177" t="s">
        <v>18</v>
      </c>
      <c r="H2232" s="177" t="s">
        <v>18</v>
      </c>
      <c r="I2232" s="177" t="s">
        <v>32</v>
      </c>
      <c r="J2232" s="39" t="s">
        <v>1147</v>
      </c>
      <c r="K2232" s="39" t="s">
        <v>485</v>
      </c>
    </row>
    <row r="2233" spans="1:13">
      <c r="A2233" s="39" t="s">
        <v>7328</v>
      </c>
      <c r="B2233" s="39" t="s">
        <v>7328</v>
      </c>
      <c r="C2233" s="39" t="s">
        <v>289</v>
      </c>
      <c r="D2233" s="39" t="s">
        <v>290</v>
      </c>
      <c r="E2233" s="39" t="s">
        <v>291</v>
      </c>
      <c r="F2233" s="177" t="s">
        <v>7329</v>
      </c>
      <c r="G2233" s="177" t="s">
        <v>18</v>
      </c>
      <c r="H2233" s="177" t="s">
        <v>18</v>
      </c>
      <c r="I2233" s="177" t="s">
        <v>32</v>
      </c>
      <c r="J2233" s="39" t="s">
        <v>1463</v>
      </c>
      <c r="K2233" s="39" t="s">
        <v>802</v>
      </c>
    </row>
    <row r="2234" spans="1:13">
      <c r="A2234" s="39" t="s">
        <v>7330</v>
      </c>
      <c r="B2234" s="39" t="s">
        <v>7330</v>
      </c>
      <c r="C2234" s="39" t="s">
        <v>289</v>
      </c>
      <c r="D2234" s="39" t="s">
        <v>290</v>
      </c>
      <c r="E2234" s="39" t="s">
        <v>291</v>
      </c>
      <c r="F2234" s="177" t="s">
        <v>7331</v>
      </c>
      <c r="G2234" s="177" t="s">
        <v>18</v>
      </c>
      <c r="H2234" s="177" t="s">
        <v>18</v>
      </c>
      <c r="I2234" s="177" t="s">
        <v>32</v>
      </c>
      <c r="J2234" s="39" t="s">
        <v>2771</v>
      </c>
      <c r="K2234" s="39" t="s">
        <v>485</v>
      </c>
      <c r="M2234" s="69" t="s">
        <v>26</v>
      </c>
    </row>
    <row r="2235" spans="1:13">
      <c r="A2235" s="39" t="s">
        <v>7332</v>
      </c>
      <c r="B2235" s="39" t="s">
        <v>7332</v>
      </c>
      <c r="C2235" s="39" t="s">
        <v>289</v>
      </c>
      <c r="D2235" s="39" t="s">
        <v>290</v>
      </c>
      <c r="E2235" s="39" t="s">
        <v>291</v>
      </c>
      <c r="F2235" s="177" t="s">
        <v>7333</v>
      </c>
      <c r="G2235" s="177" t="s">
        <v>18</v>
      </c>
      <c r="H2235" s="177" t="s">
        <v>18</v>
      </c>
      <c r="I2235" s="177" t="s">
        <v>32</v>
      </c>
      <c r="J2235" s="39" t="s">
        <v>2414</v>
      </c>
      <c r="K2235" s="39" t="s">
        <v>546</v>
      </c>
    </row>
    <row r="2236" spans="1:13">
      <c r="A2236" s="39" t="s">
        <v>7334</v>
      </c>
      <c r="B2236" s="39" t="s">
        <v>7334</v>
      </c>
      <c r="C2236" s="39" t="s">
        <v>289</v>
      </c>
      <c r="D2236" s="39" t="s">
        <v>290</v>
      </c>
      <c r="E2236" s="39" t="s">
        <v>291</v>
      </c>
      <c r="F2236" s="177" t="s">
        <v>7335</v>
      </c>
      <c r="G2236" s="177" t="s">
        <v>18</v>
      </c>
      <c r="H2236" s="177" t="s">
        <v>18</v>
      </c>
      <c r="I2236" s="177" t="s">
        <v>32</v>
      </c>
      <c r="J2236" s="39" t="s">
        <v>984</v>
      </c>
      <c r="K2236" s="39" t="s">
        <v>485</v>
      </c>
    </row>
    <row r="2237" spans="1:13">
      <c r="A2237" s="39" t="s">
        <v>7336</v>
      </c>
      <c r="B2237" s="39" t="s">
        <v>7336</v>
      </c>
      <c r="C2237" s="39" t="s">
        <v>289</v>
      </c>
      <c r="D2237" s="39" t="s">
        <v>290</v>
      </c>
      <c r="E2237" s="39" t="s">
        <v>291</v>
      </c>
      <c r="F2237" s="177" t="s">
        <v>7337</v>
      </c>
      <c r="G2237" s="177" t="s">
        <v>18</v>
      </c>
      <c r="H2237" s="177" t="s">
        <v>18</v>
      </c>
      <c r="I2237" s="177" t="s">
        <v>23</v>
      </c>
      <c r="J2237" s="39" t="s">
        <v>18</v>
      </c>
      <c r="K2237" s="39" t="s">
        <v>485</v>
      </c>
    </row>
    <row r="2238" spans="1:13">
      <c r="A2238" s="39" t="s">
        <v>7338</v>
      </c>
      <c r="B2238" s="39" t="s">
        <v>7338</v>
      </c>
      <c r="C2238" s="39" t="s">
        <v>289</v>
      </c>
      <c r="D2238" s="39" t="s">
        <v>290</v>
      </c>
      <c r="E2238" s="39" t="s">
        <v>291</v>
      </c>
      <c r="F2238" s="177" t="s">
        <v>7339</v>
      </c>
      <c r="G2238" s="177" t="s">
        <v>18</v>
      </c>
      <c r="H2238" s="177" t="s">
        <v>18</v>
      </c>
      <c r="I2238" s="177" t="s">
        <v>32</v>
      </c>
      <c r="J2238" s="39" t="s">
        <v>2355</v>
      </c>
      <c r="K2238" s="39" t="s">
        <v>485</v>
      </c>
    </row>
    <row r="2239" spans="1:13">
      <c r="A2239" s="39" t="s">
        <v>7340</v>
      </c>
      <c r="B2239" s="39" t="s">
        <v>7340</v>
      </c>
      <c r="C2239" s="39" t="s">
        <v>289</v>
      </c>
      <c r="D2239" s="39" t="s">
        <v>290</v>
      </c>
      <c r="E2239" s="39" t="s">
        <v>291</v>
      </c>
      <c r="F2239" s="177" t="s">
        <v>7341</v>
      </c>
      <c r="G2239" s="177" t="s">
        <v>18</v>
      </c>
      <c r="H2239" s="177" t="s">
        <v>18</v>
      </c>
      <c r="I2239" s="177" t="s">
        <v>32</v>
      </c>
      <c r="J2239" s="39" t="s">
        <v>2659</v>
      </c>
      <c r="K2239" s="39" t="s">
        <v>485</v>
      </c>
    </row>
    <row r="2240" spans="1:13">
      <c r="A2240" s="39" t="s">
        <v>7342</v>
      </c>
      <c r="B2240" s="39" t="s">
        <v>7342</v>
      </c>
      <c r="C2240" s="39" t="s">
        <v>289</v>
      </c>
      <c r="D2240" s="39" t="s">
        <v>290</v>
      </c>
      <c r="E2240" s="39" t="s">
        <v>291</v>
      </c>
      <c r="F2240" s="177" t="s">
        <v>7343</v>
      </c>
      <c r="G2240" s="177" t="s">
        <v>18</v>
      </c>
      <c r="H2240" s="177" t="s">
        <v>18</v>
      </c>
      <c r="I2240" s="177" t="s">
        <v>32</v>
      </c>
      <c r="J2240" s="39" t="s">
        <v>5758</v>
      </c>
      <c r="K2240" s="39" t="s">
        <v>485</v>
      </c>
    </row>
    <row r="2241" spans="1:11">
      <c r="A2241" s="39" t="s">
        <v>7344</v>
      </c>
      <c r="B2241" s="39" t="s">
        <v>7344</v>
      </c>
      <c r="C2241" s="39" t="s">
        <v>35</v>
      </c>
      <c r="D2241" s="39" t="s">
        <v>3391</v>
      </c>
      <c r="E2241" s="438" t="s">
        <v>884</v>
      </c>
      <c r="F2241" s="177" t="s">
        <v>7345</v>
      </c>
      <c r="I2241" s="177" t="s">
        <v>32</v>
      </c>
      <c r="J2241" s="39" t="s">
        <v>1874</v>
      </c>
      <c r="K2241" s="39" t="s">
        <v>485</v>
      </c>
    </row>
    <row r="2242" spans="1:11">
      <c r="A2242" s="39" t="s">
        <v>7346</v>
      </c>
      <c r="B2242" s="39" t="s">
        <v>7347</v>
      </c>
      <c r="C2242" s="39" t="s">
        <v>7348</v>
      </c>
      <c r="D2242" s="39" t="s">
        <v>7047</v>
      </c>
      <c r="E2242" s="39" t="s">
        <v>7349</v>
      </c>
      <c r="F2242" s="177" t="s">
        <v>7350</v>
      </c>
      <c r="G2242" s="177" t="s">
        <v>18</v>
      </c>
      <c r="H2242" s="177" t="s">
        <v>18</v>
      </c>
      <c r="I2242" s="177" t="s">
        <v>32</v>
      </c>
      <c r="J2242" s="39" t="s">
        <v>7351</v>
      </c>
      <c r="K2242" s="39" t="s">
        <v>485</v>
      </c>
    </row>
    <row r="2243" spans="1:11">
      <c r="A2243" s="39" t="s">
        <v>7352</v>
      </c>
      <c r="B2243" s="39" t="s">
        <v>7353</v>
      </c>
      <c r="C2243" s="39" t="s">
        <v>7108</v>
      </c>
      <c r="D2243" s="39" t="s">
        <v>7047</v>
      </c>
      <c r="E2243" s="39" t="s">
        <v>7109</v>
      </c>
      <c r="F2243" s="177" t="s">
        <v>7354</v>
      </c>
      <c r="G2243" s="177" t="s">
        <v>18</v>
      </c>
      <c r="H2243" s="177" t="s">
        <v>18</v>
      </c>
      <c r="I2243" s="177" t="s">
        <v>32</v>
      </c>
      <c r="J2243" s="39" t="s">
        <v>969</v>
      </c>
      <c r="K2243" s="39" t="s">
        <v>485</v>
      </c>
    </row>
    <row r="2244" spans="1:11">
      <c r="A2244" s="39" t="s">
        <v>7355</v>
      </c>
      <c r="B2244" s="39" t="s">
        <v>7356</v>
      </c>
      <c r="C2244" s="39" t="s">
        <v>7108</v>
      </c>
      <c r="D2244" s="39" t="s">
        <v>7047</v>
      </c>
      <c r="E2244" s="39" t="s">
        <v>7109</v>
      </c>
      <c r="F2244" s="177" t="s">
        <v>7357</v>
      </c>
      <c r="G2244" s="177" t="s">
        <v>18</v>
      </c>
      <c r="H2244" s="177" t="s">
        <v>18</v>
      </c>
      <c r="I2244" s="177" t="s">
        <v>32</v>
      </c>
      <c r="J2244" s="39" t="s">
        <v>1011</v>
      </c>
      <c r="K2244" s="39" t="s">
        <v>485</v>
      </c>
    </row>
    <row r="2245" spans="1:11">
      <c r="A2245" s="39" t="s">
        <v>7358</v>
      </c>
      <c r="B2245" s="39" t="s">
        <v>7358</v>
      </c>
      <c r="C2245" s="39" t="s">
        <v>7359</v>
      </c>
      <c r="D2245" s="39" t="s">
        <v>4836</v>
      </c>
      <c r="E2245" s="39" t="s">
        <v>7360</v>
      </c>
      <c r="F2245" s="177" t="s">
        <v>7361</v>
      </c>
      <c r="G2245" s="177" t="s">
        <v>18</v>
      </c>
      <c r="H2245" s="177" t="s">
        <v>18</v>
      </c>
      <c r="I2245" s="177" t="s">
        <v>32</v>
      </c>
      <c r="J2245" s="39" t="s">
        <v>6717</v>
      </c>
      <c r="K2245" s="39" t="s">
        <v>485</v>
      </c>
    </row>
    <row r="2246" spans="1:11">
      <c r="A2246" s="39" t="s">
        <v>7362</v>
      </c>
      <c r="B2246" s="39" t="s">
        <v>7362</v>
      </c>
      <c r="C2246" s="39" t="s">
        <v>7359</v>
      </c>
      <c r="D2246" s="39" t="s">
        <v>4836</v>
      </c>
      <c r="E2246" s="39" t="s">
        <v>7360</v>
      </c>
      <c r="F2246" s="177" t="s">
        <v>7363</v>
      </c>
      <c r="G2246" s="177" t="s">
        <v>18</v>
      </c>
      <c r="H2246" s="177" t="s">
        <v>18</v>
      </c>
      <c r="I2246" s="177" t="s">
        <v>32</v>
      </c>
      <c r="J2246" s="39" t="s">
        <v>6717</v>
      </c>
      <c r="K2246" s="39" t="s">
        <v>485</v>
      </c>
    </row>
    <row r="2247" spans="1:11">
      <c r="A2247" s="39" t="s">
        <v>7364</v>
      </c>
      <c r="B2247" s="39" t="s">
        <v>7364</v>
      </c>
      <c r="C2247" s="39" t="s">
        <v>7359</v>
      </c>
      <c r="D2247" s="39" t="s">
        <v>4836</v>
      </c>
      <c r="E2247" s="39" t="s">
        <v>7360</v>
      </c>
      <c r="F2247" s="177" t="s">
        <v>7365</v>
      </c>
      <c r="G2247" s="177" t="s">
        <v>18</v>
      </c>
      <c r="H2247" s="177" t="s">
        <v>18</v>
      </c>
      <c r="I2247" s="177" t="s">
        <v>32</v>
      </c>
      <c r="J2247" s="39" t="s">
        <v>6717</v>
      </c>
      <c r="K2247" s="39" t="s">
        <v>485</v>
      </c>
    </row>
    <row r="2248" spans="1:11">
      <c r="A2248" s="39" t="s">
        <v>7366</v>
      </c>
      <c r="B2248" s="39" t="s">
        <v>7366</v>
      </c>
      <c r="C2248" s="39" t="s">
        <v>7359</v>
      </c>
      <c r="D2248" s="39" t="s">
        <v>4836</v>
      </c>
      <c r="E2248" s="39" t="s">
        <v>7360</v>
      </c>
      <c r="F2248" s="177" t="s">
        <v>7367</v>
      </c>
      <c r="G2248" s="177" t="s">
        <v>18</v>
      </c>
      <c r="H2248" s="177" t="s">
        <v>18</v>
      </c>
      <c r="I2248" s="177" t="s">
        <v>32</v>
      </c>
      <c r="J2248" s="39" t="s">
        <v>6717</v>
      </c>
      <c r="K2248" s="39" t="s">
        <v>485</v>
      </c>
    </row>
    <row r="2249" spans="1:11">
      <c r="A2249" s="39" t="s">
        <v>7368</v>
      </c>
      <c r="B2249" s="39" t="s">
        <v>7368</v>
      </c>
      <c r="C2249" s="39" t="s">
        <v>7359</v>
      </c>
      <c r="D2249" s="39" t="s">
        <v>4836</v>
      </c>
      <c r="E2249" s="39" t="s">
        <v>7360</v>
      </c>
      <c r="F2249" s="177" t="s">
        <v>7369</v>
      </c>
      <c r="G2249" s="177" t="s">
        <v>18</v>
      </c>
      <c r="H2249" s="177" t="s">
        <v>18</v>
      </c>
      <c r="I2249" s="177" t="s">
        <v>32</v>
      </c>
      <c r="J2249" s="39" t="s">
        <v>6717</v>
      </c>
      <c r="K2249" s="39" t="s">
        <v>485</v>
      </c>
    </row>
    <row r="2250" spans="1:11">
      <c r="A2250" s="39" t="s">
        <v>7370</v>
      </c>
      <c r="B2250" s="39" t="s">
        <v>7370</v>
      </c>
      <c r="C2250" s="39" t="s">
        <v>7359</v>
      </c>
      <c r="D2250" s="39" t="s">
        <v>4836</v>
      </c>
      <c r="E2250" s="39" t="s">
        <v>7360</v>
      </c>
      <c r="F2250" s="177" t="s">
        <v>7371</v>
      </c>
      <c r="G2250" s="177" t="s">
        <v>18</v>
      </c>
      <c r="H2250" s="177" t="s">
        <v>18</v>
      </c>
      <c r="I2250" s="177" t="s">
        <v>32</v>
      </c>
      <c r="J2250" s="39" t="s">
        <v>6717</v>
      </c>
      <c r="K2250" s="39" t="s">
        <v>485</v>
      </c>
    </row>
    <row r="2251" spans="1:11">
      <c r="A2251" s="39" t="s">
        <v>7372</v>
      </c>
      <c r="B2251" s="39" t="s">
        <v>7372</v>
      </c>
      <c r="C2251" s="39" t="s">
        <v>7359</v>
      </c>
      <c r="D2251" s="39" t="s">
        <v>4836</v>
      </c>
      <c r="E2251" s="39" t="s">
        <v>7360</v>
      </c>
      <c r="F2251" s="177" t="s">
        <v>7373</v>
      </c>
      <c r="G2251" s="177" t="s">
        <v>18</v>
      </c>
      <c r="H2251" s="177" t="s">
        <v>18</v>
      </c>
      <c r="I2251" s="177" t="s">
        <v>32</v>
      </c>
      <c r="J2251" s="39" t="s">
        <v>6717</v>
      </c>
      <c r="K2251" s="39" t="s">
        <v>485</v>
      </c>
    </row>
    <row r="2252" spans="1:11">
      <c r="A2252" s="39" t="s">
        <v>7374</v>
      </c>
      <c r="B2252" s="39" t="s">
        <v>7374</v>
      </c>
      <c r="C2252" s="39" t="s">
        <v>7359</v>
      </c>
      <c r="D2252" s="39" t="s">
        <v>4836</v>
      </c>
      <c r="E2252" s="39" t="s">
        <v>7360</v>
      </c>
      <c r="F2252" s="177" t="s">
        <v>7375</v>
      </c>
      <c r="G2252" s="177" t="s">
        <v>18</v>
      </c>
      <c r="H2252" s="177" t="s">
        <v>18</v>
      </c>
      <c r="I2252" s="177" t="s">
        <v>32</v>
      </c>
      <c r="J2252" s="39" t="s">
        <v>6717</v>
      </c>
      <c r="K2252" s="39" t="s">
        <v>485</v>
      </c>
    </row>
    <row r="2253" spans="1:11">
      <c r="A2253" s="39" t="s">
        <v>7376</v>
      </c>
      <c r="B2253" s="39" t="s">
        <v>7376</v>
      </c>
      <c r="C2253" s="39" t="s">
        <v>7359</v>
      </c>
      <c r="D2253" s="39" t="s">
        <v>4836</v>
      </c>
      <c r="E2253" s="39" t="s">
        <v>7360</v>
      </c>
      <c r="F2253" s="177" t="s">
        <v>7377</v>
      </c>
      <c r="G2253" s="177" t="s">
        <v>18</v>
      </c>
      <c r="H2253" s="177" t="s">
        <v>18</v>
      </c>
      <c r="I2253" s="177" t="s">
        <v>32</v>
      </c>
      <c r="J2253" s="39" t="s">
        <v>6717</v>
      </c>
      <c r="K2253" s="39" t="s">
        <v>485</v>
      </c>
    </row>
    <row r="2254" spans="1:11">
      <c r="A2254" s="39" t="s">
        <v>7378</v>
      </c>
      <c r="B2254" s="39" t="s">
        <v>7378</v>
      </c>
      <c r="C2254" s="39" t="s">
        <v>7359</v>
      </c>
      <c r="D2254" s="39" t="s">
        <v>4836</v>
      </c>
      <c r="E2254" s="39" t="s">
        <v>7360</v>
      </c>
      <c r="F2254" s="177" t="s">
        <v>7379</v>
      </c>
      <c r="G2254" s="177" t="s">
        <v>18</v>
      </c>
      <c r="H2254" s="177" t="s">
        <v>18</v>
      </c>
      <c r="I2254" s="177" t="s">
        <v>32</v>
      </c>
      <c r="J2254" s="39" t="s">
        <v>6717</v>
      </c>
      <c r="K2254" s="39" t="s">
        <v>485</v>
      </c>
    </row>
    <row r="2255" spans="1:11">
      <c r="A2255" s="39" t="s">
        <v>7380</v>
      </c>
      <c r="B2255" s="39" t="s">
        <v>7381</v>
      </c>
      <c r="C2255" s="39" t="s">
        <v>7046</v>
      </c>
      <c r="D2255" s="39" t="s">
        <v>7047</v>
      </c>
      <c r="E2255" s="39" t="s">
        <v>7382</v>
      </c>
      <c r="F2255" s="177" t="s">
        <v>7383</v>
      </c>
      <c r="G2255" s="177" t="s">
        <v>18</v>
      </c>
      <c r="H2255" s="177" t="s">
        <v>18</v>
      </c>
      <c r="I2255" s="177" t="s">
        <v>32</v>
      </c>
      <c r="J2255" s="39" t="s">
        <v>1977</v>
      </c>
      <c r="K2255" s="39" t="s">
        <v>546</v>
      </c>
    </row>
    <row r="2256" spans="1:11">
      <c r="A2256" s="39" t="s">
        <v>7384</v>
      </c>
      <c r="B2256" s="39" t="s">
        <v>7385</v>
      </c>
      <c r="C2256" s="39" t="s">
        <v>7108</v>
      </c>
      <c r="D2256" s="39" t="s">
        <v>7047</v>
      </c>
      <c r="E2256" s="39" t="s">
        <v>7386</v>
      </c>
      <c r="F2256" s="177" t="s">
        <v>7387</v>
      </c>
      <c r="G2256" s="177" t="s">
        <v>18</v>
      </c>
      <c r="H2256" s="177" t="s">
        <v>18</v>
      </c>
      <c r="I2256" s="177" t="s">
        <v>32</v>
      </c>
      <c r="J2256" s="39" t="s">
        <v>4040</v>
      </c>
      <c r="K2256" s="39" t="s">
        <v>485</v>
      </c>
    </row>
    <row r="2257" spans="1:11">
      <c r="A2257" s="39" t="s">
        <v>7388</v>
      </c>
      <c r="B2257" s="39" t="s">
        <v>7389</v>
      </c>
      <c r="C2257" s="39" t="s">
        <v>7108</v>
      </c>
      <c r="D2257" s="39" t="s">
        <v>7047</v>
      </c>
      <c r="E2257" s="39" t="s">
        <v>7386</v>
      </c>
      <c r="F2257" s="177" t="s">
        <v>7390</v>
      </c>
      <c r="G2257" s="177" t="s">
        <v>18</v>
      </c>
      <c r="H2257" s="177" t="s">
        <v>18</v>
      </c>
      <c r="I2257" s="177" t="s">
        <v>32</v>
      </c>
      <c r="J2257" s="39" t="s">
        <v>3494</v>
      </c>
      <c r="K2257" s="39" t="s">
        <v>3495</v>
      </c>
    </row>
    <row r="2258" spans="1:11">
      <c r="A2258" s="39" t="s">
        <v>7391</v>
      </c>
      <c r="B2258" s="39" t="s">
        <v>7392</v>
      </c>
      <c r="C2258" s="39" t="s">
        <v>7108</v>
      </c>
      <c r="D2258" s="39" t="s">
        <v>7047</v>
      </c>
      <c r="E2258" s="39" t="s">
        <v>7386</v>
      </c>
      <c r="F2258" s="177" t="s">
        <v>7393</v>
      </c>
      <c r="G2258" s="177" t="s">
        <v>18</v>
      </c>
      <c r="H2258" s="177" t="s">
        <v>18</v>
      </c>
      <c r="I2258" s="177" t="s">
        <v>32</v>
      </c>
      <c r="J2258" s="39" t="s">
        <v>7394</v>
      </c>
      <c r="K2258" s="39" t="s">
        <v>802</v>
      </c>
    </row>
    <row r="2259" spans="1:11">
      <c r="A2259" s="39" t="s">
        <v>7395</v>
      </c>
      <c r="B2259" s="39" t="s">
        <v>7395</v>
      </c>
      <c r="C2259" s="39" t="s">
        <v>480</v>
      </c>
      <c r="D2259" s="39" t="s">
        <v>332</v>
      </c>
      <c r="E2259" s="39" t="s">
        <v>7396</v>
      </c>
      <c r="F2259" s="177" t="s">
        <v>7397</v>
      </c>
      <c r="G2259" s="177" t="s">
        <v>7398</v>
      </c>
      <c r="H2259" s="177" t="s">
        <v>7399</v>
      </c>
      <c r="I2259" s="177" t="s">
        <v>32</v>
      </c>
      <c r="J2259" s="39" t="s">
        <v>4276</v>
      </c>
      <c r="K2259" s="39" t="s">
        <v>546</v>
      </c>
    </row>
    <row r="2260" spans="1:11">
      <c r="A2260" s="39" t="s">
        <v>7400</v>
      </c>
      <c r="B2260" s="39" t="s">
        <v>7400</v>
      </c>
      <c r="C2260" s="39" t="s">
        <v>480</v>
      </c>
      <c r="D2260" s="39" t="s">
        <v>332</v>
      </c>
      <c r="E2260" s="39" t="s">
        <v>7396</v>
      </c>
      <c r="F2260" s="177" t="s">
        <v>7401</v>
      </c>
      <c r="G2260" s="177" t="s">
        <v>7402</v>
      </c>
      <c r="H2260" s="177" t="s">
        <v>7403</v>
      </c>
      <c r="I2260" s="177" t="s">
        <v>32</v>
      </c>
      <c r="J2260" s="39" t="s">
        <v>3696</v>
      </c>
      <c r="K2260" s="39" t="s">
        <v>485</v>
      </c>
    </row>
    <row r="2261" spans="1:11">
      <c r="A2261" s="39" t="s">
        <v>7404</v>
      </c>
      <c r="B2261" s="39" t="s">
        <v>7404</v>
      </c>
      <c r="C2261" s="39" t="s">
        <v>480</v>
      </c>
      <c r="D2261" s="39" t="s">
        <v>332</v>
      </c>
      <c r="E2261" s="39" t="s">
        <v>7396</v>
      </c>
      <c r="F2261" s="177" t="s">
        <v>7405</v>
      </c>
      <c r="G2261" s="177" t="s">
        <v>7406</v>
      </c>
      <c r="H2261" s="177" t="s">
        <v>7407</v>
      </c>
      <c r="I2261" s="177" t="s">
        <v>32</v>
      </c>
      <c r="J2261" s="39" t="s">
        <v>851</v>
      </c>
      <c r="K2261" s="39" t="s">
        <v>485</v>
      </c>
    </row>
    <row r="2262" spans="1:11">
      <c r="A2262" s="39" t="s">
        <v>7408</v>
      </c>
      <c r="B2262" s="39" t="s">
        <v>7408</v>
      </c>
      <c r="C2262" s="39" t="s">
        <v>406</v>
      </c>
      <c r="D2262" s="39" t="s">
        <v>407</v>
      </c>
      <c r="E2262" s="39" t="s">
        <v>408</v>
      </c>
      <c r="I2262" s="177" t="s">
        <v>32</v>
      </c>
      <c r="J2262" s="39" t="s">
        <v>2936</v>
      </c>
      <c r="K2262" s="39" t="s">
        <v>485</v>
      </c>
    </row>
    <row r="2263" spans="1:11">
      <c r="A2263" s="39" t="s">
        <v>7409</v>
      </c>
      <c r="B2263" s="39" t="s">
        <v>7409</v>
      </c>
      <c r="C2263" s="39" t="s">
        <v>406</v>
      </c>
      <c r="D2263" s="39" t="s">
        <v>407</v>
      </c>
      <c r="E2263" s="39" t="s">
        <v>408</v>
      </c>
      <c r="I2263" s="177" t="s">
        <v>32</v>
      </c>
      <c r="J2263" s="39" t="s">
        <v>7410</v>
      </c>
      <c r="K2263" s="39" t="s">
        <v>485</v>
      </c>
    </row>
    <row r="2264" spans="1:11">
      <c r="A2264" s="39" t="s">
        <v>7411</v>
      </c>
      <c r="B2264" s="39" t="s">
        <v>7411</v>
      </c>
      <c r="C2264" s="39" t="s">
        <v>406</v>
      </c>
      <c r="D2264" s="39" t="s">
        <v>407</v>
      </c>
      <c r="E2264" s="39" t="s">
        <v>408</v>
      </c>
      <c r="I2264" s="177" t="s">
        <v>32</v>
      </c>
      <c r="J2264" s="39" t="s">
        <v>1236</v>
      </c>
      <c r="K2264" s="39" t="s">
        <v>485</v>
      </c>
    </row>
    <row r="2265" spans="1:11">
      <c r="A2265" s="39" t="s">
        <v>7412</v>
      </c>
      <c r="B2265" s="39" t="s">
        <v>7412</v>
      </c>
      <c r="C2265" s="39" t="s">
        <v>406</v>
      </c>
      <c r="D2265" s="39" t="s">
        <v>407</v>
      </c>
      <c r="E2265" s="39" t="s">
        <v>408</v>
      </c>
      <c r="I2265" s="177" t="s">
        <v>23</v>
      </c>
      <c r="J2265" s="39" t="s">
        <v>18</v>
      </c>
      <c r="K2265" s="39" t="s">
        <v>485</v>
      </c>
    </row>
    <row r="2266" spans="1:11">
      <c r="A2266" s="39" t="s">
        <v>7413</v>
      </c>
      <c r="B2266" s="39" t="s">
        <v>7413</v>
      </c>
      <c r="C2266" s="39" t="s">
        <v>406</v>
      </c>
      <c r="D2266" s="39" t="s">
        <v>407</v>
      </c>
      <c r="E2266" s="39" t="s">
        <v>408</v>
      </c>
      <c r="I2266" s="177" t="s">
        <v>32</v>
      </c>
      <c r="J2266" s="39" t="s">
        <v>3500</v>
      </c>
      <c r="K2266" s="39" t="s">
        <v>485</v>
      </c>
    </row>
    <row r="2267" spans="1:11">
      <c r="A2267" s="39" t="s">
        <v>7414</v>
      </c>
      <c r="B2267" s="39" t="s">
        <v>7414</v>
      </c>
      <c r="C2267" s="39" t="s">
        <v>406</v>
      </c>
      <c r="D2267" s="39" t="s">
        <v>407</v>
      </c>
      <c r="E2267" s="39" t="s">
        <v>408</v>
      </c>
      <c r="I2267" s="177" t="s">
        <v>23</v>
      </c>
      <c r="J2267" s="39" t="s">
        <v>18</v>
      </c>
      <c r="K2267" s="39" t="s">
        <v>485</v>
      </c>
    </row>
    <row r="2268" spans="1:11">
      <c r="A2268" s="39" t="s">
        <v>7415</v>
      </c>
      <c r="B2268" s="39" t="s">
        <v>7415</v>
      </c>
      <c r="C2268" s="39" t="s">
        <v>406</v>
      </c>
      <c r="D2268" s="39" t="s">
        <v>407</v>
      </c>
      <c r="E2268" s="39" t="s">
        <v>408</v>
      </c>
      <c r="I2268" s="177" t="s">
        <v>23</v>
      </c>
      <c r="J2268" s="39" t="s">
        <v>18</v>
      </c>
      <c r="K2268" s="39" t="s">
        <v>485</v>
      </c>
    </row>
    <row r="2269" spans="1:11">
      <c r="A2269" s="39" t="s">
        <v>405</v>
      </c>
      <c r="B2269" s="39" t="s">
        <v>405</v>
      </c>
      <c r="C2269" s="39" t="s">
        <v>406</v>
      </c>
      <c r="D2269" s="39" t="s">
        <v>407</v>
      </c>
      <c r="E2269" s="39" t="s">
        <v>408</v>
      </c>
      <c r="F2269" s="177" t="s">
        <v>18</v>
      </c>
      <c r="G2269" s="177" t="s">
        <v>18</v>
      </c>
      <c r="H2269" s="177" t="s">
        <v>18</v>
      </c>
      <c r="I2269" s="177" t="s">
        <v>32</v>
      </c>
      <c r="J2269" s="39" t="s">
        <v>88</v>
      </c>
      <c r="K2269" s="39" t="s">
        <v>78</v>
      </c>
    </row>
    <row r="2270" spans="1:11">
      <c r="A2270" s="39" t="s">
        <v>7416</v>
      </c>
      <c r="B2270" s="39" t="s">
        <v>7416</v>
      </c>
      <c r="C2270" s="39" t="s">
        <v>406</v>
      </c>
      <c r="D2270" s="39" t="s">
        <v>407</v>
      </c>
      <c r="E2270" s="39" t="s">
        <v>408</v>
      </c>
      <c r="I2270" s="177" t="s">
        <v>32</v>
      </c>
      <c r="J2270" s="39" t="s">
        <v>3838</v>
      </c>
      <c r="K2270" s="39" t="s">
        <v>485</v>
      </c>
    </row>
    <row r="2271" spans="1:11">
      <c r="A2271" s="39" t="s">
        <v>7417</v>
      </c>
      <c r="B2271" s="39" t="s">
        <v>7417</v>
      </c>
      <c r="C2271" s="39" t="s">
        <v>406</v>
      </c>
      <c r="D2271" s="39" t="s">
        <v>407</v>
      </c>
      <c r="E2271" s="39" t="s">
        <v>408</v>
      </c>
      <c r="I2271" s="177" t="s">
        <v>23</v>
      </c>
      <c r="J2271" s="39" t="s">
        <v>18</v>
      </c>
      <c r="K2271" s="39" t="s">
        <v>485</v>
      </c>
    </row>
    <row r="2272" spans="1:11">
      <c r="A2272" s="39" t="s">
        <v>7418</v>
      </c>
      <c r="B2272" s="39" t="s">
        <v>7418</v>
      </c>
      <c r="C2272" s="39" t="s">
        <v>480</v>
      </c>
      <c r="D2272" s="39" t="s">
        <v>7419</v>
      </c>
      <c r="E2272" s="39" t="s">
        <v>7420</v>
      </c>
      <c r="F2272" s="177" t="s">
        <v>7421</v>
      </c>
      <c r="G2272" s="177" t="s">
        <v>18</v>
      </c>
      <c r="H2272" s="177" t="s">
        <v>18</v>
      </c>
      <c r="I2272" s="177" t="s">
        <v>32</v>
      </c>
      <c r="J2272" s="39" t="s">
        <v>7422</v>
      </c>
      <c r="K2272" s="39" t="s">
        <v>485</v>
      </c>
    </row>
    <row r="2273" spans="1:13">
      <c r="A2273" s="39" t="s">
        <v>7423</v>
      </c>
      <c r="B2273" s="39" t="s">
        <v>7423</v>
      </c>
      <c r="C2273" s="39" t="s">
        <v>35</v>
      </c>
      <c r="D2273" s="39" t="s">
        <v>387</v>
      </c>
      <c r="E2273" s="39" t="s">
        <v>410</v>
      </c>
      <c r="F2273" s="39" t="s">
        <v>7424</v>
      </c>
      <c r="G2273" s="177" t="s">
        <v>18</v>
      </c>
      <c r="H2273" s="177" t="s">
        <v>18</v>
      </c>
      <c r="I2273" s="177" t="s">
        <v>32</v>
      </c>
      <c r="J2273" s="39" t="s">
        <v>1371</v>
      </c>
      <c r="K2273" s="39" t="s">
        <v>1372</v>
      </c>
    </row>
    <row r="2274" spans="1:13">
      <c r="A2274" s="39" t="s">
        <v>7425</v>
      </c>
      <c r="B2274" s="39" t="s">
        <v>7425</v>
      </c>
      <c r="C2274" s="39" t="s">
        <v>35</v>
      </c>
      <c r="D2274" s="39" t="s">
        <v>387</v>
      </c>
      <c r="E2274" s="39" t="s">
        <v>410</v>
      </c>
      <c r="F2274" s="39" t="s">
        <v>7426</v>
      </c>
      <c r="G2274" s="177" t="s">
        <v>18</v>
      </c>
      <c r="H2274" s="177" t="s">
        <v>18</v>
      </c>
      <c r="I2274" s="177" t="s">
        <v>23</v>
      </c>
      <c r="J2274" s="39" t="s">
        <v>18</v>
      </c>
      <c r="K2274" s="39" t="s">
        <v>485</v>
      </c>
    </row>
    <row r="2275" spans="1:13">
      <c r="A2275" s="39" t="s">
        <v>7427</v>
      </c>
      <c r="B2275" s="39" t="s">
        <v>7427</v>
      </c>
      <c r="C2275" s="39" t="s">
        <v>35</v>
      </c>
      <c r="D2275" s="39" t="s">
        <v>387</v>
      </c>
      <c r="E2275" s="39" t="s">
        <v>410</v>
      </c>
      <c r="F2275" s="258" t="s">
        <v>7428</v>
      </c>
      <c r="G2275" s="177" t="s">
        <v>18</v>
      </c>
      <c r="H2275" s="177" t="s">
        <v>18</v>
      </c>
      <c r="I2275" s="177" t="s">
        <v>32</v>
      </c>
      <c r="J2275" s="39" t="s">
        <v>4276</v>
      </c>
      <c r="K2275" s="39" t="s">
        <v>546</v>
      </c>
    </row>
    <row r="2276" spans="1:13">
      <c r="A2276" s="39" t="s">
        <v>7429</v>
      </c>
      <c r="B2276" s="39" t="s">
        <v>7429</v>
      </c>
      <c r="C2276" s="39" t="s">
        <v>35</v>
      </c>
      <c r="D2276" s="39" t="s">
        <v>387</v>
      </c>
      <c r="E2276" s="39" t="s">
        <v>410</v>
      </c>
      <c r="F2276" s="177" t="s">
        <v>7430</v>
      </c>
      <c r="G2276" s="177" t="s">
        <v>18</v>
      </c>
      <c r="H2276" s="177" t="s">
        <v>18</v>
      </c>
      <c r="I2276" s="177" t="s">
        <v>32</v>
      </c>
      <c r="J2276" s="39" t="s">
        <v>801</v>
      </c>
      <c r="K2276" s="39" t="s">
        <v>485</v>
      </c>
    </row>
    <row r="2277" spans="1:13">
      <c r="A2277" s="39" t="s">
        <v>7431</v>
      </c>
      <c r="B2277" s="39" t="s">
        <v>7431</v>
      </c>
      <c r="C2277" s="39" t="s">
        <v>35</v>
      </c>
      <c r="D2277" s="39" t="s">
        <v>387</v>
      </c>
      <c r="E2277" s="39" t="s">
        <v>410</v>
      </c>
      <c r="F2277" s="177" t="s">
        <v>7432</v>
      </c>
      <c r="G2277" s="177" t="s">
        <v>18</v>
      </c>
      <c r="H2277" s="177" t="s">
        <v>18</v>
      </c>
      <c r="I2277" s="177" t="s">
        <v>23</v>
      </c>
      <c r="J2277" s="39" t="s">
        <v>18</v>
      </c>
      <c r="K2277" s="39" t="s">
        <v>485</v>
      </c>
    </row>
    <row r="2278" spans="1:13">
      <c r="A2278" s="39" t="s">
        <v>409</v>
      </c>
      <c r="B2278" s="39" t="s">
        <v>409</v>
      </c>
      <c r="C2278" s="39" t="s">
        <v>35</v>
      </c>
      <c r="D2278" s="39" t="s">
        <v>387</v>
      </c>
      <c r="E2278" s="39" t="s">
        <v>410</v>
      </c>
      <c r="F2278" s="177" t="s">
        <v>411</v>
      </c>
      <c r="G2278" s="177" t="s">
        <v>18</v>
      </c>
      <c r="H2278" s="177" t="s">
        <v>18</v>
      </c>
      <c r="I2278" s="177" t="s">
        <v>32</v>
      </c>
      <c r="J2278" s="39" t="s">
        <v>18</v>
      </c>
      <c r="K2278" s="39" t="s">
        <v>24</v>
      </c>
    </row>
    <row r="2279" spans="1:13">
      <c r="A2279" s="39" t="s">
        <v>457</v>
      </c>
      <c r="B2279" s="39" t="s">
        <v>457</v>
      </c>
      <c r="C2279" s="39" t="s">
        <v>35</v>
      </c>
      <c r="D2279" s="39" t="s">
        <v>387</v>
      </c>
      <c r="E2279" s="39" t="s">
        <v>410</v>
      </c>
      <c r="F2279" s="177" t="s">
        <v>458</v>
      </c>
      <c r="G2279" s="177" t="s">
        <v>18</v>
      </c>
      <c r="H2279" s="177" t="s">
        <v>18</v>
      </c>
      <c r="I2279" s="177" t="s">
        <v>32</v>
      </c>
      <c r="J2279" s="39" t="s">
        <v>130</v>
      </c>
      <c r="K2279" s="39" t="s">
        <v>24</v>
      </c>
    </row>
    <row r="2280" spans="1:13">
      <c r="A2280" s="39" t="s">
        <v>412</v>
      </c>
      <c r="B2280" s="39" t="s">
        <v>412</v>
      </c>
      <c r="C2280" s="39" t="s">
        <v>35</v>
      </c>
      <c r="D2280" s="39" t="s">
        <v>387</v>
      </c>
      <c r="E2280" s="39" t="s">
        <v>410</v>
      </c>
      <c r="F2280" s="177" t="s">
        <v>413</v>
      </c>
      <c r="G2280" s="177" t="s">
        <v>18</v>
      </c>
      <c r="H2280" s="177" t="s">
        <v>18</v>
      </c>
      <c r="I2280" s="177" t="s">
        <v>32</v>
      </c>
      <c r="J2280" s="39" t="s">
        <v>268</v>
      </c>
      <c r="K2280" s="39" t="s">
        <v>24</v>
      </c>
    </row>
    <row r="2281" spans="1:13">
      <c r="A2281" s="39" t="s">
        <v>414</v>
      </c>
      <c r="B2281" s="39" t="s">
        <v>414</v>
      </c>
      <c r="C2281" s="39" t="s">
        <v>35</v>
      </c>
      <c r="D2281" s="39" t="s">
        <v>387</v>
      </c>
      <c r="E2281" s="39" t="s">
        <v>410</v>
      </c>
      <c r="F2281" s="177" t="s">
        <v>415</v>
      </c>
      <c r="G2281" s="177" t="s">
        <v>18</v>
      </c>
      <c r="H2281" s="177" t="s">
        <v>18</v>
      </c>
      <c r="I2281" s="177" t="s">
        <v>32</v>
      </c>
      <c r="J2281" s="39" t="s">
        <v>116</v>
      </c>
      <c r="K2281" s="39" t="s">
        <v>78</v>
      </c>
    </row>
    <row r="2282" spans="1:13">
      <c r="A2282" s="39" t="s">
        <v>7433</v>
      </c>
      <c r="B2282" s="39" t="s">
        <v>7433</v>
      </c>
      <c r="C2282" s="39" t="s">
        <v>35</v>
      </c>
      <c r="D2282" s="39" t="s">
        <v>387</v>
      </c>
      <c r="E2282" s="39" t="s">
        <v>410</v>
      </c>
      <c r="F2282" s="177" t="s">
        <v>7434</v>
      </c>
      <c r="G2282" s="177" t="s">
        <v>18</v>
      </c>
      <c r="H2282" s="177" t="s">
        <v>18</v>
      </c>
      <c r="I2282" s="177" t="s">
        <v>23</v>
      </c>
      <c r="J2282" s="39" t="s">
        <v>18</v>
      </c>
      <c r="K2282" s="39" t="s">
        <v>485</v>
      </c>
    </row>
    <row r="2283" spans="1:13">
      <c r="A2283" s="39" t="s">
        <v>7435</v>
      </c>
      <c r="B2283" s="39" t="s">
        <v>7435</v>
      </c>
      <c r="C2283" s="39" t="s">
        <v>35</v>
      </c>
      <c r="D2283" s="39" t="s">
        <v>387</v>
      </c>
      <c r="E2283" s="39" t="s">
        <v>417</v>
      </c>
      <c r="F2283" s="177" t="s">
        <v>7436</v>
      </c>
      <c r="G2283" s="177" t="s">
        <v>18</v>
      </c>
      <c r="H2283" s="177" t="s">
        <v>18</v>
      </c>
      <c r="I2283" s="177" t="s">
        <v>32</v>
      </c>
      <c r="J2283" s="39" t="s">
        <v>1864</v>
      </c>
      <c r="K2283" s="39" t="s">
        <v>485</v>
      </c>
      <c r="M2283" s="69" t="s">
        <v>26</v>
      </c>
    </row>
    <row r="2284" spans="1:13">
      <c r="A2284" s="39" t="s">
        <v>7437</v>
      </c>
      <c r="B2284" s="39" t="s">
        <v>7437</v>
      </c>
      <c r="C2284" s="39" t="s">
        <v>35</v>
      </c>
      <c r="D2284" s="39" t="s">
        <v>393</v>
      </c>
      <c r="E2284" s="39" t="s">
        <v>417</v>
      </c>
      <c r="F2284" s="177" t="s">
        <v>7438</v>
      </c>
      <c r="G2284" s="177" t="s">
        <v>18</v>
      </c>
      <c r="H2284" s="177" t="s">
        <v>18</v>
      </c>
      <c r="I2284" s="177" t="s">
        <v>32</v>
      </c>
      <c r="J2284" s="39" t="s">
        <v>1864</v>
      </c>
      <c r="K2284" s="39" t="s">
        <v>485</v>
      </c>
      <c r="M2284" s="69" t="s">
        <v>26</v>
      </c>
    </row>
    <row r="2285" spans="1:13">
      <c r="A2285" s="39" t="s">
        <v>7439</v>
      </c>
      <c r="B2285" s="39" t="s">
        <v>7439</v>
      </c>
      <c r="C2285" s="39" t="s">
        <v>35</v>
      </c>
      <c r="D2285" s="39" t="s">
        <v>387</v>
      </c>
      <c r="E2285" s="39" t="s">
        <v>417</v>
      </c>
      <c r="F2285" s="177" t="s">
        <v>7440</v>
      </c>
      <c r="G2285" s="177" t="s">
        <v>18</v>
      </c>
      <c r="H2285" s="177" t="s">
        <v>18</v>
      </c>
      <c r="I2285" s="177" t="s">
        <v>32</v>
      </c>
      <c r="J2285" s="39" t="s">
        <v>1712</v>
      </c>
      <c r="K2285" s="39" t="s">
        <v>485</v>
      </c>
    </row>
    <row r="2286" spans="1:13">
      <c r="A2286" s="39" t="s">
        <v>7441</v>
      </c>
      <c r="B2286" s="39" t="s">
        <v>7441</v>
      </c>
      <c r="C2286" s="39" t="s">
        <v>35</v>
      </c>
      <c r="D2286" s="39" t="s">
        <v>393</v>
      </c>
      <c r="E2286" s="39" t="s">
        <v>417</v>
      </c>
      <c r="F2286" s="177" t="s">
        <v>7442</v>
      </c>
      <c r="G2286" s="177" t="s">
        <v>18</v>
      </c>
      <c r="H2286" s="177" t="s">
        <v>18</v>
      </c>
      <c r="I2286" s="177" t="s">
        <v>32</v>
      </c>
      <c r="J2286" s="39" t="s">
        <v>1712</v>
      </c>
      <c r="K2286" s="39" t="s">
        <v>485</v>
      </c>
    </row>
    <row r="2287" spans="1:13">
      <c r="A2287" s="39" t="s">
        <v>7443</v>
      </c>
      <c r="B2287" s="39" t="s">
        <v>7443</v>
      </c>
      <c r="C2287" s="39" t="s">
        <v>35</v>
      </c>
      <c r="D2287" s="39" t="s">
        <v>387</v>
      </c>
      <c r="E2287" s="39" t="s">
        <v>417</v>
      </c>
      <c r="F2287" s="177" t="s">
        <v>7444</v>
      </c>
      <c r="G2287" s="177" t="s">
        <v>18</v>
      </c>
      <c r="H2287" s="177" t="s">
        <v>18</v>
      </c>
      <c r="I2287" s="177" t="s">
        <v>32</v>
      </c>
      <c r="J2287" s="39" t="s">
        <v>1463</v>
      </c>
      <c r="K2287" s="39" t="s">
        <v>802</v>
      </c>
    </row>
    <row r="2288" spans="1:13">
      <c r="A2288" s="39" t="s">
        <v>7445</v>
      </c>
      <c r="B2288" s="39" t="s">
        <v>7445</v>
      </c>
      <c r="C2288" s="39" t="s">
        <v>35</v>
      </c>
      <c r="D2288" s="39" t="s">
        <v>393</v>
      </c>
      <c r="E2288" s="39" t="s">
        <v>417</v>
      </c>
      <c r="F2288" s="177" t="s">
        <v>7446</v>
      </c>
      <c r="G2288" s="177" t="s">
        <v>18</v>
      </c>
      <c r="H2288" s="177" t="s">
        <v>18</v>
      </c>
      <c r="I2288" s="177" t="s">
        <v>32</v>
      </c>
      <c r="J2288" s="39" t="s">
        <v>1463</v>
      </c>
      <c r="K2288" s="39" t="s">
        <v>802</v>
      </c>
    </row>
    <row r="2289" spans="1:11">
      <c r="A2289" s="39" t="s">
        <v>7447</v>
      </c>
      <c r="B2289" s="39" t="s">
        <v>7447</v>
      </c>
      <c r="C2289" s="39" t="s">
        <v>35</v>
      </c>
      <c r="D2289" s="39" t="s">
        <v>387</v>
      </c>
      <c r="E2289" s="39" t="s">
        <v>417</v>
      </c>
      <c r="F2289" s="177" t="s">
        <v>7448</v>
      </c>
      <c r="G2289" s="177" t="s">
        <v>18</v>
      </c>
      <c r="H2289" s="177" t="s">
        <v>18</v>
      </c>
      <c r="I2289" s="177" t="s">
        <v>32</v>
      </c>
      <c r="J2289" s="39" t="s">
        <v>1614</v>
      </c>
      <c r="K2289" s="39" t="s">
        <v>802</v>
      </c>
    </row>
    <row r="2290" spans="1:11">
      <c r="A2290" s="39" t="s">
        <v>7449</v>
      </c>
      <c r="B2290" s="39" t="s">
        <v>7449</v>
      </c>
      <c r="C2290" s="39" t="s">
        <v>35</v>
      </c>
      <c r="D2290" s="39" t="s">
        <v>393</v>
      </c>
      <c r="E2290" s="39" t="s">
        <v>417</v>
      </c>
      <c r="F2290" s="177" t="s">
        <v>7450</v>
      </c>
      <c r="G2290" s="177" t="s">
        <v>18</v>
      </c>
      <c r="H2290" s="177" t="s">
        <v>18</v>
      </c>
      <c r="I2290" s="177" t="s">
        <v>32</v>
      </c>
      <c r="J2290" s="39" t="s">
        <v>1614</v>
      </c>
      <c r="K2290" s="39" t="s">
        <v>802</v>
      </c>
    </row>
    <row r="2291" spans="1:11">
      <c r="A2291" s="39" t="s">
        <v>7451</v>
      </c>
      <c r="B2291" s="39" t="s">
        <v>7451</v>
      </c>
      <c r="C2291" s="39" t="s">
        <v>35</v>
      </c>
      <c r="D2291" s="39" t="s">
        <v>387</v>
      </c>
      <c r="E2291" s="39" t="s">
        <v>417</v>
      </c>
      <c r="F2291" s="177" t="s">
        <v>7452</v>
      </c>
      <c r="G2291" s="177" t="s">
        <v>18</v>
      </c>
      <c r="H2291" s="177" t="s">
        <v>18</v>
      </c>
      <c r="I2291" s="177" t="s">
        <v>23</v>
      </c>
      <c r="J2291" s="39" t="s">
        <v>18</v>
      </c>
      <c r="K2291" s="39" t="s">
        <v>485</v>
      </c>
    </row>
    <row r="2292" spans="1:11">
      <c r="A2292" s="39" t="s">
        <v>7453</v>
      </c>
      <c r="B2292" s="39" t="s">
        <v>7453</v>
      </c>
      <c r="C2292" s="39" t="s">
        <v>35</v>
      </c>
      <c r="D2292" s="39" t="s">
        <v>393</v>
      </c>
      <c r="E2292" s="39" t="s">
        <v>417</v>
      </c>
      <c r="F2292" s="177" t="s">
        <v>7454</v>
      </c>
      <c r="G2292" s="177" t="s">
        <v>18</v>
      </c>
      <c r="H2292" s="177" t="s">
        <v>18</v>
      </c>
      <c r="I2292" s="177" t="s">
        <v>23</v>
      </c>
      <c r="J2292" s="39" t="s">
        <v>18</v>
      </c>
      <c r="K2292" s="39" t="s">
        <v>485</v>
      </c>
    </row>
    <row r="2293" spans="1:11">
      <c r="A2293" s="39" t="s">
        <v>7455</v>
      </c>
      <c r="B2293" s="39" t="s">
        <v>7455</v>
      </c>
      <c r="C2293" s="39" t="s">
        <v>35</v>
      </c>
      <c r="D2293" s="39" t="s">
        <v>387</v>
      </c>
      <c r="E2293" s="39" t="s">
        <v>417</v>
      </c>
      <c r="F2293" s="177" t="s">
        <v>7456</v>
      </c>
      <c r="G2293" s="177" t="s">
        <v>18</v>
      </c>
      <c r="H2293" s="177" t="s">
        <v>18</v>
      </c>
      <c r="I2293" s="177" t="s">
        <v>23</v>
      </c>
      <c r="J2293" s="39" t="s">
        <v>18</v>
      </c>
      <c r="K2293" s="39" t="s">
        <v>485</v>
      </c>
    </row>
    <row r="2294" spans="1:11">
      <c r="A2294" s="39" t="s">
        <v>7457</v>
      </c>
      <c r="B2294" s="39" t="s">
        <v>7457</v>
      </c>
      <c r="C2294" s="39" t="s">
        <v>35</v>
      </c>
      <c r="D2294" s="39" t="s">
        <v>393</v>
      </c>
      <c r="E2294" s="39" t="s">
        <v>417</v>
      </c>
      <c r="F2294" s="177" t="s">
        <v>7458</v>
      </c>
      <c r="G2294" s="177" t="s">
        <v>18</v>
      </c>
      <c r="H2294" s="177" t="s">
        <v>18</v>
      </c>
      <c r="I2294" s="177" t="s">
        <v>23</v>
      </c>
      <c r="J2294" s="39" t="s">
        <v>18</v>
      </c>
      <c r="K2294" s="39" t="s">
        <v>485</v>
      </c>
    </row>
    <row r="2295" spans="1:11">
      <c r="A2295" s="39" t="s">
        <v>7459</v>
      </c>
      <c r="B2295" s="39" t="s">
        <v>7459</v>
      </c>
      <c r="C2295" s="39" t="s">
        <v>35</v>
      </c>
      <c r="D2295" s="39" t="s">
        <v>387</v>
      </c>
      <c r="E2295" s="39" t="s">
        <v>417</v>
      </c>
      <c r="F2295" s="177" t="s">
        <v>7460</v>
      </c>
      <c r="G2295" s="177" t="s">
        <v>18</v>
      </c>
      <c r="H2295" s="177" t="s">
        <v>18</v>
      </c>
      <c r="I2295" s="177" t="s">
        <v>32</v>
      </c>
      <c r="J2295" s="39" t="s">
        <v>2675</v>
      </c>
      <c r="K2295" s="39" t="s">
        <v>485</v>
      </c>
    </row>
    <row r="2296" spans="1:11">
      <c r="A2296" s="39" t="s">
        <v>7461</v>
      </c>
      <c r="B2296" s="39" t="s">
        <v>7461</v>
      </c>
      <c r="C2296" s="39" t="s">
        <v>35</v>
      </c>
      <c r="D2296" s="39" t="s">
        <v>393</v>
      </c>
      <c r="E2296" s="39" t="s">
        <v>417</v>
      </c>
      <c r="F2296" s="177" t="s">
        <v>7462</v>
      </c>
      <c r="G2296" s="177" t="s">
        <v>18</v>
      </c>
      <c r="H2296" s="177" t="s">
        <v>18</v>
      </c>
      <c r="I2296" s="177" t="s">
        <v>32</v>
      </c>
      <c r="J2296" s="39" t="s">
        <v>2675</v>
      </c>
      <c r="K2296" s="39" t="s">
        <v>485</v>
      </c>
    </row>
    <row r="2297" spans="1:11">
      <c r="A2297" s="39" t="s">
        <v>7463</v>
      </c>
      <c r="B2297" s="39" t="s">
        <v>7463</v>
      </c>
      <c r="C2297" s="39" t="s">
        <v>35</v>
      </c>
      <c r="D2297" s="39" t="s">
        <v>387</v>
      </c>
      <c r="E2297" s="39" t="s">
        <v>417</v>
      </c>
      <c r="F2297" s="177" t="s">
        <v>7464</v>
      </c>
      <c r="G2297" s="177" t="s">
        <v>18</v>
      </c>
      <c r="H2297" s="177" t="s">
        <v>18</v>
      </c>
      <c r="I2297" s="177" t="s">
        <v>32</v>
      </c>
      <c r="J2297" s="39" t="s">
        <v>1095</v>
      </c>
      <c r="K2297" s="39" t="s">
        <v>485</v>
      </c>
    </row>
    <row r="2298" spans="1:11">
      <c r="A2298" s="39" t="s">
        <v>7465</v>
      </c>
      <c r="B2298" s="39" t="s">
        <v>7465</v>
      </c>
      <c r="C2298" s="39" t="s">
        <v>35</v>
      </c>
      <c r="D2298" s="39" t="s">
        <v>393</v>
      </c>
      <c r="E2298" s="39" t="s">
        <v>417</v>
      </c>
      <c r="F2298" s="177" t="s">
        <v>7466</v>
      </c>
      <c r="G2298" s="177" t="s">
        <v>18</v>
      </c>
      <c r="H2298" s="177" t="s">
        <v>18</v>
      </c>
      <c r="I2298" s="177" t="s">
        <v>32</v>
      </c>
      <c r="J2298" s="39" t="s">
        <v>1095</v>
      </c>
      <c r="K2298" s="39" t="s">
        <v>485</v>
      </c>
    </row>
    <row r="2299" spans="1:11">
      <c r="A2299" s="39" t="s">
        <v>7467</v>
      </c>
      <c r="B2299" s="39" t="s">
        <v>7467</v>
      </c>
      <c r="C2299" s="39" t="s">
        <v>35</v>
      </c>
      <c r="D2299" s="39" t="s">
        <v>387</v>
      </c>
      <c r="E2299" s="39" t="s">
        <v>417</v>
      </c>
      <c r="F2299" s="177" t="s">
        <v>7468</v>
      </c>
      <c r="G2299" s="177" t="s">
        <v>18</v>
      </c>
      <c r="H2299" s="177" t="s">
        <v>18</v>
      </c>
      <c r="I2299" s="177" t="s">
        <v>23</v>
      </c>
      <c r="J2299" s="39" t="s">
        <v>18</v>
      </c>
      <c r="K2299" s="39" t="s">
        <v>485</v>
      </c>
    </row>
    <row r="2300" spans="1:11">
      <c r="A2300" s="39" t="s">
        <v>7469</v>
      </c>
      <c r="B2300" s="39" t="s">
        <v>7469</v>
      </c>
      <c r="C2300" s="39" t="s">
        <v>35</v>
      </c>
      <c r="D2300" s="39" t="s">
        <v>393</v>
      </c>
      <c r="E2300" s="39" t="s">
        <v>417</v>
      </c>
      <c r="F2300" s="177" t="s">
        <v>7470</v>
      </c>
      <c r="G2300" s="177" t="s">
        <v>18</v>
      </c>
      <c r="H2300" s="177" t="s">
        <v>18</v>
      </c>
      <c r="I2300" s="177" t="s">
        <v>23</v>
      </c>
      <c r="J2300" s="39" t="s">
        <v>18</v>
      </c>
      <c r="K2300" s="39" t="s">
        <v>485</v>
      </c>
    </row>
    <row r="2301" spans="1:11">
      <c r="A2301" s="39" t="s">
        <v>7471</v>
      </c>
      <c r="B2301" s="39" t="s">
        <v>7471</v>
      </c>
      <c r="C2301" s="39" t="s">
        <v>35</v>
      </c>
      <c r="D2301" s="39" t="s">
        <v>387</v>
      </c>
      <c r="E2301" s="39" t="s">
        <v>417</v>
      </c>
      <c r="F2301" s="177" t="s">
        <v>7472</v>
      </c>
      <c r="G2301" s="177" t="s">
        <v>18</v>
      </c>
      <c r="H2301" s="177" t="s">
        <v>18</v>
      </c>
      <c r="I2301" s="177" t="s">
        <v>23</v>
      </c>
      <c r="J2301" s="39" t="s">
        <v>18</v>
      </c>
      <c r="K2301" s="39" t="s">
        <v>485</v>
      </c>
    </row>
    <row r="2302" spans="1:11">
      <c r="A2302" s="39" t="s">
        <v>7473</v>
      </c>
      <c r="B2302" s="39" t="s">
        <v>7473</v>
      </c>
      <c r="C2302" s="39" t="s">
        <v>35</v>
      </c>
      <c r="D2302" s="39" t="s">
        <v>393</v>
      </c>
      <c r="E2302" s="39" t="s">
        <v>417</v>
      </c>
      <c r="F2302" s="177" t="s">
        <v>7474</v>
      </c>
      <c r="G2302" s="177" t="s">
        <v>18</v>
      </c>
      <c r="H2302" s="177" t="s">
        <v>18</v>
      </c>
      <c r="I2302" s="177" t="s">
        <v>23</v>
      </c>
      <c r="J2302" s="39" t="s">
        <v>18</v>
      </c>
      <c r="K2302" s="39" t="s">
        <v>485</v>
      </c>
    </row>
    <row r="2303" spans="1:11">
      <c r="A2303" s="39" t="s">
        <v>7475</v>
      </c>
      <c r="B2303" s="39" t="s">
        <v>7476</v>
      </c>
      <c r="C2303" s="39" t="s">
        <v>7348</v>
      </c>
      <c r="D2303" s="39" t="s">
        <v>7047</v>
      </c>
      <c r="E2303" s="39" t="s">
        <v>7477</v>
      </c>
      <c r="F2303" s="177" t="s">
        <v>7478</v>
      </c>
      <c r="G2303" s="177" t="s">
        <v>18</v>
      </c>
      <c r="H2303" s="177" t="s">
        <v>18</v>
      </c>
      <c r="I2303" s="177" t="s">
        <v>32</v>
      </c>
      <c r="J2303" s="39" t="s">
        <v>4045</v>
      </c>
      <c r="K2303" s="39" t="s">
        <v>485</v>
      </c>
    </row>
    <row r="2304" spans="1:11">
      <c r="A2304" s="39" t="s">
        <v>7479</v>
      </c>
      <c r="B2304" s="39" t="s">
        <v>7480</v>
      </c>
      <c r="C2304" s="39" t="s">
        <v>7348</v>
      </c>
      <c r="D2304" s="39" t="s">
        <v>7047</v>
      </c>
      <c r="E2304" s="39" t="s">
        <v>7477</v>
      </c>
      <c r="F2304" s="177" t="s">
        <v>7481</v>
      </c>
      <c r="G2304" s="177" t="s">
        <v>18</v>
      </c>
      <c r="H2304" s="177" t="s">
        <v>18</v>
      </c>
      <c r="I2304" s="177" t="s">
        <v>32</v>
      </c>
      <c r="J2304" s="39" t="s">
        <v>4035</v>
      </c>
      <c r="K2304" s="39" t="s">
        <v>485</v>
      </c>
    </row>
    <row r="2305" spans="1:13">
      <c r="A2305" s="39" t="s">
        <v>7482</v>
      </c>
      <c r="B2305" s="39" t="s">
        <v>7482</v>
      </c>
      <c r="C2305" s="39" t="s">
        <v>35</v>
      </c>
      <c r="D2305" s="39" t="s">
        <v>393</v>
      </c>
      <c r="E2305" s="39" t="s">
        <v>417</v>
      </c>
      <c r="F2305" s="177" t="s">
        <v>7483</v>
      </c>
      <c r="G2305" s="177" t="s">
        <v>18</v>
      </c>
      <c r="H2305" s="177" t="s">
        <v>18</v>
      </c>
      <c r="I2305" s="177" t="s">
        <v>23</v>
      </c>
      <c r="J2305" s="39" t="s">
        <v>18</v>
      </c>
      <c r="K2305" s="39" t="s">
        <v>485</v>
      </c>
    </row>
    <row r="2306" spans="1:13">
      <c r="A2306" s="39" t="s">
        <v>7484</v>
      </c>
      <c r="B2306" s="39" t="s">
        <v>7484</v>
      </c>
      <c r="C2306" s="39" t="s">
        <v>35</v>
      </c>
      <c r="D2306" s="39" t="s">
        <v>387</v>
      </c>
      <c r="E2306" s="39" t="s">
        <v>417</v>
      </c>
      <c r="F2306" s="177" t="s">
        <v>7485</v>
      </c>
      <c r="G2306" s="177" t="s">
        <v>18</v>
      </c>
      <c r="H2306" s="177" t="s">
        <v>18</v>
      </c>
      <c r="I2306" s="177" t="s">
        <v>39</v>
      </c>
      <c r="J2306" s="177" t="s">
        <v>39</v>
      </c>
      <c r="K2306" s="39" t="s">
        <v>485</v>
      </c>
      <c r="L2306" s="39" t="s">
        <v>39</v>
      </c>
      <c r="M2306" s="69" t="s">
        <v>26</v>
      </c>
    </row>
    <row r="2307" spans="1:13">
      <c r="A2307" s="39" t="s">
        <v>7486</v>
      </c>
      <c r="B2307" s="39" t="s">
        <v>7486</v>
      </c>
      <c r="C2307" s="39" t="s">
        <v>35</v>
      </c>
      <c r="D2307" s="39" t="s">
        <v>393</v>
      </c>
      <c r="E2307" s="39" t="s">
        <v>417</v>
      </c>
      <c r="F2307" s="177" t="s">
        <v>7487</v>
      </c>
      <c r="G2307" s="177" t="s">
        <v>18</v>
      </c>
      <c r="H2307" s="177" t="s">
        <v>18</v>
      </c>
      <c r="I2307" s="177" t="s">
        <v>23</v>
      </c>
      <c r="J2307" s="39" t="s">
        <v>18</v>
      </c>
      <c r="K2307" s="39" t="s">
        <v>485</v>
      </c>
    </row>
    <row r="2308" spans="1:13">
      <c r="A2308" s="39" t="s">
        <v>7488</v>
      </c>
      <c r="B2308" s="39" t="s">
        <v>7488</v>
      </c>
      <c r="C2308" s="39" t="s">
        <v>35</v>
      </c>
      <c r="D2308" s="39" t="s">
        <v>387</v>
      </c>
      <c r="E2308" s="39" t="s">
        <v>417</v>
      </c>
      <c r="F2308" s="177" t="s">
        <v>7489</v>
      </c>
      <c r="G2308" s="177" t="s">
        <v>18</v>
      </c>
      <c r="H2308" s="177" t="s">
        <v>18</v>
      </c>
      <c r="I2308" s="177" t="s">
        <v>23</v>
      </c>
      <c r="J2308" s="39" t="s">
        <v>18</v>
      </c>
      <c r="K2308" s="39" t="s">
        <v>485</v>
      </c>
    </row>
    <row r="2309" spans="1:13">
      <c r="A2309" s="39" t="s">
        <v>7490</v>
      </c>
      <c r="B2309" s="39" t="s">
        <v>7490</v>
      </c>
      <c r="C2309" s="39" t="s">
        <v>35</v>
      </c>
      <c r="D2309" s="39" t="s">
        <v>393</v>
      </c>
      <c r="E2309" s="39" t="s">
        <v>417</v>
      </c>
      <c r="F2309" s="177" t="s">
        <v>7491</v>
      </c>
      <c r="G2309" s="177" t="s">
        <v>18</v>
      </c>
      <c r="H2309" s="177" t="s">
        <v>18</v>
      </c>
      <c r="I2309" s="177" t="s">
        <v>23</v>
      </c>
      <c r="J2309" s="39" t="s">
        <v>18</v>
      </c>
      <c r="K2309" s="39" t="s">
        <v>485</v>
      </c>
    </row>
    <row r="2310" spans="1:13">
      <c r="A2310" s="39" t="s">
        <v>7492</v>
      </c>
      <c r="B2310" s="39" t="s">
        <v>7492</v>
      </c>
      <c r="C2310" s="39" t="s">
        <v>35</v>
      </c>
      <c r="D2310" s="39" t="s">
        <v>387</v>
      </c>
      <c r="E2310" s="39" t="s">
        <v>417</v>
      </c>
      <c r="F2310" s="177" t="s">
        <v>7493</v>
      </c>
      <c r="G2310" s="177" t="s">
        <v>18</v>
      </c>
      <c r="H2310" s="177" t="s">
        <v>18</v>
      </c>
      <c r="I2310" s="177" t="s">
        <v>23</v>
      </c>
      <c r="J2310" s="39" t="s">
        <v>18</v>
      </c>
      <c r="K2310" s="39" t="s">
        <v>485</v>
      </c>
    </row>
    <row r="2311" spans="1:13">
      <c r="A2311" s="39" t="s">
        <v>7494</v>
      </c>
      <c r="B2311" s="39" t="s">
        <v>7494</v>
      </c>
      <c r="C2311" s="39" t="s">
        <v>35</v>
      </c>
      <c r="D2311" s="39" t="s">
        <v>393</v>
      </c>
      <c r="E2311" s="39" t="s">
        <v>417</v>
      </c>
      <c r="F2311" s="177" t="s">
        <v>7495</v>
      </c>
      <c r="G2311" s="177" t="s">
        <v>18</v>
      </c>
      <c r="H2311" s="177" t="s">
        <v>18</v>
      </c>
      <c r="I2311" s="177" t="s">
        <v>32</v>
      </c>
      <c r="J2311" s="39" t="s">
        <v>1019</v>
      </c>
      <c r="K2311" s="39" t="s">
        <v>485</v>
      </c>
    </row>
    <row r="2312" spans="1:13">
      <c r="A2312" s="39" t="s">
        <v>7496</v>
      </c>
      <c r="B2312" s="39" t="s">
        <v>7496</v>
      </c>
      <c r="C2312" s="39" t="s">
        <v>35</v>
      </c>
      <c r="D2312" s="39" t="s">
        <v>387</v>
      </c>
      <c r="E2312" s="39" t="s">
        <v>417</v>
      </c>
      <c r="F2312" s="177" t="s">
        <v>7497</v>
      </c>
      <c r="G2312" s="177" t="s">
        <v>18</v>
      </c>
      <c r="H2312" s="177" t="s">
        <v>18</v>
      </c>
      <c r="I2312" s="177" t="s">
        <v>32</v>
      </c>
      <c r="J2312" s="39" t="s">
        <v>1019</v>
      </c>
      <c r="K2312" s="39" t="s">
        <v>485</v>
      </c>
    </row>
    <row r="2313" spans="1:13">
      <c r="A2313" s="39" t="s">
        <v>416</v>
      </c>
      <c r="B2313" s="39" t="s">
        <v>416</v>
      </c>
      <c r="C2313" s="39" t="s">
        <v>35</v>
      </c>
      <c r="D2313" s="39" t="s">
        <v>393</v>
      </c>
      <c r="E2313" s="39" t="s">
        <v>417</v>
      </c>
      <c r="F2313" s="177" t="s">
        <v>418</v>
      </c>
      <c r="G2313" s="177" t="s">
        <v>18</v>
      </c>
      <c r="H2313" s="177" t="s">
        <v>18</v>
      </c>
      <c r="I2313" s="177" t="s">
        <v>23</v>
      </c>
      <c r="J2313" s="39" t="s">
        <v>18</v>
      </c>
      <c r="K2313" s="39" t="s">
        <v>24</v>
      </c>
    </row>
    <row r="2314" spans="1:13">
      <c r="A2314" s="39" t="s">
        <v>419</v>
      </c>
      <c r="B2314" s="39" t="s">
        <v>419</v>
      </c>
      <c r="C2314" s="39" t="s">
        <v>35</v>
      </c>
      <c r="D2314" s="39" t="s">
        <v>387</v>
      </c>
      <c r="E2314" s="39" t="s">
        <v>417</v>
      </c>
      <c r="F2314" s="177" t="s">
        <v>420</v>
      </c>
      <c r="G2314" s="177" t="s">
        <v>18</v>
      </c>
      <c r="H2314" s="177" t="s">
        <v>18</v>
      </c>
      <c r="I2314" s="177" t="s">
        <v>23</v>
      </c>
      <c r="J2314" s="39" t="s">
        <v>18</v>
      </c>
      <c r="K2314" s="39" t="s">
        <v>24</v>
      </c>
    </row>
    <row r="2315" spans="1:13">
      <c r="A2315" s="39" t="s">
        <v>7498</v>
      </c>
      <c r="B2315" s="39" t="s">
        <v>7498</v>
      </c>
      <c r="C2315" s="39" t="s">
        <v>35</v>
      </c>
      <c r="D2315" s="39" t="s">
        <v>393</v>
      </c>
      <c r="E2315" s="39" t="s">
        <v>417</v>
      </c>
      <c r="F2315" s="177" t="s">
        <v>7499</v>
      </c>
      <c r="G2315" s="177" t="s">
        <v>18</v>
      </c>
      <c r="H2315" s="177" t="s">
        <v>18</v>
      </c>
      <c r="I2315" s="177" t="s">
        <v>23</v>
      </c>
      <c r="J2315" s="39" t="s">
        <v>18</v>
      </c>
      <c r="K2315" s="39" t="s">
        <v>485</v>
      </c>
    </row>
    <row r="2316" spans="1:13">
      <c r="A2316" s="39" t="s">
        <v>7500</v>
      </c>
      <c r="B2316" s="39" t="s">
        <v>7500</v>
      </c>
      <c r="C2316" s="39" t="s">
        <v>35</v>
      </c>
      <c r="D2316" s="39" t="s">
        <v>387</v>
      </c>
      <c r="E2316" s="39" t="s">
        <v>417</v>
      </c>
      <c r="F2316" s="177" t="s">
        <v>7501</v>
      </c>
      <c r="G2316" s="177" t="s">
        <v>18</v>
      </c>
      <c r="H2316" s="177" t="s">
        <v>18</v>
      </c>
      <c r="I2316" s="177" t="s">
        <v>23</v>
      </c>
      <c r="J2316" s="39" t="s">
        <v>18</v>
      </c>
      <c r="K2316" s="39" t="s">
        <v>485</v>
      </c>
    </row>
    <row r="2317" spans="1:13">
      <c r="A2317" s="39" t="s">
        <v>7502</v>
      </c>
      <c r="B2317" s="39" t="s">
        <v>7502</v>
      </c>
      <c r="C2317" s="39" t="s">
        <v>35</v>
      </c>
      <c r="D2317" s="39" t="s">
        <v>393</v>
      </c>
      <c r="E2317" s="39" t="s">
        <v>417</v>
      </c>
      <c r="F2317" s="177" t="s">
        <v>7503</v>
      </c>
      <c r="G2317" s="177" t="s">
        <v>18</v>
      </c>
      <c r="H2317" s="177" t="s">
        <v>18</v>
      </c>
      <c r="I2317" s="177" t="s">
        <v>32</v>
      </c>
      <c r="J2317" s="39" t="s">
        <v>7504</v>
      </c>
      <c r="K2317" s="39" t="s">
        <v>485</v>
      </c>
    </row>
    <row r="2318" spans="1:13">
      <c r="A2318" s="39" t="s">
        <v>7505</v>
      </c>
      <c r="B2318" s="39" t="s">
        <v>7505</v>
      </c>
      <c r="C2318" s="39" t="s">
        <v>35</v>
      </c>
      <c r="D2318" s="39" t="s">
        <v>387</v>
      </c>
      <c r="E2318" s="39" t="s">
        <v>417</v>
      </c>
      <c r="F2318" s="177" t="s">
        <v>7506</v>
      </c>
      <c r="G2318" s="177" t="s">
        <v>18</v>
      </c>
      <c r="H2318" s="177" t="s">
        <v>18</v>
      </c>
      <c r="I2318" s="177" t="s">
        <v>32</v>
      </c>
      <c r="J2318" s="39" t="s">
        <v>7504</v>
      </c>
      <c r="K2318" s="39" t="s">
        <v>485</v>
      </c>
    </row>
    <row r="2319" spans="1:13">
      <c r="A2319" s="39" t="s">
        <v>7507</v>
      </c>
      <c r="B2319" s="39" t="s">
        <v>7507</v>
      </c>
      <c r="C2319" s="39" t="s">
        <v>35</v>
      </c>
      <c r="D2319" s="39" t="s">
        <v>393</v>
      </c>
      <c r="E2319" s="39" t="s">
        <v>417</v>
      </c>
      <c r="F2319" s="177" t="s">
        <v>7508</v>
      </c>
      <c r="G2319" s="177" t="s">
        <v>18</v>
      </c>
      <c r="H2319" s="177" t="s">
        <v>18</v>
      </c>
      <c r="I2319" s="177" t="s">
        <v>32</v>
      </c>
      <c r="J2319" s="39" t="s">
        <v>6752</v>
      </c>
      <c r="K2319" s="39" t="s">
        <v>485</v>
      </c>
    </row>
    <row r="2320" spans="1:13">
      <c r="A2320" s="39" t="s">
        <v>7509</v>
      </c>
      <c r="B2320" s="39" t="s">
        <v>7509</v>
      </c>
      <c r="C2320" s="39" t="s">
        <v>35</v>
      </c>
      <c r="D2320" s="39" t="s">
        <v>387</v>
      </c>
      <c r="E2320" s="39" t="s">
        <v>417</v>
      </c>
      <c r="F2320" s="177" t="s">
        <v>7510</v>
      </c>
      <c r="G2320" s="177" t="s">
        <v>18</v>
      </c>
      <c r="H2320" s="177" t="s">
        <v>18</v>
      </c>
      <c r="I2320" s="177" t="s">
        <v>32</v>
      </c>
      <c r="J2320" s="39" t="s">
        <v>6752</v>
      </c>
      <c r="K2320" s="39" t="s">
        <v>485</v>
      </c>
    </row>
    <row r="2321" spans="1:13">
      <c r="A2321" s="39" t="s">
        <v>7511</v>
      </c>
      <c r="B2321" s="39" t="s">
        <v>7511</v>
      </c>
      <c r="C2321" s="39" t="s">
        <v>35</v>
      </c>
      <c r="D2321" s="39" t="s">
        <v>393</v>
      </c>
      <c r="E2321" s="39" t="s">
        <v>417</v>
      </c>
      <c r="F2321" s="177" t="s">
        <v>7512</v>
      </c>
      <c r="G2321" s="177" t="s">
        <v>18</v>
      </c>
      <c r="H2321" s="177" t="s">
        <v>18</v>
      </c>
      <c r="I2321" s="177" t="s">
        <v>32</v>
      </c>
      <c r="J2321" s="39" t="s">
        <v>4185</v>
      </c>
      <c r="K2321" s="39" t="s">
        <v>485</v>
      </c>
    </row>
    <row r="2322" spans="1:13">
      <c r="A2322" s="39" t="s">
        <v>7513</v>
      </c>
      <c r="B2322" s="39" t="s">
        <v>7513</v>
      </c>
      <c r="C2322" s="39" t="s">
        <v>35</v>
      </c>
      <c r="D2322" s="39" t="s">
        <v>387</v>
      </c>
      <c r="E2322" s="39" t="s">
        <v>417</v>
      </c>
      <c r="F2322" s="177" t="s">
        <v>7514</v>
      </c>
      <c r="G2322" s="177" t="s">
        <v>18</v>
      </c>
      <c r="H2322" s="177" t="s">
        <v>18</v>
      </c>
      <c r="I2322" s="177" t="s">
        <v>32</v>
      </c>
      <c r="J2322" s="39" t="s">
        <v>4185</v>
      </c>
      <c r="K2322" s="39" t="s">
        <v>485</v>
      </c>
    </row>
    <row r="2323" spans="1:13">
      <c r="A2323" s="39" t="s">
        <v>7515</v>
      </c>
      <c r="B2323" s="39" t="s">
        <v>7515</v>
      </c>
      <c r="C2323" s="39" t="s">
        <v>35</v>
      </c>
      <c r="D2323" s="39" t="s">
        <v>393</v>
      </c>
      <c r="E2323" s="39" t="s">
        <v>417</v>
      </c>
      <c r="F2323" s="177" t="s">
        <v>7516</v>
      </c>
      <c r="G2323" s="177" t="s">
        <v>18</v>
      </c>
      <c r="H2323" s="177" t="s">
        <v>18</v>
      </c>
      <c r="I2323" s="177" t="s">
        <v>32</v>
      </c>
      <c r="J2323" s="461" t="s">
        <v>924</v>
      </c>
      <c r="K2323" s="39" t="s">
        <v>485</v>
      </c>
    </row>
    <row r="2324" spans="1:13">
      <c r="A2324" s="39" t="s">
        <v>7517</v>
      </c>
      <c r="B2324" s="39" t="s">
        <v>7517</v>
      </c>
      <c r="C2324" s="39" t="s">
        <v>35</v>
      </c>
      <c r="D2324" s="39" t="s">
        <v>387</v>
      </c>
      <c r="E2324" s="39" t="s">
        <v>417</v>
      </c>
      <c r="F2324" s="177" t="s">
        <v>7518</v>
      </c>
      <c r="G2324" s="177" t="s">
        <v>18</v>
      </c>
      <c r="H2324" s="177" t="s">
        <v>18</v>
      </c>
      <c r="I2324" s="177" t="s">
        <v>32</v>
      </c>
      <c r="J2324" s="461" t="s">
        <v>924</v>
      </c>
      <c r="K2324" s="39" t="s">
        <v>485</v>
      </c>
    </row>
    <row r="2325" spans="1:13">
      <c r="A2325" s="39" t="s">
        <v>7519</v>
      </c>
      <c r="B2325" s="39" t="s">
        <v>7519</v>
      </c>
      <c r="C2325" s="39" t="s">
        <v>35</v>
      </c>
      <c r="D2325" s="39" t="s">
        <v>393</v>
      </c>
      <c r="E2325" s="39" t="s">
        <v>417</v>
      </c>
      <c r="F2325" s="177" t="s">
        <v>7520</v>
      </c>
      <c r="G2325" s="177" t="s">
        <v>18</v>
      </c>
      <c r="H2325" s="177" t="s">
        <v>18</v>
      </c>
      <c r="I2325" s="177" t="s">
        <v>32</v>
      </c>
      <c r="J2325" s="39" t="s">
        <v>1126</v>
      </c>
      <c r="K2325" s="39" t="s">
        <v>485</v>
      </c>
    </row>
    <row r="2326" spans="1:13">
      <c r="A2326" s="39" t="s">
        <v>7521</v>
      </c>
      <c r="B2326" s="39" t="s">
        <v>7521</v>
      </c>
      <c r="C2326" s="39" t="s">
        <v>35</v>
      </c>
      <c r="D2326" s="39" t="s">
        <v>387</v>
      </c>
      <c r="E2326" s="39" t="s">
        <v>417</v>
      </c>
      <c r="F2326" s="177" t="s">
        <v>7522</v>
      </c>
      <c r="G2326" s="177" t="s">
        <v>18</v>
      </c>
      <c r="H2326" s="177" t="s">
        <v>18</v>
      </c>
      <c r="I2326" s="177" t="s">
        <v>32</v>
      </c>
      <c r="J2326" s="39" t="s">
        <v>1126</v>
      </c>
      <c r="K2326" s="39" t="s">
        <v>485</v>
      </c>
    </row>
    <row r="2327" spans="1:13">
      <c r="A2327" s="39" t="s">
        <v>7523</v>
      </c>
      <c r="B2327" s="39" t="s">
        <v>7523</v>
      </c>
      <c r="C2327" s="39" t="s">
        <v>35</v>
      </c>
      <c r="D2327" s="39" t="s">
        <v>393</v>
      </c>
      <c r="E2327" s="39" t="s">
        <v>417</v>
      </c>
      <c r="F2327" s="177" t="s">
        <v>7524</v>
      </c>
      <c r="G2327" s="177" t="s">
        <v>18</v>
      </c>
      <c r="H2327" s="177" t="s">
        <v>18</v>
      </c>
      <c r="I2327" s="177" t="s">
        <v>23</v>
      </c>
      <c r="J2327" s="39" t="s">
        <v>18</v>
      </c>
      <c r="K2327" s="39" t="s">
        <v>485</v>
      </c>
    </row>
    <row r="2328" spans="1:13">
      <c r="A2328" s="39" t="s">
        <v>7525</v>
      </c>
      <c r="B2328" s="39" t="s">
        <v>7525</v>
      </c>
      <c r="C2328" s="39" t="s">
        <v>35</v>
      </c>
      <c r="D2328" s="39" t="s">
        <v>387</v>
      </c>
      <c r="E2328" s="39" t="s">
        <v>417</v>
      </c>
      <c r="F2328" s="177" t="s">
        <v>7526</v>
      </c>
      <c r="G2328" s="177" t="s">
        <v>18</v>
      </c>
      <c r="H2328" s="177" t="s">
        <v>18</v>
      </c>
      <c r="I2328" s="177" t="s">
        <v>32</v>
      </c>
      <c r="J2328" s="39" t="s">
        <v>2765</v>
      </c>
      <c r="K2328" s="39" t="s">
        <v>485</v>
      </c>
      <c r="M2328" s="69" t="s">
        <v>26</v>
      </c>
    </row>
    <row r="2329" spans="1:13">
      <c r="A2329" s="39" t="s">
        <v>7527</v>
      </c>
      <c r="B2329" s="39" t="s">
        <v>7527</v>
      </c>
      <c r="C2329" s="39" t="s">
        <v>35</v>
      </c>
      <c r="D2329" s="39" t="s">
        <v>393</v>
      </c>
      <c r="E2329" s="39" t="s">
        <v>417</v>
      </c>
      <c r="F2329" s="177" t="s">
        <v>7528</v>
      </c>
      <c r="G2329" s="177" t="s">
        <v>18</v>
      </c>
      <c r="H2329" s="177" t="s">
        <v>18</v>
      </c>
      <c r="I2329" s="177" t="s">
        <v>23</v>
      </c>
      <c r="J2329" s="39" t="s">
        <v>18</v>
      </c>
      <c r="K2329" s="39" t="s">
        <v>485</v>
      </c>
    </row>
    <row r="2330" spans="1:13">
      <c r="A2330" s="39" t="s">
        <v>7529</v>
      </c>
      <c r="B2330" s="39" t="s">
        <v>7529</v>
      </c>
      <c r="C2330" s="39" t="s">
        <v>35</v>
      </c>
      <c r="D2330" s="39" t="s">
        <v>387</v>
      </c>
      <c r="E2330" s="39" t="s">
        <v>417</v>
      </c>
      <c r="F2330" s="177" t="s">
        <v>7530</v>
      </c>
      <c r="G2330" s="177" t="s">
        <v>18</v>
      </c>
      <c r="H2330" s="177" t="s">
        <v>18</v>
      </c>
      <c r="I2330" s="177" t="s">
        <v>23</v>
      </c>
      <c r="J2330" s="39" t="s">
        <v>18</v>
      </c>
      <c r="K2330" s="39" t="s">
        <v>485</v>
      </c>
    </row>
    <row r="2331" spans="1:13">
      <c r="A2331" s="39" t="s">
        <v>7531</v>
      </c>
      <c r="B2331" s="39" t="s">
        <v>7531</v>
      </c>
      <c r="C2331" s="39" t="s">
        <v>35</v>
      </c>
      <c r="D2331" s="39" t="s">
        <v>393</v>
      </c>
      <c r="E2331" s="39" t="s">
        <v>417</v>
      </c>
      <c r="F2331" s="177" t="s">
        <v>7532</v>
      </c>
      <c r="G2331" s="177" t="s">
        <v>18</v>
      </c>
      <c r="H2331" s="177" t="s">
        <v>18</v>
      </c>
      <c r="I2331" s="177" t="s">
        <v>32</v>
      </c>
      <c r="J2331" s="39" t="s">
        <v>2821</v>
      </c>
      <c r="K2331" s="39" t="s">
        <v>485</v>
      </c>
    </row>
    <row r="2332" spans="1:13">
      <c r="A2332" s="39" t="s">
        <v>7533</v>
      </c>
      <c r="B2332" s="39" t="s">
        <v>7533</v>
      </c>
      <c r="C2332" s="39" t="s">
        <v>35</v>
      </c>
      <c r="D2332" s="39" t="s">
        <v>387</v>
      </c>
      <c r="E2332" s="39" t="s">
        <v>417</v>
      </c>
      <c r="F2332" s="177" t="s">
        <v>7534</v>
      </c>
      <c r="G2332" s="177" t="s">
        <v>18</v>
      </c>
      <c r="H2332" s="177" t="s">
        <v>18</v>
      </c>
      <c r="I2332" s="177" t="s">
        <v>32</v>
      </c>
      <c r="J2332" s="39" t="s">
        <v>2821</v>
      </c>
      <c r="K2332" s="39" t="s">
        <v>485</v>
      </c>
    </row>
    <row r="2333" spans="1:13">
      <c r="A2333" s="39" t="s">
        <v>7535</v>
      </c>
      <c r="B2333" s="39" t="s">
        <v>7535</v>
      </c>
      <c r="C2333" s="39" t="s">
        <v>35</v>
      </c>
      <c r="D2333" s="39" t="s">
        <v>393</v>
      </c>
      <c r="E2333" s="39" t="s">
        <v>417</v>
      </c>
      <c r="F2333" s="177" t="s">
        <v>7536</v>
      </c>
      <c r="G2333" s="177" t="s">
        <v>18</v>
      </c>
      <c r="H2333" s="177" t="s">
        <v>18</v>
      </c>
      <c r="I2333" s="177" t="s">
        <v>32</v>
      </c>
      <c r="J2333" s="39" t="s">
        <v>1915</v>
      </c>
      <c r="K2333" s="39" t="s">
        <v>485</v>
      </c>
    </row>
    <row r="2334" spans="1:13">
      <c r="A2334" s="39" t="s">
        <v>7537</v>
      </c>
      <c r="B2334" s="39" t="s">
        <v>7537</v>
      </c>
      <c r="C2334" s="39" t="s">
        <v>35</v>
      </c>
      <c r="D2334" s="39" t="s">
        <v>387</v>
      </c>
      <c r="E2334" s="39" t="s">
        <v>417</v>
      </c>
      <c r="F2334" s="177" t="s">
        <v>7538</v>
      </c>
      <c r="G2334" s="177" t="s">
        <v>18</v>
      </c>
      <c r="H2334" s="177" t="s">
        <v>18</v>
      </c>
      <c r="I2334" s="177" t="s">
        <v>32</v>
      </c>
      <c r="J2334" s="39" t="s">
        <v>1915</v>
      </c>
      <c r="K2334" s="39" t="s">
        <v>485</v>
      </c>
    </row>
    <row r="2335" spans="1:13">
      <c r="A2335" s="39" t="s">
        <v>7539</v>
      </c>
      <c r="B2335" s="39" t="s">
        <v>7539</v>
      </c>
      <c r="C2335" s="39" t="s">
        <v>35</v>
      </c>
      <c r="D2335" s="39" t="s">
        <v>393</v>
      </c>
      <c r="E2335" s="39" t="s">
        <v>417</v>
      </c>
      <c r="F2335" s="177" t="s">
        <v>7540</v>
      </c>
      <c r="G2335" s="177" t="s">
        <v>18</v>
      </c>
      <c r="H2335" s="177" t="s">
        <v>18</v>
      </c>
      <c r="I2335" s="177" t="s">
        <v>32</v>
      </c>
      <c r="J2335" s="39" t="s">
        <v>947</v>
      </c>
      <c r="K2335" s="39" t="s">
        <v>485</v>
      </c>
    </row>
    <row r="2336" spans="1:13">
      <c r="A2336" s="39" t="s">
        <v>7541</v>
      </c>
      <c r="B2336" s="39" t="s">
        <v>7541</v>
      </c>
      <c r="C2336" s="39" t="s">
        <v>35</v>
      </c>
      <c r="D2336" s="39" t="s">
        <v>387</v>
      </c>
      <c r="E2336" s="39" t="s">
        <v>417</v>
      </c>
      <c r="F2336" s="177" t="s">
        <v>7542</v>
      </c>
      <c r="G2336" s="177" t="s">
        <v>18</v>
      </c>
      <c r="H2336" s="177" t="s">
        <v>18</v>
      </c>
      <c r="I2336" s="177" t="s">
        <v>32</v>
      </c>
      <c r="J2336" s="39" t="s">
        <v>947</v>
      </c>
      <c r="K2336" s="39" t="s">
        <v>485</v>
      </c>
    </row>
    <row r="2337" spans="1:11">
      <c r="A2337" s="39" t="s">
        <v>7543</v>
      </c>
      <c r="B2337" s="39" t="s">
        <v>7543</v>
      </c>
      <c r="C2337" s="39" t="s">
        <v>35</v>
      </c>
      <c r="D2337" s="39" t="s">
        <v>393</v>
      </c>
      <c r="E2337" s="39" t="s">
        <v>417</v>
      </c>
      <c r="F2337" s="177" t="s">
        <v>7540</v>
      </c>
      <c r="G2337" s="177" t="s">
        <v>18</v>
      </c>
      <c r="H2337" s="177" t="s">
        <v>18</v>
      </c>
      <c r="I2337" s="177" t="s">
        <v>23</v>
      </c>
      <c r="J2337" s="39" t="s">
        <v>18</v>
      </c>
      <c r="K2337" s="39" t="s">
        <v>485</v>
      </c>
    </row>
    <row r="2338" spans="1:11">
      <c r="A2338" s="39" t="s">
        <v>7544</v>
      </c>
      <c r="B2338" s="39" t="s">
        <v>7544</v>
      </c>
      <c r="C2338" s="39" t="s">
        <v>35</v>
      </c>
      <c r="D2338" s="39" t="s">
        <v>387</v>
      </c>
      <c r="E2338" s="39" t="s">
        <v>417</v>
      </c>
      <c r="F2338" s="177" t="s">
        <v>7545</v>
      </c>
      <c r="G2338" s="177" t="s">
        <v>18</v>
      </c>
      <c r="H2338" s="177" t="s">
        <v>18</v>
      </c>
      <c r="I2338" s="177" t="s">
        <v>23</v>
      </c>
      <c r="J2338" s="39" t="s">
        <v>18</v>
      </c>
      <c r="K2338" s="39" t="s">
        <v>485</v>
      </c>
    </row>
    <row r="2339" spans="1:11">
      <c r="A2339" s="39" t="s">
        <v>7546</v>
      </c>
      <c r="B2339" s="39" t="s">
        <v>7546</v>
      </c>
      <c r="C2339" s="39" t="s">
        <v>35</v>
      </c>
      <c r="D2339" s="39" t="s">
        <v>393</v>
      </c>
      <c r="E2339" s="39" t="s">
        <v>417</v>
      </c>
      <c r="F2339" s="177" t="s">
        <v>7547</v>
      </c>
      <c r="G2339" s="177" t="s">
        <v>18</v>
      </c>
      <c r="H2339" s="177" t="s">
        <v>18</v>
      </c>
      <c r="I2339" s="177" t="s">
        <v>32</v>
      </c>
      <c r="J2339" s="39" t="s">
        <v>2232</v>
      </c>
      <c r="K2339" s="39" t="s">
        <v>485</v>
      </c>
    </row>
    <row r="2340" spans="1:11">
      <c r="A2340" s="39" t="s">
        <v>7548</v>
      </c>
      <c r="B2340" s="39" t="s">
        <v>7548</v>
      </c>
      <c r="C2340" s="39" t="s">
        <v>35</v>
      </c>
      <c r="D2340" s="39" t="s">
        <v>387</v>
      </c>
      <c r="E2340" s="39" t="s">
        <v>417</v>
      </c>
      <c r="F2340" s="177" t="s">
        <v>7549</v>
      </c>
      <c r="G2340" s="177" t="s">
        <v>18</v>
      </c>
      <c r="H2340" s="177" t="s">
        <v>18</v>
      </c>
      <c r="I2340" s="177" t="s">
        <v>32</v>
      </c>
      <c r="J2340" s="39" t="s">
        <v>2232</v>
      </c>
      <c r="K2340" s="39" t="s">
        <v>485</v>
      </c>
    </row>
    <row r="2341" spans="1:11">
      <c r="A2341" s="39" t="s">
        <v>7550</v>
      </c>
      <c r="B2341" s="39" t="s">
        <v>7550</v>
      </c>
      <c r="C2341" s="39" t="s">
        <v>35</v>
      </c>
      <c r="D2341" s="39" t="s">
        <v>393</v>
      </c>
      <c r="E2341" s="39" t="s">
        <v>417</v>
      </c>
      <c r="F2341" s="177" t="s">
        <v>7551</v>
      </c>
      <c r="G2341" s="177" t="s">
        <v>18</v>
      </c>
      <c r="H2341" s="177" t="s">
        <v>18</v>
      </c>
      <c r="I2341" s="177" t="s">
        <v>32</v>
      </c>
      <c r="J2341" s="39" t="s">
        <v>3525</v>
      </c>
      <c r="K2341" s="39" t="s">
        <v>485</v>
      </c>
    </row>
    <row r="2342" spans="1:11">
      <c r="A2342" s="39" t="s">
        <v>7552</v>
      </c>
      <c r="B2342" s="39" t="s">
        <v>7552</v>
      </c>
      <c r="C2342" s="39" t="s">
        <v>35</v>
      </c>
      <c r="D2342" s="39" t="s">
        <v>387</v>
      </c>
      <c r="E2342" s="39" t="s">
        <v>417</v>
      </c>
      <c r="F2342" s="177" t="s">
        <v>7553</v>
      </c>
      <c r="G2342" s="177" t="s">
        <v>18</v>
      </c>
      <c r="H2342" s="177" t="s">
        <v>18</v>
      </c>
      <c r="I2342" s="177" t="s">
        <v>32</v>
      </c>
      <c r="J2342" s="39" t="s">
        <v>3525</v>
      </c>
      <c r="K2342" s="39" t="s">
        <v>485</v>
      </c>
    </row>
    <row r="2343" spans="1:11">
      <c r="A2343" s="39" t="s">
        <v>7554</v>
      </c>
      <c r="B2343" s="39" t="s">
        <v>7554</v>
      </c>
      <c r="C2343" s="39" t="s">
        <v>35</v>
      </c>
      <c r="D2343" s="39" t="s">
        <v>393</v>
      </c>
      <c r="E2343" s="39" t="s">
        <v>417</v>
      </c>
      <c r="F2343" s="177" t="s">
        <v>7555</v>
      </c>
      <c r="G2343" s="177" t="s">
        <v>18</v>
      </c>
      <c r="H2343" s="177" t="s">
        <v>18</v>
      </c>
      <c r="I2343" s="177" t="s">
        <v>32</v>
      </c>
      <c r="J2343" s="39" t="s">
        <v>2710</v>
      </c>
      <c r="K2343" s="39" t="s">
        <v>485</v>
      </c>
    </row>
    <row r="2344" spans="1:11">
      <c r="A2344" s="39" t="s">
        <v>7556</v>
      </c>
      <c r="B2344" s="39" t="s">
        <v>7556</v>
      </c>
      <c r="C2344" s="39" t="s">
        <v>35</v>
      </c>
      <c r="D2344" s="39" t="s">
        <v>387</v>
      </c>
      <c r="E2344" s="39" t="s">
        <v>417</v>
      </c>
      <c r="F2344" s="177" t="s">
        <v>7557</v>
      </c>
      <c r="G2344" s="177" t="s">
        <v>18</v>
      </c>
      <c r="H2344" s="177" t="s">
        <v>18</v>
      </c>
      <c r="I2344" s="177" t="s">
        <v>32</v>
      </c>
      <c r="J2344" s="39" t="s">
        <v>2710</v>
      </c>
      <c r="K2344" s="39" t="s">
        <v>485</v>
      </c>
    </row>
    <row r="2345" spans="1:11">
      <c r="A2345" s="39" t="s">
        <v>7558</v>
      </c>
      <c r="B2345" s="39" t="s">
        <v>7558</v>
      </c>
      <c r="C2345" s="39" t="s">
        <v>35</v>
      </c>
      <c r="D2345" s="39" t="s">
        <v>393</v>
      </c>
      <c r="E2345" s="39" t="s">
        <v>417</v>
      </c>
      <c r="F2345" s="177" t="s">
        <v>7559</v>
      </c>
      <c r="G2345" s="177" t="s">
        <v>18</v>
      </c>
      <c r="H2345" s="177" t="s">
        <v>18</v>
      </c>
      <c r="I2345" s="177" t="s">
        <v>32</v>
      </c>
      <c r="J2345" s="39" t="s">
        <v>3285</v>
      </c>
      <c r="K2345" s="39" t="s">
        <v>485</v>
      </c>
    </row>
    <row r="2346" spans="1:11">
      <c r="A2346" s="39" t="s">
        <v>7560</v>
      </c>
      <c r="B2346" s="39" t="s">
        <v>7560</v>
      </c>
      <c r="C2346" s="39" t="s">
        <v>35</v>
      </c>
      <c r="D2346" s="39" t="s">
        <v>387</v>
      </c>
      <c r="E2346" s="39" t="s">
        <v>417</v>
      </c>
      <c r="F2346" s="177" t="s">
        <v>7561</v>
      </c>
      <c r="G2346" s="177" t="s">
        <v>18</v>
      </c>
      <c r="H2346" s="177" t="s">
        <v>18</v>
      </c>
      <c r="I2346" s="177" t="s">
        <v>32</v>
      </c>
      <c r="J2346" s="417" t="s">
        <v>3285</v>
      </c>
      <c r="K2346" s="39" t="s">
        <v>485</v>
      </c>
    </row>
    <row r="2347" spans="1:11">
      <c r="A2347" s="39" t="s">
        <v>7562</v>
      </c>
      <c r="B2347" s="39" t="s">
        <v>7562</v>
      </c>
      <c r="C2347" s="39" t="s">
        <v>35</v>
      </c>
      <c r="D2347" s="39" t="s">
        <v>393</v>
      </c>
      <c r="E2347" s="39" t="s">
        <v>417</v>
      </c>
      <c r="F2347" s="177" t="s">
        <v>7563</v>
      </c>
      <c r="G2347" s="177" t="s">
        <v>18</v>
      </c>
      <c r="H2347" s="177" t="s">
        <v>18</v>
      </c>
      <c r="I2347" s="177" t="s">
        <v>23</v>
      </c>
      <c r="J2347" s="39" t="s">
        <v>18</v>
      </c>
      <c r="K2347" s="39" t="s">
        <v>485</v>
      </c>
    </row>
    <row r="2348" spans="1:11">
      <c r="A2348" s="39" t="s">
        <v>7564</v>
      </c>
      <c r="B2348" s="39" t="s">
        <v>7564</v>
      </c>
      <c r="C2348" s="39" t="s">
        <v>35</v>
      </c>
      <c r="D2348" s="39" t="s">
        <v>387</v>
      </c>
      <c r="E2348" s="39" t="s">
        <v>417</v>
      </c>
      <c r="F2348" s="177" t="s">
        <v>7565</v>
      </c>
      <c r="G2348" s="177" t="s">
        <v>18</v>
      </c>
      <c r="H2348" s="177" t="s">
        <v>18</v>
      </c>
      <c r="I2348" s="177" t="s">
        <v>23</v>
      </c>
      <c r="J2348" s="39" t="s">
        <v>18</v>
      </c>
      <c r="K2348" s="39" t="s">
        <v>485</v>
      </c>
    </row>
    <row r="2349" spans="1:11">
      <c r="A2349" s="39" t="s">
        <v>7566</v>
      </c>
      <c r="B2349" s="39" t="s">
        <v>7566</v>
      </c>
      <c r="C2349" s="39" t="s">
        <v>35</v>
      </c>
      <c r="D2349" s="39" t="s">
        <v>393</v>
      </c>
      <c r="E2349" s="39" t="s">
        <v>417</v>
      </c>
      <c r="F2349" s="177" t="s">
        <v>7567</v>
      </c>
      <c r="G2349" s="177" t="s">
        <v>18</v>
      </c>
      <c r="H2349" s="177" t="s">
        <v>18</v>
      </c>
      <c r="I2349" s="177" t="s">
        <v>32</v>
      </c>
      <c r="J2349" s="39" t="s">
        <v>1158</v>
      </c>
      <c r="K2349" s="39" t="s">
        <v>485</v>
      </c>
    </row>
    <row r="2350" spans="1:11">
      <c r="A2350" s="39" t="s">
        <v>7568</v>
      </c>
      <c r="B2350" s="39" t="s">
        <v>7568</v>
      </c>
      <c r="C2350" s="39" t="s">
        <v>35</v>
      </c>
      <c r="D2350" s="39" t="s">
        <v>387</v>
      </c>
      <c r="E2350" s="39" t="s">
        <v>417</v>
      </c>
      <c r="F2350" s="177" t="s">
        <v>7569</v>
      </c>
      <c r="G2350" s="177" t="s">
        <v>18</v>
      </c>
      <c r="H2350" s="177" t="s">
        <v>18</v>
      </c>
      <c r="I2350" s="177" t="s">
        <v>32</v>
      </c>
      <c r="J2350" s="39" t="s">
        <v>1158</v>
      </c>
      <c r="K2350" s="39" t="s">
        <v>485</v>
      </c>
    </row>
    <row r="2351" spans="1:11">
      <c r="A2351" s="39" t="s">
        <v>7570</v>
      </c>
      <c r="B2351" s="39" t="s">
        <v>7570</v>
      </c>
      <c r="C2351" s="39" t="s">
        <v>35</v>
      </c>
      <c r="D2351" s="39" t="s">
        <v>393</v>
      </c>
      <c r="E2351" s="39" t="s">
        <v>417</v>
      </c>
      <c r="F2351" s="177" t="s">
        <v>7571</v>
      </c>
      <c r="G2351" s="177" t="s">
        <v>18</v>
      </c>
      <c r="H2351" s="177" t="s">
        <v>18</v>
      </c>
      <c r="I2351" s="177" t="s">
        <v>32</v>
      </c>
      <c r="J2351" s="39" t="s">
        <v>3379</v>
      </c>
      <c r="K2351" s="39" t="s">
        <v>485</v>
      </c>
    </row>
    <row r="2352" spans="1:11">
      <c r="A2352" s="39" t="s">
        <v>7572</v>
      </c>
      <c r="B2352" s="39" t="s">
        <v>7572</v>
      </c>
      <c r="C2352" s="39" t="s">
        <v>35</v>
      </c>
      <c r="D2352" s="39" t="s">
        <v>387</v>
      </c>
      <c r="E2352" s="39" t="s">
        <v>417</v>
      </c>
      <c r="F2352" s="177" t="s">
        <v>7573</v>
      </c>
      <c r="G2352" s="177" t="s">
        <v>18</v>
      </c>
      <c r="H2352" s="177" t="s">
        <v>18</v>
      </c>
      <c r="I2352" s="177" t="s">
        <v>32</v>
      </c>
      <c r="J2352" s="39" t="s">
        <v>3379</v>
      </c>
      <c r="K2352" s="39" t="s">
        <v>485</v>
      </c>
    </row>
    <row r="2353" spans="1:13">
      <c r="A2353" s="39" t="s">
        <v>7574</v>
      </c>
      <c r="B2353" s="39" t="s">
        <v>7574</v>
      </c>
      <c r="C2353" s="39" t="s">
        <v>35</v>
      </c>
      <c r="D2353" s="39" t="s">
        <v>393</v>
      </c>
      <c r="E2353" s="39" t="s">
        <v>417</v>
      </c>
      <c r="F2353" s="177" t="s">
        <v>7575</v>
      </c>
      <c r="G2353" s="177" t="s">
        <v>18</v>
      </c>
      <c r="H2353" s="177" t="s">
        <v>18</v>
      </c>
      <c r="I2353" s="177" t="s">
        <v>32</v>
      </c>
      <c r="J2353" s="39" t="s">
        <v>2930</v>
      </c>
      <c r="K2353" s="39" t="s">
        <v>485</v>
      </c>
    </row>
    <row r="2354" spans="1:13">
      <c r="A2354" s="39" t="s">
        <v>7576</v>
      </c>
      <c r="B2354" s="39" t="s">
        <v>7576</v>
      </c>
      <c r="C2354" s="39" t="s">
        <v>35</v>
      </c>
      <c r="D2354" s="39" t="s">
        <v>387</v>
      </c>
      <c r="E2354" s="39" t="s">
        <v>417</v>
      </c>
      <c r="F2354" s="177" t="s">
        <v>7577</v>
      </c>
      <c r="G2354" s="177" t="s">
        <v>18</v>
      </c>
      <c r="H2354" s="177" t="s">
        <v>18</v>
      </c>
      <c r="I2354" s="177" t="s">
        <v>32</v>
      </c>
      <c r="J2354" s="39" t="s">
        <v>2930</v>
      </c>
      <c r="K2354" s="39" t="s">
        <v>485</v>
      </c>
    </row>
    <row r="2355" spans="1:13">
      <c r="A2355" s="39" t="s">
        <v>7578</v>
      </c>
      <c r="B2355" s="39" t="s">
        <v>7578</v>
      </c>
      <c r="C2355" s="39" t="s">
        <v>35</v>
      </c>
      <c r="D2355" s="39" t="s">
        <v>393</v>
      </c>
      <c r="E2355" s="39" t="s">
        <v>417</v>
      </c>
      <c r="F2355" s="177" t="s">
        <v>7579</v>
      </c>
      <c r="G2355" s="177" t="s">
        <v>18</v>
      </c>
      <c r="H2355" s="177" t="s">
        <v>18</v>
      </c>
      <c r="I2355" s="177" t="s">
        <v>32</v>
      </c>
      <c r="J2355" s="39" t="s">
        <v>7580</v>
      </c>
      <c r="K2355" s="39" t="s">
        <v>485</v>
      </c>
    </row>
    <row r="2356" spans="1:13">
      <c r="A2356" s="39" t="s">
        <v>7581</v>
      </c>
      <c r="B2356" s="39" t="s">
        <v>7581</v>
      </c>
      <c r="C2356" s="39" t="s">
        <v>35</v>
      </c>
      <c r="D2356" s="39" t="s">
        <v>387</v>
      </c>
      <c r="E2356" s="39" t="s">
        <v>417</v>
      </c>
      <c r="F2356" s="177" t="s">
        <v>7582</v>
      </c>
      <c r="G2356" s="177" t="s">
        <v>18</v>
      </c>
      <c r="H2356" s="177" t="s">
        <v>18</v>
      </c>
      <c r="I2356" s="177" t="s">
        <v>39</v>
      </c>
      <c r="J2356" s="39" t="s">
        <v>18</v>
      </c>
      <c r="K2356" s="39" t="s">
        <v>485</v>
      </c>
      <c r="L2356" s="39" t="s">
        <v>7583</v>
      </c>
      <c r="M2356" s="69" t="s">
        <v>26</v>
      </c>
    </row>
    <row r="2357" spans="1:13">
      <c r="A2357" s="39" t="s">
        <v>7584</v>
      </c>
      <c r="B2357" s="39" t="s">
        <v>7584</v>
      </c>
      <c r="C2357" s="39" t="s">
        <v>35</v>
      </c>
      <c r="D2357" s="39" t="s">
        <v>393</v>
      </c>
      <c r="E2357" s="39" t="s">
        <v>417</v>
      </c>
      <c r="F2357" s="177" t="s">
        <v>7585</v>
      </c>
      <c r="G2357" s="177" t="s">
        <v>18</v>
      </c>
      <c r="H2357" s="177" t="s">
        <v>18</v>
      </c>
      <c r="I2357" s="177" t="s">
        <v>23</v>
      </c>
      <c r="J2357" s="39" t="s">
        <v>18</v>
      </c>
      <c r="K2357" s="39" t="s">
        <v>485</v>
      </c>
    </row>
    <row r="2358" spans="1:13">
      <c r="A2358" s="39" t="s">
        <v>7586</v>
      </c>
      <c r="B2358" s="39" t="s">
        <v>7586</v>
      </c>
      <c r="C2358" s="39" t="s">
        <v>35</v>
      </c>
      <c r="D2358" s="39" t="s">
        <v>387</v>
      </c>
      <c r="E2358" s="39" t="s">
        <v>417</v>
      </c>
      <c r="F2358" s="177" t="s">
        <v>7587</v>
      </c>
      <c r="G2358" s="177" t="s">
        <v>18</v>
      </c>
      <c r="H2358" s="177" t="s">
        <v>18</v>
      </c>
      <c r="I2358" s="177" t="s">
        <v>23</v>
      </c>
      <c r="J2358" s="39" t="s">
        <v>18</v>
      </c>
      <c r="K2358" s="39" t="s">
        <v>485</v>
      </c>
    </row>
    <row r="2359" spans="1:13">
      <c r="A2359" s="39" t="s">
        <v>7588</v>
      </c>
      <c r="B2359" s="39" t="s">
        <v>7588</v>
      </c>
      <c r="C2359" s="39" t="s">
        <v>35</v>
      </c>
      <c r="D2359" s="39" t="s">
        <v>393</v>
      </c>
      <c r="E2359" s="39" t="s">
        <v>417</v>
      </c>
      <c r="F2359" s="177" t="s">
        <v>7589</v>
      </c>
      <c r="G2359" s="177" t="s">
        <v>18</v>
      </c>
      <c r="H2359" s="177" t="s">
        <v>18</v>
      </c>
      <c r="I2359" s="177" t="s">
        <v>23</v>
      </c>
      <c r="J2359" s="39" t="s">
        <v>18</v>
      </c>
      <c r="K2359" s="39" t="s">
        <v>485</v>
      </c>
    </row>
    <row r="2360" spans="1:13">
      <c r="A2360" s="39" t="s">
        <v>7590</v>
      </c>
      <c r="B2360" s="39" t="s">
        <v>7590</v>
      </c>
      <c r="C2360" s="39" t="s">
        <v>35</v>
      </c>
      <c r="D2360" s="39" t="s">
        <v>387</v>
      </c>
      <c r="E2360" s="39" t="s">
        <v>417</v>
      </c>
      <c r="F2360" s="177" t="s">
        <v>7591</v>
      </c>
      <c r="G2360" s="177" t="s">
        <v>18</v>
      </c>
      <c r="H2360" s="177" t="s">
        <v>18</v>
      </c>
      <c r="I2360" s="177" t="s">
        <v>23</v>
      </c>
      <c r="J2360" s="39" t="s">
        <v>18</v>
      </c>
      <c r="K2360" s="39" t="s">
        <v>485</v>
      </c>
    </row>
    <row r="2361" spans="1:13">
      <c r="A2361" s="39" t="s">
        <v>7592</v>
      </c>
      <c r="B2361" s="39" t="s">
        <v>7592</v>
      </c>
      <c r="C2361" s="39" t="s">
        <v>35</v>
      </c>
      <c r="D2361" s="39" t="s">
        <v>393</v>
      </c>
      <c r="E2361" s="39" t="s">
        <v>417</v>
      </c>
      <c r="F2361" s="177" t="s">
        <v>7593</v>
      </c>
      <c r="G2361" s="177" t="s">
        <v>18</v>
      </c>
      <c r="H2361" s="177" t="s">
        <v>18</v>
      </c>
      <c r="I2361" s="177" t="s">
        <v>23</v>
      </c>
      <c r="J2361" s="39" t="s">
        <v>18</v>
      </c>
      <c r="K2361" s="39" t="s">
        <v>485</v>
      </c>
    </row>
    <row r="2362" spans="1:13">
      <c r="A2362" s="39" t="s">
        <v>7594</v>
      </c>
      <c r="B2362" s="39" t="s">
        <v>7594</v>
      </c>
      <c r="C2362" s="39" t="s">
        <v>35</v>
      </c>
      <c r="D2362" s="39" t="s">
        <v>387</v>
      </c>
      <c r="E2362" s="39" t="s">
        <v>417</v>
      </c>
      <c r="F2362" s="177" t="s">
        <v>7595</v>
      </c>
      <c r="G2362" s="177" t="s">
        <v>18</v>
      </c>
      <c r="H2362" s="177" t="s">
        <v>18</v>
      </c>
      <c r="I2362" s="177" t="s">
        <v>23</v>
      </c>
      <c r="J2362" s="39" t="s">
        <v>18</v>
      </c>
      <c r="K2362" s="39" t="s">
        <v>485</v>
      </c>
    </row>
    <row r="2363" spans="1:13">
      <c r="A2363" s="39" t="s">
        <v>7596</v>
      </c>
      <c r="B2363" s="39" t="s">
        <v>7596</v>
      </c>
      <c r="C2363" s="39" t="s">
        <v>35</v>
      </c>
      <c r="D2363" s="39" t="s">
        <v>393</v>
      </c>
      <c r="E2363" s="39" t="s">
        <v>417</v>
      </c>
      <c r="F2363" s="177" t="s">
        <v>7597</v>
      </c>
      <c r="G2363" s="177" t="s">
        <v>18</v>
      </c>
      <c r="H2363" s="177" t="s">
        <v>18</v>
      </c>
      <c r="I2363" s="177" t="s">
        <v>32</v>
      </c>
      <c r="J2363" s="39" t="s">
        <v>2892</v>
      </c>
      <c r="K2363" s="39" t="s">
        <v>485</v>
      </c>
    </row>
    <row r="2364" spans="1:13">
      <c r="A2364" s="39" t="s">
        <v>7598</v>
      </c>
      <c r="B2364" s="39" t="s">
        <v>7598</v>
      </c>
      <c r="C2364" s="39" t="s">
        <v>35</v>
      </c>
      <c r="D2364" s="39" t="s">
        <v>387</v>
      </c>
      <c r="E2364" s="39" t="s">
        <v>417</v>
      </c>
      <c r="F2364" s="177" t="s">
        <v>7599</v>
      </c>
      <c r="G2364" s="177" t="s">
        <v>18</v>
      </c>
      <c r="H2364" s="177" t="s">
        <v>18</v>
      </c>
      <c r="I2364" s="177" t="s">
        <v>32</v>
      </c>
      <c r="J2364" s="39" t="s">
        <v>2892</v>
      </c>
      <c r="K2364" s="39" t="s">
        <v>485</v>
      </c>
    </row>
    <row r="2365" spans="1:13">
      <c r="A2365" s="39" t="s">
        <v>7600</v>
      </c>
      <c r="B2365" s="39" t="s">
        <v>7600</v>
      </c>
      <c r="C2365" s="39" t="s">
        <v>480</v>
      </c>
      <c r="D2365" s="39" t="s">
        <v>332</v>
      </c>
      <c r="E2365" s="39" t="s">
        <v>7396</v>
      </c>
      <c r="F2365" s="177" t="s">
        <v>7601</v>
      </c>
      <c r="G2365" s="177" t="s">
        <v>7602</v>
      </c>
      <c r="H2365" s="177" t="s">
        <v>7603</v>
      </c>
      <c r="I2365" s="177" t="s">
        <v>32</v>
      </c>
      <c r="J2365" s="39" t="s">
        <v>2958</v>
      </c>
      <c r="K2365" s="39" t="s">
        <v>485</v>
      </c>
    </row>
    <row r="2366" spans="1:13">
      <c r="A2366" s="39" t="s">
        <v>7604</v>
      </c>
      <c r="B2366" s="39" t="s">
        <v>7604</v>
      </c>
      <c r="C2366" s="39" t="s">
        <v>480</v>
      </c>
      <c r="D2366" s="39" t="s">
        <v>332</v>
      </c>
      <c r="E2366" s="39" t="s">
        <v>7396</v>
      </c>
      <c r="F2366" s="177" t="s">
        <v>7605</v>
      </c>
      <c r="G2366" s="177" t="s">
        <v>7606</v>
      </c>
      <c r="H2366" s="177" t="s">
        <v>7607</v>
      </c>
      <c r="I2366" s="177" t="s">
        <v>32</v>
      </c>
      <c r="J2366" s="39" t="s">
        <v>1224</v>
      </c>
      <c r="K2366" s="39" t="s">
        <v>802</v>
      </c>
    </row>
    <row r="2367" spans="1:13">
      <c r="A2367" s="39" t="s">
        <v>7608</v>
      </c>
      <c r="B2367" s="39" t="s">
        <v>7608</v>
      </c>
      <c r="C2367" s="39" t="s">
        <v>407</v>
      </c>
      <c r="D2367" s="39" t="s">
        <v>7609</v>
      </c>
      <c r="E2367" s="39" t="s">
        <v>463</v>
      </c>
      <c r="G2367" s="177" t="s">
        <v>18</v>
      </c>
      <c r="H2367" s="177" t="s">
        <v>18</v>
      </c>
      <c r="I2367" s="177" t="s">
        <v>32</v>
      </c>
      <c r="J2367" s="39" t="s">
        <v>3285</v>
      </c>
      <c r="K2367" s="39" t="s">
        <v>485</v>
      </c>
    </row>
    <row r="2368" spans="1:13">
      <c r="A2368" s="39" t="s">
        <v>7610</v>
      </c>
      <c r="B2368" s="39" t="s">
        <v>7610</v>
      </c>
      <c r="C2368" s="39" t="s">
        <v>407</v>
      </c>
      <c r="D2368" s="39" t="s">
        <v>7609</v>
      </c>
      <c r="E2368" s="39" t="s">
        <v>463</v>
      </c>
      <c r="G2368" s="177" t="s">
        <v>18</v>
      </c>
      <c r="H2368" s="177" t="s">
        <v>18</v>
      </c>
      <c r="I2368" s="177" t="s">
        <v>23</v>
      </c>
      <c r="J2368" s="39" t="s">
        <v>18</v>
      </c>
      <c r="K2368" s="39" t="s">
        <v>485</v>
      </c>
    </row>
    <row r="2369" spans="1:12">
      <c r="A2369" s="39" t="s">
        <v>7611</v>
      </c>
      <c r="B2369" s="39" t="s">
        <v>7612</v>
      </c>
      <c r="C2369" s="39" t="s">
        <v>7046</v>
      </c>
      <c r="D2369" s="39" t="s">
        <v>7047</v>
      </c>
      <c r="E2369" s="39" t="s">
        <v>7613</v>
      </c>
      <c r="F2369" s="39" t="s">
        <v>7614</v>
      </c>
      <c r="G2369" s="177" t="s">
        <v>18</v>
      </c>
      <c r="H2369" s="177" t="s">
        <v>18</v>
      </c>
      <c r="I2369" s="177" t="s">
        <v>32</v>
      </c>
      <c r="J2369" s="39" t="s">
        <v>1915</v>
      </c>
      <c r="K2369" s="39" t="s">
        <v>485</v>
      </c>
    </row>
    <row r="2370" spans="1:12">
      <c r="A2370" s="39" t="s">
        <v>7615</v>
      </c>
      <c r="B2370" s="39" t="s">
        <v>7616</v>
      </c>
      <c r="C2370" s="39" t="s">
        <v>7046</v>
      </c>
      <c r="D2370" s="39" t="s">
        <v>7047</v>
      </c>
      <c r="E2370" s="39" t="s">
        <v>7613</v>
      </c>
      <c r="F2370" s="39" t="s">
        <v>7617</v>
      </c>
      <c r="G2370" s="177" t="s">
        <v>18</v>
      </c>
      <c r="H2370" s="177" t="s">
        <v>18</v>
      </c>
      <c r="I2370" s="177" t="s">
        <v>32</v>
      </c>
      <c r="J2370" s="39" t="s">
        <v>545</v>
      </c>
      <c r="K2370" s="39" t="s">
        <v>546</v>
      </c>
    </row>
    <row r="2371" spans="1:12">
      <c r="A2371" s="39" t="s">
        <v>7618</v>
      </c>
      <c r="B2371" s="39" t="s">
        <v>7619</v>
      </c>
      <c r="C2371" s="39" t="s">
        <v>7620</v>
      </c>
      <c r="D2371" s="39" t="s">
        <v>7047</v>
      </c>
      <c r="E2371" s="39" t="s">
        <v>7621</v>
      </c>
      <c r="F2371" s="177" t="s">
        <v>7622</v>
      </c>
      <c r="G2371" s="177" t="s">
        <v>18</v>
      </c>
      <c r="H2371" s="177" t="s">
        <v>18</v>
      </c>
      <c r="I2371" s="177" t="s">
        <v>32</v>
      </c>
      <c r="J2371" s="39" t="s">
        <v>4276</v>
      </c>
      <c r="K2371" s="39" t="s">
        <v>546</v>
      </c>
    </row>
    <row r="2372" spans="1:12">
      <c r="A2372" s="39" t="s">
        <v>7623</v>
      </c>
      <c r="B2372" s="39" t="s">
        <v>7623</v>
      </c>
      <c r="C2372" s="39" t="s">
        <v>7624</v>
      </c>
      <c r="D2372" s="39" t="s">
        <v>460</v>
      </c>
      <c r="E2372" s="39" t="s">
        <v>7625</v>
      </c>
      <c r="F2372" s="177" t="s">
        <v>7626</v>
      </c>
      <c r="G2372" s="177" t="s">
        <v>18</v>
      </c>
      <c r="H2372" s="177" t="s">
        <v>18</v>
      </c>
      <c r="I2372" s="177" t="s">
        <v>32</v>
      </c>
      <c r="J2372" s="39" t="s">
        <v>4805</v>
      </c>
      <c r="K2372" s="39" t="s">
        <v>485</v>
      </c>
    </row>
    <row r="2373" spans="1:12">
      <c r="A2373" s="39" t="s">
        <v>7627</v>
      </c>
      <c r="B2373" s="39" t="s">
        <v>7627</v>
      </c>
      <c r="C2373" s="39" t="s">
        <v>7624</v>
      </c>
      <c r="D2373" s="39" t="s">
        <v>460</v>
      </c>
      <c r="E2373" s="39" t="s">
        <v>7628</v>
      </c>
      <c r="F2373" s="177" t="s">
        <v>7629</v>
      </c>
      <c r="G2373" s="177" t="s">
        <v>18</v>
      </c>
      <c r="H2373" s="177" t="s">
        <v>18</v>
      </c>
      <c r="I2373" s="177" t="s">
        <v>32</v>
      </c>
      <c r="J2373" s="39" t="s">
        <v>4805</v>
      </c>
      <c r="K2373" s="39" t="s">
        <v>485</v>
      </c>
    </row>
    <row r="2374" spans="1:12">
      <c r="A2374" s="39" t="s">
        <v>7630</v>
      </c>
      <c r="B2374" s="39" t="s">
        <v>7630</v>
      </c>
      <c r="C2374" s="39" t="s">
        <v>7631</v>
      </c>
      <c r="D2374" s="39" t="s">
        <v>460</v>
      </c>
      <c r="E2374" s="39" t="s">
        <v>7632</v>
      </c>
      <c r="F2374" s="177" t="s">
        <v>7633</v>
      </c>
      <c r="G2374" s="177" t="s">
        <v>18</v>
      </c>
      <c r="H2374" s="177" t="s">
        <v>18</v>
      </c>
      <c r="I2374" s="177" t="s">
        <v>32</v>
      </c>
      <c r="J2374" s="39" t="s">
        <v>4805</v>
      </c>
      <c r="K2374" s="39" t="s">
        <v>485</v>
      </c>
    </row>
    <row r="2375" spans="1:12">
      <c r="A2375" s="39" t="s">
        <v>7634</v>
      </c>
      <c r="B2375" s="39" t="s">
        <v>7635</v>
      </c>
      <c r="C2375" s="39" t="s">
        <v>35</v>
      </c>
      <c r="D2375" s="39" t="s">
        <v>339</v>
      </c>
      <c r="E2375" s="39" t="s">
        <v>7636</v>
      </c>
      <c r="F2375" s="177" t="s">
        <v>7637</v>
      </c>
      <c r="G2375" s="177" t="s">
        <v>7638</v>
      </c>
      <c r="H2375" s="177" t="s">
        <v>7639</v>
      </c>
      <c r="I2375" s="177" t="s">
        <v>32</v>
      </c>
      <c r="J2375" s="39" t="s">
        <v>1088</v>
      </c>
      <c r="K2375" s="39" t="s">
        <v>485</v>
      </c>
    </row>
    <row r="2376" spans="1:12">
      <c r="A2376" s="39" t="s">
        <v>7640</v>
      </c>
      <c r="B2376" s="39" t="s">
        <v>7641</v>
      </c>
      <c r="C2376" s="39" t="s">
        <v>35</v>
      </c>
      <c r="D2376" s="39" t="s">
        <v>7642</v>
      </c>
      <c r="E2376" s="39" t="s">
        <v>397</v>
      </c>
      <c r="F2376" s="177" t="s">
        <v>7643</v>
      </c>
      <c r="G2376" s="177" t="s">
        <v>7643</v>
      </c>
      <c r="H2376" s="177" t="s">
        <v>7644</v>
      </c>
      <c r="I2376" s="177" t="s">
        <v>23</v>
      </c>
      <c r="J2376" s="39" t="s">
        <v>18</v>
      </c>
      <c r="K2376" s="39" t="s">
        <v>485</v>
      </c>
    </row>
    <row r="2377" spans="1:12">
      <c r="A2377" s="39" t="s">
        <v>7645</v>
      </c>
      <c r="B2377" s="39" t="s">
        <v>7646</v>
      </c>
      <c r="C2377" s="39" t="s">
        <v>35</v>
      </c>
      <c r="D2377" s="39" t="s">
        <v>7642</v>
      </c>
      <c r="E2377" s="39" t="s">
        <v>397</v>
      </c>
      <c r="F2377" s="177" t="s">
        <v>7647</v>
      </c>
      <c r="G2377" s="177" t="s">
        <v>7647</v>
      </c>
      <c r="H2377" s="177" t="s">
        <v>7648</v>
      </c>
      <c r="I2377" s="177" t="s">
        <v>32</v>
      </c>
      <c r="J2377" s="39" t="s">
        <v>2040</v>
      </c>
      <c r="K2377" s="39" t="s">
        <v>485</v>
      </c>
    </row>
    <row r="2378" spans="1:12">
      <c r="A2378" s="39" t="s">
        <v>7649</v>
      </c>
      <c r="B2378" s="39" t="s">
        <v>7650</v>
      </c>
      <c r="C2378" s="39" t="s">
        <v>35</v>
      </c>
      <c r="D2378" s="39" t="s">
        <v>7642</v>
      </c>
      <c r="E2378" s="39" t="s">
        <v>397</v>
      </c>
      <c r="F2378" s="177" t="s">
        <v>7651</v>
      </c>
      <c r="G2378" s="177" t="s">
        <v>7651</v>
      </c>
      <c r="H2378" s="177" t="s">
        <v>7652</v>
      </c>
      <c r="I2378" s="177" t="s">
        <v>32</v>
      </c>
      <c r="J2378" s="39" t="s">
        <v>1112</v>
      </c>
      <c r="K2378" s="39" t="s">
        <v>485</v>
      </c>
    </row>
    <row r="2379" spans="1:12">
      <c r="A2379" s="39" t="s">
        <v>7653</v>
      </c>
      <c r="B2379" s="39" t="s">
        <v>7654</v>
      </c>
      <c r="C2379" s="39" t="s">
        <v>35</v>
      </c>
      <c r="D2379" s="39" t="s">
        <v>7642</v>
      </c>
      <c r="E2379" s="39" t="s">
        <v>397</v>
      </c>
      <c r="F2379" s="177" t="s">
        <v>7655</v>
      </c>
      <c r="G2379" s="177" t="s">
        <v>7655</v>
      </c>
      <c r="H2379" s="177" t="s">
        <v>7656</v>
      </c>
      <c r="I2379" s="177" t="s">
        <v>32</v>
      </c>
      <c r="J2379" s="39" t="s">
        <v>4185</v>
      </c>
      <c r="K2379" s="39" t="s">
        <v>485</v>
      </c>
    </row>
    <row r="2380" spans="1:12">
      <c r="A2380" s="39" t="s">
        <v>7657</v>
      </c>
      <c r="B2380" s="39" t="s">
        <v>7657</v>
      </c>
      <c r="C2380" s="39" t="s">
        <v>7658</v>
      </c>
      <c r="D2380" s="39" t="s">
        <v>407</v>
      </c>
      <c r="E2380" s="39" t="s">
        <v>463</v>
      </c>
      <c r="G2380" s="177" t="s">
        <v>18</v>
      </c>
      <c r="H2380" s="177" t="s">
        <v>18</v>
      </c>
      <c r="I2380" s="177" t="s">
        <v>32</v>
      </c>
      <c r="J2380" s="39" t="s">
        <v>4276</v>
      </c>
      <c r="K2380" s="39" t="s">
        <v>546</v>
      </c>
    </row>
    <row r="2381" spans="1:12">
      <c r="A2381" s="39" t="s">
        <v>7659</v>
      </c>
      <c r="B2381" s="39" t="s">
        <v>7659</v>
      </c>
      <c r="C2381" s="417" t="s">
        <v>7658</v>
      </c>
      <c r="D2381" s="39" t="s">
        <v>407</v>
      </c>
      <c r="E2381" s="417" t="s">
        <v>463</v>
      </c>
      <c r="G2381" s="177" t="s">
        <v>18</v>
      </c>
      <c r="H2381" s="177" t="s">
        <v>18</v>
      </c>
      <c r="I2381" s="177" t="s">
        <v>32</v>
      </c>
      <c r="J2381" s="39" t="s">
        <v>7660</v>
      </c>
      <c r="K2381" s="39" t="s">
        <v>485</v>
      </c>
      <c r="L2381" s="417"/>
    </row>
    <row r="2382" spans="1:12">
      <c r="A2382" s="39" t="s">
        <v>7661</v>
      </c>
      <c r="B2382" s="39" t="s">
        <v>7661</v>
      </c>
      <c r="C2382" s="39" t="s">
        <v>7658</v>
      </c>
      <c r="D2382" s="39" t="s">
        <v>407</v>
      </c>
      <c r="E2382" s="39" t="s">
        <v>463</v>
      </c>
      <c r="G2382" s="177" t="s">
        <v>18</v>
      </c>
      <c r="H2382" s="177" t="s">
        <v>18</v>
      </c>
      <c r="I2382" s="177" t="s">
        <v>23</v>
      </c>
      <c r="J2382" s="39" t="s">
        <v>18</v>
      </c>
      <c r="K2382" s="39" t="s">
        <v>485</v>
      </c>
    </row>
    <row r="2383" spans="1:12">
      <c r="A2383" s="39" t="s">
        <v>7662</v>
      </c>
      <c r="B2383" s="39" t="s">
        <v>7662</v>
      </c>
      <c r="C2383" s="39" t="s">
        <v>7658</v>
      </c>
      <c r="D2383" s="39" t="s">
        <v>407</v>
      </c>
      <c r="E2383" s="39" t="s">
        <v>463</v>
      </c>
      <c r="G2383" s="177" t="s">
        <v>18</v>
      </c>
      <c r="H2383" s="177" t="s">
        <v>18</v>
      </c>
      <c r="I2383" s="177" t="s">
        <v>23</v>
      </c>
      <c r="J2383" s="39" t="s">
        <v>18</v>
      </c>
      <c r="K2383" s="39" t="s">
        <v>485</v>
      </c>
    </row>
    <row r="2384" spans="1:12">
      <c r="A2384" s="39" t="s">
        <v>7663</v>
      </c>
      <c r="B2384" s="39" t="s">
        <v>7663</v>
      </c>
      <c r="C2384" s="39" t="s">
        <v>7664</v>
      </c>
      <c r="D2384" s="39" t="s">
        <v>407</v>
      </c>
      <c r="E2384" s="39" t="s">
        <v>7665</v>
      </c>
      <c r="G2384" s="177" t="s">
        <v>18</v>
      </c>
      <c r="H2384" s="177" t="s">
        <v>18</v>
      </c>
      <c r="I2384" s="177" t="s">
        <v>23</v>
      </c>
      <c r="J2384" s="39" t="s">
        <v>18</v>
      </c>
      <c r="K2384" s="39" t="s">
        <v>485</v>
      </c>
    </row>
    <row r="2385" spans="1:11">
      <c r="A2385" s="39" t="s">
        <v>7666</v>
      </c>
      <c r="B2385" s="39" t="s">
        <v>7666</v>
      </c>
      <c r="C2385" s="39" t="s">
        <v>35</v>
      </c>
      <c r="D2385" s="39" t="s">
        <v>387</v>
      </c>
      <c r="E2385" s="39" t="s">
        <v>410</v>
      </c>
      <c r="F2385" s="177" t="s">
        <v>7667</v>
      </c>
      <c r="G2385" s="177" t="s">
        <v>18</v>
      </c>
      <c r="H2385" s="177" t="s">
        <v>18</v>
      </c>
      <c r="I2385" s="177" t="s">
        <v>32</v>
      </c>
      <c r="J2385" s="39" t="s">
        <v>1393</v>
      </c>
      <c r="K2385" s="39" t="s">
        <v>485</v>
      </c>
    </row>
    <row r="2386" spans="1:11">
      <c r="A2386" s="39" t="s">
        <v>7668</v>
      </c>
      <c r="B2386" s="39" t="s">
        <v>7668</v>
      </c>
      <c r="C2386" s="39" t="s">
        <v>35</v>
      </c>
      <c r="D2386" s="39" t="s">
        <v>387</v>
      </c>
      <c r="E2386" s="39" t="s">
        <v>410</v>
      </c>
      <c r="F2386" s="177" t="s">
        <v>7669</v>
      </c>
      <c r="G2386" s="177" t="s">
        <v>18</v>
      </c>
      <c r="H2386" s="177" t="s">
        <v>18</v>
      </c>
      <c r="I2386" s="177" t="s">
        <v>32</v>
      </c>
      <c r="J2386" s="39" t="s">
        <v>18</v>
      </c>
      <c r="K2386" s="39" t="s">
        <v>485</v>
      </c>
    </row>
    <row r="2387" spans="1:11">
      <c r="A2387" s="39" t="s">
        <v>7670</v>
      </c>
      <c r="B2387" s="39" t="s">
        <v>7670</v>
      </c>
      <c r="C2387" s="39" t="s">
        <v>35</v>
      </c>
      <c r="D2387" s="39" t="s">
        <v>387</v>
      </c>
      <c r="E2387" s="39" t="s">
        <v>410</v>
      </c>
      <c r="F2387" s="177" t="s">
        <v>7671</v>
      </c>
      <c r="G2387" s="177" t="s">
        <v>18</v>
      </c>
      <c r="H2387" s="177" t="s">
        <v>18</v>
      </c>
      <c r="I2387" s="177" t="s">
        <v>32</v>
      </c>
      <c r="J2387" s="39" t="s">
        <v>1887</v>
      </c>
      <c r="K2387" s="39" t="s">
        <v>485</v>
      </c>
    </row>
    <row r="2388" spans="1:11">
      <c r="A2388" s="39" t="s">
        <v>421</v>
      </c>
      <c r="B2388" s="39" t="s">
        <v>421</v>
      </c>
      <c r="C2388" s="39" t="s">
        <v>35</v>
      </c>
      <c r="D2388" s="39" t="s">
        <v>387</v>
      </c>
      <c r="E2388" s="39" t="s">
        <v>410</v>
      </c>
      <c r="F2388" s="177" t="s">
        <v>422</v>
      </c>
      <c r="G2388" s="177" t="s">
        <v>18</v>
      </c>
      <c r="H2388" s="177" t="s">
        <v>18</v>
      </c>
      <c r="I2388" s="177" t="s">
        <v>32</v>
      </c>
      <c r="J2388" s="39" t="s">
        <v>175</v>
      </c>
      <c r="K2388" s="39" t="s">
        <v>78</v>
      </c>
    </row>
    <row r="2389" spans="1:11">
      <c r="A2389" s="39" t="s">
        <v>7672</v>
      </c>
      <c r="B2389" s="39" t="s">
        <v>7672</v>
      </c>
      <c r="C2389" s="39" t="s">
        <v>35</v>
      </c>
      <c r="D2389" s="39" t="s">
        <v>387</v>
      </c>
      <c r="E2389" s="39" t="s">
        <v>410</v>
      </c>
      <c r="F2389" s="177" t="s">
        <v>7673</v>
      </c>
      <c r="G2389" s="177" t="s">
        <v>18</v>
      </c>
      <c r="H2389" s="177" t="s">
        <v>18</v>
      </c>
      <c r="I2389" s="177" t="s">
        <v>32</v>
      </c>
      <c r="J2389" s="39" t="s">
        <v>947</v>
      </c>
      <c r="K2389" s="39" t="s">
        <v>485</v>
      </c>
    </row>
    <row r="2390" spans="1:11">
      <c r="A2390" s="39" t="s">
        <v>7674</v>
      </c>
      <c r="B2390" s="39" t="s">
        <v>7674</v>
      </c>
      <c r="C2390" s="39" t="s">
        <v>35</v>
      </c>
      <c r="D2390" s="39" t="s">
        <v>387</v>
      </c>
      <c r="E2390" s="39" t="s">
        <v>410</v>
      </c>
      <c r="F2390" s="177" t="s">
        <v>7675</v>
      </c>
      <c r="G2390" s="177" t="s">
        <v>18</v>
      </c>
      <c r="H2390" s="177" t="s">
        <v>18</v>
      </c>
      <c r="I2390" s="177" t="s">
        <v>23</v>
      </c>
      <c r="J2390" s="39" t="s">
        <v>18</v>
      </c>
      <c r="K2390" s="39" t="s">
        <v>485</v>
      </c>
    </row>
    <row r="2391" spans="1:11">
      <c r="A2391" s="39" t="s">
        <v>7676</v>
      </c>
      <c r="B2391" s="39" t="s">
        <v>7676</v>
      </c>
      <c r="C2391" s="39" t="s">
        <v>35</v>
      </c>
      <c r="D2391" s="39" t="s">
        <v>387</v>
      </c>
      <c r="E2391" s="39" t="s">
        <v>410</v>
      </c>
      <c r="F2391" s="177" t="s">
        <v>7677</v>
      </c>
      <c r="G2391" s="177" t="s">
        <v>18</v>
      </c>
      <c r="H2391" s="177" t="s">
        <v>18</v>
      </c>
      <c r="I2391" s="177" t="s">
        <v>23</v>
      </c>
      <c r="J2391" s="39" t="s">
        <v>18</v>
      </c>
      <c r="K2391" s="39" t="s">
        <v>485</v>
      </c>
    </row>
    <row r="2392" spans="1:11">
      <c r="A2392" s="39" t="s">
        <v>7678</v>
      </c>
      <c r="B2392" s="39" t="s">
        <v>7678</v>
      </c>
      <c r="C2392" s="39" t="s">
        <v>35</v>
      </c>
      <c r="D2392" s="39" t="s">
        <v>387</v>
      </c>
      <c r="E2392" s="39" t="s">
        <v>410</v>
      </c>
      <c r="F2392" s="177" t="s">
        <v>7679</v>
      </c>
      <c r="G2392" s="177" t="s">
        <v>18</v>
      </c>
      <c r="H2392" s="177" t="s">
        <v>18</v>
      </c>
      <c r="I2392" s="177" t="s">
        <v>23</v>
      </c>
      <c r="J2392" s="39" t="s">
        <v>18</v>
      </c>
      <c r="K2392" s="39" t="s">
        <v>485</v>
      </c>
    </row>
    <row r="2393" spans="1:11">
      <c r="A2393" s="39" t="s">
        <v>7680</v>
      </c>
      <c r="B2393" s="39" t="s">
        <v>7680</v>
      </c>
      <c r="C2393" s="39" t="s">
        <v>35</v>
      </c>
      <c r="D2393" s="39" t="s">
        <v>387</v>
      </c>
      <c r="E2393" s="39" t="s">
        <v>410</v>
      </c>
      <c r="F2393" s="177" t="s">
        <v>7681</v>
      </c>
      <c r="G2393" s="177" t="s">
        <v>18</v>
      </c>
      <c r="H2393" s="177" t="s">
        <v>18</v>
      </c>
      <c r="I2393" s="177" t="s">
        <v>23</v>
      </c>
      <c r="J2393" s="39" t="s">
        <v>18</v>
      </c>
      <c r="K2393" s="39" t="s">
        <v>485</v>
      </c>
    </row>
    <row r="2394" spans="1:11">
      <c r="A2394" s="39" t="s">
        <v>7682</v>
      </c>
      <c r="B2394" s="39" t="s">
        <v>7682</v>
      </c>
      <c r="C2394" s="39" t="s">
        <v>35</v>
      </c>
      <c r="D2394" s="39" t="s">
        <v>387</v>
      </c>
      <c r="E2394" s="39" t="s">
        <v>410</v>
      </c>
      <c r="F2394" s="177" t="s">
        <v>7683</v>
      </c>
      <c r="G2394" s="177" t="s">
        <v>18</v>
      </c>
      <c r="H2394" s="177" t="s">
        <v>18</v>
      </c>
      <c r="I2394" s="177" t="s">
        <v>32</v>
      </c>
      <c r="J2394" s="39" t="s">
        <v>4912</v>
      </c>
      <c r="K2394" s="39" t="s">
        <v>485</v>
      </c>
    </row>
    <row r="2395" spans="1:11">
      <c r="A2395" s="39" t="s">
        <v>7684</v>
      </c>
      <c r="B2395" s="39" t="s">
        <v>7684</v>
      </c>
      <c r="C2395" s="39" t="s">
        <v>35</v>
      </c>
      <c r="D2395" s="39" t="s">
        <v>387</v>
      </c>
      <c r="E2395" s="39" t="s">
        <v>410</v>
      </c>
      <c r="F2395" s="177" t="s">
        <v>7685</v>
      </c>
      <c r="G2395" s="177" t="s">
        <v>18</v>
      </c>
      <c r="H2395" s="177" t="s">
        <v>18</v>
      </c>
      <c r="I2395" s="177" t="s">
        <v>32</v>
      </c>
      <c r="J2395" s="39" t="s">
        <v>1224</v>
      </c>
      <c r="K2395" s="39" t="s">
        <v>802</v>
      </c>
    </row>
    <row r="2396" spans="1:11">
      <c r="A2396" s="39" t="s">
        <v>7686</v>
      </c>
      <c r="B2396" s="39" t="s">
        <v>7686</v>
      </c>
      <c r="C2396" s="39" t="s">
        <v>35</v>
      </c>
      <c r="D2396" s="39" t="s">
        <v>387</v>
      </c>
      <c r="E2396" s="39" t="s">
        <v>410</v>
      </c>
      <c r="F2396" s="177" t="s">
        <v>7687</v>
      </c>
      <c r="G2396" s="177" t="s">
        <v>18</v>
      </c>
      <c r="H2396" s="177" t="s">
        <v>18</v>
      </c>
      <c r="I2396" s="177" t="s">
        <v>23</v>
      </c>
      <c r="J2396" s="39" t="s">
        <v>18</v>
      </c>
      <c r="K2396" s="39" t="s">
        <v>485</v>
      </c>
    </row>
    <row r="2397" spans="1:11">
      <c r="A2397" s="39" t="s">
        <v>7688</v>
      </c>
      <c r="B2397" s="39" t="s">
        <v>7688</v>
      </c>
      <c r="C2397" s="39" t="s">
        <v>35</v>
      </c>
      <c r="D2397" s="39" t="s">
        <v>387</v>
      </c>
      <c r="E2397" s="39" t="s">
        <v>410</v>
      </c>
      <c r="F2397" s="177" t="s">
        <v>7689</v>
      </c>
      <c r="G2397" s="177" t="s">
        <v>18</v>
      </c>
      <c r="H2397" s="177" t="s">
        <v>18</v>
      </c>
      <c r="I2397" s="177" t="s">
        <v>23</v>
      </c>
      <c r="J2397" s="39" t="s">
        <v>18</v>
      </c>
      <c r="K2397" s="39" t="s">
        <v>485</v>
      </c>
    </row>
    <row r="2398" spans="1:11">
      <c r="A2398" s="39" t="s">
        <v>7690</v>
      </c>
      <c r="B2398" s="39" t="s">
        <v>7690</v>
      </c>
      <c r="C2398" s="39" t="s">
        <v>35</v>
      </c>
      <c r="D2398" s="39" t="s">
        <v>387</v>
      </c>
      <c r="E2398" s="39" t="s">
        <v>410</v>
      </c>
      <c r="F2398" s="177" t="s">
        <v>7691</v>
      </c>
      <c r="G2398" s="177" t="s">
        <v>18</v>
      </c>
      <c r="H2398" s="177" t="s">
        <v>18</v>
      </c>
      <c r="I2398" s="177" t="s">
        <v>23</v>
      </c>
      <c r="J2398" s="39" t="s">
        <v>18</v>
      </c>
      <c r="K2398" s="39" t="s">
        <v>485</v>
      </c>
    </row>
    <row r="2399" spans="1:11">
      <c r="A2399" s="39" t="s">
        <v>7692</v>
      </c>
      <c r="B2399" s="39" t="s">
        <v>7692</v>
      </c>
      <c r="C2399" s="39" t="s">
        <v>35</v>
      </c>
      <c r="D2399" s="39" t="s">
        <v>387</v>
      </c>
      <c r="E2399" s="39" t="s">
        <v>410</v>
      </c>
      <c r="F2399" s="177" t="s">
        <v>7693</v>
      </c>
      <c r="G2399" s="177" t="s">
        <v>18</v>
      </c>
      <c r="H2399" s="177" t="s">
        <v>18</v>
      </c>
      <c r="I2399" s="177" t="s">
        <v>23</v>
      </c>
      <c r="J2399" s="39" t="s">
        <v>18</v>
      </c>
      <c r="K2399" s="39" t="s">
        <v>485</v>
      </c>
    </row>
    <row r="2400" spans="1:11">
      <c r="A2400" s="39" t="s">
        <v>7694</v>
      </c>
      <c r="B2400" s="39" t="s">
        <v>7694</v>
      </c>
      <c r="C2400" s="39" t="s">
        <v>35</v>
      </c>
      <c r="D2400" s="39" t="s">
        <v>387</v>
      </c>
      <c r="E2400" s="39" t="s">
        <v>410</v>
      </c>
      <c r="F2400" s="177" t="s">
        <v>7695</v>
      </c>
      <c r="G2400" s="177" t="s">
        <v>18</v>
      </c>
      <c r="H2400" s="177" t="s">
        <v>18</v>
      </c>
      <c r="I2400" s="177" t="s">
        <v>32</v>
      </c>
      <c r="J2400" s="39" t="s">
        <v>7160</v>
      </c>
      <c r="K2400" s="39" t="s">
        <v>546</v>
      </c>
    </row>
    <row r="2401" spans="1:11">
      <c r="A2401" s="39" t="s">
        <v>7696</v>
      </c>
      <c r="B2401" s="39" t="s">
        <v>7696</v>
      </c>
      <c r="C2401" s="39" t="s">
        <v>35</v>
      </c>
      <c r="D2401" s="39" t="s">
        <v>387</v>
      </c>
      <c r="E2401" s="39" t="s">
        <v>410</v>
      </c>
      <c r="F2401" s="177" t="s">
        <v>7697</v>
      </c>
      <c r="G2401" s="177" t="s">
        <v>18</v>
      </c>
      <c r="H2401" s="177" t="s">
        <v>18</v>
      </c>
      <c r="I2401" s="177" t="s">
        <v>32</v>
      </c>
      <c r="J2401" s="39" t="s">
        <v>2024</v>
      </c>
      <c r="K2401" s="39" t="s">
        <v>485</v>
      </c>
    </row>
    <row r="2402" spans="1:11">
      <c r="A2402" s="39" t="s">
        <v>7698</v>
      </c>
      <c r="B2402" s="39" t="s">
        <v>7698</v>
      </c>
      <c r="C2402" s="39" t="s">
        <v>35</v>
      </c>
      <c r="D2402" s="39" t="s">
        <v>387</v>
      </c>
      <c r="E2402" s="39" t="s">
        <v>410</v>
      </c>
      <c r="F2402" s="177" t="s">
        <v>7699</v>
      </c>
      <c r="G2402" s="177" t="s">
        <v>18</v>
      </c>
      <c r="H2402" s="177" t="s">
        <v>18</v>
      </c>
      <c r="I2402" s="177" t="s">
        <v>23</v>
      </c>
      <c r="J2402" s="39" t="s">
        <v>18</v>
      </c>
      <c r="K2402" s="39" t="s">
        <v>485</v>
      </c>
    </row>
    <row r="2403" spans="1:11">
      <c r="A2403" s="39" t="s">
        <v>7700</v>
      </c>
      <c r="B2403" s="39" t="s">
        <v>7700</v>
      </c>
      <c r="C2403" s="39" t="s">
        <v>35</v>
      </c>
      <c r="D2403" s="39" t="s">
        <v>387</v>
      </c>
      <c r="E2403" s="39" t="s">
        <v>410</v>
      </c>
      <c r="F2403" s="177" t="s">
        <v>7701</v>
      </c>
      <c r="G2403" s="177" t="s">
        <v>18</v>
      </c>
      <c r="H2403" s="177" t="s">
        <v>18</v>
      </c>
      <c r="I2403" s="177" t="s">
        <v>32</v>
      </c>
      <c r="J2403" s="39" t="s">
        <v>3838</v>
      </c>
      <c r="K2403" s="39" t="s">
        <v>485</v>
      </c>
    </row>
    <row r="2404" spans="1:11">
      <c r="A2404" s="39" t="s">
        <v>7702</v>
      </c>
      <c r="B2404" s="39" t="s">
        <v>7702</v>
      </c>
      <c r="C2404" s="39" t="s">
        <v>35</v>
      </c>
      <c r="D2404" s="39" t="s">
        <v>387</v>
      </c>
      <c r="E2404" s="39" t="s">
        <v>410</v>
      </c>
      <c r="F2404" s="177" t="s">
        <v>7703</v>
      </c>
      <c r="G2404" s="177" t="s">
        <v>18</v>
      </c>
      <c r="H2404" s="177" t="s">
        <v>18</v>
      </c>
      <c r="I2404" s="177" t="s">
        <v>32</v>
      </c>
      <c r="J2404" s="39" t="s">
        <v>2208</v>
      </c>
      <c r="K2404" s="39" t="s">
        <v>485</v>
      </c>
    </row>
    <row r="2405" spans="1:11">
      <c r="A2405" s="39" t="s">
        <v>7704</v>
      </c>
      <c r="B2405" s="39" t="s">
        <v>7704</v>
      </c>
      <c r="C2405" s="39" t="s">
        <v>35</v>
      </c>
      <c r="D2405" s="39" t="s">
        <v>387</v>
      </c>
      <c r="E2405" s="39" t="s">
        <v>410</v>
      </c>
      <c r="F2405" s="177" t="s">
        <v>7705</v>
      </c>
      <c r="G2405" s="177" t="s">
        <v>18</v>
      </c>
      <c r="H2405" s="177" t="s">
        <v>18</v>
      </c>
      <c r="I2405" s="177" t="s">
        <v>32</v>
      </c>
      <c r="J2405" s="39" t="s">
        <v>538</v>
      </c>
      <c r="K2405" s="39" t="s">
        <v>485</v>
      </c>
    </row>
    <row r="2406" spans="1:11">
      <c r="A2406" s="39" t="s">
        <v>7706</v>
      </c>
      <c r="B2406" s="39" t="s">
        <v>7706</v>
      </c>
      <c r="C2406" s="39" t="s">
        <v>35</v>
      </c>
      <c r="D2406" s="39" t="s">
        <v>387</v>
      </c>
      <c r="E2406" s="39" t="s">
        <v>410</v>
      </c>
      <c r="F2406" s="177" t="s">
        <v>7707</v>
      </c>
      <c r="G2406" s="177" t="s">
        <v>18</v>
      </c>
      <c r="H2406" s="177" t="s">
        <v>18</v>
      </c>
      <c r="I2406" s="177" t="s">
        <v>32</v>
      </c>
      <c r="J2406" s="444" t="s">
        <v>1050</v>
      </c>
      <c r="K2406" s="39" t="s">
        <v>485</v>
      </c>
    </row>
    <row r="2407" spans="1:11">
      <c r="A2407" s="39" t="s">
        <v>7708</v>
      </c>
      <c r="B2407" s="39" t="s">
        <v>7708</v>
      </c>
      <c r="C2407" s="39" t="s">
        <v>35</v>
      </c>
      <c r="D2407" s="39" t="s">
        <v>387</v>
      </c>
      <c r="E2407" s="39" t="s">
        <v>410</v>
      </c>
      <c r="F2407" s="177" t="s">
        <v>7709</v>
      </c>
      <c r="G2407" s="177" t="s">
        <v>18</v>
      </c>
      <c r="H2407" s="177" t="s">
        <v>18</v>
      </c>
      <c r="I2407" s="177" t="s">
        <v>32</v>
      </c>
      <c r="J2407" s="39" t="s">
        <v>2936</v>
      </c>
      <c r="K2407" s="39" t="s">
        <v>485</v>
      </c>
    </row>
    <row r="2408" spans="1:11">
      <c r="A2408" s="39" t="s">
        <v>7710</v>
      </c>
      <c r="B2408" s="39" t="s">
        <v>7710</v>
      </c>
      <c r="C2408" s="39" t="s">
        <v>35</v>
      </c>
      <c r="D2408" s="39" t="s">
        <v>387</v>
      </c>
      <c r="E2408" s="39" t="s">
        <v>410</v>
      </c>
      <c r="F2408" s="177" t="s">
        <v>7711</v>
      </c>
      <c r="G2408" s="177" t="s">
        <v>18</v>
      </c>
      <c r="H2408" s="177" t="s">
        <v>18</v>
      </c>
      <c r="I2408" s="177" t="s">
        <v>23</v>
      </c>
      <c r="J2408" s="39" t="s">
        <v>18</v>
      </c>
      <c r="K2408" s="39" t="s">
        <v>485</v>
      </c>
    </row>
    <row r="2409" spans="1:11">
      <c r="A2409" s="39" t="s">
        <v>7712</v>
      </c>
      <c r="B2409" s="39" t="s">
        <v>7712</v>
      </c>
      <c r="C2409" s="39" t="s">
        <v>35</v>
      </c>
      <c r="D2409" s="39" t="s">
        <v>387</v>
      </c>
      <c r="E2409" s="39" t="s">
        <v>410</v>
      </c>
      <c r="F2409" s="177" t="s">
        <v>7713</v>
      </c>
      <c r="G2409" s="177" t="s">
        <v>18</v>
      </c>
      <c r="H2409" s="177" t="s">
        <v>18</v>
      </c>
      <c r="I2409" s="177" t="s">
        <v>32</v>
      </c>
      <c r="J2409" s="39" t="s">
        <v>5205</v>
      </c>
      <c r="K2409" s="39" t="s">
        <v>485</v>
      </c>
    </row>
    <row r="2410" spans="1:11">
      <c r="A2410" s="39" t="s">
        <v>7714</v>
      </c>
      <c r="B2410" s="39" t="s">
        <v>7714</v>
      </c>
      <c r="C2410" s="39" t="s">
        <v>35</v>
      </c>
      <c r="D2410" s="39" t="s">
        <v>387</v>
      </c>
      <c r="E2410" s="39" t="s">
        <v>410</v>
      </c>
      <c r="F2410" s="177" t="s">
        <v>7715</v>
      </c>
      <c r="G2410" s="177" t="s">
        <v>18</v>
      </c>
      <c r="H2410" s="177" t="s">
        <v>18</v>
      </c>
      <c r="I2410" s="177" t="s">
        <v>32</v>
      </c>
      <c r="J2410" s="39" t="s">
        <v>1261</v>
      </c>
      <c r="K2410" s="39" t="s">
        <v>485</v>
      </c>
    </row>
    <row r="2411" spans="1:11">
      <c r="A2411" s="39" t="s">
        <v>7716</v>
      </c>
      <c r="B2411" s="39" t="s">
        <v>7716</v>
      </c>
      <c r="C2411" s="39" t="s">
        <v>35</v>
      </c>
      <c r="D2411" s="39" t="s">
        <v>387</v>
      </c>
      <c r="E2411" s="39" t="s">
        <v>410</v>
      </c>
      <c r="F2411" s="177" t="s">
        <v>7717</v>
      </c>
      <c r="G2411" s="177" t="s">
        <v>18</v>
      </c>
      <c r="H2411" s="177" t="s">
        <v>18</v>
      </c>
      <c r="I2411" s="177" t="s">
        <v>32</v>
      </c>
      <c r="J2411" s="39" t="s">
        <v>778</v>
      </c>
      <c r="K2411" s="39" t="s">
        <v>546</v>
      </c>
    </row>
    <row r="2412" spans="1:11">
      <c r="A2412" s="39" t="s">
        <v>7718</v>
      </c>
      <c r="B2412" s="39" t="s">
        <v>7718</v>
      </c>
      <c r="C2412" s="39" t="s">
        <v>35</v>
      </c>
      <c r="D2412" s="39" t="s">
        <v>387</v>
      </c>
      <c r="E2412" s="39" t="s">
        <v>410</v>
      </c>
      <c r="F2412" s="177" t="s">
        <v>7719</v>
      </c>
      <c r="G2412" s="177" t="s">
        <v>18</v>
      </c>
      <c r="H2412" s="177" t="s">
        <v>18</v>
      </c>
      <c r="I2412" s="177" t="s">
        <v>32</v>
      </c>
      <c r="J2412" s="39" t="s">
        <v>6241</v>
      </c>
      <c r="K2412" s="39" t="s">
        <v>485</v>
      </c>
    </row>
    <row r="2413" spans="1:11">
      <c r="A2413" s="39" t="s">
        <v>7720</v>
      </c>
      <c r="B2413" s="39" t="s">
        <v>7720</v>
      </c>
      <c r="C2413" s="39" t="s">
        <v>35</v>
      </c>
      <c r="D2413" s="39" t="s">
        <v>387</v>
      </c>
      <c r="E2413" s="39" t="s">
        <v>410</v>
      </c>
      <c r="F2413" s="177" t="s">
        <v>7721</v>
      </c>
      <c r="G2413" s="177" t="s">
        <v>18</v>
      </c>
      <c r="H2413" s="177" t="s">
        <v>18</v>
      </c>
      <c r="I2413" s="177" t="s">
        <v>32</v>
      </c>
      <c r="J2413" s="39" t="s">
        <v>2947</v>
      </c>
      <c r="K2413" s="39" t="s">
        <v>485</v>
      </c>
    </row>
    <row r="2414" spans="1:11">
      <c r="A2414" s="39" t="s">
        <v>7722</v>
      </c>
      <c r="B2414" s="39" t="s">
        <v>7722</v>
      </c>
      <c r="C2414" s="39" t="s">
        <v>35</v>
      </c>
      <c r="D2414" s="39" t="s">
        <v>387</v>
      </c>
      <c r="E2414" s="39" t="s">
        <v>410</v>
      </c>
      <c r="F2414" s="177" t="s">
        <v>7723</v>
      </c>
      <c r="G2414" s="177" t="s">
        <v>18</v>
      </c>
      <c r="H2414" s="177" t="s">
        <v>18</v>
      </c>
      <c r="I2414" s="177" t="s">
        <v>32</v>
      </c>
      <c r="J2414" s="39" t="s">
        <v>5758</v>
      </c>
      <c r="K2414" s="39" t="s">
        <v>485</v>
      </c>
    </row>
    <row r="2415" spans="1:11">
      <c r="A2415" s="39" t="s">
        <v>7724</v>
      </c>
      <c r="B2415" s="39" t="s">
        <v>7724</v>
      </c>
      <c r="C2415" s="39" t="s">
        <v>35</v>
      </c>
      <c r="D2415" s="39" t="s">
        <v>387</v>
      </c>
      <c r="E2415" s="39" t="s">
        <v>410</v>
      </c>
      <c r="F2415" s="177" t="s">
        <v>7725</v>
      </c>
      <c r="G2415" s="177" t="s">
        <v>18</v>
      </c>
      <c r="H2415" s="177" t="s">
        <v>18</v>
      </c>
      <c r="I2415" s="177" t="s">
        <v>32</v>
      </c>
      <c r="J2415" s="39" t="s">
        <v>1339</v>
      </c>
      <c r="K2415" s="39" t="s">
        <v>485</v>
      </c>
    </row>
    <row r="2416" spans="1:11">
      <c r="A2416" s="39" t="s">
        <v>7726</v>
      </c>
      <c r="B2416" s="39" t="s">
        <v>7726</v>
      </c>
      <c r="C2416" s="39" t="s">
        <v>35</v>
      </c>
      <c r="D2416" s="39" t="s">
        <v>387</v>
      </c>
      <c r="E2416" s="39" t="s">
        <v>410</v>
      </c>
      <c r="F2416" s="177" t="s">
        <v>7727</v>
      </c>
      <c r="G2416" s="177" t="s">
        <v>18</v>
      </c>
      <c r="H2416" s="177" t="s">
        <v>18</v>
      </c>
      <c r="I2416" s="177" t="s">
        <v>32</v>
      </c>
      <c r="J2416" s="39" t="s">
        <v>1046</v>
      </c>
      <c r="K2416" s="39" t="s">
        <v>485</v>
      </c>
    </row>
    <row r="2417" spans="1:11">
      <c r="A2417" s="39" t="s">
        <v>7728</v>
      </c>
      <c r="B2417" s="39" t="s">
        <v>7728</v>
      </c>
      <c r="C2417" s="39" t="s">
        <v>35</v>
      </c>
      <c r="D2417" s="39" t="s">
        <v>387</v>
      </c>
      <c r="E2417" s="39" t="s">
        <v>410</v>
      </c>
      <c r="F2417" s="177" t="s">
        <v>7729</v>
      </c>
      <c r="G2417" s="177" t="s">
        <v>18</v>
      </c>
      <c r="H2417" s="177" t="s">
        <v>18</v>
      </c>
      <c r="I2417" s="177" t="s">
        <v>32</v>
      </c>
      <c r="J2417" s="39" t="s">
        <v>770</v>
      </c>
      <c r="K2417" s="39" t="s">
        <v>485</v>
      </c>
    </row>
    <row r="2418" spans="1:11">
      <c r="A2418" s="39" t="s">
        <v>7730</v>
      </c>
      <c r="B2418" s="39" t="s">
        <v>7730</v>
      </c>
      <c r="C2418" s="39" t="s">
        <v>35</v>
      </c>
      <c r="D2418" s="39" t="s">
        <v>387</v>
      </c>
      <c r="E2418" s="39" t="s">
        <v>410</v>
      </c>
      <c r="F2418" s="177" t="s">
        <v>7731</v>
      </c>
      <c r="G2418" s="177" t="s">
        <v>18</v>
      </c>
      <c r="H2418" s="177" t="s">
        <v>18</v>
      </c>
      <c r="I2418" s="177" t="s">
        <v>32</v>
      </c>
      <c r="J2418" s="39" t="s">
        <v>2366</v>
      </c>
      <c r="K2418" s="39" t="s">
        <v>485</v>
      </c>
    </row>
    <row r="2419" spans="1:11">
      <c r="A2419" s="39" t="s">
        <v>7732</v>
      </c>
      <c r="B2419" s="39" t="s">
        <v>7732</v>
      </c>
      <c r="C2419" s="39" t="s">
        <v>35</v>
      </c>
      <c r="D2419" s="39" t="s">
        <v>387</v>
      </c>
      <c r="E2419" s="39" t="s">
        <v>410</v>
      </c>
      <c r="F2419" s="177" t="s">
        <v>7733</v>
      </c>
      <c r="G2419" s="177" t="s">
        <v>18</v>
      </c>
      <c r="H2419" s="177" t="s">
        <v>18</v>
      </c>
      <c r="I2419" s="177" t="s">
        <v>32</v>
      </c>
      <c r="J2419" s="39" t="s">
        <v>1463</v>
      </c>
      <c r="K2419" s="39" t="s">
        <v>546</v>
      </c>
    </row>
    <row r="2420" spans="1:11">
      <c r="A2420" s="39" t="s">
        <v>7734</v>
      </c>
      <c r="B2420" s="39" t="s">
        <v>7734</v>
      </c>
      <c r="C2420" s="39" t="s">
        <v>35</v>
      </c>
      <c r="D2420" s="39" t="s">
        <v>387</v>
      </c>
      <c r="E2420" s="39" t="s">
        <v>410</v>
      </c>
      <c r="F2420" s="177" t="s">
        <v>7735</v>
      </c>
      <c r="G2420" s="177" t="s">
        <v>18</v>
      </c>
      <c r="H2420" s="177" t="s">
        <v>18</v>
      </c>
      <c r="I2420" s="177" t="s">
        <v>32</v>
      </c>
      <c r="J2420" s="39" t="s">
        <v>812</v>
      </c>
      <c r="K2420" s="39" t="s">
        <v>546</v>
      </c>
    </row>
    <row r="2421" spans="1:11">
      <c r="A2421" s="39" t="s">
        <v>7736</v>
      </c>
      <c r="B2421" s="39" t="s">
        <v>7736</v>
      </c>
      <c r="C2421" s="39" t="s">
        <v>35</v>
      </c>
      <c r="D2421" s="39" t="s">
        <v>387</v>
      </c>
      <c r="E2421" s="39" t="s">
        <v>410</v>
      </c>
      <c r="F2421" s="177" t="s">
        <v>7737</v>
      </c>
      <c r="G2421" s="177" t="s">
        <v>18</v>
      </c>
      <c r="H2421" s="177" t="s">
        <v>18</v>
      </c>
      <c r="I2421" s="177" t="s">
        <v>32</v>
      </c>
      <c r="J2421" s="39" t="s">
        <v>952</v>
      </c>
      <c r="K2421" s="39" t="s">
        <v>485</v>
      </c>
    </row>
    <row r="2422" spans="1:11">
      <c r="A2422" s="39" t="s">
        <v>7738</v>
      </c>
      <c r="B2422" s="39" t="s">
        <v>7738</v>
      </c>
      <c r="C2422" s="39" t="s">
        <v>35</v>
      </c>
      <c r="D2422" s="39" t="s">
        <v>387</v>
      </c>
      <c r="E2422" s="39" t="s">
        <v>410</v>
      </c>
      <c r="F2422" s="177" t="s">
        <v>7739</v>
      </c>
      <c r="G2422" s="177" t="s">
        <v>18</v>
      </c>
      <c r="H2422" s="177" t="s">
        <v>18</v>
      </c>
      <c r="I2422" s="177" t="s">
        <v>32</v>
      </c>
      <c r="J2422" s="39" t="s">
        <v>1371</v>
      </c>
      <c r="K2422" s="39" t="s">
        <v>546</v>
      </c>
    </row>
    <row r="2423" spans="1:11">
      <c r="A2423" s="39" t="s">
        <v>7740</v>
      </c>
      <c r="B2423" s="39" t="s">
        <v>7740</v>
      </c>
      <c r="C2423" s="39" t="s">
        <v>35</v>
      </c>
      <c r="D2423" s="39" t="s">
        <v>387</v>
      </c>
      <c r="E2423" s="39" t="s">
        <v>410</v>
      </c>
      <c r="F2423" s="177" t="s">
        <v>7741</v>
      </c>
      <c r="G2423" s="177" t="s">
        <v>18</v>
      </c>
      <c r="H2423" s="177" t="s">
        <v>18</v>
      </c>
      <c r="I2423" s="177" t="s">
        <v>32</v>
      </c>
      <c r="J2423" s="39" t="s">
        <v>2040</v>
      </c>
      <c r="K2423" s="39" t="s">
        <v>485</v>
      </c>
    </row>
    <row r="2424" spans="1:11">
      <c r="A2424" s="39" t="s">
        <v>7742</v>
      </c>
      <c r="B2424" s="39" t="s">
        <v>7742</v>
      </c>
      <c r="C2424" s="39" t="s">
        <v>35</v>
      </c>
      <c r="D2424" s="39" t="s">
        <v>387</v>
      </c>
      <c r="E2424" s="39" t="s">
        <v>410</v>
      </c>
      <c r="F2424" s="177" t="s">
        <v>7743</v>
      </c>
      <c r="G2424" s="177" t="s">
        <v>18</v>
      </c>
      <c r="H2424" s="177" t="s">
        <v>18</v>
      </c>
      <c r="I2424" s="177" t="s">
        <v>32</v>
      </c>
      <c r="J2424" s="39" t="s">
        <v>545</v>
      </c>
      <c r="K2424" s="39" t="s">
        <v>546</v>
      </c>
    </row>
    <row r="2425" spans="1:11">
      <c r="A2425" s="39" t="s">
        <v>7744</v>
      </c>
      <c r="B2425" s="39" t="s">
        <v>7744</v>
      </c>
      <c r="C2425" s="39" t="s">
        <v>35</v>
      </c>
      <c r="D2425" s="39" t="s">
        <v>393</v>
      </c>
      <c r="E2425" s="39" t="s">
        <v>417</v>
      </c>
      <c r="F2425" s="177" t="s">
        <v>7745</v>
      </c>
      <c r="G2425" s="177" t="s">
        <v>18</v>
      </c>
      <c r="H2425" s="177" t="s">
        <v>18</v>
      </c>
      <c r="I2425" s="177" t="s">
        <v>32</v>
      </c>
      <c r="J2425" s="39" t="s">
        <v>544</v>
      </c>
      <c r="K2425" s="39" t="s">
        <v>485</v>
      </c>
    </row>
    <row r="2426" spans="1:11">
      <c r="A2426" s="39" t="s">
        <v>7746</v>
      </c>
      <c r="B2426" s="39" t="s">
        <v>7746</v>
      </c>
      <c r="C2426" s="39" t="s">
        <v>35</v>
      </c>
      <c r="D2426" s="39" t="s">
        <v>387</v>
      </c>
      <c r="E2426" s="39" t="s">
        <v>417</v>
      </c>
      <c r="F2426" s="177" t="s">
        <v>7747</v>
      </c>
      <c r="G2426" s="177" t="s">
        <v>18</v>
      </c>
      <c r="H2426" s="177" t="s">
        <v>18</v>
      </c>
      <c r="I2426" s="177" t="s">
        <v>32</v>
      </c>
      <c r="J2426" s="39" t="s">
        <v>544</v>
      </c>
      <c r="K2426" s="39" t="s">
        <v>485</v>
      </c>
    </row>
    <row r="2427" spans="1:11">
      <c r="A2427" s="39" t="s">
        <v>7748</v>
      </c>
      <c r="B2427" s="39" t="s">
        <v>7748</v>
      </c>
      <c r="C2427" s="39" t="s">
        <v>35</v>
      </c>
      <c r="D2427" s="39" t="s">
        <v>393</v>
      </c>
      <c r="E2427" s="39" t="s">
        <v>417</v>
      </c>
      <c r="F2427" s="177" t="s">
        <v>7749</v>
      </c>
      <c r="G2427" s="177" t="s">
        <v>18</v>
      </c>
      <c r="H2427" s="177" t="s">
        <v>18</v>
      </c>
      <c r="I2427" s="177" t="s">
        <v>32</v>
      </c>
      <c r="J2427" s="39" t="s">
        <v>1046</v>
      </c>
      <c r="K2427" s="39" t="s">
        <v>485</v>
      </c>
    </row>
    <row r="2428" spans="1:11">
      <c r="A2428" s="39" t="s">
        <v>7750</v>
      </c>
      <c r="B2428" s="39" t="s">
        <v>7750</v>
      </c>
      <c r="C2428" s="39" t="s">
        <v>35</v>
      </c>
      <c r="D2428" s="39" t="s">
        <v>387</v>
      </c>
      <c r="E2428" s="39" t="s">
        <v>417</v>
      </c>
      <c r="F2428" s="177" t="s">
        <v>7751</v>
      </c>
      <c r="G2428" s="177" t="s">
        <v>18</v>
      </c>
      <c r="H2428" s="177" t="s">
        <v>18</v>
      </c>
      <c r="I2428" s="177" t="s">
        <v>32</v>
      </c>
      <c r="J2428" s="39" t="s">
        <v>1046</v>
      </c>
      <c r="K2428" s="39" t="s">
        <v>485</v>
      </c>
    </row>
    <row r="2429" spans="1:11">
      <c r="A2429" s="39" t="s">
        <v>7752</v>
      </c>
      <c r="B2429" s="39" t="s">
        <v>7752</v>
      </c>
      <c r="C2429" s="39" t="s">
        <v>35</v>
      </c>
      <c r="D2429" s="39" t="s">
        <v>393</v>
      </c>
      <c r="E2429" s="39" t="s">
        <v>417</v>
      </c>
      <c r="F2429" s="177" t="s">
        <v>7753</v>
      </c>
      <c r="G2429" s="177" t="s">
        <v>18</v>
      </c>
      <c r="H2429" s="177" t="s">
        <v>18</v>
      </c>
      <c r="I2429" s="177" t="s">
        <v>32</v>
      </c>
      <c r="J2429" s="39" t="s">
        <v>952</v>
      </c>
      <c r="K2429" s="39" t="s">
        <v>485</v>
      </c>
    </row>
    <row r="2430" spans="1:11">
      <c r="A2430" s="39" t="s">
        <v>7754</v>
      </c>
      <c r="B2430" s="39" t="s">
        <v>7754</v>
      </c>
      <c r="C2430" s="39" t="s">
        <v>35</v>
      </c>
      <c r="D2430" s="39" t="s">
        <v>387</v>
      </c>
      <c r="E2430" s="39" t="s">
        <v>417</v>
      </c>
      <c r="F2430" s="177" t="s">
        <v>7755</v>
      </c>
      <c r="G2430" s="177" t="s">
        <v>18</v>
      </c>
      <c r="H2430" s="177" t="s">
        <v>18</v>
      </c>
      <c r="I2430" s="177" t="s">
        <v>32</v>
      </c>
      <c r="J2430" s="39" t="s">
        <v>952</v>
      </c>
      <c r="K2430" s="39" t="s">
        <v>485</v>
      </c>
    </row>
    <row r="2431" spans="1:11">
      <c r="A2431" s="39" t="s">
        <v>7756</v>
      </c>
      <c r="B2431" s="39" t="s">
        <v>7756</v>
      </c>
      <c r="C2431" s="39" t="s">
        <v>35</v>
      </c>
      <c r="D2431" s="39" t="s">
        <v>393</v>
      </c>
      <c r="E2431" s="39" t="s">
        <v>417</v>
      </c>
      <c r="F2431" s="177" t="s">
        <v>7757</v>
      </c>
      <c r="G2431" s="177" t="s">
        <v>18</v>
      </c>
      <c r="H2431" s="177" t="s">
        <v>18</v>
      </c>
      <c r="I2431" s="177" t="s">
        <v>32</v>
      </c>
      <c r="J2431" s="39" t="s">
        <v>1250</v>
      </c>
      <c r="K2431" s="39" t="s">
        <v>485</v>
      </c>
    </row>
    <row r="2432" spans="1:11">
      <c r="A2432" s="39" t="s">
        <v>7758</v>
      </c>
      <c r="B2432" s="39" t="s">
        <v>7758</v>
      </c>
      <c r="C2432" s="39" t="s">
        <v>35</v>
      </c>
      <c r="D2432" s="39" t="s">
        <v>387</v>
      </c>
      <c r="E2432" s="39" t="s">
        <v>417</v>
      </c>
      <c r="F2432" s="177" t="s">
        <v>7759</v>
      </c>
      <c r="G2432" s="177" t="s">
        <v>18</v>
      </c>
      <c r="H2432" s="177" t="s">
        <v>18</v>
      </c>
      <c r="I2432" s="177" t="s">
        <v>32</v>
      </c>
      <c r="J2432" s="39" t="s">
        <v>1250</v>
      </c>
      <c r="K2432" s="39" t="s">
        <v>485</v>
      </c>
    </row>
    <row r="2433" spans="1:13">
      <c r="A2433" s="39" t="s">
        <v>7760</v>
      </c>
      <c r="B2433" s="39" t="s">
        <v>7760</v>
      </c>
      <c r="C2433" s="39" t="s">
        <v>35</v>
      </c>
      <c r="D2433" s="39" t="s">
        <v>393</v>
      </c>
      <c r="E2433" s="39" t="s">
        <v>417</v>
      </c>
      <c r="F2433" s="177" t="s">
        <v>7761</v>
      </c>
      <c r="G2433" s="177" t="s">
        <v>18</v>
      </c>
      <c r="H2433" s="177" t="s">
        <v>18</v>
      </c>
      <c r="I2433" s="177" t="s">
        <v>32</v>
      </c>
      <c r="J2433" s="39" t="s">
        <v>1407</v>
      </c>
      <c r="K2433" s="39" t="s">
        <v>485</v>
      </c>
    </row>
    <row r="2434" spans="1:13">
      <c r="A2434" s="39" t="s">
        <v>7762</v>
      </c>
      <c r="B2434" s="39" t="s">
        <v>7762</v>
      </c>
      <c r="C2434" s="39" t="s">
        <v>35</v>
      </c>
      <c r="D2434" s="39" t="s">
        <v>387</v>
      </c>
      <c r="E2434" s="39" t="s">
        <v>417</v>
      </c>
      <c r="F2434" s="177" t="s">
        <v>7763</v>
      </c>
      <c r="G2434" s="177" t="s">
        <v>18</v>
      </c>
      <c r="H2434" s="177" t="s">
        <v>18</v>
      </c>
      <c r="I2434" s="177" t="s">
        <v>32</v>
      </c>
      <c r="J2434" s="39" t="s">
        <v>1407</v>
      </c>
      <c r="K2434" s="39" t="s">
        <v>485</v>
      </c>
    </row>
    <row r="2435" spans="1:13">
      <c r="A2435" s="39" t="s">
        <v>7764</v>
      </c>
      <c r="B2435" s="39" t="s">
        <v>7764</v>
      </c>
      <c r="C2435" s="39" t="s">
        <v>35</v>
      </c>
      <c r="D2435" s="39" t="s">
        <v>393</v>
      </c>
      <c r="E2435" s="39" t="s">
        <v>417</v>
      </c>
      <c r="F2435" s="177" t="s">
        <v>7765</v>
      </c>
      <c r="G2435" s="177" t="s">
        <v>18</v>
      </c>
      <c r="H2435" s="177" t="s">
        <v>18</v>
      </c>
      <c r="I2435" s="177" t="s">
        <v>23</v>
      </c>
      <c r="J2435" s="39" t="s">
        <v>18</v>
      </c>
      <c r="K2435" s="39" t="s">
        <v>485</v>
      </c>
    </row>
    <row r="2436" spans="1:13">
      <c r="A2436" s="39" t="s">
        <v>7766</v>
      </c>
      <c r="B2436" s="39" t="s">
        <v>7766</v>
      </c>
      <c r="C2436" s="39" t="s">
        <v>35</v>
      </c>
      <c r="D2436" s="39" t="s">
        <v>387</v>
      </c>
      <c r="E2436" s="39" t="s">
        <v>417</v>
      </c>
      <c r="F2436" s="177" t="s">
        <v>7767</v>
      </c>
      <c r="G2436" s="177" t="s">
        <v>18</v>
      </c>
      <c r="H2436" s="177" t="s">
        <v>18</v>
      </c>
      <c r="I2436" s="177" t="s">
        <v>23</v>
      </c>
      <c r="J2436" s="39" t="s">
        <v>18</v>
      </c>
      <c r="K2436" s="39" t="s">
        <v>485</v>
      </c>
    </row>
    <row r="2437" spans="1:13">
      <c r="A2437" s="39" t="s">
        <v>7768</v>
      </c>
      <c r="B2437" s="39" t="s">
        <v>7768</v>
      </c>
      <c r="C2437" s="39" t="s">
        <v>35</v>
      </c>
      <c r="D2437" s="39" t="s">
        <v>393</v>
      </c>
      <c r="E2437" s="39" t="s">
        <v>417</v>
      </c>
      <c r="F2437" s="177" t="s">
        <v>7769</v>
      </c>
      <c r="G2437" s="177" t="s">
        <v>18</v>
      </c>
      <c r="H2437" s="177" t="s">
        <v>18</v>
      </c>
      <c r="I2437" s="177" t="s">
        <v>23</v>
      </c>
      <c r="J2437" s="39" t="s">
        <v>18</v>
      </c>
      <c r="K2437" s="39" t="s">
        <v>485</v>
      </c>
    </row>
    <row r="2438" spans="1:13">
      <c r="A2438" s="39" t="s">
        <v>7770</v>
      </c>
      <c r="B2438" s="39" t="s">
        <v>7770</v>
      </c>
      <c r="C2438" s="39" t="s">
        <v>35</v>
      </c>
      <c r="D2438" s="39" t="s">
        <v>387</v>
      </c>
      <c r="E2438" s="39" t="s">
        <v>417</v>
      </c>
      <c r="F2438" s="177" t="s">
        <v>7771</v>
      </c>
      <c r="G2438" s="177" t="s">
        <v>18</v>
      </c>
      <c r="H2438" s="177" t="s">
        <v>18</v>
      </c>
      <c r="I2438" s="177" t="s">
        <v>23</v>
      </c>
      <c r="J2438" s="39" t="s">
        <v>18</v>
      </c>
      <c r="K2438" s="39" t="s">
        <v>485</v>
      </c>
    </row>
    <row r="2439" spans="1:13">
      <c r="A2439" s="39" t="s">
        <v>7772</v>
      </c>
      <c r="B2439" s="39" t="s">
        <v>7772</v>
      </c>
      <c r="C2439" s="39" t="s">
        <v>35</v>
      </c>
      <c r="D2439" s="39" t="s">
        <v>393</v>
      </c>
      <c r="E2439" s="39" t="s">
        <v>417</v>
      </c>
      <c r="F2439" s="177" t="s">
        <v>7773</v>
      </c>
      <c r="G2439" s="177" t="s">
        <v>18</v>
      </c>
      <c r="H2439" s="177" t="s">
        <v>18</v>
      </c>
      <c r="I2439" s="177" t="s">
        <v>23</v>
      </c>
      <c r="J2439" s="39" t="s">
        <v>18</v>
      </c>
      <c r="K2439" s="39" t="s">
        <v>485</v>
      </c>
    </row>
    <row r="2440" spans="1:13">
      <c r="A2440" s="39" t="s">
        <v>7774</v>
      </c>
      <c r="B2440" s="39" t="s">
        <v>7774</v>
      </c>
      <c r="C2440" s="39" t="s">
        <v>35</v>
      </c>
      <c r="D2440" s="39" t="s">
        <v>387</v>
      </c>
      <c r="E2440" s="39" t="s">
        <v>417</v>
      </c>
      <c r="F2440" s="177" t="s">
        <v>7775</v>
      </c>
      <c r="G2440" s="177" t="s">
        <v>18</v>
      </c>
      <c r="H2440" s="177" t="s">
        <v>18</v>
      </c>
      <c r="I2440" s="177" t="s">
        <v>39</v>
      </c>
      <c r="J2440" s="177" t="s">
        <v>39</v>
      </c>
      <c r="K2440" s="39" t="s">
        <v>485</v>
      </c>
      <c r="L2440" s="39" t="s">
        <v>39</v>
      </c>
      <c r="M2440" s="69" t="s">
        <v>26</v>
      </c>
    </row>
    <row r="2441" spans="1:13">
      <c r="A2441" s="39" t="s">
        <v>7776</v>
      </c>
      <c r="B2441" s="39" t="s">
        <v>7776</v>
      </c>
      <c r="C2441" s="39" t="s">
        <v>35</v>
      </c>
      <c r="D2441" s="39" t="s">
        <v>393</v>
      </c>
      <c r="E2441" s="39" t="s">
        <v>417</v>
      </c>
      <c r="F2441" s="177" t="s">
        <v>7777</v>
      </c>
      <c r="G2441" s="177" t="s">
        <v>18</v>
      </c>
      <c r="H2441" s="177" t="s">
        <v>18</v>
      </c>
      <c r="I2441" s="177" t="s">
        <v>23</v>
      </c>
      <c r="J2441" s="39" t="s">
        <v>18</v>
      </c>
      <c r="K2441" s="39" t="s">
        <v>485</v>
      </c>
    </row>
    <row r="2442" spans="1:13">
      <c r="A2442" s="39" t="s">
        <v>7778</v>
      </c>
      <c r="B2442" s="39" t="s">
        <v>7778</v>
      </c>
      <c r="C2442" s="39" t="s">
        <v>35</v>
      </c>
      <c r="D2442" s="39" t="s">
        <v>387</v>
      </c>
      <c r="E2442" s="39" t="s">
        <v>417</v>
      </c>
      <c r="F2442" s="177" t="s">
        <v>7779</v>
      </c>
      <c r="G2442" s="177" t="s">
        <v>18</v>
      </c>
      <c r="H2442" s="177" t="s">
        <v>18</v>
      </c>
      <c r="I2442" s="177" t="s">
        <v>23</v>
      </c>
      <c r="J2442" s="39" t="s">
        <v>18</v>
      </c>
      <c r="K2442" s="39" t="s">
        <v>485</v>
      </c>
    </row>
    <row r="2443" spans="1:13">
      <c r="A2443" s="39" t="s">
        <v>7780</v>
      </c>
      <c r="B2443" s="39" t="s">
        <v>7780</v>
      </c>
      <c r="C2443" s="39" t="s">
        <v>35</v>
      </c>
      <c r="D2443" s="39" t="s">
        <v>393</v>
      </c>
      <c r="E2443" s="39" t="s">
        <v>417</v>
      </c>
      <c r="F2443" s="177" t="s">
        <v>7781</v>
      </c>
      <c r="G2443" s="177" t="s">
        <v>18</v>
      </c>
      <c r="H2443" s="177" t="s">
        <v>18</v>
      </c>
      <c r="I2443" s="177" t="s">
        <v>32</v>
      </c>
      <c r="J2443" s="39" t="s">
        <v>1072</v>
      </c>
      <c r="K2443" s="39" t="s">
        <v>485</v>
      </c>
    </row>
    <row r="2444" spans="1:13">
      <c r="A2444" s="39" t="s">
        <v>7782</v>
      </c>
      <c r="B2444" s="39" t="s">
        <v>7782</v>
      </c>
      <c r="C2444" s="39" t="s">
        <v>35</v>
      </c>
      <c r="D2444" s="39" t="s">
        <v>387</v>
      </c>
      <c r="E2444" s="39" t="s">
        <v>417</v>
      </c>
      <c r="F2444" s="177" t="s">
        <v>7783</v>
      </c>
      <c r="G2444" s="177" t="s">
        <v>18</v>
      </c>
      <c r="H2444" s="177" t="s">
        <v>18</v>
      </c>
      <c r="I2444" s="177" t="s">
        <v>32</v>
      </c>
      <c r="J2444" s="39" t="s">
        <v>1072</v>
      </c>
      <c r="K2444" s="39" t="s">
        <v>485</v>
      </c>
    </row>
    <row r="2445" spans="1:13">
      <c r="A2445" s="39" t="s">
        <v>7784</v>
      </c>
      <c r="B2445" s="39" t="s">
        <v>7784</v>
      </c>
      <c r="C2445" s="39" t="s">
        <v>35</v>
      </c>
      <c r="D2445" s="39" t="s">
        <v>393</v>
      </c>
      <c r="E2445" s="39" t="s">
        <v>424</v>
      </c>
      <c r="F2445" s="177" t="s">
        <v>7785</v>
      </c>
      <c r="G2445" s="177" t="s">
        <v>18</v>
      </c>
      <c r="H2445" s="177" t="s">
        <v>18</v>
      </c>
      <c r="I2445" s="177" t="s">
        <v>32</v>
      </c>
      <c r="J2445" s="39" t="s">
        <v>1371</v>
      </c>
      <c r="K2445" s="39" t="s">
        <v>546</v>
      </c>
    </row>
    <row r="2446" spans="1:13">
      <c r="A2446" s="39" t="s">
        <v>7786</v>
      </c>
      <c r="B2446" s="39" t="s">
        <v>7786</v>
      </c>
      <c r="C2446" s="39" t="s">
        <v>35</v>
      </c>
      <c r="D2446" s="39" t="s">
        <v>393</v>
      </c>
      <c r="E2446" s="39" t="s">
        <v>424</v>
      </c>
      <c r="F2446" s="177" t="s">
        <v>7787</v>
      </c>
      <c r="G2446" s="177" t="s">
        <v>18</v>
      </c>
      <c r="H2446" s="177" t="s">
        <v>18</v>
      </c>
      <c r="I2446" s="177" t="s">
        <v>32</v>
      </c>
      <c r="J2446" s="39" t="s">
        <v>801</v>
      </c>
      <c r="K2446" s="39" t="s">
        <v>485</v>
      </c>
    </row>
    <row r="2447" spans="1:13">
      <c r="A2447" s="39" t="s">
        <v>423</v>
      </c>
      <c r="B2447" s="39" t="s">
        <v>423</v>
      </c>
      <c r="C2447" s="39" t="s">
        <v>35</v>
      </c>
      <c r="D2447" s="39" t="s">
        <v>393</v>
      </c>
      <c r="E2447" s="39" t="s">
        <v>424</v>
      </c>
      <c r="F2447" s="177" t="s">
        <v>425</v>
      </c>
      <c r="G2447" s="177" t="s">
        <v>18</v>
      </c>
      <c r="H2447" s="177" t="s">
        <v>18</v>
      </c>
      <c r="I2447" s="177" t="s">
        <v>32</v>
      </c>
      <c r="J2447" s="39" t="s">
        <v>130</v>
      </c>
      <c r="K2447" s="39" t="s">
        <v>24</v>
      </c>
    </row>
    <row r="2448" spans="1:13">
      <c r="A2448" s="39" t="s">
        <v>426</v>
      </c>
      <c r="B2448" s="39" t="s">
        <v>426</v>
      </c>
      <c r="C2448" s="39" t="s">
        <v>35</v>
      </c>
      <c r="D2448" s="39" t="s">
        <v>393</v>
      </c>
      <c r="E2448" s="39" t="s">
        <v>424</v>
      </c>
      <c r="F2448" s="177" t="s">
        <v>427</v>
      </c>
      <c r="G2448" s="177" t="s">
        <v>18</v>
      </c>
      <c r="H2448" s="177" t="s">
        <v>18</v>
      </c>
      <c r="I2448" s="177" t="s">
        <v>32</v>
      </c>
      <c r="J2448" s="39" t="s">
        <v>48</v>
      </c>
      <c r="K2448" s="39" t="s">
        <v>24</v>
      </c>
    </row>
    <row r="2449" spans="1:11">
      <c r="A2449" s="39" t="s">
        <v>7788</v>
      </c>
      <c r="B2449" s="39" t="s">
        <v>7788</v>
      </c>
      <c r="C2449" s="39" t="s">
        <v>35</v>
      </c>
      <c r="D2449" s="39" t="s">
        <v>393</v>
      </c>
      <c r="E2449" s="39" t="s">
        <v>424</v>
      </c>
      <c r="F2449" s="177" t="s">
        <v>7789</v>
      </c>
      <c r="G2449" s="177" t="s">
        <v>18</v>
      </c>
      <c r="H2449" s="177" t="s">
        <v>18</v>
      </c>
      <c r="I2449" s="177" t="s">
        <v>32</v>
      </c>
      <c r="J2449" s="39" t="s">
        <v>1393</v>
      </c>
      <c r="K2449" s="39" t="s">
        <v>485</v>
      </c>
    </row>
    <row r="2450" spans="1:11">
      <c r="A2450" s="39" t="s">
        <v>7790</v>
      </c>
      <c r="B2450" s="39" t="s">
        <v>7790</v>
      </c>
      <c r="C2450" s="39" t="s">
        <v>35</v>
      </c>
      <c r="D2450" s="39" t="s">
        <v>393</v>
      </c>
      <c r="E2450" s="39" t="s">
        <v>424</v>
      </c>
      <c r="F2450" s="177" t="s">
        <v>7791</v>
      </c>
      <c r="G2450" s="177" t="s">
        <v>18</v>
      </c>
      <c r="H2450" s="177" t="s">
        <v>18</v>
      </c>
      <c r="I2450" s="177" t="s">
        <v>32</v>
      </c>
      <c r="J2450" s="39" t="s">
        <v>6241</v>
      </c>
      <c r="K2450" s="39" t="s">
        <v>485</v>
      </c>
    </row>
    <row r="2451" spans="1:11">
      <c r="A2451" s="39" t="s">
        <v>7792</v>
      </c>
      <c r="B2451" s="39" t="s">
        <v>7792</v>
      </c>
      <c r="C2451" s="39" t="s">
        <v>35</v>
      </c>
      <c r="D2451" s="39" t="s">
        <v>393</v>
      </c>
      <c r="E2451" s="39" t="s">
        <v>424</v>
      </c>
      <c r="F2451" s="177" t="s">
        <v>7793</v>
      </c>
      <c r="G2451" s="177" t="s">
        <v>18</v>
      </c>
      <c r="H2451" s="177" t="s">
        <v>18</v>
      </c>
      <c r="I2451" s="177" t="s">
        <v>32</v>
      </c>
      <c r="J2451" s="39" t="s">
        <v>3494</v>
      </c>
      <c r="K2451" s="433" t="s">
        <v>3495</v>
      </c>
    </row>
    <row r="2452" spans="1:11">
      <c r="A2452" s="39" t="s">
        <v>7794</v>
      </c>
      <c r="B2452" s="39" t="s">
        <v>7794</v>
      </c>
      <c r="C2452" s="39" t="s">
        <v>35</v>
      </c>
      <c r="D2452" s="39" t="s">
        <v>393</v>
      </c>
      <c r="E2452" s="39" t="s">
        <v>424</v>
      </c>
      <c r="F2452" s="177" t="s">
        <v>7795</v>
      </c>
      <c r="G2452" s="177" t="s">
        <v>18</v>
      </c>
      <c r="H2452" s="177" t="s">
        <v>18</v>
      </c>
      <c r="I2452" s="177" t="s">
        <v>32</v>
      </c>
      <c r="J2452" s="39" t="s">
        <v>1887</v>
      </c>
      <c r="K2452" s="39" t="s">
        <v>485</v>
      </c>
    </row>
    <row r="2453" spans="1:11">
      <c r="A2453" s="39" t="s">
        <v>7796</v>
      </c>
      <c r="B2453" s="39" t="s">
        <v>7796</v>
      </c>
      <c r="C2453" s="39" t="s">
        <v>35</v>
      </c>
      <c r="D2453" s="39" t="s">
        <v>393</v>
      </c>
      <c r="E2453" s="39" t="s">
        <v>424</v>
      </c>
      <c r="F2453" s="177" t="s">
        <v>7797</v>
      </c>
      <c r="G2453" s="177" t="s">
        <v>18</v>
      </c>
      <c r="H2453" s="177" t="s">
        <v>18</v>
      </c>
      <c r="I2453" s="177" t="s">
        <v>32</v>
      </c>
      <c r="J2453" s="39" t="s">
        <v>5736</v>
      </c>
      <c r="K2453" s="39" t="s">
        <v>485</v>
      </c>
    </row>
    <row r="2454" spans="1:11">
      <c r="A2454" s="39" t="s">
        <v>428</v>
      </c>
      <c r="B2454" s="39" t="s">
        <v>428</v>
      </c>
      <c r="C2454" s="39" t="s">
        <v>35</v>
      </c>
      <c r="D2454" s="39" t="s">
        <v>393</v>
      </c>
      <c r="E2454" s="39" t="s">
        <v>424</v>
      </c>
      <c r="F2454" s="177" t="s">
        <v>429</v>
      </c>
      <c r="G2454" s="177" t="s">
        <v>18</v>
      </c>
      <c r="H2454" s="177" t="s">
        <v>18</v>
      </c>
      <c r="I2454" s="177" t="s">
        <v>32</v>
      </c>
      <c r="J2454" s="39" t="s">
        <v>268</v>
      </c>
      <c r="K2454" s="39" t="s">
        <v>24</v>
      </c>
    </row>
    <row r="2455" spans="1:11">
      <c r="A2455" s="39" t="s">
        <v>430</v>
      </c>
      <c r="B2455" s="39" t="s">
        <v>430</v>
      </c>
      <c r="C2455" s="39" t="s">
        <v>35</v>
      </c>
      <c r="D2455" s="39" t="s">
        <v>393</v>
      </c>
      <c r="E2455" s="39" t="s">
        <v>424</v>
      </c>
      <c r="F2455" s="177" t="s">
        <v>431</v>
      </c>
      <c r="G2455" s="177" t="s">
        <v>18</v>
      </c>
      <c r="H2455" s="177" t="s">
        <v>18</v>
      </c>
      <c r="I2455" s="177" t="s">
        <v>32</v>
      </c>
      <c r="J2455" s="39" t="s">
        <v>175</v>
      </c>
      <c r="K2455" s="39" t="s">
        <v>78</v>
      </c>
    </row>
    <row r="2456" spans="1:11">
      <c r="A2456" s="39" t="s">
        <v>7798</v>
      </c>
      <c r="B2456" s="39" t="s">
        <v>7798</v>
      </c>
      <c r="C2456" s="39" t="s">
        <v>35</v>
      </c>
      <c r="D2456" s="39" t="s">
        <v>393</v>
      </c>
      <c r="E2456" s="39" t="s">
        <v>424</v>
      </c>
      <c r="F2456" s="177" t="s">
        <v>7799</v>
      </c>
      <c r="G2456" s="177" t="s">
        <v>18</v>
      </c>
      <c r="H2456" s="177" t="s">
        <v>18</v>
      </c>
      <c r="I2456" s="177" t="s">
        <v>32</v>
      </c>
      <c r="J2456" s="39" t="s">
        <v>2145</v>
      </c>
      <c r="K2456" s="39" t="s">
        <v>485</v>
      </c>
    </row>
    <row r="2457" spans="1:11">
      <c r="A2457" s="39" t="s">
        <v>7800</v>
      </c>
      <c r="B2457" s="39" t="s">
        <v>7800</v>
      </c>
      <c r="C2457" s="39" t="s">
        <v>35</v>
      </c>
      <c r="D2457" s="39" t="s">
        <v>393</v>
      </c>
      <c r="E2457" s="39" t="s">
        <v>424</v>
      </c>
      <c r="F2457" s="177" t="s">
        <v>7801</v>
      </c>
      <c r="G2457" s="177" t="s">
        <v>18</v>
      </c>
      <c r="H2457" s="177" t="s">
        <v>18</v>
      </c>
      <c r="I2457" s="177" t="s">
        <v>32</v>
      </c>
      <c r="J2457" s="39" t="s">
        <v>853</v>
      </c>
      <c r="K2457" s="39" t="s">
        <v>485</v>
      </c>
    </row>
    <row r="2458" spans="1:11">
      <c r="A2458" s="39" t="s">
        <v>432</v>
      </c>
      <c r="B2458" s="39" t="s">
        <v>432</v>
      </c>
      <c r="C2458" s="39" t="s">
        <v>35</v>
      </c>
      <c r="D2458" s="39" t="s">
        <v>393</v>
      </c>
      <c r="E2458" s="39" t="s">
        <v>424</v>
      </c>
      <c r="F2458" s="177" t="s">
        <v>433</v>
      </c>
      <c r="G2458" s="177" t="s">
        <v>18</v>
      </c>
      <c r="H2458" s="177" t="s">
        <v>18</v>
      </c>
      <c r="I2458" s="177" t="s">
        <v>32</v>
      </c>
      <c r="J2458" s="39" t="s">
        <v>116</v>
      </c>
      <c r="K2458" s="39" t="s">
        <v>78</v>
      </c>
    </row>
    <row r="2459" spans="1:11">
      <c r="A2459" s="39" t="s">
        <v>434</v>
      </c>
      <c r="B2459" s="39" t="s">
        <v>434</v>
      </c>
      <c r="C2459" s="39" t="s">
        <v>35</v>
      </c>
      <c r="D2459" s="39" t="s">
        <v>393</v>
      </c>
      <c r="E2459" s="39" t="s">
        <v>424</v>
      </c>
      <c r="F2459" s="177" t="s">
        <v>435</v>
      </c>
      <c r="G2459" s="177" t="s">
        <v>18</v>
      </c>
      <c r="H2459" s="177" t="s">
        <v>18</v>
      </c>
      <c r="I2459" s="177" t="s">
        <v>32</v>
      </c>
      <c r="J2459" s="39" t="s">
        <v>321</v>
      </c>
      <c r="K2459" s="39" t="s">
        <v>78</v>
      </c>
    </row>
    <row r="2460" spans="1:11">
      <c r="A2460" s="39" t="s">
        <v>7802</v>
      </c>
      <c r="B2460" s="39" t="s">
        <v>7802</v>
      </c>
      <c r="C2460" s="39" t="s">
        <v>35</v>
      </c>
      <c r="D2460" s="39" t="s">
        <v>393</v>
      </c>
      <c r="E2460" s="39" t="s">
        <v>424</v>
      </c>
      <c r="F2460" s="177" t="s">
        <v>7803</v>
      </c>
      <c r="G2460" s="177" t="s">
        <v>18</v>
      </c>
      <c r="H2460" s="177" t="s">
        <v>18</v>
      </c>
      <c r="I2460" s="177" t="s">
        <v>32</v>
      </c>
      <c r="J2460" s="39" t="s">
        <v>1050</v>
      </c>
      <c r="K2460" s="39" t="s">
        <v>485</v>
      </c>
    </row>
    <row r="2461" spans="1:11">
      <c r="A2461" s="39" t="s">
        <v>7804</v>
      </c>
      <c r="B2461" s="39" t="s">
        <v>7804</v>
      </c>
      <c r="C2461" s="39" t="s">
        <v>35</v>
      </c>
      <c r="D2461" s="39" t="s">
        <v>393</v>
      </c>
      <c r="E2461" s="39" t="s">
        <v>424</v>
      </c>
      <c r="F2461" s="177" t="s">
        <v>7805</v>
      </c>
      <c r="G2461" s="177" t="s">
        <v>18</v>
      </c>
      <c r="H2461" s="177" t="s">
        <v>18</v>
      </c>
      <c r="I2461" s="177" t="s">
        <v>23</v>
      </c>
      <c r="J2461" s="39" t="s">
        <v>18</v>
      </c>
      <c r="K2461" s="39" t="s">
        <v>485</v>
      </c>
    </row>
    <row r="2462" spans="1:11">
      <c r="A2462" s="39" t="s">
        <v>7806</v>
      </c>
      <c r="B2462" s="39" t="s">
        <v>7806</v>
      </c>
      <c r="C2462" s="39" t="s">
        <v>35</v>
      </c>
      <c r="D2462" s="39" t="s">
        <v>393</v>
      </c>
      <c r="E2462" s="39" t="s">
        <v>424</v>
      </c>
      <c r="F2462" s="177" t="s">
        <v>7807</v>
      </c>
      <c r="G2462" s="177" t="s">
        <v>18</v>
      </c>
      <c r="H2462" s="177" t="s">
        <v>18</v>
      </c>
      <c r="I2462" s="177" t="s">
        <v>23</v>
      </c>
      <c r="J2462" s="39" t="s">
        <v>18</v>
      </c>
      <c r="K2462" s="39" t="s">
        <v>485</v>
      </c>
    </row>
    <row r="2463" spans="1:11">
      <c r="A2463" s="39" t="s">
        <v>7808</v>
      </c>
      <c r="B2463" s="39" t="s">
        <v>7808</v>
      </c>
      <c r="C2463" s="39" t="s">
        <v>35</v>
      </c>
      <c r="D2463" s="39" t="s">
        <v>393</v>
      </c>
      <c r="E2463" s="39" t="s">
        <v>424</v>
      </c>
      <c r="F2463" s="177" t="s">
        <v>7809</v>
      </c>
      <c r="G2463" s="177" t="s">
        <v>18</v>
      </c>
      <c r="H2463" s="177" t="s">
        <v>18</v>
      </c>
      <c r="I2463" s="177" t="s">
        <v>32</v>
      </c>
      <c r="J2463" s="39" t="s">
        <v>2487</v>
      </c>
      <c r="K2463" s="39" t="s">
        <v>485</v>
      </c>
    </row>
    <row r="2464" spans="1:11">
      <c r="A2464" s="39" t="s">
        <v>7810</v>
      </c>
      <c r="B2464" s="39" t="s">
        <v>7810</v>
      </c>
      <c r="C2464" s="39" t="s">
        <v>35</v>
      </c>
      <c r="D2464" s="39" t="s">
        <v>393</v>
      </c>
      <c r="E2464" s="39" t="s">
        <v>424</v>
      </c>
      <c r="F2464" s="177" t="s">
        <v>7811</v>
      </c>
      <c r="G2464" s="177" t="s">
        <v>18</v>
      </c>
      <c r="H2464" s="177" t="s">
        <v>18</v>
      </c>
      <c r="I2464" s="177" t="s">
        <v>23</v>
      </c>
      <c r="J2464" s="39" t="s">
        <v>18</v>
      </c>
      <c r="K2464" s="39" t="s">
        <v>485</v>
      </c>
    </row>
    <row r="2465" spans="1:13">
      <c r="A2465" s="39" t="s">
        <v>7812</v>
      </c>
      <c r="B2465" s="39" t="s">
        <v>7812</v>
      </c>
      <c r="C2465" s="39" t="s">
        <v>35</v>
      </c>
      <c r="D2465" s="39" t="s">
        <v>393</v>
      </c>
      <c r="E2465" s="39" t="s">
        <v>424</v>
      </c>
      <c r="F2465" s="177" t="s">
        <v>7813</v>
      </c>
      <c r="G2465" s="177" t="s">
        <v>18</v>
      </c>
      <c r="H2465" s="177" t="s">
        <v>18</v>
      </c>
      <c r="I2465" s="177" t="s">
        <v>32</v>
      </c>
      <c r="J2465" s="39" t="s">
        <v>2218</v>
      </c>
      <c r="K2465" s="39" t="s">
        <v>546</v>
      </c>
    </row>
    <row r="2466" spans="1:13">
      <c r="A2466" s="39" t="s">
        <v>7814</v>
      </c>
      <c r="B2466" s="39" t="s">
        <v>7814</v>
      </c>
      <c r="C2466" s="39" t="s">
        <v>35</v>
      </c>
      <c r="D2466" s="39" t="s">
        <v>393</v>
      </c>
      <c r="E2466" s="39" t="s">
        <v>424</v>
      </c>
      <c r="F2466" s="177" t="s">
        <v>7815</v>
      </c>
      <c r="G2466" s="177" t="s">
        <v>18</v>
      </c>
      <c r="H2466" s="177" t="s">
        <v>18</v>
      </c>
      <c r="I2466" s="177" t="s">
        <v>23</v>
      </c>
      <c r="J2466" s="39" t="s">
        <v>18</v>
      </c>
      <c r="K2466" s="39" t="s">
        <v>485</v>
      </c>
      <c r="M2466" s="69" t="s">
        <v>26</v>
      </c>
    </row>
    <row r="2467" spans="1:13">
      <c r="A2467" s="39" t="s">
        <v>7816</v>
      </c>
      <c r="B2467" s="39" t="s">
        <v>7816</v>
      </c>
      <c r="C2467" s="39" t="s">
        <v>35</v>
      </c>
      <c r="D2467" s="39" t="s">
        <v>393</v>
      </c>
      <c r="E2467" s="39" t="s">
        <v>424</v>
      </c>
      <c r="F2467" s="177" t="s">
        <v>7817</v>
      </c>
      <c r="G2467" s="177" t="s">
        <v>18</v>
      </c>
      <c r="H2467" s="177" t="s">
        <v>18</v>
      </c>
      <c r="I2467" s="177" t="s">
        <v>32</v>
      </c>
      <c r="J2467" s="39" t="s">
        <v>861</v>
      </c>
      <c r="K2467" s="39" t="s">
        <v>485</v>
      </c>
    </row>
    <row r="2468" spans="1:13">
      <c r="A2468" s="39" t="s">
        <v>7818</v>
      </c>
      <c r="B2468" s="39" t="s">
        <v>7818</v>
      </c>
      <c r="C2468" s="39" t="s">
        <v>35</v>
      </c>
      <c r="D2468" s="39" t="s">
        <v>393</v>
      </c>
      <c r="E2468" s="39" t="s">
        <v>424</v>
      </c>
      <c r="F2468" s="177" t="s">
        <v>7819</v>
      </c>
      <c r="G2468" s="177" t="s">
        <v>18</v>
      </c>
      <c r="H2468" s="177" t="s">
        <v>18</v>
      </c>
      <c r="I2468" s="177" t="s">
        <v>32</v>
      </c>
      <c r="J2468" s="39" t="s">
        <v>1441</v>
      </c>
      <c r="K2468" s="39" t="s">
        <v>485</v>
      </c>
    </row>
    <row r="2469" spans="1:13">
      <c r="A2469" s="39" t="s">
        <v>7820</v>
      </c>
      <c r="B2469" s="39" t="s">
        <v>7820</v>
      </c>
      <c r="C2469" s="39" t="s">
        <v>35</v>
      </c>
      <c r="D2469" s="39" t="s">
        <v>393</v>
      </c>
      <c r="E2469" s="39" t="s">
        <v>424</v>
      </c>
      <c r="F2469" s="177" t="s">
        <v>7821</v>
      </c>
      <c r="G2469" s="177" t="s">
        <v>18</v>
      </c>
      <c r="H2469" s="177" t="s">
        <v>18</v>
      </c>
      <c r="I2469" s="177" t="s">
        <v>32</v>
      </c>
      <c r="J2469" s="39" t="s">
        <v>2947</v>
      </c>
      <c r="K2469" s="39" t="s">
        <v>485</v>
      </c>
    </row>
    <row r="2470" spans="1:13">
      <c r="A2470" s="39" t="s">
        <v>7822</v>
      </c>
      <c r="B2470" s="39" t="s">
        <v>7822</v>
      </c>
      <c r="C2470" s="39" t="s">
        <v>35</v>
      </c>
      <c r="D2470" s="39" t="s">
        <v>393</v>
      </c>
      <c r="E2470" s="39" t="s">
        <v>424</v>
      </c>
      <c r="F2470" s="177" t="s">
        <v>7823</v>
      </c>
      <c r="G2470" s="177" t="s">
        <v>18</v>
      </c>
      <c r="H2470" s="177" t="s">
        <v>18</v>
      </c>
      <c r="I2470" s="177" t="s">
        <v>32</v>
      </c>
      <c r="J2470" s="39" t="s">
        <v>770</v>
      </c>
      <c r="K2470" s="39" t="s">
        <v>485</v>
      </c>
    </row>
    <row r="2471" spans="1:13">
      <c r="A2471" s="39" t="s">
        <v>7824</v>
      </c>
      <c r="B2471" s="39" t="s">
        <v>7824</v>
      </c>
      <c r="C2471" s="39" t="s">
        <v>35</v>
      </c>
      <c r="D2471" s="39" t="s">
        <v>393</v>
      </c>
      <c r="E2471" s="39" t="s">
        <v>424</v>
      </c>
      <c r="F2471" s="177" t="s">
        <v>7825</v>
      </c>
      <c r="G2471" s="177" t="s">
        <v>18</v>
      </c>
      <c r="H2471" s="177" t="s">
        <v>18</v>
      </c>
      <c r="I2471" s="177" t="s">
        <v>32</v>
      </c>
      <c r="J2471" s="39" t="s">
        <v>1541</v>
      </c>
      <c r="K2471" s="39" t="s">
        <v>546</v>
      </c>
    </row>
    <row r="2472" spans="1:13">
      <c r="A2472" s="39" t="s">
        <v>7826</v>
      </c>
      <c r="B2472" s="39" t="s">
        <v>7826</v>
      </c>
      <c r="C2472" s="39" t="s">
        <v>35</v>
      </c>
      <c r="D2472" s="39" t="s">
        <v>393</v>
      </c>
      <c r="E2472" s="39" t="s">
        <v>424</v>
      </c>
      <c r="F2472" s="177" t="s">
        <v>7827</v>
      </c>
      <c r="G2472" s="177" t="s">
        <v>18</v>
      </c>
      <c r="H2472" s="177" t="s">
        <v>18</v>
      </c>
      <c r="I2472" s="177" t="s">
        <v>32</v>
      </c>
      <c r="J2472" s="39" t="s">
        <v>4624</v>
      </c>
      <c r="K2472" s="39" t="s">
        <v>485</v>
      </c>
    </row>
    <row r="2473" spans="1:13">
      <c r="A2473" s="39" t="s">
        <v>7828</v>
      </c>
      <c r="B2473" s="39" t="s">
        <v>7828</v>
      </c>
      <c r="C2473" s="39" t="s">
        <v>35</v>
      </c>
      <c r="D2473" s="39" t="s">
        <v>393</v>
      </c>
      <c r="E2473" s="39" t="s">
        <v>424</v>
      </c>
      <c r="F2473" s="177" t="s">
        <v>7829</v>
      </c>
      <c r="G2473" s="177" t="s">
        <v>18</v>
      </c>
      <c r="H2473" s="177" t="s">
        <v>18</v>
      </c>
      <c r="I2473" s="177" t="s">
        <v>32</v>
      </c>
      <c r="J2473" s="39" t="s">
        <v>2040</v>
      </c>
      <c r="K2473" s="39" t="s">
        <v>485</v>
      </c>
    </row>
    <row r="2474" spans="1:13">
      <c r="A2474" s="39" t="s">
        <v>7830</v>
      </c>
      <c r="B2474" s="39" t="s">
        <v>7830</v>
      </c>
      <c r="C2474" s="39" t="s">
        <v>35</v>
      </c>
      <c r="D2474" s="39" t="s">
        <v>393</v>
      </c>
      <c r="E2474" s="39" t="s">
        <v>424</v>
      </c>
      <c r="F2474" s="177" t="s">
        <v>7831</v>
      </c>
      <c r="G2474" s="177" t="s">
        <v>18</v>
      </c>
      <c r="H2474" s="177" t="s">
        <v>18</v>
      </c>
      <c r="I2474" s="177" t="s">
        <v>32</v>
      </c>
      <c r="J2474" s="39" t="s">
        <v>1261</v>
      </c>
      <c r="K2474" s="39" t="s">
        <v>485</v>
      </c>
    </row>
    <row r="2475" spans="1:13">
      <c r="A2475" s="39" t="s">
        <v>7832</v>
      </c>
      <c r="B2475" s="39" t="s">
        <v>7832</v>
      </c>
      <c r="C2475" s="39" t="s">
        <v>35</v>
      </c>
      <c r="D2475" s="39" t="s">
        <v>393</v>
      </c>
      <c r="E2475" s="39" t="s">
        <v>424</v>
      </c>
      <c r="F2475" s="177" t="s">
        <v>7833</v>
      </c>
      <c r="G2475" s="177" t="s">
        <v>18</v>
      </c>
      <c r="H2475" s="177" t="s">
        <v>18</v>
      </c>
      <c r="I2475" s="177" t="s">
        <v>32</v>
      </c>
      <c r="J2475" s="39" t="s">
        <v>2085</v>
      </c>
      <c r="K2475" s="39" t="s">
        <v>485</v>
      </c>
    </row>
    <row r="2476" spans="1:13">
      <c r="A2476" s="39" t="s">
        <v>7834</v>
      </c>
      <c r="B2476" s="39" t="s">
        <v>7834</v>
      </c>
      <c r="C2476" s="39" t="s">
        <v>35</v>
      </c>
      <c r="D2476" s="39" t="s">
        <v>393</v>
      </c>
      <c r="E2476" s="39" t="s">
        <v>424</v>
      </c>
      <c r="F2476" s="177" t="s">
        <v>7835</v>
      </c>
      <c r="G2476" s="177" t="s">
        <v>18</v>
      </c>
      <c r="H2476" s="177" t="s">
        <v>18</v>
      </c>
      <c r="I2476" s="177" t="s">
        <v>32</v>
      </c>
      <c r="J2476" s="39" t="s">
        <v>2024</v>
      </c>
      <c r="K2476" s="39" t="s">
        <v>485</v>
      </c>
    </row>
    <row r="2477" spans="1:13">
      <c r="A2477" s="39" t="s">
        <v>7836</v>
      </c>
      <c r="B2477" s="39" t="s">
        <v>7836</v>
      </c>
      <c r="C2477" s="39" t="s">
        <v>35</v>
      </c>
      <c r="D2477" s="39" t="s">
        <v>393</v>
      </c>
      <c r="E2477" s="39" t="s">
        <v>424</v>
      </c>
      <c r="F2477" s="177" t="s">
        <v>7837</v>
      </c>
      <c r="G2477" s="177" t="s">
        <v>18</v>
      </c>
      <c r="H2477" s="177" t="s">
        <v>18</v>
      </c>
      <c r="I2477" s="177" t="s">
        <v>23</v>
      </c>
      <c r="J2477" s="39" t="s">
        <v>18</v>
      </c>
      <c r="K2477" s="39" t="s">
        <v>485</v>
      </c>
    </row>
    <row r="2478" spans="1:13">
      <c r="A2478" s="39" t="s">
        <v>7838</v>
      </c>
      <c r="B2478" s="39" t="s">
        <v>7838</v>
      </c>
      <c r="C2478" s="39" t="s">
        <v>35</v>
      </c>
      <c r="D2478" s="39" t="s">
        <v>393</v>
      </c>
      <c r="E2478" s="39" t="s">
        <v>424</v>
      </c>
      <c r="F2478" s="177" t="s">
        <v>7839</v>
      </c>
      <c r="G2478" s="177" t="s">
        <v>18</v>
      </c>
      <c r="H2478" s="177" t="s">
        <v>18</v>
      </c>
      <c r="I2478" s="177" t="s">
        <v>32</v>
      </c>
      <c r="J2478" s="39" t="s">
        <v>851</v>
      </c>
      <c r="K2478" s="39" t="s">
        <v>485</v>
      </c>
    </row>
    <row r="2479" spans="1:13">
      <c r="A2479" s="39" t="s">
        <v>7840</v>
      </c>
      <c r="B2479" s="39" t="s">
        <v>7840</v>
      </c>
      <c r="C2479" s="39" t="s">
        <v>35</v>
      </c>
      <c r="D2479" s="39" t="s">
        <v>393</v>
      </c>
      <c r="E2479" s="39" t="s">
        <v>424</v>
      </c>
      <c r="F2479" s="177" t="s">
        <v>7841</v>
      </c>
      <c r="G2479" s="177" t="s">
        <v>18</v>
      </c>
      <c r="H2479" s="177" t="s">
        <v>18</v>
      </c>
      <c r="I2479" s="177" t="s">
        <v>32</v>
      </c>
      <c r="J2479" s="39" t="s">
        <v>3049</v>
      </c>
      <c r="K2479" s="39" t="s">
        <v>485</v>
      </c>
    </row>
    <row r="2480" spans="1:13">
      <c r="A2480" s="39" t="s">
        <v>7842</v>
      </c>
      <c r="B2480" s="39" t="s">
        <v>7842</v>
      </c>
      <c r="C2480" s="39" t="s">
        <v>35</v>
      </c>
      <c r="D2480" s="39" t="s">
        <v>393</v>
      </c>
      <c r="E2480" s="39" t="s">
        <v>424</v>
      </c>
      <c r="F2480" s="177" t="s">
        <v>7843</v>
      </c>
      <c r="G2480" s="177" t="s">
        <v>18</v>
      </c>
      <c r="H2480" s="177" t="s">
        <v>18</v>
      </c>
      <c r="I2480" s="177" t="s">
        <v>32</v>
      </c>
      <c r="J2480" s="39" t="s">
        <v>1371</v>
      </c>
      <c r="K2480" s="39" t="s">
        <v>546</v>
      </c>
    </row>
    <row r="2481" spans="1:13">
      <c r="A2481" s="39" t="s">
        <v>7844</v>
      </c>
      <c r="B2481" s="39" t="s">
        <v>7844</v>
      </c>
      <c r="C2481" s="39" t="s">
        <v>35</v>
      </c>
      <c r="D2481" s="39" t="s">
        <v>393</v>
      </c>
      <c r="E2481" s="39" t="s">
        <v>424</v>
      </c>
      <c r="F2481" s="177" t="s">
        <v>7845</v>
      </c>
      <c r="G2481" s="177" t="s">
        <v>18</v>
      </c>
      <c r="H2481" s="177" t="s">
        <v>18</v>
      </c>
      <c r="I2481" s="177" t="s">
        <v>32</v>
      </c>
      <c r="J2481" s="39" t="s">
        <v>538</v>
      </c>
      <c r="K2481" s="39" t="s">
        <v>485</v>
      </c>
    </row>
    <row r="2482" spans="1:13">
      <c r="A2482" s="39" t="s">
        <v>7846</v>
      </c>
      <c r="B2482" s="39" t="s">
        <v>7846</v>
      </c>
      <c r="C2482" s="39" t="s">
        <v>35</v>
      </c>
      <c r="D2482" s="39" t="s">
        <v>393</v>
      </c>
      <c r="E2482" s="39" t="s">
        <v>424</v>
      </c>
      <c r="F2482" s="177" t="s">
        <v>7847</v>
      </c>
      <c r="G2482" s="177" t="s">
        <v>18</v>
      </c>
      <c r="H2482" s="177" t="s">
        <v>18</v>
      </c>
      <c r="I2482" s="177" t="s">
        <v>32</v>
      </c>
      <c r="J2482" s="39" t="s">
        <v>7160</v>
      </c>
      <c r="K2482" s="39" t="s">
        <v>546</v>
      </c>
    </row>
    <row r="2483" spans="1:13">
      <c r="A2483" s="39" t="s">
        <v>7848</v>
      </c>
      <c r="B2483" s="39" t="s">
        <v>7848</v>
      </c>
      <c r="C2483" s="39" t="s">
        <v>35</v>
      </c>
      <c r="D2483" s="39" t="s">
        <v>393</v>
      </c>
      <c r="E2483" s="39" t="s">
        <v>424</v>
      </c>
      <c r="F2483" s="177" t="s">
        <v>7849</v>
      </c>
      <c r="G2483" s="177" t="s">
        <v>18</v>
      </c>
      <c r="H2483" s="177" t="s">
        <v>18</v>
      </c>
      <c r="I2483" s="177" t="s">
        <v>32</v>
      </c>
      <c r="J2483" s="39" t="s">
        <v>909</v>
      </c>
      <c r="K2483" s="39" t="s">
        <v>546</v>
      </c>
    </row>
    <row r="2484" spans="1:13">
      <c r="A2484" s="39" t="s">
        <v>7850</v>
      </c>
      <c r="B2484" s="39" t="s">
        <v>7850</v>
      </c>
      <c r="C2484" s="39" t="s">
        <v>35</v>
      </c>
      <c r="D2484" s="39" t="s">
        <v>393</v>
      </c>
      <c r="E2484" s="39" t="s">
        <v>424</v>
      </c>
      <c r="F2484" s="177" t="s">
        <v>7851</v>
      </c>
      <c r="G2484" s="177" t="s">
        <v>18</v>
      </c>
      <c r="H2484" s="177" t="s">
        <v>18</v>
      </c>
      <c r="I2484" s="177" t="s">
        <v>32</v>
      </c>
      <c r="J2484" s="39" t="s">
        <v>1463</v>
      </c>
      <c r="K2484" s="39" t="s">
        <v>546</v>
      </c>
    </row>
    <row r="2485" spans="1:13">
      <c r="A2485" s="39" t="s">
        <v>7852</v>
      </c>
      <c r="B2485" s="39" t="s">
        <v>7852</v>
      </c>
      <c r="C2485" s="39" t="s">
        <v>35</v>
      </c>
      <c r="D2485" s="39" t="s">
        <v>393</v>
      </c>
      <c r="E2485" s="39" t="s">
        <v>424</v>
      </c>
      <c r="F2485" s="177" t="s">
        <v>7853</v>
      </c>
      <c r="G2485" s="177" t="s">
        <v>18</v>
      </c>
      <c r="H2485" s="177" t="s">
        <v>18</v>
      </c>
      <c r="I2485" s="177" t="s">
        <v>32</v>
      </c>
      <c r="J2485" s="39" t="s">
        <v>3838</v>
      </c>
      <c r="K2485" s="39" t="s">
        <v>485</v>
      </c>
    </row>
    <row r="2486" spans="1:13">
      <c r="A2486" s="39" t="s">
        <v>7854</v>
      </c>
      <c r="B2486" s="39" t="s">
        <v>7854</v>
      </c>
      <c r="C2486" s="39" t="s">
        <v>35</v>
      </c>
      <c r="D2486" s="39" t="s">
        <v>393</v>
      </c>
      <c r="E2486" s="39" t="s">
        <v>424</v>
      </c>
      <c r="F2486" s="177" t="s">
        <v>7855</v>
      </c>
      <c r="G2486" s="177" t="s">
        <v>18</v>
      </c>
      <c r="H2486" s="177" t="s">
        <v>18</v>
      </c>
      <c r="I2486" s="177" t="s">
        <v>32</v>
      </c>
      <c r="J2486" s="39" t="s">
        <v>2366</v>
      </c>
      <c r="K2486" s="39" t="s">
        <v>485</v>
      </c>
    </row>
    <row r="2487" spans="1:13">
      <c r="A2487" s="39" t="s">
        <v>7856</v>
      </c>
      <c r="B2487" s="39" t="s">
        <v>7856</v>
      </c>
      <c r="C2487" s="39" t="s">
        <v>35</v>
      </c>
      <c r="D2487" s="39" t="s">
        <v>393</v>
      </c>
      <c r="E2487" s="39" t="s">
        <v>424</v>
      </c>
      <c r="F2487" s="177" t="s">
        <v>7857</v>
      </c>
      <c r="G2487" s="177" t="s">
        <v>18</v>
      </c>
      <c r="H2487" s="177" t="s">
        <v>18</v>
      </c>
      <c r="I2487" s="177" t="s">
        <v>32</v>
      </c>
      <c r="J2487" s="39" t="s">
        <v>5146</v>
      </c>
      <c r="K2487" s="39" t="s">
        <v>546</v>
      </c>
      <c r="M2487" s="69" t="s">
        <v>26</v>
      </c>
    </row>
    <row r="2488" spans="1:13">
      <c r="A2488" s="39" t="s">
        <v>7858</v>
      </c>
      <c r="B2488" s="39" t="s">
        <v>7858</v>
      </c>
      <c r="C2488" s="39" t="s">
        <v>35</v>
      </c>
      <c r="D2488" s="39" t="s">
        <v>393</v>
      </c>
      <c r="E2488" s="39" t="s">
        <v>424</v>
      </c>
      <c r="F2488" s="177" t="s">
        <v>7859</v>
      </c>
      <c r="G2488" s="177" t="s">
        <v>18</v>
      </c>
      <c r="H2488" s="177" t="s">
        <v>18</v>
      </c>
      <c r="I2488" s="177" t="s">
        <v>23</v>
      </c>
      <c r="J2488" s="39" t="s">
        <v>18</v>
      </c>
      <c r="K2488" s="39" t="s">
        <v>485</v>
      </c>
    </row>
    <row r="2489" spans="1:13">
      <c r="A2489" s="39" t="s">
        <v>7860</v>
      </c>
      <c r="B2489" s="39" t="s">
        <v>7860</v>
      </c>
      <c r="C2489" s="39" t="s">
        <v>35</v>
      </c>
      <c r="D2489" s="39" t="s">
        <v>393</v>
      </c>
      <c r="E2489" s="39" t="s">
        <v>424</v>
      </c>
      <c r="F2489" s="177" t="s">
        <v>7861</v>
      </c>
      <c r="G2489" s="177" t="s">
        <v>18</v>
      </c>
      <c r="H2489" s="177" t="s">
        <v>18</v>
      </c>
      <c r="I2489" s="177" t="s">
        <v>32</v>
      </c>
      <c r="J2489" s="39" t="s">
        <v>952</v>
      </c>
      <c r="K2489" s="39" t="s">
        <v>485</v>
      </c>
    </row>
    <row r="2490" spans="1:13">
      <c r="A2490" s="39" t="s">
        <v>7862</v>
      </c>
      <c r="B2490" s="39" t="s">
        <v>7862</v>
      </c>
      <c r="C2490" s="39" t="s">
        <v>35</v>
      </c>
      <c r="D2490" s="39" t="s">
        <v>393</v>
      </c>
      <c r="E2490" s="39" t="s">
        <v>424</v>
      </c>
      <c r="F2490" s="177" t="s">
        <v>7863</v>
      </c>
      <c r="G2490" s="177" t="s">
        <v>18</v>
      </c>
      <c r="H2490" s="177" t="s">
        <v>18</v>
      </c>
      <c r="I2490" s="177" t="s">
        <v>32</v>
      </c>
      <c r="J2490" s="39" t="s">
        <v>4426</v>
      </c>
      <c r="K2490" s="39" t="s">
        <v>3495</v>
      </c>
    </row>
    <row r="2491" spans="1:13">
      <c r="A2491" s="39" t="s">
        <v>7864</v>
      </c>
      <c r="B2491" s="39" t="s">
        <v>7864</v>
      </c>
      <c r="C2491" s="39" t="s">
        <v>35</v>
      </c>
      <c r="D2491" s="39" t="s">
        <v>393</v>
      </c>
      <c r="E2491" s="39" t="s">
        <v>424</v>
      </c>
      <c r="F2491" s="177" t="s">
        <v>7865</v>
      </c>
      <c r="G2491" s="177" t="s">
        <v>18</v>
      </c>
      <c r="H2491" s="177" t="s">
        <v>18</v>
      </c>
      <c r="I2491" s="177" t="s">
        <v>23</v>
      </c>
      <c r="J2491" s="39" t="s">
        <v>18</v>
      </c>
      <c r="K2491" s="39" t="s">
        <v>485</v>
      </c>
    </row>
    <row r="2492" spans="1:13">
      <c r="A2492" s="39" t="s">
        <v>7866</v>
      </c>
      <c r="B2492" s="39" t="s">
        <v>7866</v>
      </c>
      <c r="C2492" s="39" t="s">
        <v>35</v>
      </c>
      <c r="D2492" s="39" t="s">
        <v>393</v>
      </c>
      <c r="E2492" s="39" t="s">
        <v>424</v>
      </c>
      <c r="F2492" s="177" t="s">
        <v>7867</v>
      </c>
      <c r="G2492" s="177" t="s">
        <v>18</v>
      </c>
      <c r="H2492" s="177" t="s">
        <v>18</v>
      </c>
      <c r="I2492" s="177" t="s">
        <v>32</v>
      </c>
      <c r="J2492" s="39" t="s">
        <v>778</v>
      </c>
      <c r="K2492" s="39" t="s">
        <v>546</v>
      </c>
    </row>
    <row r="2493" spans="1:13">
      <c r="A2493" s="39" t="s">
        <v>7868</v>
      </c>
      <c r="B2493" s="39" t="s">
        <v>7868</v>
      </c>
      <c r="C2493" s="39" t="s">
        <v>35</v>
      </c>
      <c r="D2493" s="39" t="s">
        <v>393</v>
      </c>
      <c r="E2493" s="39" t="s">
        <v>424</v>
      </c>
      <c r="F2493" s="177" t="s">
        <v>7869</v>
      </c>
      <c r="G2493" s="177" t="s">
        <v>18</v>
      </c>
      <c r="H2493" s="177" t="s">
        <v>18</v>
      </c>
      <c r="I2493" s="177" t="s">
        <v>32</v>
      </c>
      <c r="J2493" s="39" t="s">
        <v>5205</v>
      </c>
      <c r="K2493" s="39" t="s">
        <v>485</v>
      </c>
    </row>
    <row r="2494" spans="1:13">
      <c r="A2494" s="39" t="s">
        <v>7870</v>
      </c>
      <c r="B2494" s="39" t="s">
        <v>7870</v>
      </c>
      <c r="C2494" s="39" t="s">
        <v>35</v>
      </c>
      <c r="D2494" s="39" t="s">
        <v>393</v>
      </c>
      <c r="E2494" s="39" t="s">
        <v>424</v>
      </c>
      <c r="F2494" s="177" t="s">
        <v>7871</v>
      </c>
      <c r="G2494" s="177" t="s">
        <v>18</v>
      </c>
      <c r="H2494" s="177" t="s">
        <v>18</v>
      </c>
      <c r="I2494" s="177" t="s">
        <v>23</v>
      </c>
      <c r="J2494" s="39" t="s">
        <v>18</v>
      </c>
      <c r="K2494" s="39" t="s">
        <v>485</v>
      </c>
    </row>
    <row r="2495" spans="1:13">
      <c r="A2495" s="39" t="s">
        <v>7872</v>
      </c>
      <c r="B2495" s="39" t="s">
        <v>7872</v>
      </c>
      <c r="C2495" s="39" t="s">
        <v>7873</v>
      </c>
      <c r="D2495" s="39" t="s">
        <v>7873</v>
      </c>
      <c r="E2495" s="39" t="s">
        <v>291</v>
      </c>
      <c r="F2495" s="177" t="s">
        <v>7874</v>
      </c>
      <c r="G2495" s="177" t="s">
        <v>18</v>
      </c>
      <c r="H2495" s="177" t="s">
        <v>18</v>
      </c>
      <c r="I2495" s="177" t="s">
        <v>32</v>
      </c>
      <c r="J2495" s="39" t="s">
        <v>3550</v>
      </c>
      <c r="K2495" s="39" t="s">
        <v>485</v>
      </c>
    </row>
    <row r="2496" spans="1:13">
      <c r="A2496" s="39" t="s">
        <v>7875</v>
      </c>
      <c r="B2496" s="39" t="s">
        <v>7875</v>
      </c>
      <c r="C2496" s="39" t="s">
        <v>7876</v>
      </c>
      <c r="D2496" s="39" t="s">
        <v>7877</v>
      </c>
      <c r="E2496" s="39" t="s">
        <v>7878</v>
      </c>
      <c r="F2496" s="177" t="s">
        <v>7879</v>
      </c>
      <c r="G2496" s="177" t="s">
        <v>7880</v>
      </c>
      <c r="I2496" s="177" t="s">
        <v>32</v>
      </c>
      <c r="J2496" s="39" t="s">
        <v>18</v>
      </c>
      <c r="K2496" s="39" t="s">
        <v>485</v>
      </c>
    </row>
    <row r="2497" spans="1:11">
      <c r="A2497" s="39" t="s">
        <v>7881</v>
      </c>
      <c r="B2497" s="39" t="s">
        <v>7882</v>
      </c>
      <c r="C2497" s="39" t="s">
        <v>7883</v>
      </c>
      <c r="D2497" s="39" t="s">
        <v>339</v>
      </c>
      <c r="E2497" s="39" t="s">
        <v>7884</v>
      </c>
      <c r="F2497" s="177" t="s">
        <v>7885</v>
      </c>
      <c r="G2497" s="177" t="s">
        <v>7885</v>
      </c>
      <c r="H2497" s="177" t="s">
        <v>18</v>
      </c>
      <c r="I2497" s="177" t="s">
        <v>32</v>
      </c>
      <c r="J2497" s="39" t="s">
        <v>3285</v>
      </c>
      <c r="K2497" s="39" t="s">
        <v>485</v>
      </c>
    </row>
    <row r="2498" spans="1:11">
      <c r="A2498" s="39" t="s">
        <v>7886</v>
      </c>
      <c r="B2498" s="39" t="s">
        <v>7887</v>
      </c>
      <c r="C2498" s="39" t="s">
        <v>7888</v>
      </c>
      <c r="D2498" s="39" t="s">
        <v>339</v>
      </c>
      <c r="E2498" s="39" t="s">
        <v>7884</v>
      </c>
      <c r="F2498" s="177" t="s">
        <v>7889</v>
      </c>
      <c r="H2498" s="177" t="s">
        <v>18</v>
      </c>
      <c r="I2498" s="177" t="s">
        <v>32</v>
      </c>
      <c r="J2498" s="177" t="s">
        <v>947</v>
      </c>
      <c r="K2498" s="39" t="s">
        <v>485</v>
      </c>
    </row>
    <row r="2499" spans="1:11">
      <c r="A2499" s="39" t="s">
        <v>7890</v>
      </c>
      <c r="B2499" s="39" t="s">
        <v>7891</v>
      </c>
      <c r="C2499" s="39" t="s">
        <v>35</v>
      </c>
      <c r="D2499" s="39" t="s">
        <v>339</v>
      </c>
      <c r="E2499" s="39" t="s">
        <v>327</v>
      </c>
      <c r="F2499" s="177" t="s">
        <v>7892</v>
      </c>
      <c r="G2499" s="258" t="s">
        <v>7892</v>
      </c>
      <c r="I2499" s="177" t="s">
        <v>32</v>
      </c>
      <c r="J2499" s="39" t="s">
        <v>920</v>
      </c>
      <c r="K2499" s="39" t="s">
        <v>485</v>
      </c>
    </row>
    <row r="2500" spans="1:11">
      <c r="A2500" s="39" t="s">
        <v>7893</v>
      </c>
      <c r="B2500" s="39" t="s">
        <v>7894</v>
      </c>
      <c r="C2500" s="39" t="s">
        <v>7895</v>
      </c>
      <c r="D2500" s="39" t="s">
        <v>339</v>
      </c>
      <c r="E2500" s="39" t="s">
        <v>7896</v>
      </c>
      <c r="F2500" s="39" t="s">
        <v>7897</v>
      </c>
      <c r="G2500" s="39" t="s">
        <v>7897</v>
      </c>
      <c r="H2500" s="39">
        <v>12146029635</v>
      </c>
      <c r="I2500" s="177" t="s">
        <v>32</v>
      </c>
      <c r="J2500" s="39" t="s">
        <v>1232</v>
      </c>
      <c r="K2500" s="39" t="s">
        <v>485</v>
      </c>
    </row>
    <row r="2501" spans="1:11">
      <c r="A2501" s="39" t="s">
        <v>7898</v>
      </c>
      <c r="B2501" s="39" t="s">
        <v>7899</v>
      </c>
      <c r="C2501" s="39" t="s">
        <v>7895</v>
      </c>
      <c r="D2501" s="39" t="s">
        <v>339</v>
      </c>
      <c r="E2501" s="39" t="s">
        <v>7896</v>
      </c>
      <c r="F2501" s="458" t="s">
        <v>7900</v>
      </c>
      <c r="G2501" s="177" t="s">
        <v>7900</v>
      </c>
      <c r="H2501" s="177" t="s">
        <v>7901</v>
      </c>
      <c r="I2501" s="177" t="s">
        <v>32</v>
      </c>
      <c r="J2501" s="39" t="s">
        <v>5205</v>
      </c>
      <c r="K2501" s="39" t="s">
        <v>485</v>
      </c>
    </row>
    <row r="2502" spans="1:11">
      <c r="A2502" s="39" t="s">
        <v>7902</v>
      </c>
      <c r="B2502" s="39" t="s">
        <v>7902</v>
      </c>
      <c r="C2502" s="39" t="s">
        <v>289</v>
      </c>
      <c r="D2502" s="39" t="s">
        <v>290</v>
      </c>
      <c r="E2502" s="39" t="s">
        <v>291</v>
      </c>
      <c r="F2502" s="177" t="s">
        <v>7903</v>
      </c>
      <c r="G2502" s="177" t="s">
        <v>3821</v>
      </c>
      <c r="H2502" s="177" t="s">
        <v>3821</v>
      </c>
      <c r="I2502" s="177" t="s">
        <v>23</v>
      </c>
      <c r="J2502" s="39" t="s">
        <v>18</v>
      </c>
      <c r="K2502" s="39" t="s">
        <v>485</v>
      </c>
    </row>
    <row r="2503" spans="1:11">
      <c r="A2503" s="39" t="s">
        <v>7904</v>
      </c>
      <c r="B2503" s="39" t="s">
        <v>7904</v>
      </c>
      <c r="C2503" s="39" t="s">
        <v>289</v>
      </c>
      <c r="D2503" s="39" t="s">
        <v>290</v>
      </c>
      <c r="E2503" s="39" t="s">
        <v>7905</v>
      </c>
      <c r="F2503" s="177" t="s">
        <v>7906</v>
      </c>
      <c r="G2503" s="177" t="s">
        <v>18</v>
      </c>
      <c r="H2503" s="177" t="s">
        <v>18</v>
      </c>
      <c r="I2503" s="177" t="s">
        <v>23</v>
      </c>
      <c r="J2503" s="258" t="s">
        <v>18</v>
      </c>
      <c r="K2503" s="39" t="s">
        <v>485</v>
      </c>
    </row>
    <row r="2504" spans="1:11">
      <c r="A2504" s="39" t="s">
        <v>7907</v>
      </c>
      <c r="B2504" s="39" t="s">
        <v>7907</v>
      </c>
      <c r="C2504" s="39" t="s">
        <v>289</v>
      </c>
      <c r="D2504" s="39" t="s">
        <v>290</v>
      </c>
      <c r="E2504" s="39" t="s">
        <v>7905</v>
      </c>
      <c r="F2504" s="177" t="s">
        <v>7908</v>
      </c>
      <c r="I2504" s="177" t="s">
        <v>32</v>
      </c>
      <c r="J2504" s="39" t="s">
        <v>4045</v>
      </c>
      <c r="K2504" s="39" t="s">
        <v>485</v>
      </c>
    </row>
    <row r="2505" spans="1:11">
      <c r="A2505" s="39" t="s">
        <v>7909</v>
      </c>
      <c r="B2505" s="39" t="s">
        <v>7909</v>
      </c>
      <c r="C2505" s="39" t="s">
        <v>289</v>
      </c>
      <c r="D2505" s="39" t="s">
        <v>290</v>
      </c>
      <c r="E2505" s="39" t="s">
        <v>7905</v>
      </c>
      <c r="F2505" s="177" t="s">
        <v>7910</v>
      </c>
      <c r="I2505" s="177" t="s">
        <v>32</v>
      </c>
      <c r="J2505" s="39" t="s">
        <v>3965</v>
      </c>
      <c r="K2505" s="39" t="s">
        <v>485</v>
      </c>
    </row>
    <row r="2506" spans="1:11">
      <c r="A2506" s="39" t="s">
        <v>436</v>
      </c>
      <c r="B2506" s="39" t="s">
        <v>436</v>
      </c>
      <c r="C2506" s="39" t="s">
        <v>289</v>
      </c>
      <c r="D2506" s="39" t="s">
        <v>290</v>
      </c>
      <c r="E2506" s="39" t="s">
        <v>291</v>
      </c>
      <c r="F2506" s="177" t="s">
        <v>437</v>
      </c>
      <c r="G2506" s="177" t="s">
        <v>437</v>
      </c>
      <c r="H2506" s="177" t="s">
        <v>437</v>
      </c>
      <c r="I2506" s="177" t="s">
        <v>32</v>
      </c>
      <c r="J2506" s="39" t="s">
        <v>116</v>
      </c>
      <c r="K2506" s="39" t="s">
        <v>78</v>
      </c>
    </row>
    <row r="2507" spans="1:11">
      <c r="A2507" s="39" t="s">
        <v>7911</v>
      </c>
      <c r="B2507" s="39" t="s">
        <v>7911</v>
      </c>
      <c r="C2507" s="39" t="s">
        <v>289</v>
      </c>
      <c r="D2507" s="39" t="s">
        <v>290</v>
      </c>
      <c r="E2507" s="39" t="s">
        <v>291</v>
      </c>
      <c r="F2507" s="177" t="s">
        <v>7912</v>
      </c>
      <c r="G2507" s="177" t="s">
        <v>7912</v>
      </c>
      <c r="H2507" s="177" t="s">
        <v>7912</v>
      </c>
      <c r="I2507" s="177" t="s">
        <v>32</v>
      </c>
      <c r="J2507" s="39" t="s">
        <v>2213</v>
      </c>
      <c r="K2507" s="39" t="s">
        <v>546</v>
      </c>
    </row>
    <row r="2508" spans="1:11">
      <c r="A2508" s="39" t="s">
        <v>7913</v>
      </c>
      <c r="B2508" s="39" t="s">
        <v>7913</v>
      </c>
      <c r="C2508" s="39" t="s">
        <v>289</v>
      </c>
      <c r="D2508" s="39" t="s">
        <v>290</v>
      </c>
      <c r="E2508" s="39" t="s">
        <v>291</v>
      </c>
      <c r="F2508" s="177" t="s">
        <v>7914</v>
      </c>
      <c r="G2508" s="177" t="s">
        <v>7914</v>
      </c>
      <c r="H2508" s="177" t="s">
        <v>7914</v>
      </c>
      <c r="I2508" s="177" t="s">
        <v>32</v>
      </c>
      <c r="J2508" s="39" t="s">
        <v>1137</v>
      </c>
      <c r="K2508" s="39" t="s">
        <v>485</v>
      </c>
    </row>
    <row r="2509" spans="1:11">
      <c r="A2509" s="39" t="s">
        <v>7915</v>
      </c>
      <c r="B2509" s="39" t="s">
        <v>7916</v>
      </c>
      <c r="C2509" s="39" t="s">
        <v>35</v>
      </c>
      <c r="D2509" s="39" t="s">
        <v>7642</v>
      </c>
      <c r="E2509" s="39" t="s">
        <v>397</v>
      </c>
      <c r="F2509" s="417" t="s">
        <v>7917</v>
      </c>
      <c r="G2509" s="177" t="s">
        <v>7917</v>
      </c>
      <c r="H2509" s="177" t="s">
        <v>7918</v>
      </c>
      <c r="I2509" s="177" t="s">
        <v>32</v>
      </c>
      <c r="J2509" s="39" t="s">
        <v>2518</v>
      </c>
      <c r="K2509" s="39" t="s">
        <v>485</v>
      </c>
    </row>
    <row r="2510" spans="1:11">
      <c r="A2510" s="39" t="s">
        <v>7919</v>
      </c>
      <c r="B2510" s="39" t="s">
        <v>7919</v>
      </c>
      <c r="C2510" s="39" t="s">
        <v>289</v>
      </c>
      <c r="D2510" s="39" t="s">
        <v>290</v>
      </c>
      <c r="E2510" s="39" t="s">
        <v>291</v>
      </c>
      <c r="F2510" s="177" t="s">
        <v>7920</v>
      </c>
      <c r="G2510" s="177" t="s">
        <v>7920</v>
      </c>
      <c r="H2510" s="177" t="s">
        <v>7920</v>
      </c>
      <c r="I2510" s="177" t="s">
        <v>32</v>
      </c>
      <c r="J2510" s="39" t="s">
        <v>7921</v>
      </c>
      <c r="K2510" s="39" t="s">
        <v>485</v>
      </c>
    </row>
    <row r="2511" spans="1:11">
      <c r="A2511" s="39" t="s">
        <v>7922</v>
      </c>
      <c r="B2511" s="39" t="s">
        <v>7922</v>
      </c>
      <c r="C2511" s="39" t="s">
        <v>289</v>
      </c>
      <c r="D2511" s="39" t="s">
        <v>290</v>
      </c>
      <c r="E2511" s="39" t="s">
        <v>7923</v>
      </c>
      <c r="F2511" s="177" t="s">
        <v>7924</v>
      </c>
      <c r="G2511" s="177" t="s">
        <v>7924</v>
      </c>
      <c r="H2511" s="177" t="s">
        <v>7924</v>
      </c>
      <c r="I2511" s="177" t="s">
        <v>32</v>
      </c>
      <c r="J2511" s="39" t="s">
        <v>1011</v>
      </c>
      <c r="K2511" s="39" t="s">
        <v>485</v>
      </c>
    </row>
    <row r="2512" spans="1:11">
      <c r="A2512" s="39" t="s">
        <v>7925</v>
      </c>
      <c r="B2512" s="39" t="s">
        <v>7925</v>
      </c>
      <c r="C2512" s="39" t="s">
        <v>7926</v>
      </c>
      <c r="D2512" s="39" t="s">
        <v>7927</v>
      </c>
      <c r="E2512" s="39" t="s">
        <v>7928</v>
      </c>
      <c r="F2512" s="177" t="s">
        <v>7929</v>
      </c>
      <c r="G2512" s="177" t="s">
        <v>7929</v>
      </c>
      <c r="H2512" s="177" t="s">
        <v>7929</v>
      </c>
      <c r="I2512" s="177" t="s">
        <v>18</v>
      </c>
      <c r="J2512" s="39" t="s">
        <v>18</v>
      </c>
      <c r="K2512" s="39" t="s">
        <v>485</v>
      </c>
    </row>
    <row r="2513" spans="1:11">
      <c r="A2513" s="39" t="s">
        <v>7930</v>
      </c>
      <c r="B2513" s="39" t="s">
        <v>7930</v>
      </c>
      <c r="C2513" s="39" t="s">
        <v>7926</v>
      </c>
      <c r="D2513" s="39" t="s">
        <v>7927</v>
      </c>
      <c r="E2513" s="39" t="s">
        <v>7928</v>
      </c>
      <c r="F2513" s="177" t="s">
        <v>7931</v>
      </c>
      <c r="G2513" s="177" t="s">
        <v>7932</v>
      </c>
      <c r="H2513" s="177" t="s">
        <v>7932</v>
      </c>
      <c r="I2513" s="177" t="s">
        <v>18</v>
      </c>
      <c r="J2513" s="39" t="s">
        <v>18</v>
      </c>
      <c r="K2513" s="39" t="s">
        <v>485</v>
      </c>
    </row>
    <row r="2514" spans="1:11">
      <c r="A2514" s="39" t="s">
        <v>7933</v>
      </c>
      <c r="B2514" s="39" t="s">
        <v>7933</v>
      </c>
      <c r="C2514" s="39" t="s">
        <v>7926</v>
      </c>
      <c r="D2514" s="39" t="s">
        <v>7927</v>
      </c>
      <c r="E2514" s="39" t="s">
        <v>7934</v>
      </c>
      <c r="F2514" s="177" t="s">
        <v>7935</v>
      </c>
      <c r="G2514" s="177" t="s">
        <v>7935</v>
      </c>
      <c r="H2514" s="177" t="s">
        <v>7935</v>
      </c>
      <c r="I2514" s="177" t="s">
        <v>18</v>
      </c>
      <c r="J2514" s="39" t="s">
        <v>18</v>
      </c>
      <c r="K2514" s="39" t="s">
        <v>485</v>
      </c>
    </row>
    <row r="2515" spans="1:11">
      <c r="A2515" s="39" t="s">
        <v>7936</v>
      </c>
      <c r="B2515" s="39" t="s">
        <v>7936</v>
      </c>
      <c r="C2515" s="39" t="s">
        <v>7926</v>
      </c>
      <c r="D2515" s="39" t="s">
        <v>7927</v>
      </c>
      <c r="E2515" s="39" t="s">
        <v>7934</v>
      </c>
      <c r="F2515" s="177" t="s">
        <v>7937</v>
      </c>
      <c r="G2515" s="177" t="s">
        <v>7937</v>
      </c>
      <c r="H2515" s="177" t="s">
        <v>7937</v>
      </c>
      <c r="I2515" s="177" t="s">
        <v>18</v>
      </c>
      <c r="J2515" s="39" t="s">
        <v>18</v>
      </c>
      <c r="K2515" s="39" t="s">
        <v>485</v>
      </c>
    </row>
    <row r="2516" spans="1:11">
      <c r="A2516" s="39" t="s">
        <v>7938</v>
      </c>
      <c r="B2516" s="39" t="s">
        <v>7938</v>
      </c>
      <c r="C2516" s="39" t="s">
        <v>7926</v>
      </c>
      <c r="D2516" s="39" t="s">
        <v>7927</v>
      </c>
      <c r="E2516" s="39" t="s">
        <v>7934</v>
      </c>
      <c r="F2516" s="177" t="s">
        <v>7939</v>
      </c>
      <c r="G2516" s="177" t="s">
        <v>7939</v>
      </c>
      <c r="H2516" s="177" t="s">
        <v>7939</v>
      </c>
      <c r="I2516" s="177" t="s">
        <v>18</v>
      </c>
      <c r="J2516" s="39" t="s">
        <v>18</v>
      </c>
      <c r="K2516" s="39" t="s">
        <v>485</v>
      </c>
    </row>
    <row r="2517" spans="1:11">
      <c r="A2517" s="39" t="s">
        <v>7940</v>
      </c>
      <c r="B2517" s="39" t="s">
        <v>7940</v>
      </c>
      <c r="C2517" s="39" t="s">
        <v>7926</v>
      </c>
      <c r="D2517" s="39" t="s">
        <v>7927</v>
      </c>
      <c r="E2517" s="39" t="s">
        <v>7934</v>
      </c>
      <c r="F2517" s="177" t="s">
        <v>7941</v>
      </c>
      <c r="G2517" s="177" t="s">
        <v>7941</v>
      </c>
      <c r="H2517" s="177" t="s">
        <v>7941</v>
      </c>
      <c r="I2517" s="177" t="s">
        <v>18</v>
      </c>
      <c r="J2517" s="39" t="s">
        <v>18</v>
      </c>
      <c r="K2517" s="39" t="s">
        <v>485</v>
      </c>
    </row>
    <row r="2518" spans="1:11">
      <c r="A2518" s="39" t="s">
        <v>7942</v>
      </c>
      <c r="B2518" s="39" t="s">
        <v>7942</v>
      </c>
      <c r="C2518" s="39" t="s">
        <v>7926</v>
      </c>
      <c r="D2518" s="39" t="s">
        <v>7927</v>
      </c>
      <c r="E2518" s="39" t="s">
        <v>7934</v>
      </c>
      <c r="F2518" s="177" t="s">
        <v>7943</v>
      </c>
      <c r="G2518" s="177" t="s">
        <v>7943</v>
      </c>
      <c r="H2518" s="177" t="s">
        <v>7943</v>
      </c>
      <c r="I2518" s="177" t="s">
        <v>18</v>
      </c>
      <c r="J2518" s="39" t="s">
        <v>18</v>
      </c>
      <c r="K2518" s="39" t="s">
        <v>485</v>
      </c>
    </row>
    <row r="2519" spans="1:11">
      <c r="A2519" s="39" t="s">
        <v>7944</v>
      </c>
      <c r="B2519" s="39" t="s">
        <v>7944</v>
      </c>
      <c r="C2519" s="39" t="s">
        <v>7926</v>
      </c>
      <c r="D2519" s="39" t="s">
        <v>7927</v>
      </c>
      <c r="E2519" s="39" t="s">
        <v>7945</v>
      </c>
      <c r="F2519" s="177" t="s">
        <v>7946</v>
      </c>
      <c r="G2519" s="177" t="s">
        <v>7946</v>
      </c>
      <c r="H2519" s="177" t="s">
        <v>7946</v>
      </c>
      <c r="I2519" s="177" t="s">
        <v>18</v>
      </c>
      <c r="J2519" s="39" t="s">
        <v>18</v>
      </c>
      <c r="K2519" s="39" t="s">
        <v>485</v>
      </c>
    </row>
    <row r="2520" spans="1:11">
      <c r="A2520" s="39" t="s">
        <v>7947</v>
      </c>
      <c r="B2520" s="39" t="s">
        <v>7947</v>
      </c>
      <c r="C2520" s="39" t="s">
        <v>7948</v>
      </c>
      <c r="D2520" s="39" t="s">
        <v>7927</v>
      </c>
      <c r="E2520" s="39" t="s">
        <v>7949</v>
      </c>
      <c r="F2520" s="177" t="s">
        <v>7950</v>
      </c>
      <c r="G2520" s="177" t="s">
        <v>7950</v>
      </c>
      <c r="H2520" s="177" t="s">
        <v>7950</v>
      </c>
      <c r="I2520" s="177" t="s">
        <v>18</v>
      </c>
      <c r="J2520" s="39" t="s">
        <v>18</v>
      </c>
      <c r="K2520" s="39" t="s">
        <v>485</v>
      </c>
    </row>
    <row r="2521" spans="1:11">
      <c r="A2521" s="39" t="s">
        <v>7951</v>
      </c>
      <c r="B2521" s="39" t="s">
        <v>7951</v>
      </c>
      <c r="C2521" s="39" t="s">
        <v>7948</v>
      </c>
      <c r="D2521" s="39" t="s">
        <v>7927</v>
      </c>
      <c r="E2521" s="39" t="s">
        <v>7949</v>
      </c>
      <c r="F2521" s="177" t="s">
        <v>7952</v>
      </c>
      <c r="G2521" s="177" t="s">
        <v>7952</v>
      </c>
      <c r="H2521" s="177" t="s">
        <v>7952</v>
      </c>
      <c r="I2521" s="177" t="s">
        <v>18</v>
      </c>
      <c r="J2521" s="39" t="s">
        <v>18</v>
      </c>
      <c r="K2521" s="39" t="s">
        <v>485</v>
      </c>
    </row>
    <row r="2522" spans="1:11">
      <c r="A2522" s="39" t="s">
        <v>7953</v>
      </c>
      <c r="B2522" s="39" t="s">
        <v>7953</v>
      </c>
      <c r="C2522" s="39" t="s">
        <v>7948</v>
      </c>
      <c r="D2522" s="39" t="s">
        <v>7927</v>
      </c>
      <c r="E2522" s="39" t="s">
        <v>7949</v>
      </c>
      <c r="F2522" s="177" t="s">
        <v>7954</v>
      </c>
      <c r="G2522" s="177" t="s">
        <v>7954</v>
      </c>
      <c r="H2522" s="177" t="s">
        <v>7954</v>
      </c>
      <c r="I2522" s="177" t="s">
        <v>18</v>
      </c>
      <c r="J2522" s="39" t="s">
        <v>18</v>
      </c>
      <c r="K2522" s="39" t="s">
        <v>485</v>
      </c>
    </row>
    <row r="2523" spans="1:11">
      <c r="A2523" s="39" t="s">
        <v>7955</v>
      </c>
      <c r="B2523" s="39" t="s">
        <v>7955</v>
      </c>
      <c r="C2523" s="39" t="s">
        <v>7948</v>
      </c>
      <c r="D2523" s="39" t="s">
        <v>7927</v>
      </c>
      <c r="E2523" s="39" t="s">
        <v>7956</v>
      </c>
      <c r="F2523" s="177" t="s">
        <v>7957</v>
      </c>
      <c r="G2523" s="177" t="s">
        <v>7957</v>
      </c>
      <c r="H2523" s="177" t="s">
        <v>7957</v>
      </c>
      <c r="I2523" s="177" t="s">
        <v>18</v>
      </c>
      <c r="J2523" s="39" t="s">
        <v>18</v>
      </c>
      <c r="K2523" s="39" t="s">
        <v>485</v>
      </c>
    </row>
    <row r="2524" spans="1:11">
      <c r="A2524" s="39" t="s">
        <v>7958</v>
      </c>
      <c r="B2524" s="39" t="s">
        <v>7958</v>
      </c>
      <c r="C2524" s="39" t="s">
        <v>7948</v>
      </c>
      <c r="D2524" s="39" t="s">
        <v>7927</v>
      </c>
      <c r="E2524" s="39" t="s">
        <v>7956</v>
      </c>
      <c r="F2524" s="177" t="s">
        <v>7959</v>
      </c>
      <c r="G2524" s="177" t="s">
        <v>7959</v>
      </c>
      <c r="H2524" s="177" t="s">
        <v>7959</v>
      </c>
      <c r="I2524" s="177" t="s">
        <v>18</v>
      </c>
      <c r="J2524" s="39" t="s">
        <v>18</v>
      </c>
      <c r="K2524" s="39" t="s">
        <v>485</v>
      </c>
    </row>
    <row r="2525" spans="1:11">
      <c r="A2525" s="39" t="s">
        <v>7960</v>
      </c>
      <c r="B2525" s="39" t="s">
        <v>7960</v>
      </c>
      <c r="C2525" s="39" t="s">
        <v>7948</v>
      </c>
      <c r="D2525" s="39" t="s">
        <v>7927</v>
      </c>
      <c r="E2525" s="39" t="s">
        <v>7961</v>
      </c>
      <c r="F2525" s="177" t="s">
        <v>7962</v>
      </c>
      <c r="G2525" s="177" t="s">
        <v>7962</v>
      </c>
      <c r="H2525" s="177" t="s">
        <v>7962</v>
      </c>
      <c r="I2525" s="177" t="s">
        <v>18</v>
      </c>
      <c r="J2525" s="39" t="s">
        <v>18</v>
      </c>
      <c r="K2525" s="39" t="s">
        <v>485</v>
      </c>
    </row>
    <row r="2526" spans="1:11">
      <c r="A2526" s="39" t="s">
        <v>7963</v>
      </c>
      <c r="B2526" s="39" t="s">
        <v>7963</v>
      </c>
      <c r="C2526" s="39" t="s">
        <v>7948</v>
      </c>
      <c r="D2526" s="39" t="s">
        <v>7927</v>
      </c>
      <c r="E2526" s="39" t="s">
        <v>7961</v>
      </c>
      <c r="F2526" s="177" t="s">
        <v>7964</v>
      </c>
      <c r="G2526" s="177" t="s">
        <v>7964</v>
      </c>
      <c r="H2526" s="177" t="s">
        <v>7964</v>
      </c>
      <c r="I2526" s="177" t="s">
        <v>18</v>
      </c>
      <c r="J2526" s="39" t="s">
        <v>18</v>
      </c>
      <c r="K2526" s="39" t="s">
        <v>485</v>
      </c>
    </row>
    <row r="2527" spans="1:11">
      <c r="A2527" s="39" t="s">
        <v>7965</v>
      </c>
      <c r="B2527" s="39" t="s">
        <v>7965</v>
      </c>
      <c r="C2527" s="39" t="s">
        <v>7948</v>
      </c>
      <c r="D2527" s="39" t="s">
        <v>7927</v>
      </c>
      <c r="E2527" s="39" t="s">
        <v>7961</v>
      </c>
      <c r="F2527" s="177" t="s">
        <v>7966</v>
      </c>
      <c r="G2527" s="177" t="s">
        <v>7966</v>
      </c>
      <c r="H2527" s="177" t="s">
        <v>7966</v>
      </c>
      <c r="I2527" s="177" t="s">
        <v>18</v>
      </c>
      <c r="J2527" s="39" t="s">
        <v>18</v>
      </c>
      <c r="K2527" s="39" t="s">
        <v>485</v>
      </c>
    </row>
    <row r="2528" spans="1:11">
      <c r="A2528" s="39" t="s">
        <v>7967</v>
      </c>
      <c r="B2528" s="39" t="s">
        <v>7967</v>
      </c>
      <c r="C2528" s="39" t="s">
        <v>7948</v>
      </c>
      <c r="D2528" s="39" t="s">
        <v>7927</v>
      </c>
      <c r="E2528" s="39" t="s">
        <v>7968</v>
      </c>
      <c r="F2528" s="177" t="s">
        <v>7969</v>
      </c>
      <c r="G2528" s="177" t="s">
        <v>7969</v>
      </c>
      <c r="H2528" s="177" t="s">
        <v>7969</v>
      </c>
      <c r="I2528" s="177" t="s">
        <v>18</v>
      </c>
      <c r="J2528" s="39" t="s">
        <v>18</v>
      </c>
      <c r="K2528" s="39" t="s">
        <v>485</v>
      </c>
    </row>
    <row r="2529" spans="1:11">
      <c r="A2529" s="39" t="s">
        <v>7970</v>
      </c>
      <c r="B2529" s="39" t="s">
        <v>7970</v>
      </c>
      <c r="C2529" s="39" t="s">
        <v>7948</v>
      </c>
      <c r="D2529" s="39" t="s">
        <v>7927</v>
      </c>
      <c r="E2529" s="39" t="s">
        <v>7968</v>
      </c>
      <c r="F2529" s="177" t="s">
        <v>7971</v>
      </c>
      <c r="G2529" s="177" t="s">
        <v>7971</v>
      </c>
      <c r="H2529" s="177" t="s">
        <v>7971</v>
      </c>
      <c r="I2529" s="177" t="s">
        <v>18</v>
      </c>
      <c r="J2529" s="39" t="s">
        <v>18</v>
      </c>
      <c r="K2529" s="39" t="s">
        <v>485</v>
      </c>
    </row>
    <row r="2530" spans="1:11">
      <c r="A2530" s="39" t="s">
        <v>7972</v>
      </c>
      <c r="B2530" s="39" t="s">
        <v>7972</v>
      </c>
      <c r="C2530" s="39" t="s">
        <v>7948</v>
      </c>
      <c r="D2530" s="39" t="s">
        <v>7927</v>
      </c>
      <c r="E2530" s="39" t="s">
        <v>7961</v>
      </c>
      <c r="F2530" s="177" t="s">
        <v>7973</v>
      </c>
      <c r="G2530" s="177" t="s">
        <v>7973</v>
      </c>
      <c r="H2530" s="177" t="s">
        <v>7973</v>
      </c>
      <c r="I2530" s="177" t="s">
        <v>18</v>
      </c>
      <c r="J2530" s="39" t="s">
        <v>18</v>
      </c>
      <c r="K2530" s="39" t="s">
        <v>485</v>
      </c>
    </row>
    <row r="2531" spans="1:11">
      <c r="A2531" s="39" t="s">
        <v>7974</v>
      </c>
      <c r="B2531" s="39" t="s">
        <v>7974</v>
      </c>
      <c r="C2531" s="39" t="s">
        <v>7975</v>
      </c>
      <c r="D2531" s="39" t="s">
        <v>7927</v>
      </c>
      <c r="E2531" s="39" t="s">
        <v>7976</v>
      </c>
      <c r="F2531" s="177" t="s">
        <v>7977</v>
      </c>
      <c r="G2531" s="177" t="s">
        <v>7977</v>
      </c>
      <c r="H2531" s="177" t="s">
        <v>7977</v>
      </c>
      <c r="I2531" s="177" t="s">
        <v>18</v>
      </c>
      <c r="J2531" s="39" t="s">
        <v>18</v>
      </c>
      <c r="K2531" s="39" t="s">
        <v>485</v>
      </c>
    </row>
    <row r="2532" spans="1:11">
      <c r="A2532" s="39" t="s">
        <v>7978</v>
      </c>
      <c r="B2532" s="39" t="s">
        <v>7978</v>
      </c>
      <c r="C2532" s="39" t="s">
        <v>7979</v>
      </c>
      <c r="D2532" s="39" t="s">
        <v>7927</v>
      </c>
      <c r="E2532" s="39" t="s">
        <v>7980</v>
      </c>
      <c r="F2532" s="177" t="s">
        <v>7981</v>
      </c>
      <c r="G2532" s="177" t="s">
        <v>7981</v>
      </c>
      <c r="H2532" s="177" t="s">
        <v>7981</v>
      </c>
      <c r="I2532" s="177" t="s">
        <v>18</v>
      </c>
      <c r="J2532" s="39" t="s">
        <v>18</v>
      </c>
      <c r="K2532" s="39" t="s">
        <v>485</v>
      </c>
    </row>
    <row r="2533" spans="1:11">
      <c r="A2533" s="39" t="s">
        <v>7982</v>
      </c>
      <c r="B2533" s="39" t="s">
        <v>7982</v>
      </c>
      <c r="C2533" s="39" t="s">
        <v>7979</v>
      </c>
      <c r="D2533" s="39" t="s">
        <v>7927</v>
      </c>
      <c r="E2533" s="39" t="s">
        <v>7983</v>
      </c>
      <c r="F2533" s="177" t="s">
        <v>7984</v>
      </c>
      <c r="G2533" s="177" t="s">
        <v>7984</v>
      </c>
      <c r="H2533" s="177" t="s">
        <v>7984</v>
      </c>
      <c r="I2533" s="177" t="s">
        <v>18</v>
      </c>
      <c r="J2533" s="39" t="s">
        <v>18</v>
      </c>
      <c r="K2533" s="39" t="s">
        <v>485</v>
      </c>
    </row>
    <row r="2534" spans="1:11">
      <c r="A2534" s="39" t="s">
        <v>7985</v>
      </c>
      <c r="B2534" s="39" t="s">
        <v>7985</v>
      </c>
      <c r="C2534" s="39" t="s">
        <v>7979</v>
      </c>
      <c r="D2534" s="39" t="s">
        <v>7927</v>
      </c>
      <c r="E2534" s="39" t="s">
        <v>7983</v>
      </c>
      <c r="F2534" s="177" t="s">
        <v>7986</v>
      </c>
      <c r="G2534" s="177" t="s">
        <v>7986</v>
      </c>
      <c r="H2534" s="177" t="s">
        <v>7986</v>
      </c>
      <c r="I2534" s="177" t="s">
        <v>18</v>
      </c>
      <c r="J2534" s="39" t="s">
        <v>18</v>
      </c>
      <c r="K2534" s="39" t="s">
        <v>485</v>
      </c>
    </row>
    <row r="2535" spans="1:11">
      <c r="A2535" s="39" t="s">
        <v>7987</v>
      </c>
      <c r="B2535" s="39" t="s">
        <v>7987</v>
      </c>
      <c r="C2535" s="39" t="s">
        <v>7979</v>
      </c>
      <c r="D2535" s="39" t="s">
        <v>7927</v>
      </c>
      <c r="E2535" s="39" t="s">
        <v>7988</v>
      </c>
      <c r="F2535" s="177" t="s">
        <v>7989</v>
      </c>
      <c r="G2535" s="177" t="s">
        <v>7989</v>
      </c>
      <c r="H2535" s="177" t="s">
        <v>7989</v>
      </c>
      <c r="I2535" s="177" t="s">
        <v>18</v>
      </c>
      <c r="J2535" s="39" t="s">
        <v>18</v>
      </c>
      <c r="K2535" s="39" t="s">
        <v>485</v>
      </c>
    </row>
    <row r="2536" spans="1:11">
      <c r="A2536" s="39" t="s">
        <v>7990</v>
      </c>
      <c r="B2536" s="39" t="s">
        <v>7990</v>
      </c>
      <c r="C2536" s="39" t="s">
        <v>289</v>
      </c>
      <c r="D2536" s="39" t="s">
        <v>290</v>
      </c>
      <c r="E2536" s="39" t="s">
        <v>291</v>
      </c>
      <c r="F2536" s="177" t="s">
        <v>7991</v>
      </c>
      <c r="G2536" s="177" t="s">
        <v>7991</v>
      </c>
      <c r="H2536" s="177" t="s">
        <v>7991</v>
      </c>
      <c r="I2536" s="177" t="s">
        <v>23</v>
      </c>
      <c r="J2536" s="39" t="s">
        <v>18</v>
      </c>
      <c r="K2536" s="39" t="s">
        <v>485</v>
      </c>
    </row>
    <row r="2537" spans="1:11">
      <c r="A2537" s="39" t="s">
        <v>7992</v>
      </c>
      <c r="B2537" s="39" t="s">
        <v>7992</v>
      </c>
      <c r="C2537" s="39" t="s">
        <v>35</v>
      </c>
      <c r="D2537" s="39" t="s">
        <v>3605</v>
      </c>
      <c r="E2537" s="39" t="s">
        <v>3606</v>
      </c>
      <c r="F2537" s="177" t="s">
        <v>7993</v>
      </c>
      <c r="G2537" s="177" t="s">
        <v>7994</v>
      </c>
      <c r="I2537" s="177" t="s">
        <v>23</v>
      </c>
      <c r="J2537" s="39" t="s">
        <v>18</v>
      </c>
      <c r="K2537" s="39" t="s">
        <v>485</v>
      </c>
    </row>
    <row r="2538" spans="1:11">
      <c r="A2538" s="39" t="s">
        <v>7995</v>
      </c>
      <c r="B2538" s="39" t="s">
        <v>7995</v>
      </c>
      <c r="C2538" s="39" t="s">
        <v>35</v>
      </c>
      <c r="D2538" s="39" t="s">
        <v>3605</v>
      </c>
      <c r="E2538" s="39" t="s">
        <v>3606</v>
      </c>
      <c r="F2538" s="177" t="s">
        <v>7996</v>
      </c>
      <c r="G2538" s="177" t="s">
        <v>7997</v>
      </c>
      <c r="I2538" s="177" t="s">
        <v>32</v>
      </c>
      <c r="J2538" s="39" t="s">
        <v>544</v>
      </c>
      <c r="K2538" s="39" t="s">
        <v>485</v>
      </c>
    </row>
    <row r="2539" spans="1:11">
      <c r="A2539" s="39" t="s">
        <v>7998</v>
      </c>
      <c r="B2539" s="39" t="s">
        <v>7998</v>
      </c>
      <c r="C2539" s="39" t="s">
        <v>35</v>
      </c>
      <c r="D2539" s="39" t="s">
        <v>3605</v>
      </c>
      <c r="E2539" s="39" t="s">
        <v>3606</v>
      </c>
      <c r="F2539" s="177" t="s">
        <v>7999</v>
      </c>
      <c r="G2539" s="177" t="s">
        <v>8000</v>
      </c>
      <c r="I2539" s="177" t="s">
        <v>32</v>
      </c>
      <c r="J2539" s="39" t="s">
        <v>952</v>
      </c>
      <c r="K2539" s="39" t="s">
        <v>485</v>
      </c>
    </row>
    <row r="2540" spans="1:11">
      <c r="A2540" s="39" t="s">
        <v>8001</v>
      </c>
      <c r="B2540" s="39" t="s">
        <v>8001</v>
      </c>
      <c r="C2540" s="39" t="s">
        <v>35</v>
      </c>
      <c r="D2540" s="39" t="s">
        <v>3605</v>
      </c>
      <c r="E2540" s="39" t="s">
        <v>3606</v>
      </c>
      <c r="F2540" s="177" t="s">
        <v>8002</v>
      </c>
      <c r="G2540" s="177" t="s">
        <v>8003</v>
      </c>
      <c r="I2540" s="177" t="s">
        <v>32</v>
      </c>
      <c r="J2540" s="39" t="s">
        <v>1991</v>
      </c>
      <c r="K2540" s="39" t="s">
        <v>485</v>
      </c>
    </row>
    <row r="2541" spans="1:11">
      <c r="A2541" s="39" t="s">
        <v>8004</v>
      </c>
      <c r="B2541" s="39" t="s">
        <v>8004</v>
      </c>
      <c r="C2541" s="39" t="s">
        <v>289</v>
      </c>
      <c r="D2541" s="39" t="s">
        <v>290</v>
      </c>
      <c r="E2541" s="39" t="s">
        <v>291</v>
      </c>
      <c r="F2541" s="177" t="s">
        <v>8005</v>
      </c>
      <c r="I2541" s="177" t="s">
        <v>23</v>
      </c>
      <c r="J2541" s="39" t="s">
        <v>18</v>
      </c>
      <c r="K2541" s="39" t="s">
        <v>485</v>
      </c>
    </row>
    <row r="2542" spans="1:11">
      <c r="A2542" s="39" t="s">
        <v>8006</v>
      </c>
      <c r="B2542" s="39" t="s">
        <v>8006</v>
      </c>
      <c r="C2542" s="39" t="s">
        <v>289</v>
      </c>
      <c r="D2542" s="39" t="s">
        <v>290</v>
      </c>
      <c r="E2542" s="39" t="s">
        <v>291</v>
      </c>
      <c r="F2542" s="177" t="s">
        <v>8007</v>
      </c>
      <c r="G2542" s="177" t="s">
        <v>8007</v>
      </c>
      <c r="H2542" s="177" t="s">
        <v>8007</v>
      </c>
      <c r="I2542" s="177" t="s">
        <v>32</v>
      </c>
      <c r="J2542" s="39" t="s">
        <v>4002</v>
      </c>
      <c r="K2542" s="39" t="s">
        <v>485</v>
      </c>
    </row>
    <row r="2543" spans="1:11">
      <c r="A2543" s="39" t="s">
        <v>8008</v>
      </c>
      <c r="B2543" s="39" t="s">
        <v>8008</v>
      </c>
      <c r="C2543" s="39" t="s">
        <v>289</v>
      </c>
      <c r="D2543" s="39" t="s">
        <v>290</v>
      </c>
      <c r="E2543" s="39" t="s">
        <v>291</v>
      </c>
      <c r="F2543" s="447" t="s">
        <v>8009</v>
      </c>
      <c r="G2543" s="177" t="s">
        <v>8009</v>
      </c>
      <c r="H2543" s="177" t="s">
        <v>8009</v>
      </c>
      <c r="I2543" s="177" t="s">
        <v>32</v>
      </c>
      <c r="J2543" s="39" t="s">
        <v>1029</v>
      </c>
      <c r="K2543" s="39" t="s">
        <v>485</v>
      </c>
    </row>
    <row r="2544" spans="1:11">
      <c r="A2544" s="39" t="s">
        <v>8010</v>
      </c>
      <c r="B2544" s="39" t="s">
        <v>8010</v>
      </c>
      <c r="C2544" s="39" t="s">
        <v>8011</v>
      </c>
      <c r="D2544" s="39" t="s">
        <v>8012</v>
      </c>
      <c r="E2544" s="39" t="s">
        <v>8013</v>
      </c>
      <c r="F2544" s="177" t="s">
        <v>8014</v>
      </c>
      <c r="G2544" s="417" t="s">
        <v>8014</v>
      </c>
      <c r="H2544" s="258" t="s">
        <v>8014</v>
      </c>
      <c r="I2544" s="177" t="s">
        <v>32</v>
      </c>
      <c r="J2544" s="39" t="s">
        <v>8015</v>
      </c>
      <c r="K2544" s="39" t="s">
        <v>485</v>
      </c>
    </row>
    <row r="2545" spans="1:11">
      <c r="A2545" s="39" t="s">
        <v>8016</v>
      </c>
      <c r="B2545" s="39" t="s">
        <v>8016</v>
      </c>
      <c r="C2545" s="39" t="s">
        <v>8011</v>
      </c>
      <c r="D2545" s="39" t="s">
        <v>8012</v>
      </c>
      <c r="E2545" s="39" t="s">
        <v>8013</v>
      </c>
      <c r="F2545" s="177" t="s">
        <v>8017</v>
      </c>
      <c r="G2545" s="417" t="s">
        <v>8017</v>
      </c>
      <c r="H2545" s="258" t="s">
        <v>8017</v>
      </c>
      <c r="I2545" s="177" t="s">
        <v>32</v>
      </c>
      <c r="J2545" s="39" t="s">
        <v>8015</v>
      </c>
      <c r="K2545" s="39" t="s">
        <v>485</v>
      </c>
    </row>
    <row r="2546" spans="1:11">
      <c r="A2546" s="39" t="s">
        <v>8018</v>
      </c>
      <c r="B2546" s="39" t="s">
        <v>8018</v>
      </c>
      <c r="C2546" s="39" t="s">
        <v>8011</v>
      </c>
      <c r="D2546" s="39" t="s">
        <v>8012</v>
      </c>
      <c r="E2546" s="39" t="s">
        <v>8013</v>
      </c>
      <c r="F2546" s="177" t="s">
        <v>8019</v>
      </c>
      <c r="G2546" s="177" t="s">
        <v>8019</v>
      </c>
      <c r="H2546" s="177" t="s">
        <v>8019</v>
      </c>
      <c r="I2546" s="177" t="s">
        <v>23</v>
      </c>
      <c r="J2546" s="39" t="s">
        <v>18</v>
      </c>
      <c r="K2546" s="39" t="s">
        <v>485</v>
      </c>
    </row>
    <row r="2547" spans="1:11">
      <c r="A2547" s="39" t="s">
        <v>8020</v>
      </c>
      <c r="B2547" s="39" t="s">
        <v>8020</v>
      </c>
      <c r="C2547" s="39" t="s">
        <v>8011</v>
      </c>
      <c r="D2547" s="39" t="s">
        <v>8012</v>
      </c>
      <c r="E2547" s="39" t="s">
        <v>8013</v>
      </c>
      <c r="F2547" s="177" t="s">
        <v>8021</v>
      </c>
      <c r="G2547" s="177" t="s">
        <v>8021</v>
      </c>
      <c r="H2547" s="177" t="s">
        <v>8021</v>
      </c>
      <c r="I2547" s="177" t="s">
        <v>23</v>
      </c>
      <c r="J2547" s="39" t="s">
        <v>18</v>
      </c>
      <c r="K2547" s="39" t="s">
        <v>485</v>
      </c>
    </row>
    <row r="2548" spans="1:11">
      <c r="A2548" s="39" t="s">
        <v>8022</v>
      </c>
      <c r="B2548" s="39" t="s">
        <v>8022</v>
      </c>
      <c r="C2548" s="39" t="s">
        <v>8011</v>
      </c>
      <c r="D2548" s="39" t="s">
        <v>8012</v>
      </c>
      <c r="E2548" s="39" t="s">
        <v>8013</v>
      </c>
      <c r="F2548" s="177" t="s">
        <v>8023</v>
      </c>
      <c r="G2548" s="177" t="s">
        <v>8023</v>
      </c>
      <c r="H2548" s="177" t="s">
        <v>8023</v>
      </c>
      <c r="I2548" s="177" t="s">
        <v>23</v>
      </c>
      <c r="J2548" s="39" t="s">
        <v>18</v>
      </c>
      <c r="K2548" s="39" t="s">
        <v>485</v>
      </c>
    </row>
    <row r="2549" spans="1:11">
      <c r="A2549" s="39" t="s">
        <v>8024</v>
      </c>
      <c r="B2549" s="39" t="s">
        <v>8024</v>
      </c>
      <c r="C2549" s="39" t="s">
        <v>8011</v>
      </c>
      <c r="D2549" s="39" t="s">
        <v>8012</v>
      </c>
      <c r="E2549" s="39" t="s">
        <v>8013</v>
      </c>
      <c r="F2549" s="177" t="s">
        <v>8025</v>
      </c>
      <c r="G2549" s="177" t="s">
        <v>8025</v>
      </c>
      <c r="H2549" s="177" t="s">
        <v>8025</v>
      </c>
      <c r="I2549" s="177" t="s">
        <v>23</v>
      </c>
      <c r="J2549" s="39" t="s">
        <v>18</v>
      </c>
      <c r="K2549" s="39" t="s">
        <v>485</v>
      </c>
    </row>
    <row r="2550" spans="1:11">
      <c r="A2550" s="39" t="s">
        <v>8026</v>
      </c>
      <c r="B2550" s="39" t="s">
        <v>8026</v>
      </c>
      <c r="C2550" s="39" t="s">
        <v>8011</v>
      </c>
      <c r="D2550" s="39" t="s">
        <v>8012</v>
      </c>
      <c r="E2550" s="39" t="s">
        <v>8013</v>
      </c>
      <c r="F2550" s="177" t="s">
        <v>8027</v>
      </c>
      <c r="G2550" s="177" t="s">
        <v>8027</v>
      </c>
      <c r="H2550" s="177" t="s">
        <v>8027</v>
      </c>
      <c r="I2550" s="177" t="s">
        <v>23</v>
      </c>
      <c r="J2550" s="39" t="s">
        <v>18</v>
      </c>
      <c r="K2550" s="39" t="s">
        <v>485</v>
      </c>
    </row>
    <row r="2551" spans="1:11">
      <c r="A2551" s="39" t="s">
        <v>8028</v>
      </c>
      <c r="B2551" s="39" t="s">
        <v>8028</v>
      </c>
      <c r="C2551" s="39" t="s">
        <v>8011</v>
      </c>
      <c r="D2551" s="39" t="s">
        <v>8012</v>
      </c>
      <c r="E2551" s="39" t="s">
        <v>8013</v>
      </c>
      <c r="F2551" s="177" t="s">
        <v>8029</v>
      </c>
      <c r="G2551" s="177" t="s">
        <v>8029</v>
      </c>
      <c r="H2551" s="177" t="s">
        <v>8029</v>
      </c>
      <c r="I2551" s="177" t="s">
        <v>23</v>
      </c>
      <c r="J2551" s="39" t="s">
        <v>18</v>
      </c>
      <c r="K2551" s="39" t="s">
        <v>485</v>
      </c>
    </row>
    <row r="2552" spans="1:11">
      <c r="A2552" s="39" t="s">
        <v>8030</v>
      </c>
      <c r="B2552" s="39" t="s">
        <v>8030</v>
      </c>
      <c r="C2552" s="39" t="s">
        <v>8011</v>
      </c>
      <c r="D2552" s="39" t="s">
        <v>8012</v>
      </c>
      <c r="E2552" s="39" t="s">
        <v>8013</v>
      </c>
      <c r="F2552" s="177" t="s">
        <v>8031</v>
      </c>
      <c r="G2552" s="177" t="s">
        <v>8031</v>
      </c>
      <c r="H2552" s="177" t="s">
        <v>8031</v>
      </c>
      <c r="I2552" s="177" t="s">
        <v>23</v>
      </c>
      <c r="J2552" s="39" t="s">
        <v>18</v>
      </c>
      <c r="K2552" s="39" t="s">
        <v>485</v>
      </c>
    </row>
    <row r="2553" spans="1:11">
      <c r="A2553" s="39" t="s">
        <v>8032</v>
      </c>
      <c r="B2553" s="39" t="s">
        <v>8032</v>
      </c>
      <c r="C2553" s="39" t="s">
        <v>8011</v>
      </c>
      <c r="D2553" s="39" t="s">
        <v>8012</v>
      </c>
      <c r="E2553" s="39" t="s">
        <v>8013</v>
      </c>
      <c r="F2553" s="177" t="s">
        <v>8033</v>
      </c>
      <c r="G2553" s="177" t="s">
        <v>8033</v>
      </c>
      <c r="H2553" s="177" t="s">
        <v>8033</v>
      </c>
      <c r="I2553" s="177" t="s">
        <v>23</v>
      </c>
      <c r="J2553" s="39" t="s">
        <v>18</v>
      </c>
      <c r="K2553" s="39" t="s">
        <v>485</v>
      </c>
    </row>
    <row r="2554" spans="1:11">
      <c r="A2554" s="39" t="s">
        <v>8034</v>
      </c>
      <c r="B2554" s="39" t="s">
        <v>8034</v>
      </c>
      <c r="C2554" s="39" t="s">
        <v>289</v>
      </c>
      <c r="D2554" s="39" t="s">
        <v>290</v>
      </c>
      <c r="E2554" s="39" t="s">
        <v>291</v>
      </c>
      <c r="F2554" s="177" t="s">
        <v>8035</v>
      </c>
      <c r="G2554" s="177" t="s">
        <v>3821</v>
      </c>
      <c r="H2554" s="177" t="s">
        <v>3821</v>
      </c>
      <c r="I2554" s="177" t="s">
        <v>32</v>
      </c>
      <c r="J2554" s="39" t="s">
        <v>1874</v>
      </c>
      <c r="K2554" s="39" t="s">
        <v>485</v>
      </c>
    </row>
    <row r="2555" spans="1:11">
      <c r="A2555" s="39" t="s">
        <v>8036</v>
      </c>
      <c r="B2555" s="39" t="s">
        <v>8036</v>
      </c>
      <c r="C2555" s="39" t="s">
        <v>289</v>
      </c>
      <c r="D2555" s="39" t="s">
        <v>290</v>
      </c>
      <c r="E2555" s="39" t="s">
        <v>291</v>
      </c>
      <c r="F2555" s="177" t="s">
        <v>8037</v>
      </c>
      <c r="G2555" s="177" t="s">
        <v>3821</v>
      </c>
      <c r="H2555" s="177" t="s">
        <v>3821</v>
      </c>
      <c r="I2555" s="177" t="s">
        <v>32</v>
      </c>
      <c r="J2555" s="39" t="s">
        <v>868</v>
      </c>
      <c r="K2555" s="39" t="s">
        <v>485</v>
      </c>
    </row>
    <row r="2556" spans="1:11">
      <c r="A2556" s="39" t="s">
        <v>8038</v>
      </c>
      <c r="B2556" s="39" t="s">
        <v>8038</v>
      </c>
      <c r="C2556" s="39" t="s">
        <v>289</v>
      </c>
      <c r="D2556" s="39" t="s">
        <v>290</v>
      </c>
      <c r="E2556" s="39" t="s">
        <v>291</v>
      </c>
      <c r="F2556" s="177" t="s">
        <v>8039</v>
      </c>
      <c r="I2556" s="177" t="s">
        <v>23</v>
      </c>
      <c r="J2556" s="39" t="s">
        <v>18</v>
      </c>
      <c r="K2556" s="39" t="s">
        <v>485</v>
      </c>
    </row>
    <row r="2557" spans="1:11">
      <c r="A2557" s="39" t="s">
        <v>8040</v>
      </c>
      <c r="B2557" s="39" t="s">
        <v>8040</v>
      </c>
      <c r="C2557" s="39" t="s">
        <v>289</v>
      </c>
      <c r="D2557" s="39" t="s">
        <v>290</v>
      </c>
      <c r="E2557" s="39" t="s">
        <v>291</v>
      </c>
      <c r="F2557" s="177" t="s">
        <v>8041</v>
      </c>
      <c r="I2557" s="177" t="s">
        <v>23</v>
      </c>
      <c r="J2557" s="39" t="s">
        <v>18</v>
      </c>
      <c r="K2557" s="39" t="s">
        <v>485</v>
      </c>
    </row>
    <row r="2558" spans="1:11">
      <c r="A2558" s="39" t="s">
        <v>8042</v>
      </c>
      <c r="B2558" s="39" t="s">
        <v>8042</v>
      </c>
      <c r="C2558" s="39" t="s">
        <v>289</v>
      </c>
      <c r="D2558" s="39" t="s">
        <v>290</v>
      </c>
      <c r="E2558" s="39" t="s">
        <v>291</v>
      </c>
      <c r="F2558" s="177" t="s">
        <v>8043</v>
      </c>
      <c r="I2558" s="177" t="s">
        <v>23</v>
      </c>
      <c r="J2558" s="39" t="s">
        <v>18</v>
      </c>
      <c r="K2558" s="39" t="s">
        <v>485</v>
      </c>
    </row>
    <row r="2559" spans="1:11">
      <c r="A2559" s="39" t="s">
        <v>8044</v>
      </c>
      <c r="B2559" s="39" t="s">
        <v>8045</v>
      </c>
      <c r="C2559" s="39" t="s">
        <v>7888</v>
      </c>
      <c r="D2559" s="39" t="s">
        <v>339</v>
      </c>
      <c r="E2559" s="39" t="s">
        <v>7884</v>
      </c>
      <c r="F2559" s="177" t="s">
        <v>8046</v>
      </c>
      <c r="G2559" s="177" t="s">
        <v>8046</v>
      </c>
      <c r="H2559" s="177" t="s">
        <v>8046</v>
      </c>
      <c r="I2559" s="177" t="s">
        <v>32</v>
      </c>
      <c r="J2559" s="39" t="s">
        <v>952</v>
      </c>
      <c r="K2559" s="39" t="s">
        <v>485</v>
      </c>
    </row>
    <row r="2560" spans="1:11">
      <c r="A2560" s="39" t="s">
        <v>8047</v>
      </c>
      <c r="B2560" s="39" t="s">
        <v>8048</v>
      </c>
      <c r="C2560" s="39" t="s">
        <v>7888</v>
      </c>
      <c r="D2560" s="39" t="s">
        <v>339</v>
      </c>
      <c r="E2560" s="39" t="s">
        <v>7884</v>
      </c>
      <c r="F2560" s="177" t="s">
        <v>8049</v>
      </c>
      <c r="G2560" s="417" t="s">
        <v>8049</v>
      </c>
      <c r="H2560" s="258" t="s">
        <v>8049</v>
      </c>
      <c r="I2560" s="177" t="s">
        <v>32</v>
      </c>
      <c r="J2560" s="39" t="s">
        <v>1046</v>
      </c>
      <c r="K2560" s="39" t="s">
        <v>485</v>
      </c>
    </row>
    <row r="2561" spans="1:13">
      <c r="A2561" s="39" t="s">
        <v>8050</v>
      </c>
      <c r="B2561" s="39" t="s">
        <v>8051</v>
      </c>
      <c r="C2561" s="39" t="s">
        <v>35</v>
      </c>
      <c r="D2561" s="39" t="s">
        <v>339</v>
      </c>
      <c r="E2561" s="39" t="s">
        <v>397</v>
      </c>
      <c r="F2561" s="177" t="s">
        <v>8052</v>
      </c>
      <c r="G2561" s="177" t="s">
        <v>8052</v>
      </c>
      <c r="H2561" s="177" t="s">
        <v>8053</v>
      </c>
      <c r="I2561" s="177" t="s">
        <v>32</v>
      </c>
      <c r="J2561" s="39" t="s">
        <v>905</v>
      </c>
      <c r="K2561" s="39" t="s">
        <v>485</v>
      </c>
    </row>
    <row r="2562" spans="1:13">
      <c r="A2562" s="39" t="s">
        <v>8054</v>
      </c>
      <c r="B2562" s="39" t="s">
        <v>8055</v>
      </c>
      <c r="C2562" s="39" t="s">
        <v>35</v>
      </c>
      <c r="D2562" s="39" t="s">
        <v>339</v>
      </c>
      <c r="E2562" s="39" t="s">
        <v>397</v>
      </c>
      <c r="F2562" s="177" t="s">
        <v>8056</v>
      </c>
      <c r="G2562" s="177" t="s">
        <v>8056</v>
      </c>
      <c r="H2562" s="177" t="s">
        <v>8057</v>
      </c>
      <c r="I2562" s="177" t="s">
        <v>32</v>
      </c>
      <c r="J2562" s="39" t="s">
        <v>3754</v>
      </c>
      <c r="K2562" s="39" t="s">
        <v>485</v>
      </c>
    </row>
    <row r="2563" spans="1:13">
      <c r="A2563" s="39" t="s">
        <v>8058</v>
      </c>
      <c r="B2563" s="39" t="s">
        <v>8059</v>
      </c>
      <c r="C2563" s="39" t="s">
        <v>35</v>
      </c>
      <c r="D2563" s="39" t="s">
        <v>339</v>
      </c>
      <c r="E2563" s="39" t="s">
        <v>397</v>
      </c>
      <c r="F2563" s="177" t="s">
        <v>8060</v>
      </c>
      <c r="G2563" s="177" t="s">
        <v>8060</v>
      </c>
      <c r="H2563" s="177" t="s">
        <v>8061</v>
      </c>
      <c r="I2563" s="177" t="s">
        <v>32</v>
      </c>
      <c r="J2563" s="39" t="s">
        <v>3302</v>
      </c>
      <c r="K2563" s="39" t="s">
        <v>485</v>
      </c>
    </row>
    <row r="2564" spans="1:13">
      <c r="A2564" s="39" t="s">
        <v>8062</v>
      </c>
      <c r="B2564" s="39" t="s">
        <v>8063</v>
      </c>
      <c r="C2564" s="39" t="s">
        <v>35</v>
      </c>
      <c r="D2564" s="39" t="s">
        <v>339</v>
      </c>
      <c r="E2564" s="39" t="s">
        <v>397</v>
      </c>
      <c r="F2564" s="177" t="s">
        <v>8064</v>
      </c>
      <c r="G2564" s="177" t="s">
        <v>8064</v>
      </c>
      <c r="H2564" s="177" t="s">
        <v>8065</v>
      </c>
      <c r="I2564" s="177" t="s">
        <v>32</v>
      </c>
      <c r="J2564" s="39" t="s">
        <v>2389</v>
      </c>
      <c r="K2564" s="39" t="s">
        <v>485</v>
      </c>
    </row>
    <row r="2565" spans="1:13">
      <c r="A2565" s="39" t="s">
        <v>8066</v>
      </c>
      <c r="B2565" s="417" t="s">
        <v>8067</v>
      </c>
      <c r="C2565" s="39" t="s">
        <v>35</v>
      </c>
      <c r="D2565" s="39" t="s">
        <v>339</v>
      </c>
      <c r="E2565" s="39" t="s">
        <v>397</v>
      </c>
      <c r="F2565" s="177" t="s">
        <v>8068</v>
      </c>
      <c r="G2565" s="177" t="s">
        <v>8068</v>
      </c>
      <c r="H2565" s="177" t="s">
        <v>8069</v>
      </c>
      <c r="I2565" s="177" t="s">
        <v>32</v>
      </c>
      <c r="J2565" s="39" t="s">
        <v>4426</v>
      </c>
      <c r="K2565" s="39" t="s">
        <v>3495</v>
      </c>
    </row>
    <row r="2566" spans="1:13">
      <c r="A2566" s="39" t="s">
        <v>8070</v>
      </c>
      <c r="B2566" s="39" t="s">
        <v>8071</v>
      </c>
      <c r="C2566" s="39" t="s">
        <v>35</v>
      </c>
      <c r="D2566" s="39" t="s">
        <v>339</v>
      </c>
      <c r="E2566" s="39" t="s">
        <v>397</v>
      </c>
      <c r="F2566" s="177" t="s">
        <v>8072</v>
      </c>
      <c r="G2566" s="177" t="s">
        <v>8072</v>
      </c>
      <c r="H2566" s="177" t="s">
        <v>8073</v>
      </c>
      <c r="I2566" s="177" t="s">
        <v>32</v>
      </c>
      <c r="J2566" s="39" t="s">
        <v>2024</v>
      </c>
      <c r="K2566" s="39" t="s">
        <v>485</v>
      </c>
    </row>
    <row r="2567" spans="1:13">
      <c r="A2567" s="39" t="s">
        <v>8074</v>
      </c>
      <c r="B2567" s="39" t="s">
        <v>8075</v>
      </c>
      <c r="C2567" s="39" t="s">
        <v>35</v>
      </c>
      <c r="D2567" s="39" t="s">
        <v>339</v>
      </c>
      <c r="E2567" s="39" t="s">
        <v>397</v>
      </c>
      <c r="F2567" s="177" t="s">
        <v>8076</v>
      </c>
      <c r="G2567" s="458" t="s">
        <v>8076</v>
      </c>
      <c r="H2567" s="177" t="s">
        <v>8077</v>
      </c>
      <c r="I2567" s="177" t="s">
        <v>32</v>
      </c>
      <c r="J2567" s="39" t="s">
        <v>3838</v>
      </c>
      <c r="K2567" s="39" t="s">
        <v>485</v>
      </c>
    </row>
    <row r="2568" spans="1:13">
      <c r="A2568" s="39" t="s">
        <v>8078</v>
      </c>
      <c r="B2568" s="39" t="s">
        <v>8078</v>
      </c>
      <c r="C2568" s="39" t="s">
        <v>8079</v>
      </c>
      <c r="D2568" s="39" t="s">
        <v>4836</v>
      </c>
      <c r="E2568" s="39" t="s">
        <v>8080</v>
      </c>
      <c r="F2568" s="177" t="s">
        <v>8081</v>
      </c>
      <c r="G2568" s="177" t="s">
        <v>8081</v>
      </c>
      <c r="H2568" s="177" t="s">
        <v>8081</v>
      </c>
      <c r="I2568" s="177" t="s">
        <v>32</v>
      </c>
      <c r="J2568" s="39" t="s">
        <v>969</v>
      </c>
      <c r="K2568" s="39" t="s">
        <v>485</v>
      </c>
    </row>
    <row r="2569" spans="1:13">
      <c r="A2569" s="39" t="s">
        <v>8082</v>
      </c>
      <c r="B2569" s="39" t="s">
        <v>8082</v>
      </c>
      <c r="C2569" s="39" t="s">
        <v>4570</v>
      </c>
      <c r="D2569" s="39" t="s">
        <v>407</v>
      </c>
      <c r="E2569" s="39" t="s">
        <v>75</v>
      </c>
      <c r="F2569" s="177" t="s">
        <v>8083</v>
      </c>
      <c r="I2569" s="177" t="s">
        <v>32</v>
      </c>
      <c r="J2569" s="39" t="s">
        <v>1339</v>
      </c>
      <c r="K2569" s="39" t="s">
        <v>485</v>
      </c>
    </row>
    <row r="2570" spans="1:13">
      <c r="A2570" s="39" t="s">
        <v>8084</v>
      </c>
      <c r="B2570" s="39" t="s">
        <v>8084</v>
      </c>
      <c r="C2570" s="39" t="s">
        <v>35</v>
      </c>
      <c r="D2570" s="39" t="s">
        <v>548</v>
      </c>
      <c r="E2570" s="39" t="s">
        <v>3606</v>
      </c>
      <c r="F2570" s="177" t="s">
        <v>8085</v>
      </c>
      <c r="G2570" s="177" t="s">
        <v>8086</v>
      </c>
      <c r="H2570" s="177" t="s">
        <v>8085</v>
      </c>
      <c r="I2570" s="177" t="s">
        <v>32</v>
      </c>
      <c r="J2570" s="39" t="s">
        <v>3838</v>
      </c>
      <c r="K2570" s="39" t="s">
        <v>485</v>
      </c>
    </row>
    <row r="2571" spans="1:13">
      <c r="A2571" s="39" t="s">
        <v>8087</v>
      </c>
      <c r="B2571" s="39" t="s">
        <v>8087</v>
      </c>
      <c r="C2571" s="39" t="s">
        <v>35</v>
      </c>
      <c r="D2571" s="39" t="s">
        <v>548</v>
      </c>
      <c r="E2571" s="39" t="s">
        <v>3606</v>
      </c>
      <c r="F2571" s="177" t="s">
        <v>8088</v>
      </c>
      <c r="G2571" s="177" t="s">
        <v>8089</v>
      </c>
      <c r="H2571" s="177" t="s">
        <v>8088</v>
      </c>
      <c r="I2571" s="177" t="s">
        <v>32</v>
      </c>
      <c r="J2571" s="39" t="s">
        <v>2024</v>
      </c>
      <c r="K2571" s="39" t="s">
        <v>485</v>
      </c>
    </row>
    <row r="2572" spans="1:13">
      <c r="A2572" s="39" t="s">
        <v>8090</v>
      </c>
      <c r="B2572" s="39" t="s">
        <v>8090</v>
      </c>
      <c r="C2572" s="39" t="s">
        <v>35</v>
      </c>
      <c r="D2572" s="39" t="s">
        <v>548</v>
      </c>
      <c r="E2572" s="39" t="s">
        <v>3606</v>
      </c>
      <c r="F2572" s="177" t="s">
        <v>8091</v>
      </c>
      <c r="G2572" s="177" t="s">
        <v>8092</v>
      </c>
      <c r="H2572" s="177" t="s">
        <v>8091</v>
      </c>
      <c r="I2572" s="177" t="s">
        <v>32</v>
      </c>
      <c r="J2572" s="39" t="s">
        <v>7160</v>
      </c>
      <c r="K2572" s="39" t="s">
        <v>546</v>
      </c>
    </row>
    <row r="2573" spans="1:13">
      <c r="A2573" s="39" t="s">
        <v>8093</v>
      </c>
      <c r="B2573" s="39" t="s">
        <v>8093</v>
      </c>
      <c r="C2573" s="39" t="s">
        <v>35</v>
      </c>
      <c r="D2573" s="39" t="s">
        <v>548</v>
      </c>
      <c r="E2573" s="39" t="s">
        <v>3606</v>
      </c>
      <c r="F2573" s="177" t="s">
        <v>8094</v>
      </c>
      <c r="G2573" s="177" t="s">
        <v>8095</v>
      </c>
      <c r="H2573" s="177" t="s">
        <v>8094</v>
      </c>
      <c r="I2573" s="177" t="s">
        <v>32</v>
      </c>
      <c r="J2573" s="39" t="s">
        <v>920</v>
      </c>
      <c r="K2573" s="39" t="s">
        <v>485</v>
      </c>
    </row>
    <row r="2574" spans="1:13">
      <c r="A2574" s="39" t="s">
        <v>8096</v>
      </c>
      <c r="B2574" s="39" t="s">
        <v>8096</v>
      </c>
      <c r="C2574" s="39" t="s">
        <v>35</v>
      </c>
      <c r="D2574" s="39" t="s">
        <v>548</v>
      </c>
      <c r="E2574" s="39" t="s">
        <v>3606</v>
      </c>
      <c r="F2574" s="177" t="s">
        <v>8097</v>
      </c>
      <c r="G2574" s="177" t="s">
        <v>8098</v>
      </c>
      <c r="H2574" s="177" t="s">
        <v>8097</v>
      </c>
      <c r="I2574" s="177" t="s">
        <v>23</v>
      </c>
      <c r="J2574" s="39" t="s">
        <v>18</v>
      </c>
      <c r="K2574" s="39" t="s">
        <v>485</v>
      </c>
    </row>
    <row r="2575" spans="1:13">
      <c r="A2575" s="39" t="s">
        <v>8099</v>
      </c>
      <c r="B2575" s="39" t="s">
        <v>8099</v>
      </c>
      <c r="C2575" s="39" t="s">
        <v>35</v>
      </c>
      <c r="D2575" s="39" t="s">
        <v>548</v>
      </c>
      <c r="E2575" s="39" t="s">
        <v>3606</v>
      </c>
      <c r="F2575" s="177" t="s">
        <v>8100</v>
      </c>
      <c r="G2575" s="177" t="s">
        <v>8101</v>
      </c>
      <c r="H2575" s="177" t="s">
        <v>8100</v>
      </c>
      <c r="I2575" s="177" t="s">
        <v>32</v>
      </c>
      <c r="J2575" s="39" t="s">
        <v>888</v>
      </c>
      <c r="K2575" s="39" t="s">
        <v>485</v>
      </c>
      <c r="M2575" s="69" t="s">
        <v>26</v>
      </c>
    </row>
    <row r="2576" spans="1:13">
      <c r="A2576" s="39" t="s">
        <v>8102</v>
      </c>
      <c r="B2576" s="39" t="s">
        <v>8102</v>
      </c>
      <c r="C2576" s="39" t="s">
        <v>35</v>
      </c>
      <c r="D2576" s="39" t="s">
        <v>548</v>
      </c>
      <c r="E2576" s="39" t="s">
        <v>3606</v>
      </c>
      <c r="F2576" s="177" t="s">
        <v>8103</v>
      </c>
      <c r="G2576" s="177" t="s">
        <v>8104</v>
      </c>
      <c r="H2576" s="177" t="s">
        <v>8103</v>
      </c>
      <c r="I2576" s="177" t="s">
        <v>32</v>
      </c>
      <c r="J2576" s="39" t="s">
        <v>4426</v>
      </c>
      <c r="K2576" s="39" t="s">
        <v>3495</v>
      </c>
    </row>
    <row r="2577" spans="1:13">
      <c r="A2577" s="39" t="s">
        <v>8105</v>
      </c>
      <c r="B2577" s="39" t="s">
        <v>8105</v>
      </c>
      <c r="C2577" s="39" t="s">
        <v>35</v>
      </c>
      <c r="D2577" s="39" t="s">
        <v>548</v>
      </c>
      <c r="E2577" s="39" t="s">
        <v>3606</v>
      </c>
      <c r="F2577" s="177" t="s">
        <v>8106</v>
      </c>
      <c r="G2577" s="177" t="s">
        <v>8107</v>
      </c>
      <c r="H2577" s="177" t="s">
        <v>8106</v>
      </c>
      <c r="I2577" s="177" t="s">
        <v>23</v>
      </c>
      <c r="J2577" s="39" t="s">
        <v>18</v>
      </c>
      <c r="K2577" s="39" t="s">
        <v>485</v>
      </c>
    </row>
    <row r="2578" spans="1:13">
      <c r="A2578" s="39" t="s">
        <v>8108</v>
      </c>
      <c r="B2578" s="39" t="s">
        <v>8108</v>
      </c>
      <c r="C2578" s="39" t="s">
        <v>35</v>
      </c>
      <c r="D2578" s="39" t="s">
        <v>548</v>
      </c>
      <c r="E2578" s="39" t="s">
        <v>3606</v>
      </c>
      <c r="F2578" s="177" t="s">
        <v>8109</v>
      </c>
      <c r="G2578" s="177" t="s">
        <v>8110</v>
      </c>
      <c r="H2578" s="177" t="s">
        <v>8109</v>
      </c>
      <c r="I2578" s="177" t="s">
        <v>32</v>
      </c>
      <c r="J2578" s="39" t="s">
        <v>1046</v>
      </c>
      <c r="K2578" s="39" t="s">
        <v>485</v>
      </c>
    </row>
    <row r="2579" spans="1:13">
      <c r="A2579" s="39" t="s">
        <v>8111</v>
      </c>
      <c r="B2579" s="39" t="s">
        <v>8111</v>
      </c>
      <c r="C2579" s="39" t="s">
        <v>35</v>
      </c>
      <c r="D2579" s="39" t="s">
        <v>548</v>
      </c>
      <c r="E2579" s="39" t="s">
        <v>3606</v>
      </c>
      <c r="F2579" s="177" t="s">
        <v>8112</v>
      </c>
      <c r="G2579" s="177" t="s">
        <v>8113</v>
      </c>
      <c r="H2579" s="177" t="s">
        <v>8112</v>
      </c>
      <c r="I2579" s="177" t="s">
        <v>32</v>
      </c>
      <c r="J2579" s="39" t="s">
        <v>952</v>
      </c>
      <c r="K2579" s="39" t="s">
        <v>485</v>
      </c>
    </row>
    <row r="2580" spans="1:13">
      <c r="A2580" s="39" t="s">
        <v>8114</v>
      </c>
      <c r="B2580" s="39" t="s">
        <v>8114</v>
      </c>
      <c r="C2580" s="39" t="s">
        <v>35</v>
      </c>
      <c r="D2580" s="39" t="s">
        <v>548</v>
      </c>
      <c r="E2580" s="39" t="s">
        <v>3606</v>
      </c>
      <c r="F2580" s="177" t="s">
        <v>8115</v>
      </c>
      <c r="G2580" s="177" t="s">
        <v>8116</v>
      </c>
      <c r="H2580" s="177" t="s">
        <v>8115</v>
      </c>
      <c r="I2580" s="177" t="s">
        <v>32</v>
      </c>
      <c r="J2580" s="39" t="s">
        <v>3379</v>
      </c>
      <c r="K2580" s="39" t="s">
        <v>485</v>
      </c>
    </row>
    <row r="2581" spans="1:13">
      <c r="A2581" s="39" t="s">
        <v>8117</v>
      </c>
      <c r="B2581" s="39" t="s">
        <v>8117</v>
      </c>
      <c r="C2581" s="39" t="s">
        <v>35</v>
      </c>
      <c r="D2581" s="39" t="s">
        <v>548</v>
      </c>
      <c r="E2581" s="39" t="s">
        <v>3606</v>
      </c>
      <c r="F2581" s="177" t="s">
        <v>8118</v>
      </c>
      <c r="G2581" s="177" t="s">
        <v>8119</v>
      </c>
      <c r="H2581" s="177" t="s">
        <v>8118</v>
      </c>
      <c r="I2581" s="177" t="s">
        <v>32</v>
      </c>
      <c r="J2581" s="39" t="s">
        <v>2040</v>
      </c>
      <c r="K2581" s="39" t="s">
        <v>485</v>
      </c>
    </row>
    <row r="2582" spans="1:13">
      <c r="A2582" s="39" t="s">
        <v>8120</v>
      </c>
      <c r="B2582" s="39" t="s">
        <v>8120</v>
      </c>
      <c r="C2582" s="39" t="s">
        <v>35</v>
      </c>
      <c r="D2582" s="39" t="s">
        <v>548</v>
      </c>
      <c r="E2582" s="39" t="s">
        <v>3606</v>
      </c>
      <c r="F2582" s="177" t="s">
        <v>8121</v>
      </c>
      <c r="G2582" s="177" t="s">
        <v>8122</v>
      </c>
      <c r="H2582" s="177" t="s">
        <v>8121</v>
      </c>
      <c r="I2582" s="177" t="s">
        <v>32</v>
      </c>
      <c r="J2582" s="39" t="s">
        <v>3754</v>
      </c>
      <c r="K2582" s="39" t="s">
        <v>485</v>
      </c>
    </row>
    <row r="2583" spans="1:13">
      <c r="A2583" s="39" t="s">
        <v>8123</v>
      </c>
      <c r="B2583" s="39" t="s">
        <v>8123</v>
      </c>
      <c r="C2583" s="39" t="s">
        <v>35</v>
      </c>
      <c r="D2583" s="39" t="s">
        <v>548</v>
      </c>
      <c r="E2583" s="39" t="s">
        <v>3606</v>
      </c>
      <c r="F2583" s="177" t="s">
        <v>8124</v>
      </c>
      <c r="G2583" s="177" t="s">
        <v>8125</v>
      </c>
      <c r="H2583" s="177" t="s">
        <v>8124</v>
      </c>
      <c r="I2583" s="177" t="s">
        <v>32</v>
      </c>
      <c r="J2583" s="39" t="s">
        <v>1158</v>
      </c>
      <c r="K2583" s="39" t="s">
        <v>485</v>
      </c>
    </row>
    <row r="2584" spans="1:13">
      <c r="A2584" s="39" t="s">
        <v>8126</v>
      </c>
      <c r="B2584" s="39" t="s">
        <v>8126</v>
      </c>
      <c r="C2584" s="39" t="s">
        <v>35</v>
      </c>
      <c r="D2584" s="39" t="s">
        <v>548</v>
      </c>
      <c r="E2584" s="39" t="s">
        <v>3606</v>
      </c>
      <c r="F2584" s="177" t="s">
        <v>8127</v>
      </c>
      <c r="G2584" s="177" t="s">
        <v>8128</v>
      </c>
      <c r="H2584" s="177" t="s">
        <v>8127</v>
      </c>
      <c r="I2584" s="177" t="s">
        <v>23</v>
      </c>
      <c r="J2584" s="39" t="s">
        <v>18</v>
      </c>
      <c r="K2584" s="39" t="s">
        <v>485</v>
      </c>
    </row>
    <row r="2585" spans="1:13">
      <c r="A2585" s="39" t="s">
        <v>8129</v>
      </c>
      <c r="B2585" s="39" t="s">
        <v>8129</v>
      </c>
      <c r="C2585" s="39" t="s">
        <v>35</v>
      </c>
      <c r="D2585" s="39" t="s">
        <v>548</v>
      </c>
      <c r="E2585" s="39" t="s">
        <v>3606</v>
      </c>
      <c r="F2585" s="177" t="s">
        <v>8130</v>
      </c>
      <c r="G2585" s="177" t="s">
        <v>8131</v>
      </c>
      <c r="H2585" s="177" t="s">
        <v>8130</v>
      </c>
      <c r="I2585" s="177" t="s">
        <v>32</v>
      </c>
      <c r="K2585" s="39" t="s">
        <v>485</v>
      </c>
    </row>
    <row r="2586" spans="1:13">
      <c r="A2586" s="39" t="s">
        <v>8132</v>
      </c>
      <c r="B2586" s="39" t="s">
        <v>8132</v>
      </c>
      <c r="C2586" s="39" t="s">
        <v>35</v>
      </c>
      <c r="D2586" s="39" t="s">
        <v>548</v>
      </c>
      <c r="E2586" s="39" t="s">
        <v>3606</v>
      </c>
      <c r="F2586" s="177" t="s">
        <v>8133</v>
      </c>
      <c r="G2586" s="177" t="s">
        <v>8134</v>
      </c>
      <c r="H2586" s="177" t="s">
        <v>8133</v>
      </c>
      <c r="I2586" s="177" t="s">
        <v>23</v>
      </c>
      <c r="J2586" s="39" t="s">
        <v>18</v>
      </c>
      <c r="K2586" s="39" t="s">
        <v>485</v>
      </c>
    </row>
    <row r="2587" spans="1:13">
      <c r="A2587" s="39" t="s">
        <v>8135</v>
      </c>
      <c r="B2587" s="39" t="s">
        <v>8135</v>
      </c>
      <c r="C2587" s="39" t="s">
        <v>35</v>
      </c>
      <c r="D2587" s="39" t="s">
        <v>548</v>
      </c>
      <c r="E2587" s="39" t="s">
        <v>3606</v>
      </c>
      <c r="F2587" s="39" t="s">
        <v>8136</v>
      </c>
      <c r="G2587" s="177" t="s">
        <v>8137</v>
      </c>
      <c r="H2587" s="177" t="s">
        <v>8136</v>
      </c>
      <c r="I2587" s="177" t="s">
        <v>23</v>
      </c>
      <c r="J2587" s="39" t="s">
        <v>18</v>
      </c>
      <c r="K2587" s="39" t="s">
        <v>485</v>
      </c>
    </row>
    <row r="2588" spans="1:13">
      <c r="A2588" s="39" t="s">
        <v>8138</v>
      </c>
      <c r="B2588" s="39" t="s">
        <v>8138</v>
      </c>
      <c r="C2588" s="39" t="s">
        <v>35</v>
      </c>
      <c r="D2588" s="39" t="s">
        <v>548</v>
      </c>
      <c r="E2588" s="39" t="s">
        <v>3606</v>
      </c>
      <c r="F2588" s="177" t="s">
        <v>8139</v>
      </c>
      <c r="G2588" s="177" t="s">
        <v>8140</v>
      </c>
      <c r="H2588" s="177" t="s">
        <v>8139</v>
      </c>
      <c r="I2588" s="177" t="s">
        <v>32</v>
      </c>
      <c r="J2588" s="39" t="s">
        <v>3696</v>
      </c>
      <c r="K2588" s="39" t="s">
        <v>485</v>
      </c>
      <c r="M2588" s="69" t="s">
        <v>26</v>
      </c>
    </row>
    <row r="2589" spans="1:13">
      <c r="A2589" s="39" t="s">
        <v>8141</v>
      </c>
      <c r="B2589" s="39" t="s">
        <v>8141</v>
      </c>
      <c r="C2589" s="39" t="s">
        <v>35</v>
      </c>
      <c r="D2589" s="39" t="s">
        <v>548</v>
      </c>
      <c r="E2589" s="39" t="s">
        <v>3606</v>
      </c>
      <c r="F2589" s="177" t="s">
        <v>8142</v>
      </c>
      <c r="G2589" s="177" t="s">
        <v>8143</v>
      </c>
      <c r="H2589" s="177" t="s">
        <v>8142</v>
      </c>
      <c r="I2589" s="177" t="s">
        <v>32</v>
      </c>
      <c r="J2589" s="39" t="s">
        <v>5146</v>
      </c>
      <c r="K2589" s="39" t="s">
        <v>546</v>
      </c>
      <c r="M2589" s="69" t="s">
        <v>26</v>
      </c>
    </row>
    <row r="2590" spans="1:13">
      <c r="A2590" s="39" t="s">
        <v>8144</v>
      </c>
      <c r="B2590" s="417" t="s">
        <v>8144</v>
      </c>
      <c r="C2590" s="39" t="s">
        <v>8145</v>
      </c>
      <c r="D2590" s="39" t="s">
        <v>8146</v>
      </c>
      <c r="E2590" s="39" t="s">
        <v>8147</v>
      </c>
      <c r="F2590" s="177" t="s">
        <v>8148</v>
      </c>
      <c r="G2590" s="177" t="s">
        <v>8149</v>
      </c>
      <c r="H2590" s="462">
        <v>698813007110</v>
      </c>
      <c r="I2590" s="177" t="s">
        <v>32</v>
      </c>
      <c r="J2590" s="39" t="s">
        <v>8150</v>
      </c>
      <c r="K2590" s="39" t="s">
        <v>485</v>
      </c>
    </row>
    <row r="2591" spans="1:13">
      <c r="A2591" s="39" t="s">
        <v>8151</v>
      </c>
      <c r="B2591" s="39" t="s">
        <v>8151</v>
      </c>
      <c r="C2591" s="39" t="s">
        <v>8152</v>
      </c>
      <c r="D2591" s="39" t="s">
        <v>8153</v>
      </c>
      <c r="E2591" s="39" t="s">
        <v>8154</v>
      </c>
      <c r="F2591" s="177" t="s">
        <v>8155</v>
      </c>
      <c r="G2591" s="177" t="s">
        <v>8155</v>
      </c>
      <c r="H2591" s="177" t="s">
        <v>8155</v>
      </c>
      <c r="I2591" s="177" t="s">
        <v>32</v>
      </c>
      <c r="J2591" s="39" t="s">
        <v>8150</v>
      </c>
      <c r="K2591" s="39" t="s">
        <v>485</v>
      </c>
    </row>
    <row r="2592" spans="1:13">
      <c r="A2592" s="39" t="s">
        <v>8156</v>
      </c>
      <c r="B2592" s="39" t="s">
        <v>8156</v>
      </c>
      <c r="C2592" s="39" t="s">
        <v>8157</v>
      </c>
      <c r="D2592" s="39" t="s">
        <v>8158</v>
      </c>
      <c r="E2592" s="39" t="s">
        <v>8159</v>
      </c>
      <c r="F2592" s="177" t="s">
        <v>8160</v>
      </c>
      <c r="G2592" s="417" t="s">
        <v>8160</v>
      </c>
      <c r="H2592" s="258" t="s">
        <v>8160</v>
      </c>
      <c r="I2592" s="177" t="s">
        <v>32</v>
      </c>
      <c r="J2592" s="39" t="s">
        <v>8150</v>
      </c>
      <c r="K2592" s="39" t="s">
        <v>485</v>
      </c>
    </row>
    <row r="2593" spans="1:11">
      <c r="A2593" s="39" t="s">
        <v>8161</v>
      </c>
      <c r="B2593" s="417" t="s">
        <v>8161</v>
      </c>
      <c r="C2593" s="39" t="s">
        <v>8162</v>
      </c>
      <c r="D2593" s="39" t="s">
        <v>8163</v>
      </c>
      <c r="E2593" s="39" t="s">
        <v>8164</v>
      </c>
      <c r="F2593" s="177" t="s">
        <v>8165</v>
      </c>
      <c r="G2593" s="417">
        <v>2348170854</v>
      </c>
      <c r="H2593" s="417">
        <v>2348170854</v>
      </c>
      <c r="I2593" s="177" t="s">
        <v>32</v>
      </c>
      <c r="J2593" s="39" t="s">
        <v>8150</v>
      </c>
      <c r="K2593" s="39" t="s">
        <v>485</v>
      </c>
    </row>
    <row r="2594" spans="1:11">
      <c r="A2594" s="39" t="s">
        <v>8166</v>
      </c>
      <c r="B2594" s="39" t="s">
        <v>8166</v>
      </c>
      <c r="C2594" s="39" t="s">
        <v>289</v>
      </c>
      <c r="D2594" s="39" t="s">
        <v>290</v>
      </c>
      <c r="E2594" s="39" t="s">
        <v>291</v>
      </c>
      <c r="F2594" s="177" t="s">
        <v>8167</v>
      </c>
      <c r="G2594" s="177" t="s">
        <v>18</v>
      </c>
      <c r="H2594" s="177" t="s">
        <v>18</v>
      </c>
      <c r="I2594" s="177" t="s">
        <v>32</v>
      </c>
      <c r="J2594" s="39" t="s">
        <v>2085</v>
      </c>
      <c r="K2594" s="39" t="s">
        <v>546</v>
      </c>
    </row>
    <row r="2595" spans="1:11">
      <c r="A2595" s="39" t="s">
        <v>8168</v>
      </c>
      <c r="B2595" s="39" t="s">
        <v>8168</v>
      </c>
      <c r="C2595" s="39" t="s">
        <v>289</v>
      </c>
      <c r="D2595" s="39" t="s">
        <v>290</v>
      </c>
      <c r="E2595" s="39" t="s">
        <v>4987</v>
      </c>
      <c r="F2595" s="177" t="s">
        <v>8169</v>
      </c>
      <c r="G2595" s="177" t="s">
        <v>18</v>
      </c>
      <c r="H2595" s="177" t="s">
        <v>18</v>
      </c>
      <c r="I2595" s="177" t="s">
        <v>32</v>
      </c>
      <c r="J2595" s="39" t="s">
        <v>2076</v>
      </c>
      <c r="K2595" s="39" t="s">
        <v>485</v>
      </c>
    </row>
    <row r="2596" spans="1:11">
      <c r="A2596" s="39" t="s">
        <v>8170</v>
      </c>
      <c r="B2596" s="39" t="s">
        <v>8170</v>
      </c>
      <c r="C2596" s="39" t="s">
        <v>289</v>
      </c>
      <c r="D2596" s="39" t="s">
        <v>290</v>
      </c>
      <c r="E2596" s="39" t="s">
        <v>291</v>
      </c>
      <c r="F2596" s="177" t="s">
        <v>8171</v>
      </c>
      <c r="G2596" s="177" t="s">
        <v>8171</v>
      </c>
      <c r="H2596" s="177" t="s">
        <v>8171</v>
      </c>
      <c r="I2596" s="177" t="s">
        <v>23</v>
      </c>
      <c r="J2596" s="39" t="s">
        <v>18</v>
      </c>
      <c r="K2596" s="39" t="s">
        <v>485</v>
      </c>
    </row>
    <row r="2597" spans="1:11">
      <c r="A2597" s="39" t="s">
        <v>8172</v>
      </c>
      <c r="B2597" s="39" t="s">
        <v>8172</v>
      </c>
      <c r="C2597" s="39" t="s">
        <v>35</v>
      </c>
      <c r="D2597" s="39" t="s">
        <v>241</v>
      </c>
      <c r="E2597" s="39" t="s">
        <v>241</v>
      </c>
      <c r="F2597" s="177" t="s">
        <v>8173</v>
      </c>
      <c r="G2597" s="177" t="s">
        <v>8173</v>
      </c>
      <c r="H2597" s="177" t="s">
        <v>8173</v>
      </c>
      <c r="I2597" s="177" t="s">
        <v>32</v>
      </c>
      <c r="J2597" s="39" t="s">
        <v>8174</v>
      </c>
      <c r="K2597" s="39" t="s">
        <v>485</v>
      </c>
    </row>
    <row r="2598" spans="1:11">
      <c r="A2598" s="39" t="s">
        <v>8175</v>
      </c>
      <c r="B2598" s="39" t="s">
        <v>8175</v>
      </c>
      <c r="C2598" s="39" t="s">
        <v>289</v>
      </c>
      <c r="D2598" s="39" t="s">
        <v>290</v>
      </c>
      <c r="E2598" s="39" t="s">
        <v>291</v>
      </c>
      <c r="F2598" s="177" t="s">
        <v>8176</v>
      </c>
      <c r="G2598" s="177" t="s">
        <v>8176</v>
      </c>
      <c r="H2598" s="177" t="s">
        <v>8176</v>
      </c>
      <c r="I2598" s="177" t="s">
        <v>32</v>
      </c>
      <c r="J2598" s="39" t="s">
        <v>1060</v>
      </c>
      <c r="K2598" s="39" t="s">
        <v>485</v>
      </c>
    </row>
    <row r="2599" spans="1:11">
      <c r="A2599" s="39" t="s">
        <v>8177</v>
      </c>
      <c r="B2599" s="39" t="s">
        <v>8177</v>
      </c>
      <c r="C2599" s="39" t="s">
        <v>35</v>
      </c>
      <c r="D2599" s="39" t="s">
        <v>35</v>
      </c>
      <c r="E2599" s="39" t="s">
        <v>107</v>
      </c>
      <c r="F2599" s="177" t="s">
        <v>8178</v>
      </c>
      <c r="G2599" s="177" t="s">
        <v>8179</v>
      </c>
      <c r="H2599" s="177" t="s">
        <v>8180</v>
      </c>
      <c r="I2599" s="177" t="s">
        <v>32</v>
      </c>
      <c r="J2599" s="39" t="s">
        <v>2947</v>
      </c>
      <c r="K2599" s="39" t="s">
        <v>485</v>
      </c>
    </row>
    <row r="2600" spans="1:11">
      <c r="A2600" s="39" t="s">
        <v>8181</v>
      </c>
      <c r="B2600" s="39" t="s">
        <v>8181</v>
      </c>
      <c r="C2600" s="39" t="s">
        <v>490</v>
      </c>
      <c r="D2600" s="39" t="s">
        <v>548</v>
      </c>
      <c r="E2600" s="438" t="s">
        <v>8182</v>
      </c>
      <c r="F2600" s="177" t="s">
        <v>8183</v>
      </c>
      <c r="G2600" s="421" t="s">
        <v>8184</v>
      </c>
      <c r="I2600" s="177" t="s">
        <v>32</v>
      </c>
      <c r="J2600" s="39" t="s">
        <v>544</v>
      </c>
      <c r="K2600" s="39" t="s">
        <v>485</v>
      </c>
    </row>
    <row r="2601" spans="1:11">
      <c r="A2601" s="39" t="s">
        <v>8185</v>
      </c>
      <c r="B2601" s="39" t="s">
        <v>8186</v>
      </c>
      <c r="C2601" s="39" t="s">
        <v>8187</v>
      </c>
      <c r="D2601" s="39" t="s">
        <v>7047</v>
      </c>
      <c r="E2601" s="39" t="s">
        <v>7477</v>
      </c>
      <c r="F2601" s="177" t="s">
        <v>8188</v>
      </c>
      <c r="G2601" s="177" t="s">
        <v>8188</v>
      </c>
      <c r="H2601" s="177" t="s">
        <v>8188</v>
      </c>
      <c r="I2601" s="177" t="s">
        <v>32</v>
      </c>
      <c r="J2601" s="39" t="s">
        <v>1001</v>
      </c>
      <c r="K2601" s="39" t="s">
        <v>485</v>
      </c>
    </row>
    <row r="2602" spans="1:11">
      <c r="A2602" s="39" t="s">
        <v>8189</v>
      </c>
      <c r="B2602" s="39" t="s">
        <v>8190</v>
      </c>
      <c r="C2602" s="39" t="s">
        <v>8187</v>
      </c>
      <c r="D2602" s="39" t="s">
        <v>7047</v>
      </c>
      <c r="E2602" s="39" t="s">
        <v>7477</v>
      </c>
      <c r="F2602" s="177" t="s">
        <v>8191</v>
      </c>
      <c r="G2602" s="177" t="s">
        <v>8191</v>
      </c>
      <c r="H2602" s="177" t="s">
        <v>8191</v>
      </c>
      <c r="I2602" s="177" t="s">
        <v>32</v>
      </c>
      <c r="J2602" s="39" t="s">
        <v>1236</v>
      </c>
      <c r="K2602" s="39" t="s">
        <v>485</v>
      </c>
    </row>
    <row r="2603" spans="1:11">
      <c r="A2603" s="39" t="s">
        <v>8192</v>
      </c>
      <c r="B2603" s="39" t="s">
        <v>8192</v>
      </c>
      <c r="C2603" s="39" t="s">
        <v>480</v>
      </c>
      <c r="D2603" s="39" t="s">
        <v>332</v>
      </c>
      <c r="E2603" s="39" t="s">
        <v>8193</v>
      </c>
      <c r="F2603" s="177" t="s">
        <v>8194</v>
      </c>
      <c r="G2603" s="177" t="s">
        <v>8195</v>
      </c>
      <c r="H2603" s="177" t="s">
        <v>8196</v>
      </c>
      <c r="I2603" s="177" t="s">
        <v>32</v>
      </c>
      <c r="J2603" s="39" t="s">
        <v>1641</v>
      </c>
      <c r="K2603" s="39" t="s">
        <v>485</v>
      </c>
    </row>
    <row r="2604" spans="1:11">
      <c r="A2604" s="39" t="s">
        <v>8197</v>
      </c>
      <c r="B2604" s="39" t="s">
        <v>8197</v>
      </c>
      <c r="C2604" s="39" t="s">
        <v>480</v>
      </c>
      <c r="D2604" s="39" t="s">
        <v>332</v>
      </c>
      <c r="E2604" s="39" t="s">
        <v>8193</v>
      </c>
      <c r="F2604" s="177" t="s">
        <v>8198</v>
      </c>
      <c r="G2604" s="177" t="s">
        <v>8199</v>
      </c>
      <c r="H2604" s="177" t="s">
        <v>8200</v>
      </c>
      <c r="I2604" s="177" t="s">
        <v>32</v>
      </c>
      <c r="J2604" s="39" t="s">
        <v>1567</v>
      </c>
      <c r="K2604" s="39" t="s">
        <v>485</v>
      </c>
    </row>
    <row r="2605" spans="1:11">
      <c r="A2605" s="39" t="s">
        <v>8201</v>
      </c>
      <c r="B2605" s="39" t="s">
        <v>8201</v>
      </c>
      <c r="C2605" s="39" t="s">
        <v>480</v>
      </c>
      <c r="D2605" s="39" t="s">
        <v>332</v>
      </c>
      <c r="E2605" s="39" t="s">
        <v>8193</v>
      </c>
      <c r="F2605" s="177" t="s">
        <v>8202</v>
      </c>
      <c r="G2605" s="177" t="s">
        <v>8203</v>
      </c>
      <c r="H2605" s="177" t="s">
        <v>8204</v>
      </c>
      <c r="I2605" s="177" t="s">
        <v>32</v>
      </c>
      <c r="J2605" s="39" t="s">
        <v>1541</v>
      </c>
      <c r="K2605" s="39" t="s">
        <v>802</v>
      </c>
    </row>
    <row r="2606" spans="1:11">
      <c r="A2606" s="39" t="s">
        <v>8205</v>
      </c>
      <c r="B2606" s="39" t="s">
        <v>8205</v>
      </c>
      <c r="C2606" s="39" t="s">
        <v>480</v>
      </c>
      <c r="D2606" s="39" t="s">
        <v>332</v>
      </c>
      <c r="E2606" s="39" t="s">
        <v>8193</v>
      </c>
      <c r="F2606" s="177" t="s">
        <v>8206</v>
      </c>
      <c r="G2606" s="177" t="s">
        <v>8207</v>
      </c>
      <c r="H2606" s="177" t="s">
        <v>8208</v>
      </c>
      <c r="I2606" s="177" t="s">
        <v>23</v>
      </c>
      <c r="J2606" s="39" t="s">
        <v>18</v>
      </c>
      <c r="K2606" s="39" t="s">
        <v>485</v>
      </c>
    </row>
    <row r="2607" spans="1:11">
      <c r="A2607" s="39" t="s">
        <v>8209</v>
      </c>
      <c r="B2607" s="39" t="s">
        <v>8209</v>
      </c>
      <c r="C2607" s="39" t="s">
        <v>35</v>
      </c>
      <c r="D2607" s="39" t="s">
        <v>241</v>
      </c>
      <c r="E2607" s="39" t="s">
        <v>241</v>
      </c>
      <c r="F2607" s="177" t="s">
        <v>8210</v>
      </c>
      <c r="G2607" s="177" t="s">
        <v>8211</v>
      </c>
      <c r="H2607" s="177" t="s">
        <v>8212</v>
      </c>
      <c r="I2607" s="177" t="s">
        <v>32</v>
      </c>
      <c r="J2607" s="39" t="s">
        <v>4426</v>
      </c>
      <c r="K2607" s="39" t="s">
        <v>3495</v>
      </c>
    </row>
    <row r="2608" spans="1:11">
      <c r="A2608" s="39" t="s">
        <v>8213</v>
      </c>
      <c r="B2608" s="39" t="s">
        <v>8213</v>
      </c>
      <c r="C2608" s="39" t="s">
        <v>289</v>
      </c>
      <c r="D2608" s="39" t="s">
        <v>290</v>
      </c>
      <c r="E2608" s="39" t="s">
        <v>291</v>
      </c>
      <c r="F2608" s="177" t="s">
        <v>8214</v>
      </c>
      <c r="G2608" s="177" t="s">
        <v>8214</v>
      </c>
      <c r="H2608" s="177" t="s">
        <v>8214</v>
      </c>
      <c r="I2608" s="177" t="s">
        <v>32</v>
      </c>
      <c r="J2608" s="39" t="s">
        <v>1977</v>
      </c>
      <c r="K2608" s="39" t="s">
        <v>546</v>
      </c>
    </row>
    <row r="2609" spans="1:11">
      <c r="A2609" s="39" t="s">
        <v>8215</v>
      </c>
      <c r="B2609" s="39" t="s">
        <v>8215</v>
      </c>
      <c r="C2609" s="39" t="s">
        <v>480</v>
      </c>
      <c r="D2609" s="39" t="s">
        <v>332</v>
      </c>
      <c r="E2609" s="39" t="s">
        <v>8193</v>
      </c>
      <c r="F2609" s="177" t="s">
        <v>8216</v>
      </c>
      <c r="G2609" s="177" t="s">
        <v>8217</v>
      </c>
      <c r="H2609" s="177" t="s">
        <v>8218</v>
      </c>
      <c r="I2609" s="177" t="s">
        <v>32</v>
      </c>
      <c r="J2609" s="39" t="s">
        <v>2601</v>
      </c>
      <c r="K2609" s="39" t="s">
        <v>485</v>
      </c>
    </row>
    <row r="2610" spans="1:11">
      <c r="A2610" s="39" t="s">
        <v>8219</v>
      </c>
      <c r="B2610" s="39" t="s">
        <v>8220</v>
      </c>
      <c r="C2610" s="39" t="s">
        <v>35</v>
      </c>
      <c r="D2610" s="39" t="s">
        <v>339</v>
      </c>
      <c r="E2610" s="444" t="s">
        <v>327</v>
      </c>
      <c r="F2610" s="177" t="s">
        <v>8221</v>
      </c>
      <c r="G2610" s="177" t="s">
        <v>8221</v>
      </c>
      <c r="H2610" s="177" t="s">
        <v>8222</v>
      </c>
      <c r="I2610" s="177" t="s">
        <v>32</v>
      </c>
      <c r="J2610" s="39" t="s">
        <v>1158</v>
      </c>
      <c r="K2610" s="39" t="s">
        <v>485</v>
      </c>
    </row>
    <row r="2611" spans="1:11">
      <c r="A2611" s="39" t="s">
        <v>8223</v>
      </c>
      <c r="B2611" s="39" t="s">
        <v>8224</v>
      </c>
      <c r="C2611" s="39" t="s">
        <v>35</v>
      </c>
      <c r="D2611" s="39" t="s">
        <v>339</v>
      </c>
      <c r="E2611" s="444" t="s">
        <v>397</v>
      </c>
      <c r="F2611" s="177" t="s">
        <v>8225</v>
      </c>
      <c r="G2611" s="177" t="s">
        <v>8225</v>
      </c>
      <c r="H2611" s="177" t="s">
        <v>8226</v>
      </c>
      <c r="I2611" s="177" t="s">
        <v>32</v>
      </c>
      <c r="J2611" s="39" t="s">
        <v>1254</v>
      </c>
      <c r="K2611" s="39" t="s">
        <v>485</v>
      </c>
    </row>
    <row r="2612" spans="1:11">
      <c r="A2612" s="39" t="s">
        <v>8227</v>
      </c>
      <c r="B2612" s="39" t="s">
        <v>8228</v>
      </c>
      <c r="C2612" s="39" t="s">
        <v>35</v>
      </c>
      <c r="D2612" s="39" t="s">
        <v>339</v>
      </c>
      <c r="E2612" s="444" t="s">
        <v>397</v>
      </c>
      <c r="F2612" s="177" t="s">
        <v>8229</v>
      </c>
      <c r="G2612" s="177" t="s">
        <v>8229</v>
      </c>
      <c r="H2612" s="177" t="s">
        <v>8230</v>
      </c>
      <c r="I2612" s="177" t="s">
        <v>32</v>
      </c>
      <c r="J2612" s="39" t="s">
        <v>2759</v>
      </c>
      <c r="K2612" s="39" t="s">
        <v>485</v>
      </c>
    </row>
    <row r="2613" spans="1:11">
      <c r="A2613" s="39" t="s">
        <v>8231</v>
      </c>
      <c r="B2613" s="39" t="s">
        <v>8232</v>
      </c>
      <c r="C2613" s="39" t="s">
        <v>35</v>
      </c>
      <c r="D2613" s="39" t="s">
        <v>339</v>
      </c>
      <c r="E2613" s="444" t="s">
        <v>397</v>
      </c>
      <c r="F2613" s="177" t="s">
        <v>8233</v>
      </c>
      <c r="G2613" s="177" t="s">
        <v>8233</v>
      </c>
      <c r="H2613" s="177" t="s">
        <v>8234</v>
      </c>
      <c r="I2613" s="177" t="s">
        <v>23</v>
      </c>
      <c r="J2613" s="39" t="s">
        <v>18</v>
      </c>
      <c r="K2613" s="39" t="s">
        <v>485</v>
      </c>
    </row>
    <row r="2614" spans="1:11">
      <c r="A2614" s="39" t="s">
        <v>8235</v>
      </c>
      <c r="B2614" s="39" t="s">
        <v>8236</v>
      </c>
      <c r="C2614" s="39" t="s">
        <v>35</v>
      </c>
      <c r="D2614" s="39" t="s">
        <v>339</v>
      </c>
      <c r="E2614" s="444" t="s">
        <v>397</v>
      </c>
      <c r="F2614" s="177" t="s">
        <v>8237</v>
      </c>
      <c r="G2614" s="177" t="s">
        <v>8237</v>
      </c>
      <c r="H2614" s="177" t="s">
        <v>8238</v>
      </c>
      <c r="I2614" s="177" t="s">
        <v>32</v>
      </c>
      <c r="J2614" s="39" t="s">
        <v>5521</v>
      </c>
      <c r="K2614" s="39" t="s">
        <v>546</v>
      </c>
    </row>
    <row r="2615" spans="1:11">
      <c r="A2615" s="39" t="s">
        <v>8239</v>
      </c>
      <c r="B2615" s="39" t="s">
        <v>8240</v>
      </c>
      <c r="C2615" s="39" t="s">
        <v>35</v>
      </c>
      <c r="D2615" s="39" t="s">
        <v>339</v>
      </c>
      <c r="E2615" s="444" t="s">
        <v>397</v>
      </c>
      <c r="F2615" s="177" t="s">
        <v>8241</v>
      </c>
      <c r="G2615" s="177" t="s">
        <v>8241</v>
      </c>
      <c r="H2615" s="177" t="s">
        <v>8242</v>
      </c>
      <c r="I2615" s="177" t="s">
        <v>32</v>
      </c>
      <c r="J2615" s="39" t="s">
        <v>4002</v>
      </c>
      <c r="K2615" s="39" t="s">
        <v>485</v>
      </c>
    </row>
    <row r="2616" spans="1:11">
      <c r="A2616" s="39" t="s">
        <v>8243</v>
      </c>
      <c r="B2616" s="39" t="s">
        <v>8244</v>
      </c>
      <c r="C2616" s="39" t="s">
        <v>35</v>
      </c>
      <c r="D2616" s="39" t="s">
        <v>339</v>
      </c>
      <c r="E2616" s="444" t="s">
        <v>397</v>
      </c>
      <c r="F2616" s="177" t="s">
        <v>8245</v>
      </c>
      <c r="G2616" s="177" t="s">
        <v>8245</v>
      </c>
      <c r="H2616" s="177" t="s">
        <v>8246</v>
      </c>
      <c r="I2616" s="177" t="s">
        <v>32</v>
      </c>
      <c r="J2616" s="39" t="s">
        <v>7160</v>
      </c>
      <c r="K2616" s="39" t="s">
        <v>546</v>
      </c>
    </row>
    <row r="2617" spans="1:11">
      <c r="A2617" s="39" t="s">
        <v>8247</v>
      </c>
      <c r="B2617" s="39" t="s">
        <v>8248</v>
      </c>
      <c r="C2617" s="39" t="s">
        <v>8249</v>
      </c>
      <c r="D2617" s="39" t="s">
        <v>339</v>
      </c>
      <c r="E2617" s="39" t="s">
        <v>8250</v>
      </c>
      <c r="F2617" s="177" t="s">
        <v>8251</v>
      </c>
      <c r="G2617" s="177" t="s">
        <v>8251</v>
      </c>
      <c r="H2617" s="177" t="s">
        <v>8251</v>
      </c>
      <c r="I2617" s="177" t="s">
        <v>32</v>
      </c>
      <c r="J2617" s="39" t="s">
        <v>2881</v>
      </c>
      <c r="K2617" s="39" t="s">
        <v>8252</v>
      </c>
    </row>
    <row r="2618" spans="1:11">
      <c r="A2618" s="39" t="s">
        <v>8253</v>
      </c>
      <c r="B2618" s="39" t="s">
        <v>8253</v>
      </c>
      <c r="C2618" s="39" t="s">
        <v>8254</v>
      </c>
      <c r="D2618" s="39" t="s">
        <v>393</v>
      </c>
      <c r="E2618" s="444" t="s">
        <v>8255</v>
      </c>
      <c r="F2618" s="177" t="s">
        <v>8256</v>
      </c>
      <c r="G2618" s="177" t="s">
        <v>8256</v>
      </c>
      <c r="H2618" s="177" t="s">
        <v>18</v>
      </c>
      <c r="I2618" s="177" t="s">
        <v>32</v>
      </c>
      <c r="J2618" s="39" t="s">
        <v>2881</v>
      </c>
      <c r="K2618" s="39" t="s">
        <v>8252</v>
      </c>
    </row>
    <row r="2619" spans="1:11">
      <c r="A2619" s="39" t="s">
        <v>8257</v>
      </c>
      <c r="B2619" s="39" t="s">
        <v>8257</v>
      </c>
      <c r="C2619" s="39" t="s">
        <v>480</v>
      </c>
      <c r="D2619" s="39" t="s">
        <v>332</v>
      </c>
      <c r="E2619" s="39" t="s">
        <v>8193</v>
      </c>
      <c r="F2619" s="177" t="s">
        <v>8258</v>
      </c>
      <c r="G2619" s="177" t="s">
        <v>8259</v>
      </c>
      <c r="H2619" s="177" t="s">
        <v>8260</v>
      </c>
      <c r="I2619" s="177" t="s">
        <v>32</v>
      </c>
      <c r="J2619" s="39" t="s">
        <v>1060</v>
      </c>
      <c r="K2619" s="39" t="s">
        <v>485</v>
      </c>
    </row>
    <row r="2620" spans="1:11">
      <c r="A2620" s="39" t="s">
        <v>8261</v>
      </c>
      <c r="B2620" s="39" t="s">
        <v>8262</v>
      </c>
      <c r="C2620" s="39" t="s">
        <v>35</v>
      </c>
      <c r="D2620" s="39" t="s">
        <v>339</v>
      </c>
      <c r="E2620" s="39" t="s">
        <v>7896</v>
      </c>
      <c r="F2620" s="177" t="s">
        <v>8263</v>
      </c>
      <c r="G2620" s="177" t="s">
        <v>8263</v>
      </c>
      <c r="H2620" s="177">
        <v>25327656003</v>
      </c>
      <c r="I2620" s="177" t="s">
        <v>32</v>
      </c>
      <c r="J2620" s="39" t="s">
        <v>3845</v>
      </c>
      <c r="K2620" s="39" t="s">
        <v>8264</v>
      </c>
    </row>
    <row r="2621" spans="1:11">
      <c r="A2621" s="39" t="s">
        <v>8265</v>
      </c>
      <c r="B2621" s="39" t="s">
        <v>8265</v>
      </c>
      <c r="C2621" s="39" t="s">
        <v>289</v>
      </c>
      <c r="D2621" s="39" t="s">
        <v>290</v>
      </c>
      <c r="E2621" s="39" t="s">
        <v>291</v>
      </c>
      <c r="F2621" s="177" t="s">
        <v>8266</v>
      </c>
      <c r="G2621" s="177" t="s">
        <v>8266</v>
      </c>
      <c r="H2621" s="177" t="s">
        <v>8266</v>
      </c>
      <c r="I2621" s="177" t="s">
        <v>23</v>
      </c>
      <c r="J2621" s="39" t="s">
        <v>18</v>
      </c>
      <c r="K2621" s="39" t="s">
        <v>485</v>
      </c>
    </row>
    <row r="2622" spans="1:11">
      <c r="A2622" s="39" t="s">
        <v>8267</v>
      </c>
      <c r="B2622" s="39" t="s">
        <v>8267</v>
      </c>
      <c r="C2622" s="39" t="s">
        <v>289</v>
      </c>
      <c r="D2622" s="39" t="s">
        <v>290</v>
      </c>
      <c r="E2622" s="39" t="s">
        <v>291</v>
      </c>
      <c r="F2622" s="177" t="s">
        <v>8268</v>
      </c>
      <c r="G2622" s="177" t="s">
        <v>8268</v>
      </c>
      <c r="H2622" s="177" t="s">
        <v>8268</v>
      </c>
      <c r="I2622" s="177" t="s">
        <v>23</v>
      </c>
      <c r="J2622" s="39" t="s">
        <v>18</v>
      </c>
      <c r="K2622" s="39" t="s">
        <v>485</v>
      </c>
    </row>
    <row r="2623" spans="1:11">
      <c r="A2623" s="39" t="s">
        <v>8269</v>
      </c>
      <c r="B2623" s="39" t="s">
        <v>8269</v>
      </c>
      <c r="C2623" s="39" t="s">
        <v>289</v>
      </c>
      <c r="D2623" s="39" t="s">
        <v>290</v>
      </c>
      <c r="E2623" s="39" t="s">
        <v>291</v>
      </c>
      <c r="F2623" s="177" t="s">
        <v>8270</v>
      </c>
      <c r="G2623" s="177" t="s">
        <v>8270</v>
      </c>
      <c r="H2623" s="177" t="s">
        <v>8270</v>
      </c>
      <c r="I2623" s="177" t="s">
        <v>32</v>
      </c>
      <c r="J2623" s="39" t="s">
        <v>1371</v>
      </c>
      <c r="K2623" s="39" t="s">
        <v>5718</v>
      </c>
    </row>
    <row r="2624" spans="1:11">
      <c r="A2624" s="39" t="s">
        <v>8271</v>
      </c>
      <c r="B2624" s="39" t="s">
        <v>8271</v>
      </c>
      <c r="C2624" s="39" t="s">
        <v>289</v>
      </c>
      <c r="D2624" s="39" t="s">
        <v>290</v>
      </c>
      <c r="E2624" s="39" t="s">
        <v>291</v>
      </c>
      <c r="F2624" s="177" t="s">
        <v>8272</v>
      </c>
      <c r="G2624" s="177" t="s">
        <v>8272</v>
      </c>
      <c r="H2624" s="177" t="s">
        <v>8272</v>
      </c>
      <c r="I2624" s="177" t="s">
        <v>32</v>
      </c>
      <c r="J2624" s="39" t="s">
        <v>1614</v>
      </c>
      <c r="K2624" s="39" t="s">
        <v>546</v>
      </c>
    </row>
    <row r="2625" spans="1:12">
      <c r="A2625" s="39" t="s">
        <v>8273</v>
      </c>
      <c r="B2625" s="39" t="s">
        <v>8273</v>
      </c>
      <c r="C2625" s="39" t="s">
        <v>289</v>
      </c>
      <c r="D2625" s="39" t="s">
        <v>290</v>
      </c>
      <c r="E2625" s="39" t="s">
        <v>291</v>
      </c>
      <c r="F2625" s="177" t="s">
        <v>8274</v>
      </c>
      <c r="G2625" s="177" t="s">
        <v>8274</v>
      </c>
      <c r="H2625" s="177" t="s">
        <v>8274</v>
      </c>
      <c r="I2625" s="177" t="s">
        <v>23</v>
      </c>
      <c r="J2625" s="39" t="s">
        <v>18</v>
      </c>
      <c r="K2625" s="39" t="s">
        <v>485</v>
      </c>
    </row>
    <row r="2626" spans="1:12">
      <c r="A2626" s="39" t="s">
        <v>8275</v>
      </c>
      <c r="B2626" s="39" t="s">
        <v>8275</v>
      </c>
      <c r="C2626" s="39" t="s">
        <v>289</v>
      </c>
      <c r="D2626" s="39" t="s">
        <v>290</v>
      </c>
      <c r="E2626" s="39" t="s">
        <v>291</v>
      </c>
      <c r="F2626" s="177" t="s">
        <v>8276</v>
      </c>
      <c r="G2626" s="177" t="s">
        <v>8276</v>
      </c>
      <c r="H2626" s="177" t="s">
        <v>8276</v>
      </c>
      <c r="I2626" s="177" t="s">
        <v>23</v>
      </c>
      <c r="J2626" s="39" t="s">
        <v>18</v>
      </c>
      <c r="K2626" s="39" t="s">
        <v>485</v>
      </c>
    </row>
    <row r="2627" spans="1:12">
      <c r="A2627" s="39" t="s">
        <v>8277</v>
      </c>
      <c r="B2627" s="39" t="s">
        <v>8277</v>
      </c>
      <c r="C2627" s="39" t="s">
        <v>289</v>
      </c>
      <c r="D2627" s="39" t="s">
        <v>290</v>
      </c>
      <c r="E2627" s="39" t="s">
        <v>291</v>
      </c>
      <c r="F2627" s="177" t="s">
        <v>8278</v>
      </c>
      <c r="G2627" s="177" t="s">
        <v>8278</v>
      </c>
      <c r="H2627" s="177" t="s">
        <v>8278</v>
      </c>
      <c r="I2627" s="177" t="s">
        <v>32</v>
      </c>
      <c r="J2627" s="39" t="s">
        <v>1224</v>
      </c>
      <c r="K2627" s="39" t="s">
        <v>802</v>
      </c>
    </row>
    <row r="2628" spans="1:12">
      <c r="A2628" s="39" t="s">
        <v>8279</v>
      </c>
      <c r="B2628" s="39" t="s">
        <v>8279</v>
      </c>
      <c r="C2628" s="39" t="s">
        <v>289</v>
      </c>
      <c r="D2628" s="39" t="s">
        <v>290</v>
      </c>
      <c r="E2628" s="39" t="s">
        <v>291</v>
      </c>
      <c r="F2628" s="177" t="s">
        <v>8280</v>
      </c>
      <c r="G2628" s="177" t="s">
        <v>8280</v>
      </c>
      <c r="H2628" s="177" t="s">
        <v>8280</v>
      </c>
      <c r="I2628" s="177" t="s">
        <v>23</v>
      </c>
      <c r="J2628" s="39" t="s">
        <v>18</v>
      </c>
      <c r="K2628" s="39" t="s">
        <v>485</v>
      </c>
    </row>
    <row r="2629" spans="1:12">
      <c r="A2629" s="39" t="s">
        <v>8281</v>
      </c>
      <c r="B2629" s="39" t="s">
        <v>8281</v>
      </c>
      <c r="C2629" s="39" t="s">
        <v>289</v>
      </c>
      <c r="D2629" s="39" t="s">
        <v>290</v>
      </c>
      <c r="E2629" s="39" t="s">
        <v>291</v>
      </c>
      <c r="F2629" s="177" t="s">
        <v>8282</v>
      </c>
      <c r="G2629" s="177" t="s">
        <v>8282</v>
      </c>
      <c r="H2629" s="177" t="s">
        <v>8282</v>
      </c>
      <c r="I2629" s="177" t="s">
        <v>23</v>
      </c>
      <c r="J2629" s="39" t="s">
        <v>18</v>
      </c>
      <c r="K2629" s="39" t="s">
        <v>485</v>
      </c>
    </row>
    <row r="2630" spans="1:12">
      <c r="A2630" s="39" t="s">
        <v>8283</v>
      </c>
      <c r="B2630" s="39" t="s">
        <v>8283</v>
      </c>
      <c r="C2630" s="39" t="s">
        <v>289</v>
      </c>
      <c r="D2630" s="39" t="s">
        <v>290</v>
      </c>
      <c r="E2630" s="39" t="s">
        <v>291</v>
      </c>
      <c r="F2630" s="177" t="s">
        <v>8284</v>
      </c>
      <c r="G2630" s="177" t="s">
        <v>8284</v>
      </c>
      <c r="H2630" s="177" t="s">
        <v>8284</v>
      </c>
      <c r="I2630" s="177" t="s">
        <v>32</v>
      </c>
      <c r="J2630" s="39" t="s">
        <v>4276</v>
      </c>
      <c r="K2630" s="39" t="s">
        <v>546</v>
      </c>
    </row>
    <row r="2631" spans="1:12">
      <c r="A2631" s="39" t="s">
        <v>8285</v>
      </c>
      <c r="B2631" s="39" t="s">
        <v>8285</v>
      </c>
      <c r="C2631" s="39" t="s">
        <v>289</v>
      </c>
      <c r="D2631" s="39" t="s">
        <v>290</v>
      </c>
      <c r="E2631" s="39" t="s">
        <v>291</v>
      </c>
      <c r="F2631" s="177" t="s">
        <v>8286</v>
      </c>
      <c r="G2631" s="177" t="s">
        <v>8286</v>
      </c>
      <c r="H2631" s="177" t="s">
        <v>8286</v>
      </c>
      <c r="I2631" s="177" t="s">
        <v>23</v>
      </c>
      <c r="J2631" s="39" t="s">
        <v>18</v>
      </c>
      <c r="K2631" s="39" t="s">
        <v>485</v>
      </c>
    </row>
    <row r="2632" spans="1:12">
      <c r="A2632" s="39" t="s">
        <v>8287</v>
      </c>
      <c r="B2632" s="39" t="s">
        <v>8287</v>
      </c>
      <c r="C2632" s="39" t="s">
        <v>289</v>
      </c>
      <c r="D2632" s="39" t="s">
        <v>290</v>
      </c>
      <c r="E2632" s="39" t="s">
        <v>291</v>
      </c>
      <c r="F2632" s="177" t="s">
        <v>8288</v>
      </c>
      <c r="G2632" s="177" t="s">
        <v>8288</v>
      </c>
      <c r="H2632" s="177" t="s">
        <v>8288</v>
      </c>
      <c r="I2632" s="177" t="s">
        <v>23</v>
      </c>
      <c r="J2632" s="39" t="s">
        <v>18</v>
      </c>
      <c r="K2632" s="39" t="s">
        <v>485</v>
      </c>
    </row>
    <row r="2633" spans="1:12">
      <c r="A2633" s="39" t="s">
        <v>8289</v>
      </c>
      <c r="B2633" s="39" t="s">
        <v>8289</v>
      </c>
      <c r="C2633" s="39" t="s">
        <v>289</v>
      </c>
      <c r="D2633" s="39" t="s">
        <v>290</v>
      </c>
      <c r="E2633" s="39" t="s">
        <v>291</v>
      </c>
      <c r="F2633" s="177" t="s">
        <v>8290</v>
      </c>
      <c r="G2633" s="177" t="s">
        <v>8290</v>
      </c>
      <c r="H2633" s="177" t="s">
        <v>8290</v>
      </c>
      <c r="I2633" s="177" t="s">
        <v>32</v>
      </c>
      <c r="J2633" s="39" t="s">
        <v>2218</v>
      </c>
      <c r="K2633" s="39" t="s">
        <v>546</v>
      </c>
    </row>
    <row r="2634" spans="1:12">
      <c r="A2634" s="39" t="s">
        <v>8291</v>
      </c>
      <c r="B2634" s="39" t="s">
        <v>8291</v>
      </c>
      <c r="C2634" s="39" t="s">
        <v>289</v>
      </c>
      <c r="D2634" s="39" t="s">
        <v>290</v>
      </c>
      <c r="E2634" s="39" t="s">
        <v>291</v>
      </c>
      <c r="F2634" s="177" t="s">
        <v>8292</v>
      </c>
      <c r="G2634" s="177" t="s">
        <v>8292</v>
      </c>
      <c r="H2634" s="177" t="s">
        <v>8292</v>
      </c>
      <c r="I2634" s="177" t="s">
        <v>23</v>
      </c>
      <c r="J2634" s="39" t="s">
        <v>18</v>
      </c>
      <c r="K2634" s="39" t="s">
        <v>485</v>
      </c>
    </row>
    <row r="2635" spans="1:12">
      <c r="A2635" s="39" t="s">
        <v>8293</v>
      </c>
      <c r="B2635" s="39" t="s">
        <v>8293</v>
      </c>
      <c r="C2635" s="39" t="s">
        <v>289</v>
      </c>
      <c r="D2635" s="39" t="s">
        <v>290</v>
      </c>
      <c r="E2635" s="39" t="s">
        <v>291</v>
      </c>
      <c r="F2635" s="177" t="s">
        <v>8294</v>
      </c>
      <c r="G2635" s="177" t="s">
        <v>8294</v>
      </c>
      <c r="H2635" s="177" t="s">
        <v>8294</v>
      </c>
      <c r="I2635" s="177" t="s">
        <v>23</v>
      </c>
      <c r="J2635" s="39" t="s">
        <v>18</v>
      </c>
      <c r="K2635" s="39" t="s">
        <v>485</v>
      </c>
    </row>
    <row r="2636" spans="1:12">
      <c r="A2636" s="39" t="s">
        <v>8295</v>
      </c>
      <c r="B2636" s="39" t="s">
        <v>8295</v>
      </c>
      <c r="C2636" s="39" t="s">
        <v>289</v>
      </c>
      <c r="D2636" s="39" t="s">
        <v>290</v>
      </c>
      <c r="E2636" s="39" t="s">
        <v>291</v>
      </c>
      <c r="F2636" s="177" t="s">
        <v>8296</v>
      </c>
      <c r="G2636" s="177" t="s">
        <v>8296</v>
      </c>
      <c r="H2636" s="177" t="s">
        <v>8296</v>
      </c>
      <c r="I2636" s="177" t="s">
        <v>32</v>
      </c>
      <c r="J2636" s="39" t="s">
        <v>3494</v>
      </c>
      <c r="K2636" s="433" t="s">
        <v>3495</v>
      </c>
      <c r="L2636" s="433"/>
    </row>
    <row r="2637" spans="1:12">
      <c r="A2637" s="39" t="s">
        <v>8297</v>
      </c>
      <c r="B2637" s="39" t="s">
        <v>8297</v>
      </c>
      <c r="C2637" s="39" t="s">
        <v>289</v>
      </c>
      <c r="D2637" s="39" t="s">
        <v>290</v>
      </c>
      <c r="E2637" s="39" t="s">
        <v>291</v>
      </c>
      <c r="F2637" s="177" t="s">
        <v>8298</v>
      </c>
      <c r="G2637" s="177" t="s">
        <v>8298</v>
      </c>
      <c r="H2637" s="177" t="s">
        <v>8298</v>
      </c>
      <c r="I2637" s="177" t="s">
        <v>23</v>
      </c>
      <c r="J2637" s="39" t="s">
        <v>18</v>
      </c>
      <c r="K2637" s="39" t="s">
        <v>485</v>
      </c>
      <c r="L2637" s="434"/>
    </row>
    <row r="2638" spans="1:12">
      <c r="A2638" s="252" t="s">
        <v>8299</v>
      </c>
      <c r="B2638" s="252" t="s">
        <v>8299</v>
      </c>
      <c r="C2638" s="39" t="s">
        <v>289</v>
      </c>
      <c r="D2638" s="39" t="s">
        <v>290</v>
      </c>
      <c r="E2638" s="39" t="s">
        <v>291</v>
      </c>
      <c r="F2638" s="177" t="s">
        <v>8300</v>
      </c>
      <c r="G2638" s="177" t="s">
        <v>8300</v>
      </c>
      <c r="H2638" s="177" t="s">
        <v>8300</v>
      </c>
      <c r="I2638" s="177" t="s">
        <v>23</v>
      </c>
      <c r="J2638" s="39" t="s">
        <v>18</v>
      </c>
      <c r="K2638" s="39" t="s">
        <v>485</v>
      </c>
    </row>
    <row r="2639" spans="1:12">
      <c r="A2639" s="39" t="s">
        <v>8301</v>
      </c>
      <c r="B2639" s="39" t="s">
        <v>8301</v>
      </c>
      <c r="C2639" s="39" t="s">
        <v>289</v>
      </c>
      <c r="D2639" s="39" t="s">
        <v>290</v>
      </c>
      <c r="E2639" s="39" t="s">
        <v>291</v>
      </c>
      <c r="F2639" s="177" t="s">
        <v>8302</v>
      </c>
      <c r="G2639" s="177" t="s">
        <v>8302</v>
      </c>
      <c r="H2639" s="177" t="s">
        <v>8302</v>
      </c>
      <c r="I2639" s="177" t="s">
        <v>23</v>
      </c>
      <c r="J2639" s="39" t="s">
        <v>18</v>
      </c>
      <c r="K2639" s="39" t="s">
        <v>485</v>
      </c>
    </row>
    <row r="2640" spans="1:12">
      <c r="A2640" s="39" t="s">
        <v>8303</v>
      </c>
      <c r="B2640" s="39" t="s">
        <v>8303</v>
      </c>
      <c r="C2640" s="39" t="s">
        <v>289</v>
      </c>
      <c r="D2640" s="39" t="s">
        <v>290</v>
      </c>
      <c r="E2640" s="39" t="s">
        <v>291</v>
      </c>
      <c r="F2640" s="177" t="s">
        <v>8304</v>
      </c>
      <c r="G2640" s="177" t="s">
        <v>8304</v>
      </c>
      <c r="H2640" s="177" t="s">
        <v>8304</v>
      </c>
      <c r="I2640" s="177" t="s">
        <v>23</v>
      </c>
      <c r="J2640" s="39" t="s">
        <v>18</v>
      </c>
      <c r="K2640" s="39" t="s">
        <v>485</v>
      </c>
    </row>
    <row r="2641" spans="1:13">
      <c r="A2641" s="39" t="s">
        <v>8305</v>
      </c>
      <c r="B2641" s="39" t="s">
        <v>8305</v>
      </c>
      <c r="C2641" s="39" t="s">
        <v>289</v>
      </c>
      <c r="D2641" s="39" t="s">
        <v>290</v>
      </c>
      <c r="E2641" s="39" t="s">
        <v>291</v>
      </c>
      <c r="F2641" s="177" t="s">
        <v>8306</v>
      </c>
      <c r="G2641" s="177" t="s">
        <v>8306</v>
      </c>
      <c r="H2641" s="177" t="s">
        <v>8306</v>
      </c>
      <c r="I2641" s="177" t="s">
        <v>32</v>
      </c>
      <c r="J2641" s="39" t="s">
        <v>1371</v>
      </c>
      <c r="K2641" s="39" t="s">
        <v>1372</v>
      </c>
    </row>
    <row r="2642" spans="1:13">
      <c r="A2642" s="39" t="s">
        <v>8307</v>
      </c>
      <c r="B2642" s="39" t="s">
        <v>8307</v>
      </c>
      <c r="C2642" s="39" t="s">
        <v>289</v>
      </c>
      <c r="D2642" s="39" t="s">
        <v>290</v>
      </c>
      <c r="E2642" s="39" t="s">
        <v>291</v>
      </c>
      <c r="F2642" s="177" t="s">
        <v>8308</v>
      </c>
      <c r="G2642" s="177" t="s">
        <v>8308</v>
      </c>
      <c r="H2642" s="177" t="s">
        <v>8308</v>
      </c>
      <c r="I2642" s="177" t="s">
        <v>23</v>
      </c>
      <c r="J2642" s="39" t="s">
        <v>18</v>
      </c>
      <c r="K2642" s="39" t="s">
        <v>485</v>
      </c>
    </row>
    <row r="2643" spans="1:13">
      <c r="A2643" s="39" t="s">
        <v>8309</v>
      </c>
      <c r="B2643" s="39" t="s">
        <v>8309</v>
      </c>
      <c r="C2643" s="39" t="s">
        <v>289</v>
      </c>
      <c r="D2643" s="39" t="s">
        <v>290</v>
      </c>
      <c r="E2643" s="39" t="s">
        <v>291</v>
      </c>
      <c r="F2643" s="177" t="s">
        <v>8310</v>
      </c>
      <c r="G2643" s="177" t="s">
        <v>8310</v>
      </c>
      <c r="H2643" s="177" t="s">
        <v>8310</v>
      </c>
      <c r="I2643" s="177" t="s">
        <v>23</v>
      </c>
      <c r="J2643" s="39" t="s">
        <v>18</v>
      </c>
      <c r="K2643" s="39" t="s">
        <v>485</v>
      </c>
    </row>
    <row r="2644" spans="1:13">
      <c r="A2644" s="39" t="s">
        <v>8311</v>
      </c>
      <c r="B2644" s="39" t="s">
        <v>8311</v>
      </c>
      <c r="C2644" s="39" t="s">
        <v>289</v>
      </c>
      <c r="D2644" s="39" t="s">
        <v>290</v>
      </c>
      <c r="E2644" s="39" t="s">
        <v>291</v>
      </c>
      <c r="F2644" s="177" t="s">
        <v>8312</v>
      </c>
      <c r="G2644" s="177" t="s">
        <v>8312</v>
      </c>
      <c r="H2644" s="177" t="s">
        <v>8312</v>
      </c>
      <c r="I2644" s="177" t="s">
        <v>23</v>
      </c>
      <c r="J2644" s="39" t="s">
        <v>1879</v>
      </c>
      <c r="K2644" s="39" t="s">
        <v>485</v>
      </c>
    </row>
    <row r="2645" spans="1:13">
      <c r="A2645" s="39" t="s">
        <v>8313</v>
      </c>
      <c r="B2645" s="39" t="s">
        <v>8313</v>
      </c>
      <c r="C2645" s="39" t="s">
        <v>289</v>
      </c>
      <c r="D2645" s="39" t="s">
        <v>290</v>
      </c>
      <c r="E2645" s="39" t="s">
        <v>291</v>
      </c>
      <c r="F2645" s="177" t="s">
        <v>8314</v>
      </c>
      <c r="G2645" s="177" t="s">
        <v>8314</v>
      </c>
      <c r="H2645" s="177" t="s">
        <v>8314</v>
      </c>
      <c r="I2645" s="177" t="s">
        <v>23</v>
      </c>
      <c r="J2645" s="39" t="s">
        <v>18</v>
      </c>
      <c r="K2645" s="39" t="s">
        <v>485</v>
      </c>
    </row>
    <row r="2646" spans="1:13">
      <c r="A2646" s="39" t="s">
        <v>8315</v>
      </c>
      <c r="B2646" s="39" t="s">
        <v>8315</v>
      </c>
      <c r="C2646" s="39" t="s">
        <v>289</v>
      </c>
      <c r="D2646" s="39" t="s">
        <v>290</v>
      </c>
      <c r="E2646" s="39" t="s">
        <v>291</v>
      </c>
      <c r="F2646" s="177" t="s">
        <v>8316</v>
      </c>
      <c r="G2646" s="177" t="s">
        <v>8316</v>
      </c>
      <c r="H2646" s="177" t="s">
        <v>8316</v>
      </c>
      <c r="I2646" s="177" t="s">
        <v>23</v>
      </c>
      <c r="J2646" s="39" t="s">
        <v>18</v>
      </c>
      <c r="K2646" s="39" t="s">
        <v>485</v>
      </c>
    </row>
    <row r="2647" spans="1:13">
      <c r="A2647" s="39" t="s">
        <v>8317</v>
      </c>
      <c r="B2647" s="39" t="s">
        <v>8317</v>
      </c>
      <c r="C2647" s="39" t="s">
        <v>289</v>
      </c>
      <c r="D2647" s="39" t="s">
        <v>290</v>
      </c>
      <c r="E2647" s="39" t="s">
        <v>291</v>
      </c>
      <c r="F2647" s="177" t="s">
        <v>8318</v>
      </c>
      <c r="G2647" s="177" t="s">
        <v>8318</v>
      </c>
      <c r="H2647" s="177" t="s">
        <v>8318</v>
      </c>
      <c r="I2647" s="177" t="s">
        <v>23</v>
      </c>
      <c r="J2647" s="39" t="s">
        <v>18</v>
      </c>
      <c r="K2647" s="39" t="s">
        <v>485</v>
      </c>
    </row>
    <row r="2648" spans="1:13">
      <c r="A2648" s="39" t="s">
        <v>8319</v>
      </c>
      <c r="B2648" s="39" t="s">
        <v>8319</v>
      </c>
      <c r="C2648" s="39" t="s">
        <v>289</v>
      </c>
      <c r="D2648" s="39" t="s">
        <v>290</v>
      </c>
      <c r="E2648" s="39" t="s">
        <v>291</v>
      </c>
      <c r="F2648" s="177" t="s">
        <v>8320</v>
      </c>
      <c r="G2648" s="177" t="s">
        <v>8320</v>
      </c>
      <c r="H2648" s="177" t="s">
        <v>8320</v>
      </c>
      <c r="I2648" s="177" t="s">
        <v>32</v>
      </c>
      <c r="J2648" s="39" t="s">
        <v>4326</v>
      </c>
      <c r="K2648" s="39" t="s">
        <v>485</v>
      </c>
    </row>
    <row r="2649" spans="1:13">
      <c r="A2649" s="39" t="s">
        <v>8321</v>
      </c>
      <c r="B2649" s="39" t="s">
        <v>8321</v>
      </c>
      <c r="C2649" s="39" t="s">
        <v>289</v>
      </c>
      <c r="D2649" s="39" t="s">
        <v>290</v>
      </c>
      <c r="E2649" s="39" t="s">
        <v>291</v>
      </c>
      <c r="F2649" s="177" t="s">
        <v>8322</v>
      </c>
      <c r="G2649" s="177" t="s">
        <v>8322</v>
      </c>
      <c r="H2649" s="177" t="s">
        <v>8322</v>
      </c>
      <c r="I2649" s="177" t="s">
        <v>23</v>
      </c>
      <c r="J2649" s="39" t="s">
        <v>18</v>
      </c>
      <c r="K2649" s="39" t="s">
        <v>485</v>
      </c>
    </row>
    <row r="2650" spans="1:13">
      <c r="A2650" s="39" t="s">
        <v>8323</v>
      </c>
      <c r="B2650" s="39" t="s">
        <v>8323</v>
      </c>
      <c r="C2650" s="39" t="s">
        <v>289</v>
      </c>
      <c r="D2650" s="39" t="s">
        <v>290</v>
      </c>
      <c r="E2650" s="39" t="s">
        <v>291</v>
      </c>
      <c r="F2650" s="177" t="s">
        <v>8324</v>
      </c>
      <c r="G2650" s="177" t="s">
        <v>8324</v>
      </c>
      <c r="H2650" s="177" t="s">
        <v>8324</v>
      </c>
      <c r="I2650" s="177" t="s">
        <v>23</v>
      </c>
      <c r="J2650" s="39" t="s">
        <v>18</v>
      </c>
      <c r="K2650" s="39" t="s">
        <v>485</v>
      </c>
    </row>
    <row r="2651" spans="1:13">
      <c r="A2651" s="39" t="s">
        <v>8325</v>
      </c>
      <c r="B2651" s="39" t="s">
        <v>8325</v>
      </c>
      <c r="C2651" s="39" t="s">
        <v>289</v>
      </c>
      <c r="D2651" s="39" t="s">
        <v>290</v>
      </c>
      <c r="E2651" s="39" t="s">
        <v>291</v>
      </c>
      <c r="F2651" s="177" t="s">
        <v>8326</v>
      </c>
      <c r="G2651" s="177" t="s">
        <v>8326</v>
      </c>
      <c r="H2651" s="177" t="s">
        <v>8326</v>
      </c>
      <c r="I2651" s="177" t="s">
        <v>23</v>
      </c>
      <c r="J2651" s="39" t="s">
        <v>18</v>
      </c>
      <c r="K2651" s="39" t="s">
        <v>485</v>
      </c>
    </row>
    <row r="2652" spans="1:13">
      <c r="A2652" s="39" t="s">
        <v>8327</v>
      </c>
      <c r="B2652" s="39" t="s">
        <v>8327</v>
      </c>
      <c r="C2652" s="39" t="s">
        <v>289</v>
      </c>
      <c r="D2652" s="39" t="s">
        <v>290</v>
      </c>
      <c r="E2652" s="39" t="s">
        <v>291</v>
      </c>
      <c r="F2652" s="177" t="s">
        <v>8328</v>
      </c>
      <c r="G2652" s="177" t="s">
        <v>8328</v>
      </c>
      <c r="H2652" s="177" t="s">
        <v>8328</v>
      </c>
      <c r="I2652" s="177" t="s">
        <v>23</v>
      </c>
      <c r="J2652" s="39" t="s">
        <v>18</v>
      </c>
      <c r="K2652" s="39" t="s">
        <v>485</v>
      </c>
    </row>
    <row r="2653" spans="1:13">
      <c r="A2653" s="39" t="s">
        <v>8329</v>
      </c>
      <c r="B2653" s="39" t="s">
        <v>8329</v>
      </c>
      <c r="C2653" s="39" t="s">
        <v>289</v>
      </c>
      <c r="D2653" s="39" t="s">
        <v>290</v>
      </c>
      <c r="E2653" s="39" t="s">
        <v>291</v>
      </c>
      <c r="F2653" s="177" t="s">
        <v>8330</v>
      </c>
      <c r="G2653" s="177" t="s">
        <v>8330</v>
      </c>
      <c r="H2653" s="177" t="s">
        <v>8330</v>
      </c>
      <c r="I2653" s="177" t="s">
        <v>32</v>
      </c>
      <c r="J2653" s="39" t="s">
        <v>5280</v>
      </c>
      <c r="K2653" s="39" t="s">
        <v>546</v>
      </c>
      <c r="M2653" s="69" t="s">
        <v>26</v>
      </c>
    </row>
    <row r="2654" spans="1:13">
      <c r="A2654" s="39" t="s">
        <v>8331</v>
      </c>
      <c r="B2654" s="39" t="s">
        <v>8331</v>
      </c>
      <c r="C2654" s="39" t="s">
        <v>289</v>
      </c>
      <c r="D2654" s="39" t="s">
        <v>290</v>
      </c>
      <c r="E2654" s="39" t="s">
        <v>291</v>
      </c>
      <c r="F2654" s="177" t="s">
        <v>8332</v>
      </c>
      <c r="G2654" s="177" t="s">
        <v>8332</v>
      </c>
      <c r="H2654" s="177" t="s">
        <v>8332</v>
      </c>
      <c r="I2654" s="177" t="s">
        <v>32</v>
      </c>
      <c r="J2654" s="39" t="s">
        <v>2617</v>
      </c>
      <c r="K2654" s="39" t="s">
        <v>485</v>
      </c>
      <c r="M2654" s="69" t="s">
        <v>26</v>
      </c>
    </row>
    <row r="2655" spans="1:13">
      <c r="A2655" s="39" t="s">
        <v>8333</v>
      </c>
      <c r="B2655" s="39" t="s">
        <v>8333</v>
      </c>
      <c r="C2655" s="39" t="s">
        <v>289</v>
      </c>
      <c r="D2655" s="39" t="s">
        <v>290</v>
      </c>
      <c r="E2655" s="39" t="s">
        <v>291</v>
      </c>
      <c r="F2655" s="177" t="s">
        <v>8334</v>
      </c>
      <c r="G2655" s="177" t="s">
        <v>8334</v>
      </c>
      <c r="H2655" s="177" t="s">
        <v>8334</v>
      </c>
      <c r="I2655" s="177" t="s">
        <v>32</v>
      </c>
      <c r="J2655" s="39" t="s">
        <v>781</v>
      </c>
      <c r="K2655" s="39" t="s">
        <v>546</v>
      </c>
    </row>
    <row r="2656" spans="1:13">
      <c r="A2656" s="39" t="s">
        <v>8335</v>
      </c>
      <c r="B2656" s="39" t="s">
        <v>8335</v>
      </c>
      <c r="C2656" s="39" t="s">
        <v>289</v>
      </c>
      <c r="D2656" s="39" t="s">
        <v>290</v>
      </c>
      <c r="E2656" s="39" t="s">
        <v>291</v>
      </c>
      <c r="F2656" s="177" t="s">
        <v>8336</v>
      </c>
      <c r="G2656" s="177" t="s">
        <v>8336</v>
      </c>
      <c r="H2656" s="177" t="s">
        <v>8336</v>
      </c>
      <c r="I2656" s="177" t="s">
        <v>32</v>
      </c>
      <c r="J2656" s="39" t="s">
        <v>1463</v>
      </c>
      <c r="K2656" s="39" t="s">
        <v>546</v>
      </c>
    </row>
    <row r="2657" spans="1:13">
      <c r="A2657" s="39" t="s">
        <v>8337</v>
      </c>
      <c r="B2657" s="39" t="s">
        <v>8337</v>
      </c>
      <c r="C2657" s="39" t="s">
        <v>289</v>
      </c>
      <c r="D2657" s="39" t="s">
        <v>290</v>
      </c>
      <c r="E2657" s="39" t="s">
        <v>291</v>
      </c>
      <c r="F2657" s="177" t="s">
        <v>8338</v>
      </c>
      <c r="G2657" s="177" t="s">
        <v>8338</v>
      </c>
      <c r="H2657" s="177" t="s">
        <v>8338</v>
      </c>
      <c r="I2657" s="177" t="s">
        <v>23</v>
      </c>
      <c r="J2657" s="39" t="s">
        <v>18</v>
      </c>
      <c r="K2657" s="39" t="s">
        <v>485</v>
      </c>
      <c r="M2657" s="69" t="s">
        <v>26</v>
      </c>
    </row>
    <row r="2658" spans="1:13">
      <c r="A2658" s="39" t="s">
        <v>8339</v>
      </c>
      <c r="B2658" s="39" t="s">
        <v>8339</v>
      </c>
      <c r="C2658" s="39" t="s">
        <v>289</v>
      </c>
      <c r="D2658" s="39" t="s">
        <v>290</v>
      </c>
      <c r="E2658" s="39" t="s">
        <v>291</v>
      </c>
      <c r="F2658" s="177" t="s">
        <v>8340</v>
      </c>
      <c r="G2658" s="177" t="s">
        <v>8340</v>
      </c>
      <c r="H2658" s="177" t="s">
        <v>8340</v>
      </c>
      <c r="I2658" s="177" t="s">
        <v>32</v>
      </c>
      <c r="J2658" s="39" t="s">
        <v>3219</v>
      </c>
      <c r="K2658" s="39" t="s">
        <v>546</v>
      </c>
    </row>
    <row r="2659" spans="1:13">
      <c r="A2659" s="39" t="s">
        <v>8341</v>
      </c>
      <c r="B2659" s="39" t="s">
        <v>8341</v>
      </c>
      <c r="C2659" s="39" t="s">
        <v>289</v>
      </c>
      <c r="D2659" s="39" t="s">
        <v>290</v>
      </c>
      <c r="E2659" s="39" t="s">
        <v>291</v>
      </c>
      <c r="F2659" s="177" t="s">
        <v>8342</v>
      </c>
      <c r="G2659" s="177" t="s">
        <v>8342</v>
      </c>
      <c r="H2659" s="177" t="s">
        <v>8342</v>
      </c>
      <c r="I2659" s="177" t="s">
        <v>32</v>
      </c>
      <c r="J2659" s="39" t="s">
        <v>1864</v>
      </c>
      <c r="K2659" s="39" t="s">
        <v>485</v>
      </c>
      <c r="M2659" s="69" t="s">
        <v>26</v>
      </c>
    </row>
    <row r="2660" spans="1:13">
      <c r="A2660" s="39" t="s">
        <v>8343</v>
      </c>
      <c r="B2660" s="39" t="s">
        <v>8343</v>
      </c>
      <c r="C2660" s="39" t="s">
        <v>289</v>
      </c>
      <c r="D2660" s="39" t="s">
        <v>290</v>
      </c>
      <c r="E2660" s="39" t="s">
        <v>291</v>
      </c>
      <c r="F2660" s="177" t="s">
        <v>8344</v>
      </c>
      <c r="G2660" s="177" t="s">
        <v>8344</v>
      </c>
      <c r="H2660" s="177" t="s">
        <v>8344</v>
      </c>
      <c r="I2660" s="177" t="s">
        <v>23</v>
      </c>
      <c r="J2660" s="39" t="s">
        <v>18</v>
      </c>
      <c r="K2660" s="39" t="s">
        <v>485</v>
      </c>
    </row>
    <row r="2661" spans="1:13">
      <c r="A2661" s="39" t="s">
        <v>8345</v>
      </c>
      <c r="B2661" s="39" t="s">
        <v>8345</v>
      </c>
      <c r="C2661" s="39" t="s">
        <v>289</v>
      </c>
      <c r="D2661" s="39" t="s">
        <v>290</v>
      </c>
      <c r="E2661" s="39" t="s">
        <v>291</v>
      </c>
      <c r="F2661" s="177" t="s">
        <v>8346</v>
      </c>
      <c r="G2661" s="177" t="s">
        <v>8346</v>
      </c>
      <c r="H2661" s="177" t="s">
        <v>8346</v>
      </c>
      <c r="I2661" s="177" t="s">
        <v>32</v>
      </c>
      <c r="J2661" s="39" t="s">
        <v>1712</v>
      </c>
      <c r="K2661" s="39" t="s">
        <v>485</v>
      </c>
    </row>
    <row r="2662" spans="1:13">
      <c r="A2662" s="39" t="s">
        <v>8347</v>
      </c>
      <c r="B2662" s="39" t="s">
        <v>8347</v>
      </c>
      <c r="C2662" s="39" t="s">
        <v>289</v>
      </c>
      <c r="D2662" s="39" t="s">
        <v>290</v>
      </c>
      <c r="E2662" s="39" t="s">
        <v>291</v>
      </c>
      <c r="F2662" s="177" t="s">
        <v>8348</v>
      </c>
      <c r="G2662" s="177" t="s">
        <v>8348</v>
      </c>
      <c r="H2662" s="177" t="s">
        <v>8348</v>
      </c>
      <c r="I2662" s="177" t="s">
        <v>32</v>
      </c>
      <c r="J2662" s="39" t="s">
        <v>812</v>
      </c>
      <c r="K2662" s="39" t="s">
        <v>546</v>
      </c>
    </row>
    <row r="2663" spans="1:13">
      <c r="A2663" s="39" t="s">
        <v>8349</v>
      </c>
      <c r="B2663" s="39" t="s">
        <v>8349</v>
      </c>
      <c r="C2663" s="39" t="s">
        <v>289</v>
      </c>
      <c r="D2663" s="39" t="s">
        <v>290</v>
      </c>
      <c r="E2663" s="39" t="s">
        <v>291</v>
      </c>
      <c r="F2663" s="177" t="s">
        <v>8350</v>
      </c>
      <c r="G2663" s="177" t="s">
        <v>8350</v>
      </c>
      <c r="H2663" s="177" t="s">
        <v>8350</v>
      </c>
      <c r="I2663" s="177" t="s">
        <v>23</v>
      </c>
      <c r="J2663" s="39" t="s">
        <v>18</v>
      </c>
      <c r="K2663" s="39" t="s">
        <v>485</v>
      </c>
    </row>
    <row r="2664" spans="1:13">
      <c r="A2664" s="39" t="s">
        <v>8351</v>
      </c>
      <c r="B2664" s="39" t="s">
        <v>8351</v>
      </c>
      <c r="C2664" s="39" t="s">
        <v>289</v>
      </c>
      <c r="D2664" s="39" t="s">
        <v>290</v>
      </c>
      <c r="E2664" s="39" t="s">
        <v>291</v>
      </c>
      <c r="F2664" s="177" t="s">
        <v>8352</v>
      </c>
      <c r="G2664" s="177" t="s">
        <v>8352</v>
      </c>
      <c r="H2664" s="177" t="s">
        <v>8352</v>
      </c>
      <c r="I2664" s="177" t="s">
        <v>23</v>
      </c>
      <c r="J2664" s="39" t="s">
        <v>18</v>
      </c>
      <c r="K2664" s="39" t="s">
        <v>485</v>
      </c>
    </row>
    <row r="2665" spans="1:13">
      <c r="A2665" s="39" t="s">
        <v>8353</v>
      </c>
      <c r="B2665" s="39" t="s">
        <v>8353</v>
      </c>
      <c r="C2665" s="39" t="s">
        <v>289</v>
      </c>
      <c r="D2665" s="39" t="s">
        <v>290</v>
      </c>
      <c r="E2665" s="39" t="s">
        <v>291</v>
      </c>
      <c r="F2665" s="177" t="s">
        <v>8354</v>
      </c>
      <c r="G2665" s="177" t="s">
        <v>8354</v>
      </c>
      <c r="H2665" s="177" t="s">
        <v>8354</v>
      </c>
      <c r="I2665" s="177" t="s">
        <v>23</v>
      </c>
      <c r="J2665" s="39" t="s">
        <v>18</v>
      </c>
      <c r="K2665" s="39" t="s">
        <v>485</v>
      </c>
    </row>
    <row r="2666" spans="1:13">
      <c r="A2666" s="39" t="s">
        <v>8355</v>
      </c>
      <c r="B2666" s="39" t="s">
        <v>8355</v>
      </c>
      <c r="C2666" s="39" t="s">
        <v>289</v>
      </c>
      <c r="D2666" s="39" t="s">
        <v>290</v>
      </c>
      <c r="E2666" s="39" t="s">
        <v>291</v>
      </c>
      <c r="F2666" s="177" t="s">
        <v>8356</v>
      </c>
      <c r="G2666" s="177" t="s">
        <v>8356</v>
      </c>
      <c r="H2666" s="177" t="s">
        <v>8356</v>
      </c>
      <c r="I2666" s="177" t="s">
        <v>32</v>
      </c>
      <c r="J2666" s="39" t="s">
        <v>545</v>
      </c>
      <c r="K2666" s="39" t="s">
        <v>546</v>
      </c>
    </row>
    <row r="2667" spans="1:13">
      <c r="A2667" s="39" t="s">
        <v>8357</v>
      </c>
      <c r="B2667" s="39" t="s">
        <v>8357</v>
      </c>
      <c r="C2667" s="39" t="s">
        <v>289</v>
      </c>
      <c r="D2667" s="39" t="s">
        <v>290</v>
      </c>
      <c r="E2667" s="39" t="s">
        <v>291</v>
      </c>
      <c r="F2667" s="177" t="s">
        <v>8358</v>
      </c>
      <c r="G2667" s="177" t="s">
        <v>8358</v>
      </c>
      <c r="H2667" s="177" t="s">
        <v>8358</v>
      </c>
      <c r="I2667" s="177" t="s">
        <v>32</v>
      </c>
      <c r="J2667" s="39" t="s">
        <v>5950</v>
      </c>
      <c r="K2667" s="39" t="s">
        <v>546</v>
      </c>
    </row>
    <row r="2668" spans="1:13">
      <c r="A2668" s="39" t="s">
        <v>8359</v>
      </c>
      <c r="B2668" s="39" t="s">
        <v>8359</v>
      </c>
      <c r="C2668" s="39" t="s">
        <v>289</v>
      </c>
      <c r="D2668" s="39" t="s">
        <v>290</v>
      </c>
      <c r="E2668" s="39" t="s">
        <v>291</v>
      </c>
      <c r="F2668" s="177" t="s">
        <v>8360</v>
      </c>
      <c r="G2668" s="177" t="s">
        <v>8360</v>
      </c>
      <c r="H2668" s="177" t="s">
        <v>8360</v>
      </c>
      <c r="I2668" s="177" t="s">
        <v>23</v>
      </c>
      <c r="J2668" s="39" t="s">
        <v>18</v>
      </c>
      <c r="K2668" s="39" t="s">
        <v>485</v>
      </c>
    </row>
    <row r="2669" spans="1:13">
      <c r="A2669" s="39" t="s">
        <v>8361</v>
      </c>
      <c r="B2669" s="39" t="s">
        <v>8361</v>
      </c>
      <c r="C2669" s="39" t="s">
        <v>289</v>
      </c>
      <c r="D2669" s="39" t="s">
        <v>290</v>
      </c>
      <c r="E2669" s="39" t="s">
        <v>291</v>
      </c>
      <c r="F2669" s="177" t="s">
        <v>8362</v>
      </c>
      <c r="G2669" s="177" t="s">
        <v>8362</v>
      </c>
      <c r="H2669" s="177" t="s">
        <v>8362</v>
      </c>
      <c r="I2669" s="177" t="s">
        <v>23</v>
      </c>
      <c r="J2669" s="39" t="s">
        <v>18</v>
      </c>
      <c r="K2669" s="39" t="s">
        <v>485</v>
      </c>
    </row>
    <row r="2670" spans="1:13">
      <c r="A2670" s="39" t="s">
        <v>8363</v>
      </c>
      <c r="B2670" s="39" t="s">
        <v>8363</v>
      </c>
      <c r="C2670" s="39" t="s">
        <v>289</v>
      </c>
      <c r="D2670" s="39" t="s">
        <v>290</v>
      </c>
      <c r="E2670" s="39" t="s">
        <v>291</v>
      </c>
      <c r="F2670" s="177" t="s">
        <v>8364</v>
      </c>
      <c r="G2670" s="177" t="s">
        <v>8364</v>
      </c>
      <c r="H2670" s="177" t="s">
        <v>8364</v>
      </c>
      <c r="I2670" s="177" t="s">
        <v>23</v>
      </c>
      <c r="J2670" s="39" t="s">
        <v>18</v>
      </c>
      <c r="K2670" s="39" t="s">
        <v>485</v>
      </c>
    </row>
    <row r="2671" spans="1:13">
      <c r="A2671" s="39" t="s">
        <v>8365</v>
      </c>
      <c r="B2671" s="39" t="s">
        <v>8365</v>
      </c>
      <c r="C2671" s="39" t="s">
        <v>7609</v>
      </c>
      <c r="D2671" s="39" t="s">
        <v>407</v>
      </c>
      <c r="E2671" s="39" t="s">
        <v>463</v>
      </c>
      <c r="F2671" s="177" t="s">
        <v>18</v>
      </c>
      <c r="G2671" s="177" t="s">
        <v>18</v>
      </c>
      <c r="H2671" s="177" t="s">
        <v>18</v>
      </c>
      <c r="I2671" s="177" t="s">
        <v>32</v>
      </c>
      <c r="J2671" s="39" t="s">
        <v>3696</v>
      </c>
      <c r="K2671" s="39" t="s">
        <v>485</v>
      </c>
      <c r="M2671" s="69" t="s">
        <v>26</v>
      </c>
    </row>
    <row r="2672" spans="1:13">
      <c r="A2672" s="39" t="s">
        <v>8366</v>
      </c>
      <c r="B2672" s="39" t="s">
        <v>8366</v>
      </c>
      <c r="C2672" s="39" t="s">
        <v>7609</v>
      </c>
      <c r="D2672" s="39" t="s">
        <v>407</v>
      </c>
      <c r="E2672" s="39" t="s">
        <v>463</v>
      </c>
      <c r="F2672" s="177" t="s">
        <v>18</v>
      </c>
      <c r="G2672" s="177" t="s">
        <v>18</v>
      </c>
      <c r="H2672" s="177" t="s">
        <v>18</v>
      </c>
      <c r="I2672" s="177" t="s">
        <v>23</v>
      </c>
      <c r="J2672" s="39" t="s">
        <v>18</v>
      </c>
      <c r="K2672" s="39" t="s">
        <v>485</v>
      </c>
    </row>
    <row r="2673" spans="1:13">
      <c r="A2673" s="39" t="s">
        <v>8367</v>
      </c>
      <c r="B2673" s="39" t="s">
        <v>8367</v>
      </c>
      <c r="C2673" s="39" t="s">
        <v>7609</v>
      </c>
      <c r="D2673" s="39" t="s">
        <v>407</v>
      </c>
      <c r="E2673" s="39" t="s">
        <v>463</v>
      </c>
      <c r="F2673" s="177" t="s">
        <v>18</v>
      </c>
      <c r="G2673" s="177" t="s">
        <v>18</v>
      </c>
      <c r="H2673" s="177" t="s">
        <v>18</v>
      </c>
      <c r="I2673" s="177" t="s">
        <v>32</v>
      </c>
      <c r="J2673" s="39" t="s">
        <v>3219</v>
      </c>
      <c r="K2673" s="39" t="s">
        <v>802</v>
      </c>
    </row>
    <row r="2674" spans="1:13">
      <c r="A2674" s="39" t="s">
        <v>8368</v>
      </c>
      <c r="B2674" s="39" t="s">
        <v>8368</v>
      </c>
      <c r="C2674" s="39" t="s">
        <v>7609</v>
      </c>
      <c r="D2674" s="39" t="s">
        <v>407</v>
      </c>
      <c r="E2674" s="39" t="s">
        <v>463</v>
      </c>
      <c r="F2674" s="177" t="s">
        <v>18</v>
      </c>
      <c r="G2674" s="177" t="s">
        <v>18</v>
      </c>
      <c r="H2674" s="177" t="s">
        <v>18</v>
      </c>
      <c r="I2674" s="177" t="s">
        <v>32</v>
      </c>
      <c r="J2674" s="39" t="s">
        <v>888</v>
      </c>
      <c r="K2674" s="39" t="s">
        <v>485</v>
      </c>
      <c r="M2674" s="69" t="s">
        <v>26</v>
      </c>
    </row>
    <row r="2675" spans="1:13">
      <c r="A2675" s="39" t="s">
        <v>8369</v>
      </c>
      <c r="B2675" s="39" t="s">
        <v>8369</v>
      </c>
      <c r="C2675" s="39" t="s">
        <v>7609</v>
      </c>
      <c r="D2675" s="39" t="s">
        <v>407</v>
      </c>
      <c r="E2675" s="39" t="s">
        <v>463</v>
      </c>
      <c r="F2675" s="177" t="s">
        <v>18</v>
      </c>
      <c r="G2675" s="177" t="s">
        <v>18</v>
      </c>
      <c r="H2675" s="177" t="s">
        <v>18</v>
      </c>
      <c r="I2675" s="177" t="s">
        <v>23</v>
      </c>
      <c r="J2675" s="39" t="s">
        <v>18</v>
      </c>
      <c r="K2675" s="39" t="s">
        <v>485</v>
      </c>
    </row>
    <row r="2676" spans="1:13">
      <c r="A2676" s="39" t="s">
        <v>8370</v>
      </c>
      <c r="B2676" s="39" t="s">
        <v>8370</v>
      </c>
      <c r="C2676" s="39" t="s">
        <v>7609</v>
      </c>
      <c r="D2676" s="39" t="s">
        <v>407</v>
      </c>
      <c r="E2676" s="39" t="s">
        <v>463</v>
      </c>
      <c r="F2676" s="177" t="s">
        <v>18</v>
      </c>
      <c r="G2676" s="177" t="s">
        <v>18</v>
      </c>
      <c r="H2676" s="177" t="s">
        <v>18</v>
      </c>
      <c r="I2676" s="177" t="s">
        <v>32</v>
      </c>
      <c r="J2676" s="39" t="s">
        <v>4040</v>
      </c>
      <c r="K2676" s="39" t="s">
        <v>485</v>
      </c>
    </row>
    <row r="2677" spans="1:13">
      <c r="A2677" s="39" t="s">
        <v>8371</v>
      </c>
      <c r="B2677" s="39" t="s">
        <v>8371</v>
      </c>
      <c r="C2677" s="39" t="s">
        <v>7609</v>
      </c>
      <c r="D2677" s="39" t="s">
        <v>407</v>
      </c>
      <c r="E2677" s="39" t="s">
        <v>463</v>
      </c>
      <c r="F2677" s="177" t="s">
        <v>18</v>
      </c>
      <c r="G2677" s="177" t="s">
        <v>18</v>
      </c>
      <c r="H2677" s="177" t="s">
        <v>18</v>
      </c>
      <c r="I2677" s="177" t="s">
        <v>32</v>
      </c>
      <c r="J2677" s="39" t="s">
        <v>3494</v>
      </c>
      <c r="K2677" s="433" t="s">
        <v>3495</v>
      </c>
    </row>
    <row r="2678" spans="1:13">
      <c r="A2678" s="39" t="s">
        <v>8372</v>
      </c>
      <c r="B2678" s="39" t="s">
        <v>8372</v>
      </c>
      <c r="C2678" s="39" t="s">
        <v>7609</v>
      </c>
      <c r="D2678" s="39" t="s">
        <v>407</v>
      </c>
      <c r="E2678" s="39" t="s">
        <v>463</v>
      </c>
      <c r="F2678" s="177" t="s">
        <v>18</v>
      </c>
      <c r="G2678" s="177" t="s">
        <v>18</v>
      </c>
      <c r="H2678" s="177" t="s">
        <v>18</v>
      </c>
      <c r="I2678" s="177" t="s">
        <v>23</v>
      </c>
      <c r="J2678" s="39" t="s">
        <v>18</v>
      </c>
      <c r="K2678" s="39" t="s">
        <v>485</v>
      </c>
    </row>
    <row r="2679" spans="1:13">
      <c r="A2679" s="39" t="s">
        <v>8373</v>
      </c>
      <c r="B2679" s="39" t="s">
        <v>8373</v>
      </c>
      <c r="C2679" s="39" t="s">
        <v>7609</v>
      </c>
      <c r="D2679" s="39" t="s">
        <v>407</v>
      </c>
      <c r="E2679" s="39" t="s">
        <v>463</v>
      </c>
      <c r="F2679" s="177" t="s">
        <v>18</v>
      </c>
      <c r="G2679" s="177" t="s">
        <v>18</v>
      </c>
      <c r="H2679" s="177" t="s">
        <v>18</v>
      </c>
      <c r="I2679" s="177" t="s">
        <v>32</v>
      </c>
      <c r="J2679" s="39" t="s">
        <v>552</v>
      </c>
      <c r="K2679" s="39" t="s">
        <v>485</v>
      </c>
      <c r="M2679" s="69" t="s">
        <v>26</v>
      </c>
    </row>
    <row r="2680" spans="1:13">
      <c r="A2680" s="39" t="s">
        <v>8374</v>
      </c>
      <c r="B2680" s="39" t="s">
        <v>8374</v>
      </c>
      <c r="C2680" s="39" t="s">
        <v>35</v>
      </c>
      <c r="D2680" s="39" t="s">
        <v>393</v>
      </c>
      <c r="E2680" s="39" t="s">
        <v>445</v>
      </c>
      <c r="F2680" s="177" t="s">
        <v>8375</v>
      </c>
      <c r="G2680" s="177" t="s">
        <v>18</v>
      </c>
      <c r="H2680" s="177" t="s">
        <v>18</v>
      </c>
      <c r="I2680" s="177" t="s">
        <v>23</v>
      </c>
      <c r="J2680" s="39" t="s">
        <v>18</v>
      </c>
      <c r="K2680" s="39" t="s">
        <v>485</v>
      </c>
    </row>
    <row r="2681" spans="1:13">
      <c r="A2681" s="39" t="s">
        <v>8376</v>
      </c>
      <c r="B2681" s="39" t="s">
        <v>8376</v>
      </c>
      <c r="C2681" s="39" t="s">
        <v>35</v>
      </c>
      <c r="D2681" s="39" t="s">
        <v>393</v>
      </c>
      <c r="E2681" s="39" t="s">
        <v>445</v>
      </c>
      <c r="F2681" s="177" t="s">
        <v>8377</v>
      </c>
      <c r="G2681" s="177" t="s">
        <v>18</v>
      </c>
      <c r="H2681" s="177" t="s">
        <v>18</v>
      </c>
      <c r="I2681" s="177" t="s">
        <v>23</v>
      </c>
      <c r="J2681" s="39" t="s">
        <v>18</v>
      </c>
      <c r="K2681" s="39" t="s">
        <v>485</v>
      </c>
    </row>
    <row r="2682" spans="1:13">
      <c r="A2682" s="39" t="s">
        <v>8378</v>
      </c>
      <c r="B2682" s="39" t="s">
        <v>8378</v>
      </c>
      <c r="C2682" s="39" t="s">
        <v>35</v>
      </c>
      <c r="D2682" s="39" t="s">
        <v>393</v>
      </c>
      <c r="E2682" s="39" t="s">
        <v>445</v>
      </c>
      <c r="F2682" s="177" t="s">
        <v>8379</v>
      </c>
      <c r="G2682" s="177" t="s">
        <v>18</v>
      </c>
      <c r="H2682" s="177" t="s">
        <v>18</v>
      </c>
      <c r="I2682" s="177" t="s">
        <v>23</v>
      </c>
      <c r="J2682" s="39" t="s">
        <v>18</v>
      </c>
      <c r="K2682" s="39" t="s">
        <v>485</v>
      </c>
    </row>
    <row r="2683" spans="1:13">
      <c r="A2683" s="39" t="s">
        <v>8380</v>
      </c>
      <c r="B2683" s="39" t="s">
        <v>8380</v>
      </c>
      <c r="C2683" s="39" t="s">
        <v>35</v>
      </c>
      <c r="D2683" s="39" t="s">
        <v>393</v>
      </c>
      <c r="E2683" s="39" t="s">
        <v>445</v>
      </c>
      <c r="F2683" s="177" t="s">
        <v>8381</v>
      </c>
      <c r="G2683" s="177" t="s">
        <v>18</v>
      </c>
      <c r="H2683" s="177" t="s">
        <v>18</v>
      </c>
      <c r="I2683" s="177" t="s">
        <v>23</v>
      </c>
      <c r="J2683" s="39" t="s">
        <v>18</v>
      </c>
      <c r="K2683" s="39" t="s">
        <v>485</v>
      </c>
    </row>
    <row r="2684" spans="1:13">
      <c r="A2684" s="39" t="s">
        <v>8382</v>
      </c>
      <c r="B2684" s="39" t="s">
        <v>8382</v>
      </c>
      <c r="C2684" s="39" t="s">
        <v>35</v>
      </c>
      <c r="D2684" s="39" t="s">
        <v>393</v>
      </c>
      <c r="E2684" s="39" t="s">
        <v>445</v>
      </c>
      <c r="F2684" s="177" t="s">
        <v>8383</v>
      </c>
      <c r="G2684" s="177" t="s">
        <v>18</v>
      </c>
      <c r="H2684" s="177" t="s">
        <v>18</v>
      </c>
      <c r="I2684" s="177" t="s">
        <v>23</v>
      </c>
      <c r="J2684" s="39" t="s">
        <v>18</v>
      </c>
      <c r="K2684" s="39" t="s">
        <v>485</v>
      </c>
    </row>
    <row r="2685" spans="1:13">
      <c r="A2685" s="39" t="s">
        <v>8384</v>
      </c>
      <c r="B2685" s="39" t="s">
        <v>8384</v>
      </c>
      <c r="C2685" s="39" t="s">
        <v>35</v>
      </c>
      <c r="D2685" s="39" t="s">
        <v>393</v>
      </c>
      <c r="E2685" s="39" t="s">
        <v>445</v>
      </c>
      <c r="F2685" s="177" t="s">
        <v>8385</v>
      </c>
      <c r="G2685" s="177" t="s">
        <v>18</v>
      </c>
      <c r="H2685" s="177" t="s">
        <v>18</v>
      </c>
      <c r="I2685" s="177" t="s">
        <v>23</v>
      </c>
      <c r="J2685" s="39" t="s">
        <v>18</v>
      </c>
      <c r="K2685" s="39" t="s">
        <v>485</v>
      </c>
    </row>
    <row r="2686" spans="1:13">
      <c r="A2686" s="39" t="s">
        <v>8386</v>
      </c>
      <c r="B2686" s="39" t="s">
        <v>8386</v>
      </c>
      <c r="C2686" s="39" t="s">
        <v>35</v>
      </c>
      <c r="D2686" s="39" t="s">
        <v>393</v>
      </c>
      <c r="E2686" s="39" t="s">
        <v>445</v>
      </c>
      <c r="F2686" s="177" t="s">
        <v>8387</v>
      </c>
      <c r="G2686" s="177" t="s">
        <v>18</v>
      </c>
      <c r="H2686" s="177" t="s">
        <v>18</v>
      </c>
      <c r="I2686" s="177" t="s">
        <v>23</v>
      </c>
      <c r="J2686" s="39" t="s">
        <v>18</v>
      </c>
      <c r="K2686" s="39" t="s">
        <v>485</v>
      </c>
    </row>
    <row r="2687" spans="1:13">
      <c r="A2687" s="39" t="s">
        <v>8388</v>
      </c>
      <c r="B2687" s="39" t="s">
        <v>8388</v>
      </c>
      <c r="C2687" s="39" t="s">
        <v>35</v>
      </c>
      <c r="D2687" s="39" t="s">
        <v>393</v>
      </c>
      <c r="E2687" s="39" t="s">
        <v>445</v>
      </c>
      <c r="F2687" s="177" t="s">
        <v>8389</v>
      </c>
      <c r="G2687" s="177" t="s">
        <v>18</v>
      </c>
      <c r="H2687" s="177" t="s">
        <v>18</v>
      </c>
      <c r="I2687" s="177" t="s">
        <v>23</v>
      </c>
      <c r="J2687" s="39" t="s">
        <v>18</v>
      </c>
      <c r="K2687" s="39" t="s">
        <v>485</v>
      </c>
    </row>
    <row r="2688" spans="1:13">
      <c r="A2688" s="39" t="s">
        <v>8390</v>
      </c>
      <c r="B2688" s="39" t="s">
        <v>8390</v>
      </c>
      <c r="C2688" s="39" t="s">
        <v>35</v>
      </c>
      <c r="D2688" s="39" t="s">
        <v>393</v>
      </c>
      <c r="E2688" s="39" t="s">
        <v>445</v>
      </c>
      <c r="F2688" s="177" t="s">
        <v>8391</v>
      </c>
      <c r="G2688" s="177" t="s">
        <v>18</v>
      </c>
      <c r="H2688" s="177" t="s">
        <v>18</v>
      </c>
      <c r="I2688" s="177" t="s">
        <v>23</v>
      </c>
      <c r="J2688" s="39" t="s">
        <v>18</v>
      </c>
      <c r="K2688" s="39" t="s">
        <v>485</v>
      </c>
    </row>
    <row r="2689" spans="1:13">
      <c r="A2689" s="39" t="s">
        <v>8392</v>
      </c>
      <c r="B2689" s="39" t="s">
        <v>8392</v>
      </c>
      <c r="C2689" s="39" t="s">
        <v>35</v>
      </c>
      <c r="D2689" s="39" t="s">
        <v>393</v>
      </c>
      <c r="E2689" s="39" t="s">
        <v>445</v>
      </c>
      <c r="F2689" s="177" t="s">
        <v>8393</v>
      </c>
      <c r="G2689" s="177" t="s">
        <v>18</v>
      </c>
      <c r="H2689" s="177" t="s">
        <v>18</v>
      </c>
      <c r="I2689" s="177" t="s">
        <v>32</v>
      </c>
      <c r="J2689" s="39" t="s">
        <v>2765</v>
      </c>
      <c r="K2689" s="39" t="s">
        <v>485</v>
      </c>
      <c r="M2689" s="69" t="s">
        <v>26</v>
      </c>
    </row>
    <row r="2690" spans="1:13">
      <c r="A2690" s="39" t="s">
        <v>8394</v>
      </c>
      <c r="B2690" s="39" t="s">
        <v>8394</v>
      </c>
      <c r="C2690" s="39" t="s">
        <v>35</v>
      </c>
      <c r="D2690" s="39" t="s">
        <v>393</v>
      </c>
      <c r="E2690" s="39" t="s">
        <v>445</v>
      </c>
      <c r="F2690" s="177" t="s">
        <v>8395</v>
      </c>
      <c r="G2690" s="177" t="s">
        <v>18</v>
      </c>
      <c r="H2690" s="177" t="s">
        <v>18</v>
      </c>
      <c r="I2690" s="177" t="s">
        <v>32</v>
      </c>
      <c r="J2690" s="39" t="s">
        <v>3530</v>
      </c>
      <c r="K2690" s="39" t="s">
        <v>485</v>
      </c>
    </row>
    <row r="2691" spans="1:13">
      <c r="A2691" s="39" t="s">
        <v>8396</v>
      </c>
      <c r="B2691" s="39" t="s">
        <v>8396</v>
      </c>
      <c r="C2691" s="39" t="s">
        <v>35</v>
      </c>
      <c r="D2691" s="39" t="s">
        <v>393</v>
      </c>
      <c r="E2691" s="39" t="s">
        <v>445</v>
      </c>
      <c r="F2691" s="177" t="s">
        <v>8397</v>
      </c>
      <c r="I2691" s="177" t="s">
        <v>23</v>
      </c>
      <c r="J2691" s="39" t="s">
        <v>18</v>
      </c>
      <c r="K2691" s="39" t="s">
        <v>485</v>
      </c>
    </row>
    <row r="2692" spans="1:13">
      <c r="A2692" s="39" t="s">
        <v>8398</v>
      </c>
      <c r="B2692" s="39" t="s">
        <v>8398</v>
      </c>
      <c r="C2692" s="39" t="s">
        <v>35</v>
      </c>
      <c r="D2692" s="39" t="s">
        <v>393</v>
      </c>
      <c r="E2692" s="39" t="s">
        <v>445</v>
      </c>
      <c r="F2692" s="177" t="s">
        <v>8399</v>
      </c>
      <c r="I2692" s="177" t="s">
        <v>23</v>
      </c>
      <c r="J2692" s="39" t="s">
        <v>18</v>
      </c>
      <c r="K2692" s="39" t="s">
        <v>485</v>
      </c>
    </row>
    <row r="2693" spans="1:13">
      <c r="A2693" s="39" t="s">
        <v>8400</v>
      </c>
      <c r="B2693" s="39" t="s">
        <v>8400</v>
      </c>
      <c r="C2693" s="39" t="s">
        <v>35</v>
      </c>
      <c r="D2693" s="39" t="s">
        <v>393</v>
      </c>
      <c r="E2693" s="39" t="s">
        <v>445</v>
      </c>
      <c r="F2693" s="177" t="s">
        <v>8401</v>
      </c>
      <c r="I2693" s="177" t="s">
        <v>23</v>
      </c>
      <c r="J2693" s="39" t="s">
        <v>18</v>
      </c>
      <c r="K2693" s="39" t="s">
        <v>485</v>
      </c>
    </row>
    <row r="2694" spans="1:13">
      <c r="A2694" s="39" t="s">
        <v>8402</v>
      </c>
      <c r="B2694" s="39" t="s">
        <v>8402</v>
      </c>
      <c r="C2694" s="39" t="s">
        <v>35</v>
      </c>
      <c r="D2694" s="39" t="s">
        <v>393</v>
      </c>
      <c r="E2694" s="39" t="s">
        <v>445</v>
      </c>
      <c r="F2694" s="177" t="s">
        <v>8403</v>
      </c>
      <c r="I2694" s="177" t="s">
        <v>23</v>
      </c>
      <c r="J2694" s="39" t="s">
        <v>18</v>
      </c>
      <c r="K2694" s="39" t="s">
        <v>485</v>
      </c>
    </row>
    <row r="2695" spans="1:13">
      <c r="A2695" s="39" t="s">
        <v>8404</v>
      </c>
      <c r="B2695" s="39" t="s">
        <v>8404</v>
      </c>
      <c r="C2695" s="39" t="s">
        <v>35</v>
      </c>
      <c r="D2695" s="39" t="s">
        <v>393</v>
      </c>
      <c r="E2695" s="39" t="s">
        <v>445</v>
      </c>
      <c r="F2695" s="177" t="s">
        <v>18</v>
      </c>
      <c r="I2695" s="177" t="s">
        <v>23</v>
      </c>
      <c r="J2695" s="39" t="s">
        <v>18</v>
      </c>
      <c r="K2695" s="39" t="s">
        <v>485</v>
      </c>
    </row>
    <row r="2696" spans="1:13">
      <c r="A2696" s="39" t="s">
        <v>8405</v>
      </c>
      <c r="B2696" s="39" t="s">
        <v>8405</v>
      </c>
      <c r="C2696" s="39" t="s">
        <v>35</v>
      </c>
      <c r="D2696" s="39" t="s">
        <v>393</v>
      </c>
      <c r="E2696" s="39" t="s">
        <v>8406</v>
      </c>
      <c r="F2696" s="177" t="s">
        <v>8407</v>
      </c>
      <c r="I2696" s="177" t="s">
        <v>23</v>
      </c>
      <c r="J2696" s="39" t="s">
        <v>18</v>
      </c>
      <c r="K2696" s="39" t="s">
        <v>485</v>
      </c>
    </row>
    <row r="2697" spans="1:13">
      <c r="A2697" s="39" t="s">
        <v>8408</v>
      </c>
      <c r="B2697" s="39" t="s">
        <v>8408</v>
      </c>
      <c r="C2697" s="39" t="s">
        <v>35</v>
      </c>
      <c r="D2697" s="39" t="s">
        <v>393</v>
      </c>
      <c r="E2697" s="39" t="s">
        <v>8406</v>
      </c>
      <c r="F2697" s="177" t="s">
        <v>8409</v>
      </c>
      <c r="I2697" s="177" t="s">
        <v>23</v>
      </c>
      <c r="J2697" s="39" t="s">
        <v>18</v>
      </c>
      <c r="K2697" s="39" t="s">
        <v>485</v>
      </c>
    </row>
    <row r="2698" spans="1:13">
      <c r="A2698" s="39" t="s">
        <v>8410</v>
      </c>
      <c r="B2698" s="39" t="s">
        <v>8410</v>
      </c>
      <c r="C2698" s="39" t="s">
        <v>35</v>
      </c>
      <c r="D2698" s="39" t="s">
        <v>393</v>
      </c>
      <c r="E2698" s="39" t="s">
        <v>8406</v>
      </c>
      <c r="F2698" s="177" t="s">
        <v>8411</v>
      </c>
      <c r="I2698" s="177" t="s">
        <v>23</v>
      </c>
      <c r="J2698" s="39" t="s">
        <v>18</v>
      </c>
      <c r="K2698" s="39" t="s">
        <v>485</v>
      </c>
    </row>
    <row r="2699" spans="1:13">
      <c r="A2699" s="39" t="s">
        <v>8412</v>
      </c>
      <c r="B2699" s="39" t="s">
        <v>8412</v>
      </c>
      <c r="C2699" s="39" t="s">
        <v>35</v>
      </c>
      <c r="D2699" s="39" t="s">
        <v>393</v>
      </c>
      <c r="E2699" s="39" t="s">
        <v>8406</v>
      </c>
      <c r="F2699" s="177" t="s">
        <v>8413</v>
      </c>
      <c r="I2699" s="177" t="s">
        <v>23</v>
      </c>
      <c r="J2699" s="39" t="s">
        <v>18</v>
      </c>
      <c r="K2699" s="39" t="s">
        <v>485</v>
      </c>
    </row>
    <row r="2700" spans="1:13">
      <c r="A2700" s="39" t="s">
        <v>8414</v>
      </c>
      <c r="B2700" s="39" t="s">
        <v>8414</v>
      </c>
      <c r="C2700" s="39" t="s">
        <v>35</v>
      </c>
      <c r="D2700" s="39" t="s">
        <v>393</v>
      </c>
      <c r="E2700" s="39" t="s">
        <v>8406</v>
      </c>
      <c r="F2700" s="177" t="s">
        <v>8415</v>
      </c>
      <c r="I2700" s="177" t="s">
        <v>23</v>
      </c>
      <c r="J2700" s="39" t="s">
        <v>18</v>
      </c>
      <c r="K2700" s="39" t="s">
        <v>485</v>
      </c>
    </row>
    <row r="2701" spans="1:13">
      <c r="A2701" s="39" t="s">
        <v>8416</v>
      </c>
      <c r="B2701" s="39" t="s">
        <v>8416</v>
      </c>
      <c r="C2701" s="39" t="s">
        <v>35</v>
      </c>
      <c r="D2701" s="39" t="s">
        <v>393</v>
      </c>
      <c r="E2701" s="39" t="s">
        <v>8406</v>
      </c>
      <c r="F2701" s="177" t="s">
        <v>8417</v>
      </c>
      <c r="I2701" s="177" t="s">
        <v>23</v>
      </c>
      <c r="J2701" s="39" t="s">
        <v>18</v>
      </c>
      <c r="K2701" s="39" t="s">
        <v>485</v>
      </c>
    </row>
    <row r="2702" spans="1:13">
      <c r="A2702" s="39" t="s">
        <v>8418</v>
      </c>
      <c r="B2702" s="39" t="s">
        <v>8418</v>
      </c>
      <c r="C2702" s="39" t="s">
        <v>35</v>
      </c>
      <c r="D2702" s="39" t="s">
        <v>393</v>
      </c>
      <c r="E2702" s="39" t="s">
        <v>8406</v>
      </c>
      <c r="F2702" s="177" t="s">
        <v>8419</v>
      </c>
      <c r="I2702" s="177" t="s">
        <v>23</v>
      </c>
      <c r="J2702" s="39" t="s">
        <v>18</v>
      </c>
      <c r="K2702" s="39" t="s">
        <v>485</v>
      </c>
    </row>
    <row r="2703" spans="1:13">
      <c r="A2703" s="39" t="s">
        <v>8420</v>
      </c>
      <c r="B2703" s="39" t="s">
        <v>8420</v>
      </c>
      <c r="C2703" s="39" t="s">
        <v>35</v>
      </c>
      <c r="D2703" s="39" t="s">
        <v>393</v>
      </c>
      <c r="E2703" s="39" t="s">
        <v>8406</v>
      </c>
      <c r="F2703" s="177" t="s">
        <v>8421</v>
      </c>
      <c r="I2703" s="177" t="s">
        <v>23</v>
      </c>
      <c r="J2703" s="39" t="s">
        <v>18</v>
      </c>
      <c r="K2703" s="39" t="s">
        <v>485</v>
      </c>
    </row>
    <row r="2704" spans="1:13">
      <c r="A2704" s="39" t="s">
        <v>8422</v>
      </c>
      <c r="B2704" s="39" t="s">
        <v>8422</v>
      </c>
      <c r="C2704" s="39" t="s">
        <v>35</v>
      </c>
      <c r="D2704" s="39" t="s">
        <v>393</v>
      </c>
      <c r="E2704" s="39" t="s">
        <v>8406</v>
      </c>
      <c r="F2704" s="177" t="s">
        <v>8423</v>
      </c>
      <c r="I2704" s="177" t="s">
        <v>23</v>
      </c>
      <c r="J2704" s="39" t="s">
        <v>18</v>
      </c>
      <c r="K2704" s="39" t="s">
        <v>485</v>
      </c>
    </row>
    <row r="2705" spans="1:11">
      <c r="A2705" s="39" t="s">
        <v>8424</v>
      </c>
      <c r="B2705" s="39" t="s">
        <v>8424</v>
      </c>
      <c r="C2705" s="39" t="s">
        <v>35</v>
      </c>
      <c r="D2705" s="39" t="s">
        <v>393</v>
      </c>
      <c r="E2705" s="39" t="s">
        <v>8406</v>
      </c>
      <c r="F2705" s="177" t="s">
        <v>8425</v>
      </c>
      <c r="I2705" s="177" t="s">
        <v>23</v>
      </c>
      <c r="J2705" s="39" t="s">
        <v>18</v>
      </c>
      <c r="K2705" s="39" t="s">
        <v>485</v>
      </c>
    </row>
    <row r="2706" spans="1:11">
      <c r="A2706" s="39" t="s">
        <v>8426</v>
      </c>
      <c r="B2706" s="39" t="s">
        <v>8426</v>
      </c>
      <c r="C2706" s="39" t="s">
        <v>35</v>
      </c>
      <c r="D2706" s="39" t="s">
        <v>393</v>
      </c>
      <c r="E2706" s="39" t="s">
        <v>8406</v>
      </c>
      <c r="F2706" s="177" t="s">
        <v>8427</v>
      </c>
      <c r="I2706" s="177" t="s">
        <v>23</v>
      </c>
      <c r="J2706" s="39" t="s">
        <v>18</v>
      </c>
      <c r="K2706" s="39" t="s">
        <v>485</v>
      </c>
    </row>
    <row r="2707" spans="1:11">
      <c r="A2707" s="39" t="s">
        <v>8428</v>
      </c>
      <c r="B2707" s="39" t="s">
        <v>8428</v>
      </c>
      <c r="C2707" s="39" t="s">
        <v>35</v>
      </c>
      <c r="D2707" s="39" t="s">
        <v>393</v>
      </c>
      <c r="E2707" s="39" t="s">
        <v>8429</v>
      </c>
      <c r="F2707" s="177" t="s">
        <v>8430</v>
      </c>
      <c r="I2707" s="177" t="s">
        <v>23</v>
      </c>
      <c r="J2707" s="39" t="s">
        <v>18</v>
      </c>
      <c r="K2707" s="39" t="s">
        <v>485</v>
      </c>
    </row>
    <row r="2708" spans="1:11">
      <c r="A2708" s="39" t="s">
        <v>8431</v>
      </c>
      <c r="B2708" s="39" t="s">
        <v>8431</v>
      </c>
      <c r="C2708" s="39" t="s">
        <v>35</v>
      </c>
      <c r="D2708" s="39" t="s">
        <v>387</v>
      </c>
      <c r="E2708" s="39" t="s">
        <v>497</v>
      </c>
      <c r="F2708" s="177" t="s">
        <v>8432</v>
      </c>
      <c r="I2708" s="177" t="s">
        <v>23</v>
      </c>
      <c r="J2708" s="39" t="s">
        <v>18</v>
      </c>
      <c r="K2708" s="39" t="s">
        <v>485</v>
      </c>
    </row>
    <row r="2709" spans="1:11">
      <c r="A2709" s="39" t="s">
        <v>8433</v>
      </c>
      <c r="B2709" s="39" t="s">
        <v>8433</v>
      </c>
      <c r="C2709" s="39" t="s">
        <v>35</v>
      </c>
      <c r="D2709" s="39" t="s">
        <v>387</v>
      </c>
      <c r="E2709" s="39" t="s">
        <v>497</v>
      </c>
      <c r="F2709" s="177" t="s">
        <v>8434</v>
      </c>
      <c r="I2709" s="177" t="s">
        <v>23</v>
      </c>
      <c r="J2709" s="39" t="s">
        <v>18</v>
      </c>
      <c r="K2709" s="39" t="s">
        <v>485</v>
      </c>
    </row>
    <row r="2710" spans="1:11">
      <c r="A2710" s="39" t="s">
        <v>8435</v>
      </c>
      <c r="B2710" s="39" t="s">
        <v>8435</v>
      </c>
      <c r="C2710" s="39" t="s">
        <v>35</v>
      </c>
      <c r="D2710" s="39" t="s">
        <v>387</v>
      </c>
      <c r="E2710" s="39" t="s">
        <v>497</v>
      </c>
      <c r="F2710" s="177" t="s">
        <v>8436</v>
      </c>
      <c r="I2710" s="177" t="s">
        <v>23</v>
      </c>
      <c r="J2710" s="39" t="s">
        <v>18</v>
      </c>
      <c r="K2710" s="39" t="s">
        <v>485</v>
      </c>
    </row>
    <row r="2711" spans="1:11">
      <c r="A2711" s="39" t="s">
        <v>8437</v>
      </c>
      <c r="B2711" s="39" t="s">
        <v>8437</v>
      </c>
      <c r="C2711" s="39" t="s">
        <v>35</v>
      </c>
      <c r="D2711" s="39" t="s">
        <v>387</v>
      </c>
      <c r="E2711" s="39" t="s">
        <v>497</v>
      </c>
      <c r="F2711" s="177" t="s">
        <v>8438</v>
      </c>
      <c r="I2711" s="177" t="s">
        <v>23</v>
      </c>
      <c r="J2711" s="39" t="s">
        <v>18</v>
      </c>
      <c r="K2711" s="39" t="s">
        <v>485</v>
      </c>
    </row>
    <row r="2712" spans="1:11">
      <c r="A2712" s="39" t="s">
        <v>8439</v>
      </c>
      <c r="B2712" s="39" t="s">
        <v>8439</v>
      </c>
      <c r="C2712" s="39" t="s">
        <v>35</v>
      </c>
      <c r="D2712" s="39" t="s">
        <v>387</v>
      </c>
      <c r="E2712" s="39" t="s">
        <v>497</v>
      </c>
      <c r="F2712" s="419" t="s">
        <v>8440</v>
      </c>
      <c r="I2712" s="177" t="s">
        <v>23</v>
      </c>
      <c r="J2712" s="39" t="s">
        <v>18</v>
      </c>
      <c r="K2712" s="39" t="s">
        <v>485</v>
      </c>
    </row>
    <row r="2713" spans="1:11">
      <c r="A2713" s="39" t="s">
        <v>8441</v>
      </c>
      <c r="B2713" s="39" t="s">
        <v>8441</v>
      </c>
      <c r="C2713" s="39" t="s">
        <v>35</v>
      </c>
      <c r="D2713" s="39" t="s">
        <v>387</v>
      </c>
      <c r="E2713" s="39" t="s">
        <v>497</v>
      </c>
      <c r="F2713" s="177" t="s">
        <v>8442</v>
      </c>
      <c r="I2713" s="177" t="s">
        <v>23</v>
      </c>
      <c r="J2713" s="39" t="s">
        <v>18</v>
      </c>
      <c r="K2713" s="39" t="s">
        <v>485</v>
      </c>
    </row>
    <row r="2714" spans="1:11">
      <c r="A2714" s="39" t="s">
        <v>8443</v>
      </c>
      <c r="B2714" s="39" t="s">
        <v>8443</v>
      </c>
      <c r="C2714" s="39" t="s">
        <v>35</v>
      </c>
      <c r="D2714" s="39" t="s">
        <v>387</v>
      </c>
      <c r="E2714" s="39" t="s">
        <v>497</v>
      </c>
      <c r="F2714" s="177" t="s">
        <v>8444</v>
      </c>
      <c r="I2714" s="177" t="s">
        <v>23</v>
      </c>
      <c r="J2714" s="39" t="s">
        <v>18</v>
      </c>
      <c r="K2714" s="39" t="s">
        <v>485</v>
      </c>
    </row>
    <row r="2715" spans="1:11">
      <c r="A2715" s="39" t="s">
        <v>8445</v>
      </c>
      <c r="B2715" s="39" t="s">
        <v>8445</v>
      </c>
      <c r="C2715" s="39" t="s">
        <v>35</v>
      </c>
      <c r="D2715" s="39" t="s">
        <v>387</v>
      </c>
      <c r="E2715" s="39" t="s">
        <v>497</v>
      </c>
      <c r="F2715" s="177" t="s">
        <v>8446</v>
      </c>
      <c r="I2715" s="177" t="s">
        <v>23</v>
      </c>
      <c r="J2715" s="39" t="s">
        <v>18</v>
      </c>
      <c r="K2715" s="39" t="s">
        <v>485</v>
      </c>
    </row>
    <row r="2716" spans="1:11">
      <c r="A2716" s="39" t="s">
        <v>8447</v>
      </c>
      <c r="B2716" s="39" t="s">
        <v>8447</v>
      </c>
      <c r="C2716" s="39" t="s">
        <v>35</v>
      </c>
      <c r="D2716" s="39" t="s">
        <v>387</v>
      </c>
      <c r="E2716" s="39" t="s">
        <v>497</v>
      </c>
      <c r="F2716" s="177" t="s">
        <v>8448</v>
      </c>
      <c r="I2716" s="177" t="s">
        <v>23</v>
      </c>
      <c r="J2716" s="39" t="s">
        <v>18</v>
      </c>
      <c r="K2716" s="39" t="s">
        <v>485</v>
      </c>
    </row>
    <row r="2717" spans="1:11">
      <c r="A2717" s="39" t="s">
        <v>8449</v>
      </c>
      <c r="B2717" s="39" t="s">
        <v>8449</v>
      </c>
      <c r="C2717" s="39" t="s">
        <v>35</v>
      </c>
      <c r="D2717" s="39" t="s">
        <v>387</v>
      </c>
      <c r="E2717" s="39" t="s">
        <v>497</v>
      </c>
      <c r="F2717" s="177" t="s">
        <v>8450</v>
      </c>
      <c r="I2717" s="177" t="s">
        <v>23</v>
      </c>
      <c r="J2717" s="39" t="s">
        <v>18</v>
      </c>
      <c r="K2717" s="39" t="s">
        <v>485</v>
      </c>
    </row>
    <row r="2718" spans="1:11">
      <c r="A2718" s="39" t="s">
        <v>8451</v>
      </c>
      <c r="B2718" s="39" t="s">
        <v>8451</v>
      </c>
      <c r="C2718" s="39" t="s">
        <v>35</v>
      </c>
      <c r="D2718" s="39" t="s">
        <v>387</v>
      </c>
      <c r="E2718" s="39" t="s">
        <v>497</v>
      </c>
      <c r="F2718" s="177" t="s">
        <v>8452</v>
      </c>
      <c r="I2718" s="177" t="s">
        <v>23</v>
      </c>
      <c r="J2718" s="39" t="s">
        <v>18</v>
      </c>
      <c r="K2718" s="39" t="s">
        <v>485</v>
      </c>
    </row>
    <row r="2719" spans="1:11">
      <c r="A2719" s="39" t="s">
        <v>8453</v>
      </c>
      <c r="B2719" s="39" t="s">
        <v>8453</v>
      </c>
      <c r="C2719" s="39" t="s">
        <v>35</v>
      </c>
      <c r="D2719" s="39" t="s">
        <v>387</v>
      </c>
      <c r="E2719" s="39" t="s">
        <v>497</v>
      </c>
      <c r="F2719" s="177" t="s">
        <v>8454</v>
      </c>
      <c r="I2719" s="177" t="s">
        <v>23</v>
      </c>
      <c r="J2719" s="39" t="s">
        <v>18</v>
      </c>
      <c r="K2719" s="39" t="s">
        <v>485</v>
      </c>
    </row>
    <row r="2720" spans="1:11">
      <c r="A2720" s="39" t="s">
        <v>8455</v>
      </c>
      <c r="B2720" s="39" t="s">
        <v>8455</v>
      </c>
      <c r="C2720" s="39" t="s">
        <v>35</v>
      </c>
      <c r="D2720" s="39" t="s">
        <v>387</v>
      </c>
      <c r="E2720" s="39" t="s">
        <v>497</v>
      </c>
      <c r="F2720" s="177" t="s">
        <v>8456</v>
      </c>
      <c r="I2720" s="177" t="s">
        <v>23</v>
      </c>
      <c r="J2720" s="39" t="s">
        <v>18</v>
      </c>
      <c r="K2720" s="39" t="s">
        <v>485</v>
      </c>
    </row>
    <row r="2721" spans="1:13">
      <c r="A2721" s="39" t="s">
        <v>8457</v>
      </c>
      <c r="B2721" s="39" t="s">
        <v>8457</v>
      </c>
      <c r="C2721" s="39" t="s">
        <v>35</v>
      </c>
      <c r="D2721" s="39" t="s">
        <v>387</v>
      </c>
      <c r="E2721" s="39" t="s">
        <v>497</v>
      </c>
      <c r="F2721" s="177" t="s">
        <v>8458</v>
      </c>
      <c r="I2721" s="177" t="s">
        <v>23</v>
      </c>
      <c r="J2721" s="39" t="s">
        <v>18</v>
      </c>
      <c r="K2721" s="39" t="s">
        <v>485</v>
      </c>
    </row>
    <row r="2722" spans="1:13">
      <c r="A2722" s="39" t="s">
        <v>8459</v>
      </c>
      <c r="B2722" s="39" t="s">
        <v>8459</v>
      </c>
      <c r="C2722" s="39" t="s">
        <v>35</v>
      </c>
      <c r="D2722" s="39" t="s">
        <v>387</v>
      </c>
      <c r="E2722" s="39" t="s">
        <v>497</v>
      </c>
      <c r="F2722" s="177" t="s">
        <v>8460</v>
      </c>
      <c r="I2722" s="177" t="s">
        <v>23</v>
      </c>
      <c r="J2722" s="39" t="s">
        <v>18</v>
      </c>
      <c r="K2722" s="39" t="s">
        <v>485</v>
      </c>
    </row>
    <row r="2723" spans="1:13">
      <c r="A2723" s="39" t="s">
        <v>8461</v>
      </c>
      <c r="B2723" s="39" t="s">
        <v>8461</v>
      </c>
      <c r="C2723" s="39" t="s">
        <v>35</v>
      </c>
      <c r="D2723" s="39" t="s">
        <v>387</v>
      </c>
      <c r="E2723" s="39" t="s">
        <v>497</v>
      </c>
      <c r="F2723" s="177" t="s">
        <v>8462</v>
      </c>
      <c r="I2723" s="177" t="s">
        <v>23</v>
      </c>
      <c r="J2723" s="39" t="s">
        <v>18</v>
      </c>
      <c r="K2723" s="39" t="s">
        <v>485</v>
      </c>
    </row>
    <row r="2724" spans="1:13">
      <c r="A2724" s="39" t="s">
        <v>8463</v>
      </c>
      <c r="B2724" s="39" t="s">
        <v>8463</v>
      </c>
      <c r="C2724" s="39" t="s">
        <v>35</v>
      </c>
      <c r="D2724" s="39" t="s">
        <v>387</v>
      </c>
      <c r="E2724" s="39" t="s">
        <v>497</v>
      </c>
      <c r="F2724" s="177" t="s">
        <v>8464</v>
      </c>
      <c r="I2724" s="177" t="s">
        <v>32</v>
      </c>
      <c r="J2724" s="39" t="s">
        <v>1742</v>
      </c>
      <c r="K2724" s="39" t="s">
        <v>485</v>
      </c>
      <c r="M2724" s="69" t="s">
        <v>26</v>
      </c>
    </row>
    <row r="2725" spans="1:13">
      <c r="A2725" s="39" t="s">
        <v>8465</v>
      </c>
      <c r="B2725" s="39" t="s">
        <v>8466</v>
      </c>
      <c r="C2725" s="39" t="s">
        <v>8467</v>
      </c>
      <c r="D2725" s="39" t="s">
        <v>339</v>
      </c>
      <c r="E2725" s="39" t="s">
        <v>8468</v>
      </c>
      <c r="F2725" s="177" t="s">
        <v>8469</v>
      </c>
      <c r="I2725" s="177" t="s">
        <v>32</v>
      </c>
      <c r="J2725" s="39" t="s">
        <v>4326</v>
      </c>
      <c r="K2725" s="39" t="s">
        <v>485</v>
      </c>
      <c r="M2725" s="69" t="s">
        <v>26</v>
      </c>
    </row>
    <row r="2726" spans="1:13">
      <c r="A2726" s="39" t="s">
        <v>8470</v>
      </c>
      <c r="B2726" s="39" t="s">
        <v>8470</v>
      </c>
      <c r="C2726" s="39" t="s">
        <v>289</v>
      </c>
      <c r="D2726" s="39" t="s">
        <v>290</v>
      </c>
      <c r="E2726" s="39" t="s">
        <v>291</v>
      </c>
      <c r="F2726" s="177" t="s">
        <v>8471</v>
      </c>
      <c r="I2726" s="177" t="s">
        <v>23</v>
      </c>
      <c r="J2726" s="39" t="s">
        <v>18</v>
      </c>
      <c r="K2726" s="39" t="s">
        <v>485</v>
      </c>
    </row>
    <row r="2727" spans="1:13">
      <c r="A2727" s="39" t="s">
        <v>8472</v>
      </c>
      <c r="B2727" s="39" t="s">
        <v>8472</v>
      </c>
      <c r="C2727" s="39" t="s">
        <v>289</v>
      </c>
      <c r="D2727" s="39" t="s">
        <v>290</v>
      </c>
      <c r="E2727" s="39" t="s">
        <v>291</v>
      </c>
      <c r="F2727" s="177" t="s">
        <v>8473</v>
      </c>
      <c r="I2727" s="177" t="s">
        <v>23</v>
      </c>
      <c r="J2727" s="39" t="s">
        <v>18</v>
      </c>
      <c r="K2727" s="39" t="s">
        <v>485</v>
      </c>
    </row>
    <row r="2728" spans="1:13">
      <c r="A2728" s="39" t="s">
        <v>8474</v>
      </c>
      <c r="B2728" s="39" t="s">
        <v>8474</v>
      </c>
      <c r="C2728" s="39" t="s">
        <v>289</v>
      </c>
      <c r="D2728" s="39" t="s">
        <v>290</v>
      </c>
      <c r="E2728" s="39" t="s">
        <v>291</v>
      </c>
      <c r="F2728" s="177" t="s">
        <v>8475</v>
      </c>
      <c r="I2728" s="177" t="s">
        <v>23</v>
      </c>
      <c r="J2728" s="39" t="s">
        <v>18</v>
      </c>
      <c r="K2728" s="39" t="s">
        <v>485</v>
      </c>
    </row>
    <row r="2729" spans="1:13">
      <c r="A2729" s="39" t="s">
        <v>8476</v>
      </c>
      <c r="B2729" s="39" t="s">
        <v>8476</v>
      </c>
      <c r="C2729" s="39" t="s">
        <v>289</v>
      </c>
      <c r="D2729" s="39" t="s">
        <v>290</v>
      </c>
      <c r="E2729" s="39" t="s">
        <v>291</v>
      </c>
      <c r="F2729" s="177" t="s">
        <v>8477</v>
      </c>
      <c r="I2729" s="177" t="s">
        <v>23</v>
      </c>
      <c r="J2729" s="39" t="s">
        <v>18</v>
      </c>
      <c r="K2729" s="39" t="s">
        <v>485</v>
      </c>
    </row>
    <row r="2730" spans="1:13">
      <c r="A2730" s="39" t="s">
        <v>8478</v>
      </c>
      <c r="B2730" s="39" t="s">
        <v>8478</v>
      </c>
      <c r="C2730" s="39" t="s">
        <v>289</v>
      </c>
      <c r="D2730" s="39" t="s">
        <v>290</v>
      </c>
      <c r="E2730" s="39" t="s">
        <v>291</v>
      </c>
      <c r="F2730" s="177" t="s">
        <v>8479</v>
      </c>
      <c r="I2730" s="177" t="s">
        <v>23</v>
      </c>
      <c r="J2730" s="39" t="s">
        <v>18</v>
      </c>
      <c r="K2730" s="39" t="s">
        <v>485</v>
      </c>
    </row>
    <row r="2731" spans="1:13">
      <c r="A2731" s="39" t="s">
        <v>8480</v>
      </c>
      <c r="B2731" s="39" t="s">
        <v>8480</v>
      </c>
      <c r="C2731" s="39" t="s">
        <v>289</v>
      </c>
      <c r="D2731" s="39" t="s">
        <v>290</v>
      </c>
      <c r="E2731" s="39" t="s">
        <v>291</v>
      </c>
      <c r="F2731" s="177" t="s">
        <v>8481</v>
      </c>
      <c r="I2731" s="177" t="s">
        <v>23</v>
      </c>
      <c r="J2731" s="39" t="s">
        <v>18</v>
      </c>
      <c r="K2731" s="39" t="s">
        <v>485</v>
      </c>
    </row>
    <row r="2732" spans="1:13">
      <c r="A2732" s="39" t="s">
        <v>8482</v>
      </c>
      <c r="B2732" s="39" t="s">
        <v>8482</v>
      </c>
      <c r="C2732" s="39" t="s">
        <v>289</v>
      </c>
      <c r="D2732" s="39" t="s">
        <v>290</v>
      </c>
      <c r="E2732" s="39" t="s">
        <v>291</v>
      </c>
      <c r="F2732" s="177" t="s">
        <v>8483</v>
      </c>
      <c r="I2732" s="177" t="s">
        <v>23</v>
      </c>
      <c r="J2732" s="39" t="s">
        <v>18</v>
      </c>
      <c r="K2732" s="39" t="s">
        <v>485</v>
      </c>
    </row>
    <row r="2733" spans="1:13">
      <c r="A2733" s="39" t="s">
        <v>8484</v>
      </c>
      <c r="B2733" s="39" t="s">
        <v>8484</v>
      </c>
      <c r="C2733" s="39" t="s">
        <v>289</v>
      </c>
      <c r="D2733" s="39" t="s">
        <v>290</v>
      </c>
      <c r="E2733" s="39" t="s">
        <v>291</v>
      </c>
      <c r="F2733" s="177" t="s">
        <v>8485</v>
      </c>
      <c r="I2733" s="177" t="s">
        <v>23</v>
      </c>
      <c r="J2733" s="39" t="s">
        <v>18</v>
      </c>
      <c r="K2733" s="39" t="s">
        <v>485</v>
      </c>
    </row>
    <row r="2734" spans="1:13">
      <c r="A2734" s="39" t="s">
        <v>8486</v>
      </c>
      <c r="B2734" s="39" t="s">
        <v>8486</v>
      </c>
      <c r="C2734" s="39" t="s">
        <v>289</v>
      </c>
      <c r="D2734" s="39" t="s">
        <v>290</v>
      </c>
      <c r="E2734" s="39" t="s">
        <v>291</v>
      </c>
      <c r="F2734" s="177" t="s">
        <v>8487</v>
      </c>
      <c r="I2734" s="177" t="s">
        <v>23</v>
      </c>
      <c r="J2734" s="39" t="s">
        <v>18</v>
      </c>
      <c r="K2734" s="39" t="s">
        <v>485</v>
      </c>
    </row>
    <row r="2735" spans="1:13">
      <c r="A2735" s="39" t="s">
        <v>8488</v>
      </c>
      <c r="B2735" s="39" t="s">
        <v>8488</v>
      </c>
      <c r="C2735" s="39" t="s">
        <v>289</v>
      </c>
      <c r="D2735" s="39" t="s">
        <v>290</v>
      </c>
      <c r="E2735" s="39" t="s">
        <v>291</v>
      </c>
      <c r="F2735" s="177" t="s">
        <v>8489</v>
      </c>
      <c r="I2735" s="177" t="s">
        <v>23</v>
      </c>
      <c r="J2735" s="39" t="s">
        <v>18</v>
      </c>
      <c r="K2735" s="39" t="s">
        <v>485</v>
      </c>
    </row>
    <row r="2736" spans="1:13">
      <c r="A2736" s="39" t="s">
        <v>8490</v>
      </c>
      <c r="B2736" s="39" t="s">
        <v>8490</v>
      </c>
      <c r="C2736" s="39" t="s">
        <v>289</v>
      </c>
      <c r="D2736" s="39" t="s">
        <v>290</v>
      </c>
      <c r="E2736" s="39" t="s">
        <v>291</v>
      </c>
      <c r="F2736" s="177" t="s">
        <v>8491</v>
      </c>
      <c r="I2736" s="177" t="s">
        <v>23</v>
      </c>
      <c r="J2736" s="39" t="s">
        <v>18</v>
      </c>
      <c r="K2736" s="39" t="s">
        <v>485</v>
      </c>
    </row>
    <row r="2737" spans="1:13">
      <c r="A2737" s="39" t="s">
        <v>8492</v>
      </c>
      <c r="B2737" s="39" t="s">
        <v>8492</v>
      </c>
      <c r="C2737" s="39" t="s">
        <v>289</v>
      </c>
      <c r="D2737" s="39" t="s">
        <v>290</v>
      </c>
      <c r="E2737" s="39" t="s">
        <v>291</v>
      </c>
      <c r="F2737" s="177" t="s">
        <v>8493</v>
      </c>
      <c r="I2737" s="177" t="s">
        <v>23</v>
      </c>
      <c r="J2737" s="39" t="s">
        <v>18</v>
      </c>
      <c r="K2737" s="39" t="s">
        <v>485</v>
      </c>
    </row>
    <row r="2738" spans="1:13">
      <c r="A2738" s="39" t="s">
        <v>8494</v>
      </c>
      <c r="B2738" s="39" t="s">
        <v>8494</v>
      </c>
      <c r="C2738" s="39" t="s">
        <v>35</v>
      </c>
      <c r="D2738" s="39" t="s">
        <v>393</v>
      </c>
      <c r="E2738" s="39" t="s">
        <v>445</v>
      </c>
      <c r="F2738" s="177" t="s">
        <v>8495</v>
      </c>
      <c r="I2738" s="177" t="s">
        <v>32</v>
      </c>
      <c r="J2738" s="39" t="s">
        <v>7394</v>
      </c>
      <c r="K2738" s="39" t="s">
        <v>802</v>
      </c>
    </row>
    <row r="2739" spans="1:13">
      <c r="A2739" s="39" t="s">
        <v>8496</v>
      </c>
      <c r="B2739" s="39" t="s">
        <v>8496</v>
      </c>
      <c r="C2739" s="39" t="s">
        <v>35</v>
      </c>
      <c r="D2739" s="39" t="s">
        <v>393</v>
      </c>
      <c r="E2739" s="39" t="s">
        <v>445</v>
      </c>
      <c r="F2739" s="177" t="s">
        <v>8497</v>
      </c>
      <c r="I2739" s="177" t="s">
        <v>32</v>
      </c>
      <c r="J2739" s="39" t="s">
        <v>2669</v>
      </c>
      <c r="K2739" s="39" t="s">
        <v>485</v>
      </c>
      <c r="M2739" s="69" t="s">
        <v>26</v>
      </c>
    </row>
    <row r="2740" spans="1:13">
      <c r="A2740" s="39" t="s">
        <v>8498</v>
      </c>
      <c r="B2740" s="39" t="s">
        <v>8498</v>
      </c>
      <c r="C2740" s="39" t="s">
        <v>35</v>
      </c>
      <c r="D2740" s="39" t="s">
        <v>387</v>
      </c>
      <c r="E2740" s="39" t="s">
        <v>497</v>
      </c>
      <c r="F2740" s="177" t="s">
        <v>8499</v>
      </c>
      <c r="I2740" s="177" t="s">
        <v>23</v>
      </c>
      <c r="J2740" s="39" t="s">
        <v>18</v>
      </c>
      <c r="K2740" s="39" t="s">
        <v>485</v>
      </c>
    </row>
    <row r="2741" spans="1:13">
      <c r="A2741" s="39" t="s">
        <v>8500</v>
      </c>
      <c r="B2741" s="39" t="s">
        <v>8500</v>
      </c>
      <c r="C2741" s="39" t="s">
        <v>35</v>
      </c>
      <c r="D2741" s="39" t="s">
        <v>387</v>
      </c>
      <c r="E2741" s="39" t="s">
        <v>497</v>
      </c>
      <c r="F2741" s="177" t="s">
        <v>8501</v>
      </c>
      <c r="I2741" s="177" t="s">
        <v>23</v>
      </c>
      <c r="J2741" s="39" t="s">
        <v>18</v>
      </c>
      <c r="K2741" s="39" t="s">
        <v>485</v>
      </c>
    </row>
    <row r="2742" spans="1:13">
      <c r="A2742" s="39" t="s">
        <v>8502</v>
      </c>
      <c r="B2742" s="39" t="s">
        <v>8502</v>
      </c>
      <c r="C2742" s="39" t="s">
        <v>35</v>
      </c>
      <c r="D2742" s="39" t="s">
        <v>387</v>
      </c>
      <c r="E2742" s="39" t="s">
        <v>497</v>
      </c>
      <c r="F2742" s="177" t="s">
        <v>8503</v>
      </c>
      <c r="I2742" s="177" t="s">
        <v>23</v>
      </c>
      <c r="J2742" s="39" t="s">
        <v>18</v>
      </c>
      <c r="K2742" s="39" t="s">
        <v>485</v>
      </c>
    </row>
    <row r="2743" spans="1:13">
      <c r="A2743" s="39" t="s">
        <v>8504</v>
      </c>
      <c r="B2743" s="39" t="s">
        <v>8504</v>
      </c>
      <c r="C2743" s="39" t="s">
        <v>35</v>
      </c>
      <c r="D2743" s="39" t="s">
        <v>387</v>
      </c>
      <c r="E2743" s="39" t="s">
        <v>497</v>
      </c>
      <c r="F2743" s="177" t="s">
        <v>8505</v>
      </c>
      <c r="I2743" s="177" t="s">
        <v>23</v>
      </c>
      <c r="J2743" s="39" t="s">
        <v>18</v>
      </c>
      <c r="K2743" s="39" t="s">
        <v>485</v>
      </c>
    </row>
    <row r="2744" spans="1:13">
      <c r="A2744" s="39" t="s">
        <v>8506</v>
      </c>
      <c r="B2744" s="39" t="s">
        <v>8506</v>
      </c>
      <c r="C2744" s="39" t="s">
        <v>35</v>
      </c>
      <c r="D2744" s="39" t="s">
        <v>387</v>
      </c>
      <c r="E2744" s="39" t="s">
        <v>497</v>
      </c>
      <c r="F2744" s="177" t="s">
        <v>8507</v>
      </c>
      <c r="I2744" s="177" t="s">
        <v>23</v>
      </c>
      <c r="J2744" s="39" t="s">
        <v>18</v>
      </c>
      <c r="K2744" s="39" t="s">
        <v>485</v>
      </c>
    </row>
    <row r="2745" spans="1:13">
      <c r="A2745" s="39" t="s">
        <v>8508</v>
      </c>
      <c r="B2745" s="39" t="s">
        <v>8508</v>
      </c>
      <c r="C2745" s="39" t="s">
        <v>35</v>
      </c>
      <c r="D2745" s="39" t="s">
        <v>387</v>
      </c>
      <c r="E2745" s="39" t="s">
        <v>497</v>
      </c>
      <c r="F2745" s="177" t="s">
        <v>8509</v>
      </c>
      <c r="I2745" s="177" t="s">
        <v>23</v>
      </c>
      <c r="J2745" s="39" t="s">
        <v>18</v>
      </c>
      <c r="K2745" s="39" t="s">
        <v>485</v>
      </c>
    </row>
    <row r="2746" spans="1:13">
      <c r="A2746" s="39" t="s">
        <v>8510</v>
      </c>
      <c r="B2746" s="39" t="s">
        <v>8510</v>
      </c>
      <c r="C2746" s="39" t="s">
        <v>35</v>
      </c>
      <c r="D2746" s="39" t="s">
        <v>387</v>
      </c>
      <c r="E2746" s="39" t="s">
        <v>497</v>
      </c>
      <c r="F2746" s="177" t="s">
        <v>8511</v>
      </c>
      <c r="I2746" s="177" t="s">
        <v>23</v>
      </c>
      <c r="J2746" s="39" t="s">
        <v>18</v>
      </c>
      <c r="K2746" s="39" t="s">
        <v>485</v>
      </c>
    </row>
    <row r="2747" spans="1:13">
      <c r="A2747" s="39" t="s">
        <v>8512</v>
      </c>
      <c r="B2747" s="39" t="s">
        <v>8512</v>
      </c>
      <c r="C2747" s="39" t="s">
        <v>35</v>
      </c>
      <c r="D2747" s="39" t="s">
        <v>387</v>
      </c>
      <c r="E2747" s="39" t="s">
        <v>497</v>
      </c>
      <c r="F2747" s="177" t="s">
        <v>8513</v>
      </c>
      <c r="I2747" s="177" t="s">
        <v>23</v>
      </c>
      <c r="J2747" s="39" t="s">
        <v>18</v>
      </c>
      <c r="K2747" s="39" t="s">
        <v>485</v>
      </c>
    </row>
    <row r="2748" spans="1:13">
      <c r="A2748" s="39" t="s">
        <v>8514</v>
      </c>
      <c r="B2748" s="39" t="s">
        <v>8514</v>
      </c>
      <c r="C2748" s="39" t="s">
        <v>35</v>
      </c>
      <c r="D2748" s="39" t="s">
        <v>387</v>
      </c>
      <c r="E2748" s="39" t="s">
        <v>497</v>
      </c>
      <c r="F2748" s="177" t="s">
        <v>8515</v>
      </c>
      <c r="I2748" s="177" t="s">
        <v>23</v>
      </c>
      <c r="J2748" s="39" t="s">
        <v>18</v>
      </c>
      <c r="K2748" s="39" t="s">
        <v>485</v>
      </c>
    </row>
    <row r="2749" spans="1:13">
      <c r="A2749" s="39" t="s">
        <v>8516</v>
      </c>
      <c r="B2749" s="39" t="s">
        <v>8516</v>
      </c>
      <c r="C2749" s="39" t="s">
        <v>35</v>
      </c>
      <c r="D2749" s="39" t="s">
        <v>387</v>
      </c>
      <c r="E2749" s="39" t="s">
        <v>497</v>
      </c>
      <c r="F2749" s="177" t="s">
        <v>8517</v>
      </c>
      <c r="I2749" s="177" t="s">
        <v>23</v>
      </c>
      <c r="J2749" s="39" t="s">
        <v>18</v>
      </c>
      <c r="K2749" s="39" t="s">
        <v>485</v>
      </c>
    </row>
    <row r="2750" spans="1:13">
      <c r="A2750" s="39" t="s">
        <v>8518</v>
      </c>
      <c r="B2750" s="39" t="s">
        <v>8518</v>
      </c>
      <c r="C2750" s="39" t="s">
        <v>35</v>
      </c>
      <c r="D2750" s="39" t="s">
        <v>387</v>
      </c>
      <c r="E2750" s="39" t="s">
        <v>497</v>
      </c>
      <c r="F2750" s="177" t="s">
        <v>8519</v>
      </c>
      <c r="I2750" s="177" t="s">
        <v>23</v>
      </c>
      <c r="J2750" s="39" t="s">
        <v>18</v>
      </c>
      <c r="K2750" s="39" t="s">
        <v>485</v>
      </c>
    </row>
    <row r="2751" spans="1:13">
      <c r="A2751" s="39" t="s">
        <v>8520</v>
      </c>
      <c r="B2751" s="39" t="s">
        <v>8520</v>
      </c>
      <c r="C2751" s="39" t="s">
        <v>35</v>
      </c>
      <c r="D2751" s="39" t="s">
        <v>387</v>
      </c>
      <c r="E2751" s="39" t="s">
        <v>497</v>
      </c>
      <c r="F2751" s="177" t="s">
        <v>8521</v>
      </c>
      <c r="I2751" s="177" t="s">
        <v>32</v>
      </c>
      <c r="J2751" s="39" t="s">
        <v>1942</v>
      </c>
      <c r="K2751" s="39" t="s">
        <v>485</v>
      </c>
      <c r="M2751" s="69" t="s">
        <v>26</v>
      </c>
    </row>
    <row r="2752" spans="1:13">
      <c r="A2752" s="39" t="s">
        <v>8522</v>
      </c>
      <c r="B2752" s="39" t="s">
        <v>8522</v>
      </c>
      <c r="C2752" s="39" t="s">
        <v>35</v>
      </c>
      <c r="D2752" s="39" t="s">
        <v>387</v>
      </c>
      <c r="E2752" s="39" t="s">
        <v>497</v>
      </c>
      <c r="F2752" s="177" t="s">
        <v>8523</v>
      </c>
      <c r="I2752" s="177" t="s">
        <v>23</v>
      </c>
      <c r="J2752" s="39" t="s">
        <v>18</v>
      </c>
      <c r="K2752" s="39" t="s">
        <v>485</v>
      </c>
    </row>
    <row r="2753" spans="1:13">
      <c r="A2753" s="39" t="s">
        <v>8524</v>
      </c>
      <c r="B2753" s="39" t="s">
        <v>8524</v>
      </c>
      <c r="C2753" s="39" t="s">
        <v>35</v>
      </c>
      <c r="D2753" s="39" t="s">
        <v>387</v>
      </c>
      <c r="E2753" s="39" t="s">
        <v>497</v>
      </c>
      <c r="F2753" s="177" t="s">
        <v>8525</v>
      </c>
      <c r="I2753" s="177" t="s">
        <v>23</v>
      </c>
      <c r="J2753" s="39" t="s">
        <v>18</v>
      </c>
      <c r="K2753" s="39" t="s">
        <v>485</v>
      </c>
    </row>
    <row r="2754" spans="1:13">
      <c r="A2754" s="39" t="s">
        <v>8526</v>
      </c>
      <c r="B2754" s="39" t="s">
        <v>8526</v>
      </c>
      <c r="C2754" s="39" t="s">
        <v>35</v>
      </c>
      <c r="D2754" s="39" t="s">
        <v>387</v>
      </c>
      <c r="E2754" s="39" t="s">
        <v>497</v>
      </c>
      <c r="F2754" s="177" t="s">
        <v>8527</v>
      </c>
      <c r="I2754" s="177" t="s">
        <v>23</v>
      </c>
      <c r="J2754" s="39" t="s">
        <v>18</v>
      </c>
      <c r="K2754" s="39" t="s">
        <v>485</v>
      </c>
    </row>
    <row r="2755" spans="1:13">
      <c r="A2755" s="39" t="s">
        <v>8528</v>
      </c>
      <c r="B2755" s="39" t="s">
        <v>8528</v>
      </c>
      <c r="C2755" s="39" t="s">
        <v>35</v>
      </c>
      <c r="D2755" s="39" t="s">
        <v>387</v>
      </c>
      <c r="E2755" s="39" t="s">
        <v>497</v>
      </c>
      <c r="F2755" s="177" t="s">
        <v>8529</v>
      </c>
      <c r="I2755" s="177" t="s">
        <v>23</v>
      </c>
      <c r="J2755" s="39" t="s">
        <v>18</v>
      </c>
      <c r="K2755" s="39" t="s">
        <v>485</v>
      </c>
    </row>
    <row r="2756" spans="1:13">
      <c r="A2756" s="39" t="s">
        <v>8530</v>
      </c>
      <c r="B2756" s="39" t="s">
        <v>8530</v>
      </c>
      <c r="C2756" s="39" t="s">
        <v>35</v>
      </c>
      <c r="D2756" s="39" t="s">
        <v>393</v>
      </c>
      <c r="E2756" s="39" t="s">
        <v>424</v>
      </c>
      <c r="F2756" s="177" t="s">
        <v>8531</v>
      </c>
      <c r="I2756" s="177" t="s">
        <v>32</v>
      </c>
      <c r="J2756" s="39" t="s">
        <v>2936</v>
      </c>
      <c r="K2756" s="39" t="s">
        <v>485</v>
      </c>
      <c r="L2756" s="39" t="s">
        <v>8532</v>
      </c>
    </row>
    <row r="2757" spans="1:13">
      <c r="A2757" s="39" t="s">
        <v>8533</v>
      </c>
      <c r="B2757" s="39" t="s">
        <v>8533</v>
      </c>
      <c r="C2757" s="39" t="s">
        <v>35</v>
      </c>
      <c r="D2757" s="39" t="s">
        <v>393</v>
      </c>
      <c r="E2757" s="39" t="s">
        <v>424</v>
      </c>
      <c r="F2757" s="177" t="s">
        <v>8531</v>
      </c>
      <c r="I2757" s="177" t="s">
        <v>23</v>
      </c>
      <c r="J2757" s="39" t="s">
        <v>18</v>
      </c>
      <c r="K2757" s="39" t="s">
        <v>485</v>
      </c>
      <c r="L2757" s="39" t="s">
        <v>8532</v>
      </c>
    </row>
    <row r="2758" spans="1:13">
      <c r="A2758" s="39" t="s">
        <v>8534</v>
      </c>
      <c r="B2758" s="39" t="s">
        <v>8534</v>
      </c>
      <c r="C2758" s="39" t="s">
        <v>35</v>
      </c>
      <c r="D2758" s="39" t="s">
        <v>393</v>
      </c>
      <c r="E2758" s="39" t="s">
        <v>424</v>
      </c>
      <c r="F2758" s="177" t="s">
        <v>8531</v>
      </c>
      <c r="I2758" s="177" t="s">
        <v>23</v>
      </c>
      <c r="J2758" s="39" t="s">
        <v>18</v>
      </c>
      <c r="K2758" s="39" t="s">
        <v>485</v>
      </c>
      <c r="L2758" s="39" t="s">
        <v>8532</v>
      </c>
    </row>
    <row r="2759" spans="1:13">
      <c r="A2759" s="39" t="s">
        <v>8535</v>
      </c>
      <c r="B2759" s="39" t="s">
        <v>8535</v>
      </c>
      <c r="C2759" s="39" t="s">
        <v>35</v>
      </c>
      <c r="D2759" s="39" t="s">
        <v>393</v>
      </c>
      <c r="E2759" s="39" t="s">
        <v>424</v>
      </c>
      <c r="F2759" s="177" t="s">
        <v>8531</v>
      </c>
      <c r="I2759" s="177" t="s">
        <v>23</v>
      </c>
      <c r="J2759" s="39" t="s">
        <v>18</v>
      </c>
      <c r="K2759" s="39" t="s">
        <v>485</v>
      </c>
      <c r="L2759" s="39" t="s">
        <v>8532</v>
      </c>
    </row>
    <row r="2760" spans="1:13">
      <c r="A2760" s="39" t="s">
        <v>8536</v>
      </c>
      <c r="B2760" s="39" t="s">
        <v>8536</v>
      </c>
      <c r="C2760" s="39" t="s">
        <v>35</v>
      </c>
      <c r="D2760" s="39" t="s">
        <v>393</v>
      </c>
      <c r="E2760" s="39" t="s">
        <v>424</v>
      </c>
      <c r="F2760" s="177" t="s">
        <v>8531</v>
      </c>
      <c r="I2760" s="177" t="s">
        <v>23</v>
      </c>
      <c r="J2760" s="39" t="s">
        <v>18</v>
      </c>
      <c r="K2760" s="39" t="s">
        <v>485</v>
      </c>
      <c r="L2760" s="39" t="s">
        <v>8532</v>
      </c>
    </row>
    <row r="2761" spans="1:13">
      <c r="A2761" s="39" t="s">
        <v>8537</v>
      </c>
      <c r="B2761" s="39" t="s">
        <v>8537</v>
      </c>
      <c r="C2761" s="39" t="s">
        <v>35</v>
      </c>
      <c r="D2761" s="39" t="s">
        <v>393</v>
      </c>
      <c r="E2761" s="39" t="s">
        <v>424</v>
      </c>
      <c r="F2761" s="177" t="s">
        <v>8531</v>
      </c>
      <c r="I2761" s="177" t="s">
        <v>23</v>
      </c>
      <c r="J2761" s="39" t="s">
        <v>18</v>
      </c>
      <c r="K2761" s="39" t="s">
        <v>485</v>
      </c>
      <c r="L2761" s="39" t="s">
        <v>8532</v>
      </c>
    </row>
    <row r="2762" spans="1:13">
      <c r="A2762" s="39" t="s">
        <v>8538</v>
      </c>
      <c r="B2762" s="39" t="s">
        <v>8538</v>
      </c>
      <c r="C2762" s="39" t="s">
        <v>35</v>
      </c>
      <c r="D2762" s="39" t="s">
        <v>393</v>
      </c>
      <c r="E2762" s="39" t="s">
        <v>424</v>
      </c>
      <c r="F2762" s="177" t="s">
        <v>8531</v>
      </c>
      <c r="I2762" s="177" t="s">
        <v>32</v>
      </c>
      <c r="J2762" s="39" t="s">
        <v>4313</v>
      </c>
      <c r="K2762" s="39" t="s">
        <v>546</v>
      </c>
      <c r="L2762" s="39" t="s">
        <v>8532</v>
      </c>
    </row>
    <row r="2763" spans="1:13">
      <c r="A2763" s="39" t="s">
        <v>8539</v>
      </c>
      <c r="B2763" s="39" t="s">
        <v>8539</v>
      </c>
      <c r="C2763" s="39" t="s">
        <v>35</v>
      </c>
      <c r="D2763" s="39" t="s">
        <v>393</v>
      </c>
      <c r="E2763" s="39" t="s">
        <v>424</v>
      </c>
      <c r="F2763" s="177" t="s">
        <v>8531</v>
      </c>
      <c r="I2763" s="177" t="s">
        <v>23</v>
      </c>
      <c r="J2763" s="39" t="s">
        <v>18</v>
      </c>
      <c r="K2763" s="39" t="s">
        <v>485</v>
      </c>
      <c r="L2763" s="39" t="s">
        <v>8532</v>
      </c>
    </row>
    <row r="2764" spans="1:13">
      <c r="A2764" s="39" t="s">
        <v>8540</v>
      </c>
      <c r="B2764" s="39" t="s">
        <v>8541</v>
      </c>
      <c r="C2764" s="39" t="s">
        <v>8542</v>
      </c>
      <c r="D2764" s="39" t="s">
        <v>7047</v>
      </c>
      <c r="E2764" s="39" t="s">
        <v>8543</v>
      </c>
      <c r="F2764" s="177" t="s">
        <v>8544</v>
      </c>
      <c r="G2764" s="177" t="s">
        <v>8545</v>
      </c>
      <c r="I2764" s="177" t="s">
        <v>32</v>
      </c>
      <c r="J2764" s="39" t="s">
        <v>3219</v>
      </c>
      <c r="K2764" s="39" t="s">
        <v>546</v>
      </c>
    </row>
    <row r="2765" spans="1:13">
      <c r="A2765" s="39" t="s">
        <v>8546</v>
      </c>
      <c r="B2765" s="39" t="s">
        <v>8547</v>
      </c>
      <c r="C2765" s="39" t="s">
        <v>35</v>
      </c>
      <c r="D2765" s="39" t="s">
        <v>339</v>
      </c>
      <c r="E2765" s="39" t="s">
        <v>397</v>
      </c>
      <c r="F2765" s="177" t="s">
        <v>8548</v>
      </c>
      <c r="G2765" s="177" t="s">
        <v>18</v>
      </c>
      <c r="H2765" s="177" t="s">
        <v>18</v>
      </c>
      <c r="I2765" s="177" t="s">
        <v>32</v>
      </c>
      <c r="J2765" s="39" t="s">
        <v>5280</v>
      </c>
      <c r="K2765" s="39" t="s">
        <v>485</v>
      </c>
      <c r="M2765" s="69" t="s">
        <v>26</v>
      </c>
    </row>
    <row r="2766" spans="1:13">
      <c r="A2766" s="39" t="s">
        <v>8549</v>
      </c>
      <c r="B2766" s="39" t="s">
        <v>8550</v>
      </c>
      <c r="C2766" s="39" t="s">
        <v>35</v>
      </c>
      <c r="D2766" s="39" t="s">
        <v>339</v>
      </c>
      <c r="E2766" s="39" t="s">
        <v>397</v>
      </c>
      <c r="F2766" s="177" t="s">
        <v>8551</v>
      </c>
      <c r="G2766" s="177" t="s">
        <v>18</v>
      </c>
      <c r="H2766" s="177" t="s">
        <v>18</v>
      </c>
      <c r="I2766" s="177" t="s">
        <v>23</v>
      </c>
      <c r="J2766" s="39" t="s">
        <v>18</v>
      </c>
      <c r="K2766" s="39" t="s">
        <v>485</v>
      </c>
    </row>
    <row r="2767" spans="1:13">
      <c r="A2767" s="39" t="s">
        <v>8552</v>
      </c>
      <c r="B2767" s="39" t="s">
        <v>8553</v>
      </c>
      <c r="C2767" s="39" t="s">
        <v>35</v>
      </c>
      <c r="D2767" s="39" t="s">
        <v>339</v>
      </c>
      <c r="E2767" s="39" t="s">
        <v>397</v>
      </c>
      <c r="F2767" s="177" t="s">
        <v>8554</v>
      </c>
      <c r="G2767" s="177" t="s">
        <v>18</v>
      </c>
      <c r="H2767" s="177" t="s">
        <v>18</v>
      </c>
      <c r="I2767" s="177" t="s">
        <v>32</v>
      </c>
      <c r="J2767" s="39" t="s">
        <v>8555</v>
      </c>
      <c r="K2767" s="39" t="s">
        <v>546</v>
      </c>
      <c r="M2767" s="69" t="s">
        <v>26</v>
      </c>
    </row>
    <row r="2768" spans="1:13">
      <c r="A2768" s="39" t="s">
        <v>8556</v>
      </c>
      <c r="B2768" s="39" t="s">
        <v>8557</v>
      </c>
      <c r="C2768" s="39" t="s">
        <v>35</v>
      </c>
      <c r="D2768" s="39" t="s">
        <v>339</v>
      </c>
      <c r="E2768" s="39" t="s">
        <v>397</v>
      </c>
      <c r="F2768" s="39" t="s">
        <v>8558</v>
      </c>
      <c r="G2768" s="177" t="s">
        <v>18</v>
      </c>
      <c r="H2768" s="177" t="s">
        <v>18</v>
      </c>
      <c r="I2768" s="177" t="s">
        <v>32</v>
      </c>
      <c r="J2768" s="39" t="s">
        <v>5146</v>
      </c>
      <c r="K2768" s="39" t="s">
        <v>546</v>
      </c>
      <c r="M2768" s="69" t="s">
        <v>26</v>
      </c>
    </row>
    <row r="2769" spans="1:13">
      <c r="A2769" s="39" t="s">
        <v>8559</v>
      </c>
      <c r="B2769" s="39" t="s">
        <v>8560</v>
      </c>
      <c r="C2769" s="39" t="s">
        <v>35</v>
      </c>
      <c r="D2769" s="39" t="s">
        <v>339</v>
      </c>
      <c r="E2769" s="39" t="s">
        <v>397</v>
      </c>
      <c r="F2769" s="177" t="s">
        <v>8561</v>
      </c>
      <c r="G2769" s="177" t="s">
        <v>18</v>
      </c>
      <c r="H2769" s="177" t="s">
        <v>18</v>
      </c>
      <c r="I2769" s="177" t="s">
        <v>32</v>
      </c>
      <c r="J2769" s="39" t="s">
        <v>820</v>
      </c>
      <c r="K2769" s="39" t="s">
        <v>546</v>
      </c>
    </row>
    <row r="2770" spans="1:13">
      <c r="A2770" s="39" t="s">
        <v>8562</v>
      </c>
      <c r="B2770" s="39" t="s">
        <v>8563</v>
      </c>
      <c r="C2770" s="39" t="s">
        <v>35</v>
      </c>
      <c r="D2770" s="39" t="s">
        <v>339</v>
      </c>
      <c r="E2770" s="39" t="s">
        <v>397</v>
      </c>
      <c r="F2770" s="39" t="s">
        <v>8564</v>
      </c>
      <c r="G2770" s="177" t="s">
        <v>18</v>
      </c>
      <c r="H2770" s="177" t="s">
        <v>18</v>
      </c>
      <c r="I2770" s="177" t="s">
        <v>32</v>
      </c>
      <c r="J2770" s="39" t="s">
        <v>2958</v>
      </c>
      <c r="K2770" s="39" t="s">
        <v>485</v>
      </c>
    </row>
    <row r="2771" spans="1:13">
      <c r="A2771" s="39" t="s">
        <v>8565</v>
      </c>
      <c r="B2771" s="39" t="s">
        <v>8566</v>
      </c>
      <c r="C2771" s="39" t="s">
        <v>35</v>
      </c>
      <c r="D2771" s="39" t="s">
        <v>339</v>
      </c>
      <c r="E2771" s="39" t="s">
        <v>8567</v>
      </c>
      <c r="F2771" s="177" t="s">
        <v>8568</v>
      </c>
      <c r="G2771" s="177" t="s">
        <v>18</v>
      </c>
      <c r="H2771" s="177" t="s">
        <v>18</v>
      </c>
      <c r="I2771" s="177" t="s">
        <v>32</v>
      </c>
      <c r="J2771" s="39" t="s">
        <v>8569</v>
      </c>
      <c r="K2771" s="39" t="s">
        <v>7246</v>
      </c>
    </row>
    <row r="2772" spans="1:13">
      <c r="A2772" s="39" t="s">
        <v>8570</v>
      </c>
      <c r="B2772" s="39" t="s">
        <v>8571</v>
      </c>
      <c r="C2772" s="39" t="s">
        <v>35</v>
      </c>
      <c r="D2772" s="39" t="s">
        <v>339</v>
      </c>
      <c r="E2772" s="39" t="s">
        <v>397</v>
      </c>
      <c r="F2772" s="177" t="s">
        <v>8572</v>
      </c>
      <c r="G2772" s="177" t="s">
        <v>18</v>
      </c>
      <c r="H2772" s="177" t="s">
        <v>18</v>
      </c>
      <c r="I2772" s="177" t="s">
        <v>32</v>
      </c>
      <c r="J2772" s="39" t="s">
        <v>1398</v>
      </c>
      <c r="K2772" s="39" t="s">
        <v>485</v>
      </c>
      <c r="M2772" s="69" t="s">
        <v>26</v>
      </c>
    </row>
    <row r="2773" spans="1:13">
      <c r="A2773" s="39" t="s">
        <v>8573</v>
      </c>
      <c r="B2773" s="39" t="s">
        <v>8574</v>
      </c>
      <c r="C2773" s="39" t="s">
        <v>7888</v>
      </c>
      <c r="D2773" s="39" t="s">
        <v>339</v>
      </c>
      <c r="E2773" s="39" t="s">
        <v>8575</v>
      </c>
      <c r="F2773" s="177" t="s">
        <v>8576</v>
      </c>
      <c r="G2773" s="177" t="s">
        <v>18</v>
      </c>
      <c r="H2773" s="177" t="s">
        <v>18</v>
      </c>
      <c r="I2773" s="177" t="s">
        <v>23</v>
      </c>
      <c r="J2773" s="39" t="s">
        <v>18</v>
      </c>
      <c r="K2773" s="39" t="s">
        <v>485</v>
      </c>
    </row>
    <row r="2774" spans="1:13">
      <c r="A2774" s="39" t="s">
        <v>8577</v>
      </c>
      <c r="B2774" s="39" t="s">
        <v>8578</v>
      </c>
      <c r="C2774" s="39" t="s">
        <v>7888</v>
      </c>
      <c r="D2774" s="39" t="s">
        <v>339</v>
      </c>
      <c r="E2774" s="39" t="s">
        <v>8575</v>
      </c>
      <c r="F2774" s="177" t="s">
        <v>8579</v>
      </c>
      <c r="G2774" s="177" t="s">
        <v>18</v>
      </c>
      <c r="H2774" s="177" t="s">
        <v>18</v>
      </c>
      <c r="I2774" s="177" t="s">
        <v>23</v>
      </c>
      <c r="J2774" s="39" t="s">
        <v>18</v>
      </c>
      <c r="K2774" s="39" t="s">
        <v>485</v>
      </c>
    </row>
    <row r="2775" spans="1:13">
      <c r="A2775" s="39" t="s">
        <v>8580</v>
      </c>
      <c r="B2775" s="39" t="s">
        <v>8580</v>
      </c>
      <c r="C2775" s="39" t="s">
        <v>480</v>
      </c>
      <c r="D2775" s="39" t="s">
        <v>332</v>
      </c>
      <c r="E2775" s="39" t="s">
        <v>8193</v>
      </c>
      <c r="F2775" s="177" t="s">
        <v>8581</v>
      </c>
      <c r="G2775" s="177" t="s">
        <v>8582</v>
      </c>
      <c r="H2775" s="177" t="s">
        <v>8583</v>
      </c>
      <c r="I2775" s="177" t="s">
        <v>32</v>
      </c>
      <c r="J2775" s="39" t="s">
        <v>5758</v>
      </c>
      <c r="K2775" s="39" t="s">
        <v>485</v>
      </c>
    </row>
    <row r="2776" spans="1:13">
      <c r="A2776" s="39" t="s">
        <v>8584</v>
      </c>
      <c r="B2776" s="39" t="s">
        <v>8584</v>
      </c>
      <c r="C2776" s="39" t="s">
        <v>480</v>
      </c>
      <c r="D2776" s="39" t="s">
        <v>332</v>
      </c>
      <c r="E2776" s="39" t="s">
        <v>8193</v>
      </c>
      <c r="F2776" s="177" t="s">
        <v>8585</v>
      </c>
      <c r="G2776" s="177" t="s">
        <v>8586</v>
      </c>
      <c r="H2776" s="177" t="s">
        <v>8587</v>
      </c>
      <c r="I2776" s="177" t="s">
        <v>32</v>
      </c>
      <c r="J2776" s="39" t="s">
        <v>1463</v>
      </c>
      <c r="K2776" s="39" t="s">
        <v>802</v>
      </c>
    </row>
    <row r="2777" spans="1:13">
      <c r="A2777" s="39" t="s">
        <v>8588</v>
      </c>
      <c r="B2777" s="39" t="s">
        <v>8588</v>
      </c>
      <c r="C2777" s="39" t="s">
        <v>480</v>
      </c>
      <c r="D2777" s="39" t="s">
        <v>332</v>
      </c>
      <c r="E2777" s="39" t="s">
        <v>8193</v>
      </c>
      <c r="F2777" s="177" t="s">
        <v>8589</v>
      </c>
      <c r="G2777" s="177" t="s">
        <v>8590</v>
      </c>
      <c r="H2777" s="177" t="s">
        <v>8591</v>
      </c>
      <c r="I2777" s="177" t="s">
        <v>23</v>
      </c>
      <c r="J2777" s="39" t="s">
        <v>1614</v>
      </c>
      <c r="K2777" s="39" t="s">
        <v>802</v>
      </c>
    </row>
    <row r="2778" spans="1:13">
      <c r="A2778" s="39" t="s">
        <v>8592</v>
      </c>
      <c r="B2778" s="39" t="s">
        <v>8592</v>
      </c>
      <c r="C2778" s="39" t="s">
        <v>35</v>
      </c>
      <c r="D2778" s="39" t="s">
        <v>393</v>
      </c>
      <c r="E2778" s="39" t="s">
        <v>445</v>
      </c>
      <c r="F2778" s="419" t="s">
        <v>8593</v>
      </c>
      <c r="G2778" s="177" t="s">
        <v>18</v>
      </c>
      <c r="H2778" s="177" t="s">
        <v>18</v>
      </c>
      <c r="I2778" s="177" t="s">
        <v>32</v>
      </c>
      <c r="J2778" s="39" t="s">
        <v>1942</v>
      </c>
      <c r="K2778" s="39" t="s">
        <v>485</v>
      </c>
      <c r="M2778" s="69" t="s">
        <v>26</v>
      </c>
    </row>
    <row r="2779" spans="1:13">
      <c r="A2779" s="39" t="s">
        <v>8594</v>
      </c>
      <c r="B2779" s="39" t="s">
        <v>8594</v>
      </c>
      <c r="C2779" s="39" t="s">
        <v>4485</v>
      </c>
      <c r="D2779" s="39" t="s">
        <v>8595</v>
      </c>
      <c r="E2779" s="39" t="s">
        <v>8596</v>
      </c>
      <c r="F2779" s="177" t="s">
        <v>18</v>
      </c>
      <c r="G2779" s="177" t="s">
        <v>18</v>
      </c>
      <c r="H2779" s="177" t="s">
        <v>18</v>
      </c>
      <c r="I2779" s="177" t="s">
        <v>32</v>
      </c>
      <c r="J2779" s="39" t="s">
        <v>8597</v>
      </c>
      <c r="K2779" s="39" t="s">
        <v>485</v>
      </c>
    </row>
    <row r="2780" spans="1:13">
      <c r="A2780" s="39" t="s">
        <v>8598</v>
      </c>
      <c r="B2780" s="39" t="s">
        <v>8598</v>
      </c>
      <c r="C2780" s="39" t="s">
        <v>35</v>
      </c>
      <c r="D2780" s="39" t="s">
        <v>387</v>
      </c>
      <c r="E2780" s="39" t="s">
        <v>4871</v>
      </c>
      <c r="F2780" s="177" t="s">
        <v>8599</v>
      </c>
      <c r="G2780" s="177" t="s">
        <v>18</v>
      </c>
      <c r="H2780" s="177" t="s">
        <v>18</v>
      </c>
      <c r="I2780" s="177" t="s">
        <v>23</v>
      </c>
      <c r="J2780" s="39" t="s">
        <v>18</v>
      </c>
      <c r="K2780" s="39" t="s">
        <v>485</v>
      </c>
    </row>
    <row r="2781" spans="1:13">
      <c r="A2781" s="39" t="s">
        <v>8600</v>
      </c>
      <c r="B2781" s="39" t="s">
        <v>8600</v>
      </c>
      <c r="C2781" s="39" t="s">
        <v>35</v>
      </c>
      <c r="D2781" s="39" t="s">
        <v>387</v>
      </c>
      <c r="E2781" s="39" t="s">
        <v>4871</v>
      </c>
      <c r="F2781" s="177" t="s">
        <v>8601</v>
      </c>
      <c r="G2781" s="177" t="s">
        <v>18</v>
      </c>
      <c r="H2781" s="177" t="s">
        <v>18</v>
      </c>
      <c r="I2781" s="177" t="s">
        <v>23</v>
      </c>
      <c r="J2781" s="39" t="s">
        <v>18</v>
      </c>
      <c r="K2781" s="39" t="s">
        <v>485</v>
      </c>
    </row>
    <row r="2782" spans="1:13">
      <c r="A2782" s="39" t="s">
        <v>8602</v>
      </c>
      <c r="B2782" s="39" t="s">
        <v>8602</v>
      </c>
      <c r="C2782" s="39" t="s">
        <v>35</v>
      </c>
      <c r="D2782" s="39" t="s">
        <v>387</v>
      </c>
      <c r="E2782" s="39" t="s">
        <v>4871</v>
      </c>
      <c r="F2782" s="177" t="s">
        <v>8603</v>
      </c>
      <c r="G2782" s="177" t="s">
        <v>18</v>
      </c>
      <c r="H2782" s="177" t="s">
        <v>18</v>
      </c>
      <c r="I2782" s="177" t="s">
        <v>23</v>
      </c>
      <c r="J2782" s="39" t="s">
        <v>18</v>
      </c>
      <c r="K2782" s="39" t="s">
        <v>485</v>
      </c>
    </row>
    <row r="2783" spans="1:13">
      <c r="A2783" s="39" t="s">
        <v>8604</v>
      </c>
      <c r="B2783" s="39" t="s">
        <v>8604</v>
      </c>
      <c r="C2783" s="39" t="s">
        <v>35</v>
      </c>
      <c r="D2783" s="39" t="s">
        <v>387</v>
      </c>
      <c r="E2783" s="39" t="s">
        <v>4871</v>
      </c>
      <c r="F2783" s="177" t="s">
        <v>8605</v>
      </c>
      <c r="G2783" s="177" t="s">
        <v>18</v>
      </c>
      <c r="H2783" s="177" t="s">
        <v>18</v>
      </c>
      <c r="I2783" s="177" t="s">
        <v>23</v>
      </c>
      <c r="J2783" s="39" t="s">
        <v>18</v>
      </c>
      <c r="K2783" s="39" t="s">
        <v>485</v>
      </c>
    </row>
    <row r="2784" spans="1:13">
      <c r="A2784" s="39" t="s">
        <v>8606</v>
      </c>
      <c r="B2784" s="39" t="s">
        <v>8606</v>
      </c>
      <c r="C2784" s="39" t="s">
        <v>35</v>
      </c>
      <c r="D2784" s="39" t="s">
        <v>387</v>
      </c>
      <c r="E2784" s="39" t="s">
        <v>4871</v>
      </c>
      <c r="F2784" s="177" t="s">
        <v>8607</v>
      </c>
      <c r="G2784" s="177" t="s">
        <v>18</v>
      </c>
      <c r="H2784" s="177" t="s">
        <v>18</v>
      </c>
      <c r="I2784" s="177" t="s">
        <v>23</v>
      </c>
      <c r="J2784" s="39" t="s">
        <v>18</v>
      </c>
      <c r="K2784" s="39" t="s">
        <v>485</v>
      </c>
    </row>
    <row r="2785" spans="1:11">
      <c r="A2785" s="39" t="s">
        <v>8608</v>
      </c>
      <c r="B2785" s="39" t="s">
        <v>8608</v>
      </c>
      <c r="C2785" s="39" t="s">
        <v>35</v>
      </c>
      <c r="D2785" s="39" t="s">
        <v>387</v>
      </c>
      <c r="E2785" s="39" t="s">
        <v>4871</v>
      </c>
      <c r="F2785" s="177" t="s">
        <v>8609</v>
      </c>
      <c r="G2785" s="177" t="s">
        <v>18</v>
      </c>
      <c r="H2785" s="177" t="s">
        <v>18</v>
      </c>
      <c r="I2785" s="177" t="s">
        <v>23</v>
      </c>
      <c r="J2785" s="39" t="s">
        <v>18</v>
      </c>
      <c r="K2785" s="39" t="s">
        <v>485</v>
      </c>
    </row>
    <row r="2786" spans="1:11">
      <c r="A2786" s="39" t="s">
        <v>8610</v>
      </c>
      <c r="B2786" s="39" t="s">
        <v>8610</v>
      </c>
      <c r="C2786" s="39" t="s">
        <v>35</v>
      </c>
      <c r="D2786" s="39" t="s">
        <v>387</v>
      </c>
      <c r="E2786" s="39" t="s">
        <v>4871</v>
      </c>
      <c r="F2786" s="177" t="s">
        <v>8611</v>
      </c>
      <c r="G2786" s="177" t="s">
        <v>18</v>
      </c>
      <c r="H2786" s="177" t="s">
        <v>18</v>
      </c>
      <c r="I2786" s="177" t="s">
        <v>23</v>
      </c>
      <c r="J2786" s="39" t="s">
        <v>18</v>
      </c>
      <c r="K2786" s="39" t="s">
        <v>485</v>
      </c>
    </row>
    <row r="2787" spans="1:11">
      <c r="A2787" s="39" t="s">
        <v>8612</v>
      </c>
      <c r="B2787" s="39" t="s">
        <v>8612</v>
      </c>
      <c r="C2787" s="39" t="s">
        <v>35</v>
      </c>
      <c r="D2787" s="39" t="s">
        <v>387</v>
      </c>
      <c r="E2787" s="39" t="s">
        <v>4871</v>
      </c>
      <c r="F2787" s="177" t="s">
        <v>8613</v>
      </c>
      <c r="G2787" s="177" t="s">
        <v>18</v>
      </c>
      <c r="H2787" s="177" t="s">
        <v>18</v>
      </c>
      <c r="I2787" s="177" t="s">
        <v>23</v>
      </c>
      <c r="J2787" s="39" t="s">
        <v>18</v>
      </c>
      <c r="K2787" s="39" t="s">
        <v>485</v>
      </c>
    </row>
    <row r="2788" spans="1:11">
      <c r="A2788" s="39" t="s">
        <v>8614</v>
      </c>
      <c r="B2788" s="39" t="s">
        <v>8614</v>
      </c>
      <c r="C2788" s="39" t="s">
        <v>35</v>
      </c>
      <c r="D2788" s="39" t="s">
        <v>387</v>
      </c>
      <c r="E2788" s="39" t="s">
        <v>4871</v>
      </c>
      <c r="F2788" s="177" t="s">
        <v>8615</v>
      </c>
      <c r="G2788" s="177" t="s">
        <v>18</v>
      </c>
      <c r="H2788" s="177" t="s">
        <v>18</v>
      </c>
      <c r="I2788" s="177" t="s">
        <v>23</v>
      </c>
      <c r="J2788" s="39" t="s">
        <v>18</v>
      </c>
      <c r="K2788" s="39" t="s">
        <v>485</v>
      </c>
    </row>
    <row r="2789" spans="1:11">
      <c r="A2789" s="39" t="s">
        <v>8616</v>
      </c>
      <c r="B2789" s="39" t="s">
        <v>8616</v>
      </c>
      <c r="C2789" s="39" t="s">
        <v>35</v>
      </c>
      <c r="D2789" s="39" t="s">
        <v>387</v>
      </c>
      <c r="E2789" s="39" t="s">
        <v>4871</v>
      </c>
      <c r="F2789" s="177" t="s">
        <v>8617</v>
      </c>
      <c r="G2789" s="177" t="s">
        <v>18</v>
      </c>
      <c r="H2789" s="177" t="s">
        <v>18</v>
      </c>
      <c r="I2789" s="177" t="s">
        <v>23</v>
      </c>
      <c r="J2789" s="39" t="s">
        <v>18</v>
      </c>
      <c r="K2789" s="39" t="s">
        <v>485</v>
      </c>
    </row>
    <row r="2790" spans="1:11">
      <c r="A2790" s="39" t="s">
        <v>8618</v>
      </c>
      <c r="B2790" s="39" t="s">
        <v>8618</v>
      </c>
      <c r="C2790" s="39" t="s">
        <v>35</v>
      </c>
      <c r="D2790" s="39" t="s">
        <v>387</v>
      </c>
      <c r="E2790" s="39" t="s">
        <v>497</v>
      </c>
      <c r="F2790" s="177" t="s">
        <v>8619</v>
      </c>
      <c r="G2790" s="177" t="s">
        <v>18</v>
      </c>
      <c r="H2790" s="177" t="s">
        <v>18</v>
      </c>
      <c r="I2790" s="177" t="s">
        <v>23</v>
      </c>
      <c r="J2790" s="39" t="s">
        <v>18</v>
      </c>
      <c r="K2790" s="39" t="s">
        <v>485</v>
      </c>
    </row>
    <row r="2791" spans="1:11">
      <c r="A2791" s="39" t="s">
        <v>8620</v>
      </c>
      <c r="B2791" s="39" t="s">
        <v>8620</v>
      </c>
      <c r="C2791" s="39" t="s">
        <v>35</v>
      </c>
      <c r="D2791" s="39" t="s">
        <v>387</v>
      </c>
      <c r="E2791" s="39" t="s">
        <v>4871</v>
      </c>
      <c r="F2791" s="177" t="s">
        <v>8621</v>
      </c>
      <c r="G2791" s="177" t="s">
        <v>18</v>
      </c>
      <c r="H2791" s="177" t="s">
        <v>18</v>
      </c>
      <c r="I2791" s="177" t="s">
        <v>23</v>
      </c>
      <c r="J2791" s="39" t="s">
        <v>18</v>
      </c>
      <c r="K2791" s="39" t="s">
        <v>485</v>
      </c>
    </row>
    <row r="2792" spans="1:11">
      <c r="A2792" s="39" t="s">
        <v>8622</v>
      </c>
      <c r="B2792" s="39" t="s">
        <v>8622</v>
      </c>
      <c r="C2792" s="39" t="s">
        <v>35</v>
      </c>
      <c r="D2792" s="39" t="s">
        <v>387</v>
      </c>
      <c r="E2792" s="39" t="s">
        <v>497</v>
      </c>
      <c r="F2792" s="177" t="s">
        <v>8623</v>
      </c>
      <c r="G2792" s="177" t="s">
        <v>18</v>
      </c>
      <c r="H2792" s="177" t="s">
        <v>18</v>
      </c>
      <c r="I2792" s="177" t="s">
        <v>23</v>
      </c>
      <c r="J2792" s="39" t="s">
        <v>18</v>
      </c>
      <c r="K2792" s="39" t="s">
        <v>485</v>
      </c>
    </row>
    <row r="2793" spans="1:11">
      <c r="A2793" s="39" t="s">
        <v>8624</v>
      </c>
      <c r="B2793" s="417" t="s">
        <v>8624</v>
      </c>
      <c r="C2793" s="39" t="s">
        <v>35</v>
      </c>
      <c r="D2793" s="39" t="s">
        <v>387</v>
      </c>
      <c r="E2793" s="39" t="s">
        <v>4871</v>
      </c>
      <c r="F2793" s="177" t="s">
        <v>8625</v>
      </c>
      <c r="G2793" s="177" t="s">
        <v>18</v>
      </c>
      <c r="H2793" s="177" t="s">
        <v>18</v>
      </c>
      <c r="I2793" s="177" t="s">
        <v>23</v>
      </c>
      <c r="J2793" s="39" t="s">
        <v>18</v>
      </c>
      <c r="K2793" s="39" t="s">
        <v>485</v>
      </c>
    </row>
    <row r="2794" spans="1:11">
      <c r="A2794" s="39" t="s">
        <v>8626</v>
      </c>
      <c r="B2794" s="39" t="s">
        <v>8626</v>
      </c>
      <c r="C2794" s="39" t="s">
        <v>35</v>
      </c>
      <c r="D2794" s="39" t="s">
        <v>387</v>
      </c>
      <c r="E2794" s="39" t="s">
        <v>497</v>
      </c>
      <c r="F2794" s="177" t="s">
        <v>8627</v>
      </c>
      <c r="G2794" s="177" t="s">
        <v>18</v>
      </c>
      <c r="H2794" s="177" t="s">
        <v>18</v>
      </c>
      <c r="I2794" s="177" t="s">
        <v>23</v>
      </c>
      <c r="J2794" s="39" t="s">
        <v>18</v>
      </c>
      <c r="K2794" s="39" t="s">
        <v>485</v>
      </c>
    </row>
    <row r="2795" spans="1:11">
      <c r="A2795" s="39" t="s">
        <v>8628</v>
      </c>
      <c r="B2795" s="39" t="s">
        <v>8628</v>
      </c>
      <c r="C2795" s="39" t="s">
        <v>35</v>
      </c>
      <c r="D2795" s="39" t="s">
        <v>387</v>
      </c>
      <c r="E2795" s="39" t="s">
        <v>497</v>
      </c>
      <c r="F2795" s="177" t="s">
        <v>8629</v>
      </c>
      <c r="G2795" s="177" t="s">
        <v>18</v>
      </c>
      <c r="H2795" s="177" t="s">
        <v>18</v>
      </c>
      <c r="I2795" s="177" t="s">
        <v>23</v>
      </c>
      <c r="J2795" s="39" t="s">
        <v>18</v>
      </c>
      <c r="K2795" s="39" t="s">
        <v>485</v>
      </c>
    </row>
    <row r="2796" spans="1:11">
      <c r="A2796" s="39" t="s">
        <v>8630</v>
      </c>
      <c r="B2796" s="39" t="s">
        <v>8630</v>
      </c>
      <c r="C2796" s="39" t="s">
        <v>35</v>
      </c>
      <c r="D2796" s="39" t="s">
        <v>387</v>
      </c>
      <c r="E2796" s="39" t="s">
        <v>4871</v>
      </c>
      <c r="F2796" s="177" t="s">
        <v>8631</v>
      </c>
      <c r="G2796" s="177" t="s">
        <v>18</v>
      </c>
      <c r="H2796" s="177" t="s">
        <v>18</v>
      </c>
      <c r="I2796" s="177" t="s">
        <v>23</v>
      </c>
      <c r="J2796" s="39" t="s">
        <v>18</v>
      </c>
      <c r="K2796" s="39" t="s">
        <v>485</v>
      </c>
    </row>
    <row r="2797" spans="1:11">
      <c r="A2797" s="39" t="s">
        <v>8632</v>
      </c>
      <c r="B2797" s="459" t="s">
        <v>8632</v>
      </c>
      <c r="C2797" s="39" t="s">
        <v>35</v>
      </c>
      <c r="D2797" s="39" t="s">
        <v>387</v>
      </c>
      <c r="E2797" s="39" t="s">
        <v>4871</v>
      </c>
      <c r="F2797" s="177" t="s">
        <v>8633</v>
      </c>
      <c r="G2797" s="177" t="s">
        <v>18</v>
      </c>
      <c r="H2797" s="177" t="s">
        <v>18</v>
      </c>
      <c r="I2797" s="177" t="s">
        <v>23</v>
      </c>
      <c r="J2797" s="39" t="s">
        <v>18</v>
      </c>
      <c r="K2797" s="39" t="s">
        <v>485</v>
      </c>
    </row>
    <row r="2798" spans="1:11">
      <c r="A2798" s="39" t="s">
        <v>8634</v>
      </c>
      <c r="B2798" s="39" t="s">
        <v>8634</v>
      </c>
      <c r="C2798" s="39" t="s">
        <v>35</v>
      </c>
      <c r="D2798" s="39" t="s">
        <v>387</v>
      </c>
      <c r="E2798" s="39" t="s">
        <v>497</v>
      </c>
      <c r="F2798" s="177" t="s">
        <v>8635</v>
      </c>
      <c r="G2798" s="177" t="s">
        <v>18</v>
      </c>
      <c r="H2798" s="177" t="s">
        <v>18</v>
      </c>
      <c r="I2798" s="177" t="s">
        <v>23</v>
      </c>
      <c r="J2798" s="39" t="s">
        <v>18</v>
      </c>
      <c r="K2798" s="39" t="s">
        <v>485</v>
      </c>
    </row>
    <row r="2799" spans="1:11">
      <c r="A2799" s="39" t="s">
        <v>8636</v>
      </c>
      <c r="B2799" s="39" t="s">
        <v>8636</v>
      </c>
      <c r="C2799" s="39" t="s">
        <v>35</v>
      </c>
      <c r="D2799" s="39" t="s">
        <v>387</v>
      </c>
      <c r="E2799" s="39" t="s">
        <v>4871</v>
      </c>
      <c r="F2799" s="177" t="s">
        <v>8637</v>
      </c>
      <c r="G2799" s="177" t="s">
        <v>18</v>
      </c>
      <c r="H2799" s="177" t="s">
        <v>18</v>
      </c>
      <c r="I2799" s="177" t="s">
        <v>23</v>
      </c>
      <c r="J2799" s="39" t="s">
        <v>18</v>
      </c>
      <c r="K2799" s="39" t="s">
        <v>485</v>
      </c>
    </row>
    <row r="2800" spans="1:11">
      <c r="A2800" s="39" t="s">
        <v>8638</v>
      </c>
      <c r="B2800" s="39" t="s">
        <v>8638</v>
      </c>
      <c r="C2800" s="39" t="s">
        <v>35</v>
      </c>
      <c r="D2800" s="39" t="s">
        <v>387</v>
      </c>
      <c r="E2800" s="39" t="s">
        <v>497</v>
      </c>
      <c r="F2800" s="177" t="s">
        <v>8639</v>
      </c>
      <c r="G2800" s="177" t="s">
        <v>18</v>
      </c>
      <c r="H2800" s="177" t="s">
        <v>18</v>
      </c>
      <c r="I2800" s="177" t="s">
        <v>23</v>
      </c>
      <c r="J2800" s="39" t="s">
        <v>18</v>
      </c>
      <c r="K2800" s="39" t="s">
        <v>485</v>
      </c>
    </row>
    <row r="2801" spans="1:11">
      <c r="A2801" s="39" t="s">
        <v>8640</v>
      </c>
      <c r="B2801" s="39" t="s">
        <v>8640</v>
      </c>
      <c r="C2801" s="39" t="s">
        <v>35</v>
      </c>
      <c r="D2801" s="39" t="s">
        <v>387</v>
      </c>
      <c r="E2801" s="39" t="s">
        <v>4871</v>
      </c>
      <c r="F2801" s="177" t="s">
        <v>8641</v>
      </c>
      <c r="G2801" s="177" t="s">
        <v>18</v>
      </c>
      <c r="H2801" s="177" t="s">
        <v>18</v>
      </c>
      <c r="I2801" s="177" t="s">
        <v>23</v>
      </c>
      <c r="J2801" s="39" t="s">
        <v>18</v>
      </c>
      <c r="K2801" s="39" t="s">
        <v>485</v>
      </c>
    </row>
    <row r="2802" spans="1:11">
      <c r="A2802" s="39" t="s">
        <v>8642</v>
      </c>
      <c r="B2802" s="39" t="s">
        <v>8642</v>
      </c>
      <c r="C2802" s="39" t="s">
        <v>35</v>
      </c>
      <c r="D2802" s="39" t="s">
        <v>387</v>
      </c>
      <c r="E2802" s="39" t="s">
        <v>4871</v>
      </c>
      <c r="F2802" s="177" t="s">
        <v>8643</v>
      </c>
      <c r="G2802" s="177" t="s">
        <v>18</v>
      </c>
      <c r="H2802" s="177" t="s">
        <v>18</v>
      </c>
      <c r="I2802" s="177" t="s">
        <v>23</v>
      </c>
      <c r="J2802" s="39" t="s">
        <v>18</v>
      </c>
      <c r="K2802" s="39" t="s">
        <v>485</v>
      </c>
    </row>
    <row r="2803" spans="1:11">
      <c r="A2803" s="39" t="s">
        <v>8644</v>
      </c>
      <c r="B2803" s="39" t="s">
        <v>8644</v>
      </c>
      <c r="C2803" s="39" t="s">
        <v>35</v>
      </c>
      <c r="D2803" s="39" t="s">
        <v>387</v>
      </c>
      <c r="E2803" s="39" t="s">
        <v>497</v>
      </c>
      <c r="F2803" s="177" t="s">
        <v>8645</v>
      </c>
      <c r="G2803" s="177" t="s">
        <v>18</v>
      </c>
      <c r="H2803" s="177" t="s">
        <v>18</v>
      </c>
      <c r="I2803" s="177" t="s">
        <v>23</v>
      </c>
      <c r="J2803" s="39" t="s">
        <v>18</v>
      </c>
      <c r="K2803" s="39" t="s">
        <v>485</v>
      </c>
    </row>
    <row r="2804" spans="1:11">
      <c r="A2804" s="39" t="s">
        <v>8646</v>
      </c>
      <c r="B2804" s="39" t="s">
        <v>8646</v>
      </c>
      <c r="C2804" s="39" t="s">
        <v>35</v>
      </c>
      <c r="D2804" s="39" t="s">
        <v>387</v>
      </c>
      <c r="E2804" s="39" t="s">
        <v>497</v>
      </c>
      <c r="F2804" s="177" t="s">
        <v>8647</v>
      </c>
      <c r="G2804" s="177" t="s">
        <v>18</v>
      </c>
      <c r="H2804" s="177" t="s">
        <v>18</v>
      </c>
      <c r="I2804" s="177" t="s">
        <v>23</v>
      </c>
      <c r="J2804" s="39" t="s">
        <v>18</v>
      </c>
      <c r="K2804" s="39" t="s">
        <v>485</v>
      </c>
    </row>
    <row r="2805" spans="1:11">
      <c r="A2805" s="39" t="s">
        <v>8648</v>
      </c>
      <c r="B2805" s="39" t="s">
        <v>8648</v>
      </c>
      <c r="C2805" s="39" t="s">
        <v>35</v>
      </c>
      <c r="D2805" s="39" t="s">
        <v>387</v>
      </c>
      <c r="E2805" s="39" t="s">
        <v>4871</v>
      </c>
      <c r="F2805" s="177" t="s">
        <v>8649</v>
      </c>
      <c r="G2805" s="177" t="s">
        <v>18</v>
      </c>
      <c r="H2805" s="177" t="s">
        <v>18</v>
      </c>
      <c r="I2805" s="177" t="s">
        <v>23</v>
      </c>
      <c r="J2805" s="39" t="s">
        <v>18</v>
      </c>
      <c r="K2805" s="39" t="s">
        <v>485</v>
      </c>
    </row>
    <row r="2806" spans="1:11">
      <c r="A2806" s="39" t="s">
        <v>8650</v>
      </c>
      <c r="B2806" s="39" t="s">
        <v>8650</v>
      </c>
      <c r="C2806" s="39" t="s">
        <v>35</v>
      </c>
      <c r="D2806" s="39" t="s">
        <v>387</v>
      </c>
      <c r="E2806" s="39" t="s">
        <v>497</v>
      </c>
      <c r="F2806" s="177" t="s">
        <v>8651</v>
      </c>
      <c r="G2806" s="177" t="s">
        <v>18</v>
      </c>
      <c r="H2806" s="177" t="s">
        <v>18</v>
      </c>
      <c r="I2806" s="177" t="s">
        <v>23</v>
      </c>
      <c r="J2806" s="39" t="s">
        <v>18</v>
      </c>
      <c r="K2806" s="39" t="s">
        <v>485</v>
      </c>
    </row>
    <row r="2807" spans="1:11">
      <c r="A2807" s="39" t="s">
        <v>8652</v>
      </c>
      <c r="B2807" s="39" t="s">
        <v>8652</v>
      </c>
      <c r="C2807" s="39" t="s">
        <v>35</v>
      </c>
      <c r="D2807" s="39" t="s">
        <v>387</v>
      </c>
      <c r="E2807" s="39" t="s">
        <v>4871</v>
      </c>
      <c r="F2807" s="177" t="s">
        <v>8653</v>
      </c>
      <c r="G2807" s="177" t="s">
        <v>18</v>
      </c>
      <c r="H2807" s="177" t="s">
        <v>18</v>
      </c>
      <c r="I2807" s="177" t="s">
        <v>23</v>
      </c>
      <c r="J2807" s="39" t="s">
        <v>18</v>
      </c>
      <c r="K2807" s="39" t="s">
        <v>485</v>
      </c>
    </row>
    <row r="2808" spans="1:11">
      <c r="A2808" s="39" t="s">
        <v>8654</v>
      </c>
      <c r="B2808" s="39" t="s">
        <v>8654</v>
      </c>
      <c r="C2808" s="39" t="s">
        <v>35</v>
      </c>
      <c r="D2808" s="39" t="s">
        <v>387</v>
      </c>
      <c r="E2808" s="39" t="s">
        <v>4871</v>
      </c>
      <c r="F2808" s="177" t="s">
        <v>8655</v>
      </c>
      <c r="G2808" s="177" t="s">
        <v>18</v>
      </c>
      <c r="H2808" s="177" t="s">
        <v>18</v>
      </c>
      <c r="I2808" s="177" t="s">
        <v>23</v>
      </c>
      <c r="J2808" s="39" t="s">
        <v>18</v>
      </c>
      <c r="K2808" s="39" t="s">
        <v>485</v>
      </c>
    </row>
    <row r="2809" spans="1:11">
      <c r="A2809" s="39" t="s">
        <v>8656</v>
      </c>
      <c r="B2809" s="39" t="s">
        <v>8656</v>
      </c>
      <c r="C2809" s="39" t="s">
        <v>35</v>
      </c>
      <c r="D2809" s="39" t="s">
        <v>387</v>
      </c>
      <c r="E2809" s="39" t="s">
        <v>4871</v>
      </c>
      <c r="F2809" s="177" t="s">
        <v>8657</v>
      </c>
      <c r="G2809" s="177" t="s">
        <v>18</v>
      </c>
      <c r="H2809" s="177" t="s">
        <v>18</v>
      </c>
      <c r="I2809" s="177" t="s">
        <v>23</v>
      </c>
      <c r="J2809" s="39" t="s">
        <v>18</v>
      </c>
      <c r="K2809" s="39" t="s">
        <v>485</v>
      </c>
    </row>
    <row r="2810" spans="1:11">
      <c r="A2810" s="39" t="s">
        <v>8658</v>
      </c>
      <c r="B2810" s="39" t="s">
        <v>8658</v>
      </c>
      <c r="C2810" s="39" t="s">
        <v>35</v>
      </c>
      <c r="D2810" s="39" t="s">
        <v>387</v>
      </c>
      <c r="E2810" s="39" t="s">
        <v>4871</v>
      </c>
      <c r="F2810" s="177" t="s">
        <v>8659</v>
      </c>
      <c r="G2810" s="177" t="s">
        <v>18</v>
      </c>
      <c r="H2810" s="177" t="s">
        <v>18</v>
      </c>
      <c r="I2810" s="177" t="s">
        <v>23</v>
      </c>
      <c r="J2810" s="39" t="s">
        <v>18</v>
      </c>
      <c r="K2810" s="39" t="s">
        <v>485</v>
      </c>
    </row>
    <row r="2811" spans="1:11">
      <c r="A2811" s="39" t="s">
        <v>8660</v>
      </c>
      <c r="B2811" s="39" t="s">
        <v>8660</v>
      </c>
      <c r="C2811" s="39" t="s">
        <v>35</v>
      </c>
      <c r="D2811" s="39" t="s">
        <v>387</v>
      </c>
      <c r="E2811" s="39" t="s">
        <v>4871</v>
      </c>
      <c r="F2811" s="177" t="s">
        <v>8661</v>
      </c>
      <c r="G2811" s="177" t="s">
        <v>18</v>
      </c>
      <c r="H2811" s="177" t="s">
        <v>18</v>
      </c>
      <c r="I2811" s="177" t="s">
        <v>23</v>
      </c>
      <c r="J2811" s="39" t="s">
        <v>18</v>
      </c>
      <c r="K2811" s="39" t="s">
        <v>485</v>
      </c>
    </row>
    <row r="2812" spans="1:11">
      <c r="A2812" s="39" t="s">
        <v>8662</v>
      </c>
      <c r="B2812" s="39" t="s">
        <v>8662</v>
      </c>
      <c r="C2812" s="39" t="s">
        <v>35</v>
      </c>
      <c r="D2812" s="39" t="s">
        <v>387</v>
      </c>
      <c r="E2812" s="39" t="s">
        <v>4871</v>
      </c>
      <c r="F2812" s="177" t="s">
        <v>8663</v>
      </c>
      <c r="G2812" s="177" t="s">
        <v>18</v>
      </c>
      <c r="H2812" s="177" t="s">
        <v>18</v>
      </c>
      <c r="I2812" s="177" t="s">
        <v>23</v>
      </c>
      <c r="J2812" s="39" t="s">
        <v>18</v>
      </c>
      <c r="K2812" s="39" t="s">
        <v>485</v>
      </c>
    </row>
    <row r="2813" spans="1:11">
      <c r="A2813" s="39" t="s">
        <v>8664</v>
      </c>
      <c r="B2813" s="39" t="s">
        <v>8664</v>
      </c>
      <c r="C2813" s="39" t="s">
        <v>35</v>
      </c>
      <c r="D2813" s="39" t="s">
        <v>387</v>
      </c>
      <c r="E2813" s="39" t="s">
        <v>4871</v>
      </c>
      <c r="F2813" s="177" t="s">
        <v>8665</v>
      </c>
      <c r="G2813" s="177" t="s">
        <v>18</v>
      </c>
      <c r="H2813" s="177" t="s">
        <v>18</v>
      </c>
      <c r="I2813" s="177" t="s">
        <v>23</v>
      </c>
      <c r="J2813" s="39" t="s">
        <v>18</v>
      </c>
      <c r="K2813" s="39" t="s">
        <v>485</v>
      </c>
    </row>
    <row r="2814" spans="1:11">
      <c r="A2814" s="39" t="s">
        <v>8666</v>
      </c>
      <c r="B2814" s="39" t="s">
        <v>8666</v>
      </c>
      <c r="C2814" s="39" t="s">
        <v>35</v>
      </c>
      <c r="D2814" s="39" t="s">
        <v>387</v>
      </c>
      <c r="E2814" s="39" t="s">
        <v>4871</v>
      </c>
      <c r="F2814" s="177" t="s">
        <v>8667</v>
      </c>
      <c r="G2814" s="177" t="s">
        <v>18</v>
      </c>
      <c r="H2814" s="177" t="s">
        <v>18</v>
      </c>
      <c r="I2814" s="177" t="s">
        <v>23</v>
      </c>
      <c r="J2814" s="39" t="s">
        <v>18</v>
      </c>
      <c r="K2814" s="39" t="s">
        <v>485</v>
      </c>
    </row>
    <row r="2815" spans="1:11">
      <c r="A2815" s="39" t="s">
        <v>8668</v>
      </c>
      <c r="B2815" s="39" t="s">
        <v>8668</v>
      </c>
      <c r="C2815" s="39" t="s">
        <v>35</v>
      </c>
      <c r="D2815" s="39" t="s">
        <v>387</v>
      </c>
      <c r="E2815" s="39" t="s">
        <v>4871</v>
      </c>
      <c r="F2815" s="177" t="s">
        <v>8669</v>
      </c>
      <c r="G2815" s="177" t="s">
        <v>18</v>
      </c>
      <c r="H2815" s="177" t="s">
        <v>18</v>
      </c>
      <c r="I2815" s="177" t="s">
        <v>23</v>
      </c>
      <c r="J2815" s="39" t="s">
        <v>18</v>
      </c>
      <c r="K2815" s="39" t="s">
        <v>485</v>
      </c>
    </row>
    <row r="2816" spans="1:11">
      <c r="A2816" s="39" t="s">
        <v>8670</v>
      </c>
      <c r="B2816" s="39" t="s">
        <v>8670</v>
      </c>
      <c r="C2816" s="39" t="s">
        <v>35</v>
      </c>
      <c r="D2816" s="39" t="s">
        <v>387</v>
      </c>
      <c r="E2816" s="39" t="s">
        <v>4871</v>
      </c>
      <c r="F2816" s="177" t="s">
        <v>8671</v>
      </c>
      <c r="G2816" s="177" t="s">
        <v>18</v>
      </c>
      <c r="H2816" s="177" t="s">
        <v>18</v>
      </c>
      <c r="I2816" s="177" t="s">
        <v>23</v>
      </c>
      <c r="J2816" s="39" t="s">
        <v>18</v>
      </c>
      <c r="K2816" s="39" t="s">
        <v>485</v>
      </c>
    </row>
    <row r="2817" spans="1:13">
      <c r="A2817" s="39" t="s">
        <v>8672</v>
      </c>
      <c r="B2817" s="39" t="s">
        <v>8672</v>
      </c>
      <c r="C2817" s="39" t="s">
        <v>35</v>
      </c>
      <c r="D2817" s="39" t="s">
        <v>393</v>
      </c>
      <c r="E2817" s="39" t="s">
        <v>8406</v>
      </c>
      <c r="F2817" s="177" t="s">
        <v>8673</v>
      </c>
      <c r="G2817" s="177" t="s">
        <v>18</v>
      </c>
      <c r="H2817" s="177" t="s">
        <v>18</v>
      </c>
      <c r="I2817" s="177" t="s">
        <v>23</v>
      </c>
      <c r="J2817" s="39" t="s">
        <v>18</v>
      </c>
      <c r="K2817" s="39" t="s">
        <v>485</v>
      </c>
    </row>
    <row r="2818" spans="1:13">
      <c r="A2818" s="39" t="s">
        <v>8674</v>
      </c>
      <c r="B2818" s="39" t="s">
        <v>8674</v>
      </c>
      <c r="C2818" s="39" t="s">
        <v>35</v>
      </c>
      <c r="D2818" s="39" t="s">
        <v>393</v>
      </c>
      <c r="E2818" s="39" t="s">
        <v>8406</v>
      </c>
      <c r="F2818" s="177" t="s">
        <v>8675</v>
      </c>
      <c r="G2818" s="177" t="s">
        <v>18</v>
      </c>
      <c r="H2818" s="177" t="s">
        <v>18</v>
      </c>
      <c r="I2818" s="177" t="s">
        <v>23</v>
      </c>
      <c r="J2818" s="39" t="s">
        <v>18</v>
      </c>
      <c r="K2818" s="39" t="s">
        <v>485</v>
      </c>
    </row>
    <row r="2819" spans="1:13">
      <c r="A2819" s="39" t="s">
        <v>8676</v>
      </c>
      <c r="B2819" s="39" t="s">
        <v>8676</v>
      </c>
      <c r="C2819" s="39" t="s">
        <v>35</v>
      </c>
      <c r="D2819" s="39" t="s">
        <v>387</v>
      </c>
      <c r="E2819" s="39" t="s">
        <v>4871</v>
      </c>
      <c r="F2819" s="177" t="s">
        <v>8677</v>
      </c>
      <c r="G2819" s="177" t="s">
        <v>18</v>
      </c>
      <c r="H2819" s="177" t="s">
        <v>18</v>
      </c>
      <c r="I2819" s="177" t="s">
        <v>23</v>
      </c>
      <c r="J2819" s="39" t="s">
        <v>18</v>
      </c>
      <c r="K2819" s="39" t="s">
        <v>485</v>
      </c>
    </row>
    <row r="2820" spans="1:13">
      <c r="A2820" s="39" t="s">
        <v>8678</v>
      </c>
      <c r="B2820" s="39" t="s">
        <v>8678</v>
      </c>
      <c r="C2820" s="39" t="s">
        <v>35</v>
      </c>
      <c r="D2820" s="39" t="s">
        <v>387</v>
      </c>
      <c r="E2820" s="39" t="s">
        <v>4871</v>
      </c>
      <c r="F2820" s="177" t="s">
        <v>8679</v>
      </c>
      <c r="G2820" s="177" t="s">
        <v>18</v>
      </c>
      <c r="H2820" s="177" t="s">
        <v>18</v>
      </c>
      <c r="I2820" s="177" t="s">
        <v>23</v>
      </c>
      <c r="J2820" s="39" t="s">
        <v>18</v>
      </c>
      <c r="K2820" s="39" t="s">
        <v>485</v>
      </c>
    </row>
    <row r="2821" spans="1:13">
      <c r="A2821" s="39" t="s">
        <v>8680</v>
      </c>
      <c r="B2821" s="39" t="s">
        <v>8680</v>
      </c>
      <c r="C2821" s="39" t="s">
        <v>35</v>
      </c>
      <c r="D2821" s="39" t="s">
        <v>387</v>
      </c>
      <c r="E2821" s="39" t="s">
        <v>4871</v>
      </c>
      <c r="F2821" s="177" t="s">
        <v>8681</v>
      </c>
      <c r="G2821" s="177" t="s">
        <v>18</v>
      </c>
      <c r="H2821" s="177" t="s">
        <v>18</v>
      </c>
      <c r="I2821" s="177" t="s">
        <v>32</v>
      </c>
      <c r="J2821" s="39" t="s">
        <v>2617</v>
      </c>
      <c r="K2821" s="39" t="s">
        <v>485</v>
      </c>
      <c r="M2821" s="69" t="s">
        <v>26</v>
      </c>
    </row>
    <row r="2822" spans="1:13">
      <c r="A2822" s="39" t="s">
        <v>8682</v>
      </c>
      <c r="B2822" s="39" t="s">
        <v>8682</v>
      </c>
      <c r="C2822" s="39" t="s">
        <v>35</v>
      </c>
      <c r="D2822" s="39" t="s">
        <v>393</v>
      </c>
      <c r="E2822" s="39" t="s">
        <v>445</v>
      </c>
      <c r="F2822" s="177" t="s">
        <v>8683</v>
      </c>
      <c r="G2822" s="177" t="s">
        <v>18</v>
      </c>
      <c r="H2822" s="177" t="s">
        <v>18</v>
      </c>
      <c r="I2822" s="177" t="s">
        <v>23</v>
      </c>
      <c r="J2822" s="39" t="s">
        <v>18</v>
      </c>
      <c r="K2822" s="39" t="s">
        <v>485</v>
      </c>
    </row>
    <row r="2823" spans="1:13">
      <c r="A2823" s="39" t="s">
        <v>8684</v>
      </c>
      <c r="B2823" s="39" t="s">
        <v>8684</v>
      </c>
      <c r="C2823" s="39" t="s">
        <v>35</v>
      </c>
      <c r="D2823" s="39" t="s">
        <v>393</v>
      </c>
      <c r="E2823" s="39" t="s">
        <v>445</v>
      </c>
      <c r="F2823" s="177" t="s">
        <v>8685</v>
      </c>
      <c r="G2823" s="177" t="s">
        <v>18</v>
      </c>
      <c r="H2823" s="177" t="s">
        <v>18</v>
      </c>
      <c r="I2823" s="177" t="s">
        <v>23</v>
      </c>
      <c r="J2823" s="39" t="s">
        <v>18</v>
      </c>
      <c r="K2823" s="39" t="s">
        <v>485</v>
      </c>
    </row>
    <row r="2824" spans="1:13">
      <c r="A2824" s="39" t="s">
        <v>8686</v>
      </c>
      <c r="B2824" s="39" t="s">
        <v>8686</v>
      </c>
      <c r="C2824" s="39" t="s">
        <v>35</v>
      </c>
      <c r="D2824" s="39" t="s">
        <v>393</v>
      </c>
      <c r="E2824" s="39" t="s">
        <v>8406</v>
      </c>
      <c r="F2824" s="177" t="s">
        <v>8687</v>
      </c>
      <c r="G2824" s="177" t="s">
        <v>18</v>
      </c>
      <c r="H2824" s="177" t="s">
        <v>18</v>
      </c>
      <c r="I2824" s="177" t="s">
        <v>23</v>
      </c>
      <c r="J2824" s="39" t="s">
        <v>18</v>
      </c>
      <c r="K2824" s="39" t="s">
        <v>485</v>
      </c>
    </row>
    <row r="2825" spans="1:13">
      <c r="A2825" s="39" t="s">
        <v>8688</v>
      </c>
      <c r="B2825" s="39" t="s">
        <v>8688</v>
      </c>
      <c r="C2825" s="39" t="s">
        <v>35</v>
      </c>
      <c r="D2825" s="39" t="s">
        <v>387</v>
      </c>
      <c r="E2825" s="39" t="s">
        <v>497</v>
      </c>
      <c r="F2825" s="177" t="s">
        <v>8689</v>
      </c>
      <c r="G2825" s="177" t="s">
        <v>18</v>
      </c>
      <c r="H2825" s="177" t="s">
        <v>18</v>
      </c>
      <c r="I2825" s="177" t="s">
        <v>23</v>
      </c>
      <c r="J2825" s="39" t="s">
        <v>18</v>
      </c>
      <c r="K2825" s="39" t="s">
        <v>485</v>
      </c>
    </row>
    <row r="2826" spans="1:13">
      <c r="A2826" s="39" t="s">
        <v>8690</v>
      </c>
      <c r="B2826" s="39" t="s">
        <v>8690</v>
      </c>
      <c r="C2826" s="39" t="s">
        <v>35</v>
      </c>
      <c r="D2826" s="39" t="s">
        <v>387</v>
      </c>
      <c r="E2826" s="39" t="s">
        <v>497</v>
      </c>
      <c r="F2826" s="177" t="s">
        <v>8691</v>
      </c>
      <c r="G2826" s="177" t="s">
        <v>18</v>
      </c>
      <c r="H2826" s="177" t="s">
        <v>18</v>
      </c>
      <c r="I2826" s="177" t="s">
        <v>23</v>
      </c>
      <c r="J2826" s="39" t="s">
        <v>18</v>
      </c>
      <c r="K2826" s="39" t="s">
        <v>485</v>
      </c>
    </row>
    <row r="2827" spans="1:13">
      <c r="A2827" s="39" t="s">
        <v>8692</v>
      </c>
      <c r="B2827" s="403" t="s">
        <v>8692</v>
      </c>
      <c r="C2827" s="39" t="s">
        <v>35</v>
      </c>
      <c r="D2827" s="39" t="s">
        <v>387</v>
      </c>
      <c r="E2827" s="39" t="s">
        <v>4871</v>
      </c>
      <c r="F2827" s="177" t="s">
        <v>8693</v>
      </c>
      <c r="G2827" s="177" t="s">
        <v>18</v>
      </c>
      <c r="H2827" s="177" t="s">
        <v>18</v>
      </c>
      <c r="I2827" s="177" t="s">
        <v>23</v>
      </c>
      <c r="J2827" s="39" t="s">
        <v>18</v>
      </c>
      <c r="K2827" s="39" t="s">
        <v>485</v>
      </c>
    </row>
    <row r="2828" spans="1:13">
      <c r="A2828" s="39" t="s">
        <v>8694</v>
      </c>
      <c r="B2828" s="39" t="s">
        <v>8694</v>
      </c>
      <c r="C2828" s="39" t="s">
        <v>35</v>
      </c>
      <c r="D2828" s="39" t="s">
        <v>393</v>
      </c>
      <c r="E2828" s="39" t="s">
        <v>445</v>
      </c>
      <c r="F2828" s="177" t="s">
        <v>8695</v>
      </c>
      <c r="G2828" s="177" t="s">
        <v>18</v>
      </c>
      <c r="H2828" s="177" t="s">
        <v>18</v>
      </c>
      <c r="I2828" s="177" t="s">
        <v>23</v>
      </c>
      <c r="J2828" s="39" t="s">
        <v>18</v>
      </c>
      <c r="K2828" s="39" t="s">
        <v>485</v>
      </c>
    </row>
    <row r="2829" spans="1:13">
      <c r="A2829" s="39" t="s">
        <v>8696</v>
      </c>
      <c r="B2829" s="39" t="s">
        <v>8696</v>
      </c>
      <c r="C2829" s="39" t="s">
        <v>8697</v>
      </c>
      <c r="D2829" s="39" t="s">
        <v>8698</v>
      </c>
      <c r="E2829" s="39" t="s">
        <v>8699</v>
      </c>
      <c r="F2829" s="177" t="s">
        <v>18</v>
      </c>
      <c r="G2829" s="177" t="s">
        <v>18</v>
      </c>
      <c r="H2829" s="177" t="s">
        <v>18</v>
      </c>
      <c r="I2829" s="177" t="s">
        <v>32</v>
      </c>
      <c r="J2829" s="39" t="s">
        <v>8597</v>
      </c>
      <c r="K2829" s="39" t="s">
        <v>485</v>
      </c>
      <c r="M2829" s="69" t="s">
        <v>26</v>
      </c>
    </row>
    <row r="2830" spans="1:13">
      <c r="A2830" s="39" t="s">
        <v>8700</v>
      </c>
      <c r="B2830" s="39" t="s">
        <v>8700</v>
      </c>
      <c r="C2830" s="39" t="s">
        <v>480</v>
      </c>
      <c r="D2830" s="39" t="s">
        <v>8701</v>
      </c>
      <c r="E2830" s="39" t="s">
        <v>8702</v>
      </c>
      <c r="F2830" s="177" t="s">
        <v>8703</v>
      </c>
      <c r="G2830" s="177" t="s">
        <v>18</v>
      </c>
      <c r="H2830" s="177" t="s">
        <v>18</v>
      </c>
      <c r="I2830" s="177" t="s">
        <v>23</v>
      </c>
      <c r="J2830" s="39" t="s">
        <v>18</v>
      </c>
      <c r="K2830" s="39" t="s">
        <v>485</v>
      </c>
      <c r="M2830" s="69" t="s">
        <v>26</v>
      </c>
    </row>
    <row r="2831" spans="1:13" s="420" customFormat="1">
      <c r="A2831" s="39" t="s">
        <v>8704</v>
      </c>
      <c r="B2831" s="39" t="s">
        <v>8704</v>
      </c>
      <c r="C2831" s="39" t="s">
        <v>35</v>
      </c>
      <c r="D2831" s="39" t="s">
        <v>393</v>
      </c>
      <c r="E2831" s="39" t="s">
        <v>445</v>
      </c>
      <c r="F2831" s="177" t="s">
        <v>8705</v>
      </c>
      <c r="G2831" s="177" t="s">
        <v>18</v>
      </c>
      <c r="H2831" s="177" t="s">
        <v>18</v>
      </c>
      <c r="I2831" s="177" t="s">
        <v>23</v>
      </c>
      <c r="J2831" s="39" t="s">
        <v>18</v>
      </c>
      <c r="K2831" s="39" t="s">
        <v>485</v>
      </c>
      <c r="L2831" s="39"/>
      <c r="M2831" s="69" t="s">
        <v>26</v>
      </c>
    </row>
    <row r="2832" spans="1:13">
      <c r="A2832" s="39" t="s">
        <v>8706</v>
      </c>
      <c r="B2832" s="39" t="s">
        <v>8706</v>
      </c>
      <c r="C2832" s="39" t="s">
        <v>35</v>
      </c>
      <c r="D2832" s="39" t="s">
        <v>393</v>
      </c>
      <c r="E2832" s="39" t="s">
        <v>8406</v>
      </c>
      <c r="F2832" s="177" t="s">
        <v>8707</v>
      </c>
      <c r="G2832" s="177" t="s">
        <v>18</v>
      </c>
      <c r="H2832" s="177" t="s">
        <v>18</v>
      </c>
      <c r="I2832" s="177" t="s">
        <v>23</v>
      </c>
      <c r="J2832" s="39" t="s">
        <v>18</v>
      </c>
      <c r="K2832" s="39" t="s">
        <v>485</v>
      </c>
      <c r="M2832" s="69" t="s">
        <v>26</v>
      </c>
    </row>
    <row r="2833" spans="1:13">
      <c r="A2833" s="39" t="s">
        <v>8708</v>
      </c>
      <c r="B2833" s="39" t="s">
        <v>8708</v>
      </c>
      <c r="C2833" s="39" t="s">
        <v>35</v>
      </c>
      <c r="D2833" s="39" t="s">
        <v>393</v>
      </c>
      <c r="E2833" s="39" t="s">
        <v>8406</v>
      </c>
      <c r="F2833" s="177" t="s">
        <v>8709</v>
      </c>
      <c r="G2833" s="177" t="s">
        <v>18</v>
      </c>
      <c r="H2833" s="177" t="s">
        <v>18</v>
      </c>
      <c r="I2833" s="177" t="s">
        <v>23</v>
      </c>
      <c r="J2833" s="39" t="s">
        <v>18</v>
      </c>
      <c r="K2833" s="39" t="s">
        <v>485</v>
      </c>
      <c r="M2833" s="69" t="s">
        <v>26</v>
      </c>
    </row>
    <row r="2834" spans="1:13">
      <c r="A2834" s="39" t="s">
        <v>8710</v>
      </c>
      <c r="B2834" s="39" t="s">
        <v>8710</v>
      </c>
      <c r="C2834" s="39" t="s">
        <v>35</v>
      </c>
      <c r="D2834" s="39" t="s">
        <v>393</v>
      </c>
      <c r="E2834" s="39" t="s">
        <v>445</v>
      </c>
      <c r="F2834" s="177" t="s">
        <v>8711</v>
      </c>
      <c r="G2834" s="177" t="s">
        <v>18</v>
      </c>
      <c r="H2834" s="177" t="s">
        <v>18</v>
      </c>
      <c r="I2834" s="177" t="s">
        <v>23</v>
      </c>
      <c r="J2834" s="39" t="s">
        <v>18</v>
      </c>
      <c r="K2834" s="39" t="s">
        <v>485</v>
      </c>
      <c r="M2834" s="69" t="s">
        <v>26</v>
      </c>
    </row>
    <row r="2835" spans="1:13">
      <c r="A2835" s="39" t="s">
        <v>8712</v>
      </c>
      <c r="B2835" s="297" t="s">
        <v>8712</v>
      </c>
      <c r="C2835" s="39" t="s">
        <v>35</v>
      </c>
      <c r="D2835" s="39" t="s">
        <v>393</v>
      </c>
      <c r="E2835" s="39" t="s">
        <v>445</v>
      </c>
      <c r="F2835" s="476" t="s">
        <v>8713</v>
      </c>
      <c r="G2835" s="177" t="s">
        <v>18</v>
      </c>
      <c r="H2835" s="177" t="s">
        <v>18</v>
      </c>
      <c r="I2835" s="177" t="s">
        <v>23</v>
      </c>
      <c r="J2835" s="39" t="s">
        <v>18</v>
      </c>
      <c r="K2835" s="39" t="s">
        <v>485</v>
      </c>
      <c r="M2835" s="69" t="s">
        <v>26</v>
      </c>
    </row>
    <row r="2836" spans="1:13">
      <c r="A2836" s="39" t="s">
        <v>8714</v>
      </c>
      <c r="B2836" s="39" t="s">
        <v>8714</v>
      </c>
      <c r="C2836" s="39" t="s">
        <v>881</v>
      </c>
      <c r="D2836" s="39" t="s">
        <v>882</v>
      </c>
      <c r="E2836" s="39" t="s">
        <v>18</v>
      </c>
      <c r="F2836" s="177" t="s">
        <v>18</v>
      </c>
      <c r="G2836" s="177" t="s">
        <v>18</v>
      </c>
      <c r="H2836" s="177" t="s">
        <v>18</v>
      </c>
      <c r="I2836" s="177" t="s">
        <v>23</v>
      </c>
      <c r="J2836" s="39" t="s">
        <v>18</v>
      </c>
      <c r="K2836" s="39" t="s">
        <v>485</v>
      </c>
      <c r="M2836" s="69" t="s">
        <v>26</v>
      </c>
    </row>
    <row r="2837" spans="1:13">
      <c r="A2837" s="39" t="s">
        <v>8715</v>
      </c>
      <c r="B2837" s="39" t="s">
        <v>8715</v>
      </c>
      <c r="C2837" s="39" t="s">
        <v>881</v>
      </c>
      <c r="D2837" s="39" t="s">
        <v>882</v>
      </c>
      <c r="E2837" s="39" t="s">
        <v>18</v>
      </c>
      <c r="F2837" s="177" t="s">
        <v>18</v>
      </c>
      <c r="G2837" s="177" t="s">
        <v>18</v>
      </c>
      <c r="H2837" s="177" t="s">
        <v>18</v>
      </c>
      <c r="I2837" s="177" t="s">
        <v>32</v>
      </c>
      <c r="J2837" s="39" t="s">
        <v>3696</v>
      </c>
      <c r="K2837" s="39" t="s">
        <v>485</v>
      </c>
      <c r="M2837" s="69" t="s">
        <v>26</v>
      </c>
    </row>
    <row r="2838" spans="1:13">
      <c r="A2838" s="39" t="s">
        <v>8716</v>
      </c>
      <c r="B2838" s="39" t="s">
        <v>8716</v>
      </c>
      <c r="C2838" s="39" t="s">
        <v>881</v>
      </c>
      <c r="D2838" s="39" t="s">
        <v>882</v>
      </c>
      <c r="E2838" s="39" t="s">
        <v>18</v>
      </c>
      <c r="F2838" s="177" t="s">
        <v>18</v>
      </c>
      <c r="G2838" s="177" t="s">
        <v>18</v>
      </c>
      <c r="H2838" s="177" t="s">
        <v>18</v>
      </c>
      <c r="I2838" s="177" t="s">
        <v>23</v>
      </c>
      <c r="J2838" s="39" t="s">
        <v>18</v>
      </c>
      <c r="K2838" s="39" t="s">
        <v>485</v>
      </c>
      <c r="M2838" s="69" t="s">
        <v>26</v>
      </c>
    </row>
    <row r="2839" spans="1:13">
      <c r="A2839" s="39" t="s">
        <v>8717</v>
      </c>
      <c r="B2839" s="39" t="s">
        <v>8717</v>
      </c>
      <c r="C2839" s="39" t="s">
        <v>881</v>
      </c>
      <c r="D2839" s="39" t="s">
        <v>882</v>
      </c>
      <c r="E2839" s="39" t="s">
        <v>18</v>
      </c>
      <c r="F2839" s="177" t="s">
        <v>18</v>
      </c>
      <c r="G2839" s="177" t="s">
        <v>18</v>
      </c>
      <c r="H2839" s="177" t="s">
        <v>18</v>
      </c>
      <c r="I2839" s="177" t="s">
        <v>23</v>
      </c>
      <c r="J2839" s="39" t="s">
        <v>18</v>
      </c>
      <c r="K2839" s="39" t="s">
        <v>485</v>
      </c>
      <c r="M2839" s="69" t="s">
        <v>26</v>
      </c>
    </row>
    <row r="2840" spans="1:13">
      <c r="A2840" s="39" t="s">
        <v>8718</v>
      </c>
      <c r="B2840" s="39" t="s">
        <v>8718</v>
      </c>
      <c r="C2840" s="39" t="s">
        <v>881</v>
      </c>
      <c r="D2840" s="39" t="s">
        <v>882</v>
      </c>
      <c r="E2840" s="39" t="s">
        <v>18</v>
      </c>
      <c r="F2840" s="177" t="s">
        <v>18</v>
      </c>
      <c r="G2840" s="177" t="s">
        <v>18</v>
      </c>
      <c r="H2840" s="177" t="s">
        <v>18</v>
      </c>
      <c r="I2840" s="177" t="s">
        <v>23</v>
      </c>
      <c r="J2840" s="39" t="s">
        <v>18</v>
      </c>
      <c r="K2840" s="39" t="s">
        <v>485</v>
      </c>
      <c r="M2840" s="69" t="s">
        <v>26</v>
      </c>
    </row>
    <row r="2841" spans="1:13">
      <c r="A2841" s="39" t="s">
        <v>8719</v>
      </c>
      <c r="B2841" s="39" t="s">
        <v>8719</v>
      </c>
      <c r="C2841" s="39" t="s">
        <v>881</v>
      </c>
      <c r="D2841" s="39" t="s">
        <v>882</v>
      </c>
      <c r="E2841" s="39" t="s">
        <v>18</v>
      </c>
      <c r="F2841" s="177" t="s">
        <v>18</v>
      </c>
      <c r="G2841" s="177" t="s">
        <v>18</v>
      </c>
      <c r="H2841" s="177" t="s">
        <v>18</v>
      </c>
      <c r="I2841" s="177" t="s">
        <v>23</v>
      </c>
      <c r="J2841" s="39" t="s">
        <v>18</v>
      </c>
      <c r="K2841" s="39" t="s">
        <v>485</v>
      </c>
      <c r="M2841" s="69" t="s">
        <v>26</v>
      </c>
    </row>
    <row r="2842" spans="1:13">
      <c r="A2842" s="39" t="s">
        <v>8720</v>
      </c>
      <c r="B2842" s="39" t="s">
        <v>8720</v>
      </c>
      <c r="C2842" s="39" t="s">
        <v>881</v>
      </c>
      <c r="D2842" s="39" t="s">
        <v>882</v>
      </c>
      <c r="E2842" s="39" t="s">
        <v>18</v>
      </c>
      <c r="F2842" s="177" t="s">
        <v>18</v>
      </c>
      <c r="G2842" s="177" t="s">
        <v>18</v>
      </c>
      <c r="H2842" s="177" t="s">
        <v>18</v>
      </c>
      <c r="I2842" s="177" t="s">
        <v>23</v>
      </c>
      <c r="J2842" s="39" t="s">
        <v>18</v>
      </c>
      <c r="K2842" s="39" t="s">
        <v>485</v>
      </c>
      <c r="M2842" s="69" t="s">
        <v>26</v>
      </c>
    </row>
    <row r="2843" spans="1:13">
      <c r="A2843" s="39" t="s">
        <v>8721</v>
      </c>
      <c r="B2843" s="39" t="s">
        <v>8721</v>
      </c>
      <c r="C2843" s="39" t="s">
        <v>881</v>
      </c>
      <c r="D2843" s="39" t="s">
        <v>882</v>
      </c>
      <c r="E2843" s="39" t="s">
        <v>18</v>
      </c>
      <c r="F2843" s="177" t="s">
        <v>18</v>
      </c>
      <c r="G2843" s="177" t="s">
        <v>18</v>
      </c>
      <c r="H2843" s="177" t="s">
        <v>18</v>
      </c>
      <c r="I2843" s="177" t="s">
        <v>23</v>
      </c>
      <c r="J2843" s="39" t="s">
        <v>18</v>
      </c>
      <c r="K2843" s="39" t="s">
        <v>485</v>
      </c>
      <c r="M2843" s="69" t="s">
        <v>26</v>
      </c>
    </row>
    <row r="2844" spans="1:13">
      <c r="A2844" s="39" t="s">
        <v>8722</v>
      </c>
      <c r="B2844" s="39" t="s">
        <v>8723</v>
      </c>
      <c r="C2844" s="39" t="s">
        <v>18</v>
      </c>
      <c r="D2844" s="177" t="s">
        <v>8724</v>
      </c>
      <c r="E2844" s="39" t="s">
        <v>18</v>
      </c>
      <c r="F2844" s="177" t="s">
        <v>18</v>
      </c>
      <c r="G2844" s="177" t="s">
        <v>18</v>
      </c>
      <c r="H2844" s="177" t="s">
        <v>18</v>
      </c>
      <c r="K2844" s="39" t="s">
        <v>485</v>
      </c>
      <c r="M2844" s="69" t="s">
        <v>26</v>
      </c>
    </row>
    <row r="2845" spans="1:13">
      <c r="A2845" s="39" t="s">
        <v>8725</v>
      </c>
      <c r="B2845" s="39" t="s">
        <v>8726</v>
      </c>
      <c r="C2845" s="39" t="s">
        <v>18</v>
      </c>
      <c r="D2845" s="177" t="s">
        <v>8727</v>
      </c>
      <c r="E2845" s="39" t="s">
        <v>18</v>
      </c>
      <c r="K2845" s="39" t="s">
        <v>485</v>
      </c>
      <c r="M2845" s="69" t="s">
        <v>26</v>
      </c>
    </row>
    <row r="2846" spans="1:13">
      <c r="A2846" s="39" t="s">
        <v>8728</v>
      </c>
      <c r="B2846" s="39" t="s">
        <v>8729</v>
      </c>
      <c r="C2846" s="39" t="s">
        <v>18</v>
      </c>
      <c r="D2846" s="177" t="s">
        <v>8730</v>
      </c>
      <c r="E2846" s="39" t="s">
        <v>18</v>
      </c>
      <c r="K2846" s="39" t="s">
        <v>485</v>
      </c>
      <c r="M2846" s="69" t="s">
        <v>26</v>
      </c>
    </row>
    <row r="2847" spans="1:13">
      <c r="A2847" s="39" t="s">
        <v>8731</v>
      </c>
      <c r="B2847" s="39" t="s">
        <v>8732</v>
      </c>
      <c r="C2847" s="39" t="s">
        <v>18</v>
      </c>
      <c r="D2847" s="177" t="s">
        <v>8733</v>
      </c>
      <c r="E2847" s="39" t="s">
        <v>18</v>
      </c>
      <c r="K2847" s="39" t="s">
        <v>485</v>
      </c>
      <c r="M2847" s="69" t="s">
        <v>26</v>
      </c>
    </row>
    <row r="2848" spans="1:13">
      <c r="A2848" s="39" t="s">
        <v>8734</v>
      </c>
      <c r="B2848" s="39" t="s">
        <v>8735</v>
      </c>
      <c r="C2848" s="39" t="s">
        <v>18</v>
      </c>
      <c r="D2848" s="177" t="s">
        <v>8736</v>
      </c>
      <c r="E2848" s="39" t="s">
        <v>18</v>
      </c>
      <c r="K2848" s="39" t="s">
        <v>485</v>
      </c>
      <c r="M2848" s="69" t="s">
        <v>26</v>
      </c>
    </row>
    <row r="2849" spans="1:13">
      <c r="A2849" s="39" t="s">
        <v>8737</v>
      </c>
      <c r="B2849" s="39" t="s">
        <v>8738</v>
      </c>
      <c r="C2849" s="39" t="s">
        <v>18</v>
      </c>
      <c r="D2849" s="177" t="s">
        <v>8739</v>
      </c>
      <c r="E2849" s="39" t="s">
        <v>18</v>
      </c>
      <c r="K2849" s="39" t="s">
        <v>485</v>
      </c>
      <c r="M2849" s="69" t="s">
        <v>26</v>
      </c>
    </row>
    <row r="2850" spans="1:13">
      <c r="A2850" s="39" t="s">
        <v>8740</v>
      </c>
      <c r="B2850" s="39" t="s">
        <v>8741</v>
      </c>
      <c r="C2850" s="39" t="s">
        <v>18</v>
      </c>
      <c r="D2850" s="177" t="s">
        <v>8742</v>
      </c>
      <c r="E2850" s="39" t="s">
        <v>18</v>
      </c>
      <c r="K2850" s="39" t="s">
        <v>485</v>
      </c>
      <c r="M2850" s="69" t="s">
        <v>26</v>
      </c>
    </row>
    <row r="2851" spans="1:13">
      <c r="A2851" s="39" t="s">
        <v>8743</v>
      </c>
      <c r="B2851" s="39" t="s">
        <v>8744</v>
      </c>
      <c r="C2851" s="39" t="s">
        <v>18</v>
      </c>
      <c r="D2851" s="177" t="s">
        <v>8745</v>
      </c>
      <c r="E2851" s="39" t="s">
        <v>18</v>
      </c>
      <c r="K2851" s="39" t="s">
        <v>485</v>
      </c>
      <c r="M2851" s="69" t="s">
        <v>26</v>
      </c>
    </row>
    <row r="2852" spans="1:13">
      <c r="A2852" s="39" t="s">
        <v>8746</v>
      </c>
      <c r="B2852" s="39" t="s">
        <v>8747</v>
      </c>
      <c r="C2852" s="39" t="s">
        <v>18</v>
      </c>
      <c r="D2852" s="177" t="s">
        <v>8748</v>
      </c>
      <c r="E2852" s="39" t="s">
        <v>18</v>
      </c>
      <c r="K2852" s="39" t="s">
        <v>485</v>
      </c>
      <c r="M2852" s="69" t="s">
        <v>26</v>
      </c>
    </row>
    <row r="2853" spans="1:13">
      <c r="A2853" s="39" t="s">
        <v>8749</v>
      </c>
      <c r="B2853" s="39" t="s">
        <v>8750</v>
      </c>
      <c r="C2853" s="39" t="s">
        <v>18</v>
      </c>
      <c r="D2853" s="177" t="s">
        <v>8751</v>
      </c>
      <c r="E2853" s="39" t="s">
        <v>18</v>
      </c>
      <c r="K2853" s="39" t="s">
        <v>485</v>
      </c>
      <c r="M2853" s="69" t="s">
        <v>26</v>
      </c>
    </row>
    <row r="2854" spans="1:13">
      <c r="A2854" s="39" t="s">
        <v>8752</v>
      </c>
      <c r="B2854" s="39" t="s">
        <v>8753</v>
      </c>
      <c r="C2854" s="39" t="s">
        <v>18</v>
      </c>
      <c r="D2854" s="177" t="s">
        <v>8754</v>
      </c>
      <c r="E2854" s="39" t="s">
        <v>18</v>
      </c>
      <c r="K2854" s="39" t="s">
        <v>485</v>
      </c>
      <c r="M2854" s="69" t="s">
        <v>26</v>
      </c>
    </row>
    <row r="2855" spans="1:13">
      <c r="A2855" s="39" t="s">
        <v>8755</v>
      </c>
      <c r="B2855" s="39" t="s">
        <v>8756</v>
      </c>
      <c r="C2855" s="39" t="s">
        <v>18</v>
      </c>
      <c r="D2855" s="177" t="s">
        <v>8757</v>
      </c>
      <c r="E2855" s="39" t="s">
        <v>18</v>
      </c>
      <c r="K2855" s="39" t="s">
        <v>485</v>
      </c>
      <c r="M2855" s="69" t="s">
        <v>26</v>
      </c>
    </row>
    <row r="2856" spans="1:13">
      <c r="A2856" s="39" t="s">
        <v>8758</v>
      </c>
      <c r="B2856" s="39" t="s">
        <v>8759</v>
      </c>
      <c r="C2856" s="39" t="s">
        <v>18</v>
      </c>
      <c r="D2856" s="177" t="s">
        <v>8760</v>
      </c>
      <c r="E2856" s="39" t="s">
        <v>18</v>
      </c>
      <c r="K2856" s="39" t="s">
        <v>485</v>
      </c>
      <c r="M2856" s="69" t="s">
        <v>26</v>
      </c>
    </row>
    <row r="2857" spans="1:13">
      <c r="A2857" s="39" t="s">
        <v>8761</v>
      </c>
      <c r="B2857" s="39" t="s">
        <v>8762</v>
      </c>
      <c r="C2857" s="39" t="s">
        <v>18</v>
      </c>
      <c r="D2857" s="177" t="s">
        <v>8763</v>
      </c>
      <c r="E2857" s="39" t="s">
        <v>18</v>
      </c>
      <c r="K2857" s="39" t="s">
        <v>485</v>
      </c>
      <c r="M2857" s="69" t="s">
        <v>26</v>
      </c>
    </row>
    <row r="2858" spans="1:13">
      <c r="A2858" s="39" t="s">
        <v>8764</v>
      </c>
      <c r="B2858" s="39" t="s">
        <v>8765</v>
      </c>
      <c r="C2858" s="39" t="s">
        <v>18</v>
      </c>
      <c r="D2858" s="177" t="s">
        <v>8766</v>
      </c>
      <c r="E2858" s="39" t="s">
        <v>18</v>
      </c>
      <c r="K2858" s="39" t="s">
        <v>485</v>
      </c>
      <c r="M2858" s="69" t="s">
        <v>26</v>
      </c>
    </row>
    <row r="2859" spans="1:13">
      <c r="A2859" s="39" t="s">
        <v>8767</v>
      </c>
      <c r="B2859" s="39" t="s">
        <v>8768</v>
      </c>
      <c r="C2859" s="39" t="s">
        <v>18</v>
      </c>
      <c r="D2859" s="177" t="s">
        <v>8769</v>
      </c>
      <c r="E2859" s="39" t="s">
        <v>18</v>
      </c>
      <c r="K2859" s="39" t="s">
        <v>485</v>
      </c>
      <c r="M2859" s="69" t="s">
        <v>26</v>
      </c>
    </row>
    <row r="2860" spans="1:13">
      <c r="A2860" s="39" t="s">
        <v>8770</v>
      </c>
      <c r="B2860" s="39" t="s">
        <v>8771</v>
      </c>
      <c r="C2860" s="39" t="s">
        <v>18</v>
      </c>
      <c r="D2860" s="177" t="s">
        <v>8772</v>
      </c>
      <c r="E2860" s="39" t="s">
        <v>18</v>
      </c>
      <c r="K2860" s="39" t="s">
        <v>485</v>
      </c>
      <c r="M2860" s="69" t="s">
        <v>26</v>
      </c>
    </row>
    <row r="2861" spans="1:13">
      <c r="A2861" s="39" t="s">
        <v>8773</v>
      </c>
      <c r="B2861" s="39" t="s">
        <v>8774</v>
      </c>
      <c r="C2861" s="39" t="s">
        <v>18</v>
      </c>
      <c r="D2861" s="177" t="s">
        <v>8775</v>
      </c>
      <c r="E2861" s="39" t="s">
        <v>18</v>
      </c>
      <c r="K2861" s="39" t="s">
        <v>485</v>
      </c>
      <c r="M2861" s="69" t="s">
        <v>26</v>
      </c>
    </row>
    <row r="2862" spans="1:13">
      <c r="A2862" s="39" t="s">
        <v>8776</v>
      </c>
      <c r="B2862" s="39" t="s">
        <v>8777</v>
      </c>
      <c r="C2862" s="39" t="s">
        <v>18</v>
      </c>
      <c r="D2862" s="177" t="s">
        <v>8778</v>
      </c>
      <c r="E2862" s="39" t="s">
        <v>18</v>
      </c>
      <c r="K2862" s="39" t="s">
        <v>485</v>
      </c>
      <c r="M2862" s="69" t="s">
        <v>26</v>
      </c>
    </row>
    <row r="2863" spans="1:13">
      <c r="A2863" s="39" t="s">
        <v>8779</v>
      </c>
      <c r="B2863" s="297" t="s">
        <v>8780</v>
      </c>
      <c r="C2863" s="39" t="s">
        <v>18</v>
      </c>
      <c r="D2863" s="177" t="s">
        <v>8781</v>
      </c>
      <c r="E2863" s="39" t="s">
        <v>18</v>
      </c>
      <c r="K2863" s="39" t="s">
        <v>485</v>
      </c>
      <c r="M2863" s="69" t="s">
        <v>26</v>
      </c>
    </row>
    <row r="2864" spans="1:13">
      <c r="A2864" s="39" t="s">
        <v>8782</v>
      </c>
      <c r="B2864" s="39" t="s">
        <v>8783</v>
      </c>
      <c r="C2864" s="39" t="s">
        <v>18</v>
      </c>
      <c r="D2864" s="177" t="s">
        <v>8784</v>
      </c>
      <c r="E2864" s="39" t="s">
        <v>18</v>
      </c>
      <c r="K2864" s="39" t="s">
        <v>485</v>
      </c>
      <c r="M2864" s="69" t="s">
        <v>26</v>
      </c>
    </row>
    <row r="2865" spans="1:13">
      <c r="A2865" s="39" t="s">
        <v>8785</v>
      </c>
      <c r="B2865" s="39" t="s">
        <v>8786</v>
      </c>
      <c r="C2865" s="39" t="s">
        <v>18</v>
      </c>
      <c r="D2865" s="177" t="s">
        <v>8787</v>
      </c>
      <c r="E2865" s="39" t="s">
        <v>18</v>
      </c>
      <c r="K2865" s="39" t="s">
        <v>485</v>
      </c>
      <c r="M2865" s="69" t="s">
        <v>26</v>
      </c>
    </row>
    <row r="2866" spans="1:13">
      <c r="A2866" s="39" t="s">
        <v>8788</v>
      </c>
      <c r="B2866" s="39" t="s">
        <v>8789</v>
      </c>
      <c r="C2866" s="39" t="s">
        <v>18</v>
      </c>
      <c r="D2866" s="177" t="s">
        <v>8790</v>
      </c>
      <c r="E2866" s="39" t="s">
        <v>18</v>
      </c>
      <c r="K2866" s="39" t="s">
        <v>485</v>
      </c>
      <c r="M2866" s="69" t="s">
        <v>26</v>
      </c>
    </row>
    <row r="2867" spans="1:13">
      <c r="A2867" s="39" t="s">
        <v>8791</v>
      </c>
      <c r="B2867" s="39" t="s">
        <v>8792</v>
      </c>
      <c r="C2867" s="39" t="s">
        <v>18</v>
      </c>
      <c r="D2867" s="177" t="s">
        <v>8793</v>
      </c>
      <c r="E2867" s="39" t="s">
        <v>18</v>
      </c>
      <c r="K2867" s="39" t="s">
        <v>485</v>
      </c>
      <c r="M2867" s="69" t="s">
        <v>26</v>
      </c>
    </row>
    <row r="2868" spans="1:13">
      <c r="A2868" s="39" t="s">
        <v>8794</v>
      </c>
      <c r="B2868" s="39" t="s">
        <v>8795</v>
      </c>
      <c r="C2868" s="39" t="s">
        <v>18</v>
      </c>
      <c r="D2868" s="177" t="s">
        <v>8796</v>
      </c>
      <c r="E2868" s="39" t="s">
        <v>18</v>
      </c>
      <c r="K2868" s="39" t="s">
        <v>485</v>
      </c>
      <c r="M2868" s="69" t="s">
        <v>26</v>
      </c>
    </row>
    <row r="2869" spans="1:13">
      <c r="A2869" s="39" t="s">
        <v>8797</v>
      </c>
      <c r="B2869" s="39" t="s">
        <v>8798</v>
      </c>
      <c r="C2869" s="39" t="s">
        <v>18</v>
      </c>
      <c r="D2869" s="177" t="s">
        <v>8799</v>
      </c>
      <c r="E2869" s="39" t="s">
        <v>18</v>
      </c>
      <c r="K2869" s="39" t="s">
        <v>485</v>
      </c>
      <c r="M2869" s="69" t="s">
        <v>26</v>
      </c>
    </row>
    <row r="2870" spans="1:13">
      <c r="A2870" s="39" t="s">
        <v>8800</v>
      </c>
      <c r="B2870" s="39" t="s">
        <v>8801</v>
      </c>
      <c r="C2870" s="39" t="s">
        <v>18</v>
      </c>
      <c r="D2870" s="177" t="s">
        <v>8802</v>
      </c>
      <c r="E2870" s="39" t="s">
        <v>18</v>
      </c>
      <c r="K2870" s="39" t="s">
        <v>485</v>
      </c>
      <c r="M2870" s="69" t="s">
        <v>26</v>
      </c>
    </row>
    <row r="2871" spans="1:13">
      <c r="A2871" s="39" t="s">
        <v>8803</v>
      </c>
      <c r="B2871" s="39" t="s">
        <v>8804</v>
      </c>
      <c r="C2871" s="39" t="s">
        <v>18</v>
      </c>
      <c r="D2871" s="177" t="s">
        <v>8805</v>
      </c>
      <c r="E2871" s="39" t="s">
        <v>18</v>
      </c>
      <c r="K2871" s="39" t="s">
        <v>485</v>
      </c>
      <c r="M2871" s="69" t="s">
        <v>26</v>
      </c>
    </row>
    <row r="2872" spans="1:13">
      <c r="A2872" s="39" t="s">
        <v>8806</v>
      </c>
      <c r="B2872" s="39" t="s">
        <v>8807</v>
      </c>
      <c r="C2872" s="39" t="s">
        <v>18</v>
      </c>
      <c r="D2872" s="177" t="s">
        <v>8808</v>
      </c>
      <c r="E2872" s="39" t="s">
        <v>18</v>
      </c>
      <c r="K2872" s="39" t="s">
        <v>485</v>
      </c>
      <c r="M2872" s="69" t="s">
        <v>26</v>
      </c>
    </row>
    <row r="2873" spans="1:13">
      <c r="A2873" s="39" t="s">
        <v>8809</v>
      </c>
      <c r="B2873" s="39" t="s">
        <v>8810</v>
      </c>
      <c r="C2873" s="39" t="s">
        <v>18</v>
      </c>
      <c r="D2873" s="177" t="s">
        <v>8811</v>
      </c>
      <c r="E2873" s="39" t="s">
        <v>18</v>
      </c>
      <c r="K2873" s="39" t="s">
        <v>485</v>
      </c>
      <c r="M2873" s="69" t="s">
        <v>26</v>
      </c>
    </row>
    <row r="2874" spans="1:13">
      <c r="A2874" s="39" t="s">
        <v>8812</v>
      </c>
      <c r="B2874" s="39" t="s">
        <v>8813</v>
      </c>
      <c r="C2874" s="39" t="s">
        <v>18</v>
      </c>
      <c r="D2874" s="177" t="s">
        <v>8814</v>
      </c>
      <c r="E2874" s="39" t="s">
        <v>18</v>
      </c>
      <c r="K2874" s="39" t="s">
        <v>485</v>
      </c>
      <c r="M2874" s="69" t="s">
        <v>26</v>
      </c>
    </row>
    <row r="2875" spans="1:13">
      <c r="A2875" s="39" t="s">
        <v>8815</v>
      </c>
      <c r="B2875" s="39" t="s">
        <v>8816</v>
      </c>
      <c r="C2875" s="39" t="s">
        <v>18</v>
      </c>
      <c r="D2875" s="177" t="s">
        <v>8817</v>
      </c>
      <c r="E2875" s="39" t="s">
        <v>18</v>
      </c>
      <c r="K2875" s="39" t="s">
        <v>485</v>
      </c>
      <c r="M2875" s="69" t="s">
        <v>26</v>
      </c>
    </row>
    <row r="2876" spans="1:13">
      <c r="A2876" s="39" t="s">
        <v>8818</v>
      </c>
      <c r="B2876" s="39" t="s">
        <v>8819</v>
      </c>
      <c r="C2876" s="39" t="s">
        <v>18</v>
      </c>
      <c r="D2876" s="177" t="s">
        <v>8820</v>
      </c>
      <c r="E2876" s="39" t="s">
        <v>18</v>
      </c>
      <c r="K2876" s="39" t="s">
        <v>485</v>
      </c>
      <c r="M2876" s="69" t="s">
        <v>26</v>
      </c>
    </row>
    <row r="2877" spans="1:13">
      <c r="A2877" s="39" t="s">
        <v>8821</v>
      </c>
      <c r="B2877" s="39" t="s">
        <v>8822</v>
      </c>
      <c r="C2877" s="39" t="s">
        <v>18</v>
      </c>
      <c r="D2877" s="177" t="s">
        <v>8823</v>
      </c>
      <c r="E2877" s="39" t="s">
        <v>18</v>
      </c>
      <c r="K2877" s="39" t="s">
        <v>485</v>
      </c>
      <c r="M2877" s="69" t="s">
        <v>26</v>
      </c>
    </row>
    <row r="2878" spans="1:13">
      <c r="A2878" s="39" t="s">
        <v>8824</v>
      </c>
      <c r="B2878" s="39" t="s">
        <v>8825</v>
      </c>
      <c r="C2878" s="39" t="s">
        <v>18</v>
      </c>
      <c r="D2878" s="177" t="s">
        <v>8826</v>
      </c>
      <c r="E2878" s="39" t="s">
        <v>18</v>
      </c>
      <c r="K2878" s="39" t="s">
        <v>485</v>
      </c>
      <c r="M2878" s="69" t="s">
        <v>26</v>
      </c>
    </row>
    <row r="2879" spans="1:13">
      <c r="A2879" s="39" t="s">
        <v>8827</v>
      </c>
      <c r="B2879" s="39" t="s">
        <v>8828</v>
      </c>
      <c r="C2879" s="39" t="s">
        <v>18</v>
      </c>
      <c r="D2879" s="177" t="s">
        <v>8829</v>
      </c>
      <c r="E2879" s="39" t="s">
        <v>18</v>
      </c>
      <c r="K2879" s="39" t="s">
        <v>485</v>
      </c>
      <c r="M2879" s="69" t="s">
        <v>26</v>
      </c>
    </row>
    <row r="2880" spans="1:13">
      <c r="A2880" s="39" t="s">
        <v>8830</v>
      </c>
      <c r="B2880" s="39" t="s">
        <v>8831</v>
      </c>
      <c r="C2880" s="39" t="s">
        <v>18</v>
      </c>
      <c r="D2880" s="177" t="s">
        <v>8832</v>
      </c>
      <c r="E2880" s="39" t="s">
        <v>18</v>
      </c>
      <c r="K2880" s="39" t="s">
        <v>485</v>
      </c>
      <c r="M2880" s="69" t="s">
        <v>26</v>
      </c>
    </row>
    <row r="2881" spans="1:13">
      <c r="A2881" s="39" t="s">
        <v>8833</v>
      </c>
      <c r="B2881" s="39" t="s">
        <v>8834</v>
      </c>
      <c r="C2881" s="39" t="s">
        <v>18</v>
      </c>
      <c r="D2881" s="177" t="s">
        <v>8835</v>
      </c>
      <c r="E2881" s="39" t="s">
        <v>18</v>
      </c>
      <c r="K2881" s="39" t="s">
        <v>485</v>
      </c>
      <c r="M2881" s="69" t="s">
        <v>26</v>
      </c>
    </row>
    <row r="2882" spans="1:13">
      <c r="A2882" s="39" t="s">
        <v>8836</v>
      </c>
      <c r="B2882" s="39" t="s">
        <v>8837</v>
      </c>
      <c r="C2882" s="39" t="s">
        <v>18</v>
      </c>
      <c r="D2882" s="177" t="s">
        <v>8838</v>
      </c>
      <c r="E2882" s="39" t="s">
        <v>18</v>
      </c>
      <c r="K2882" s="39" t="s">
        <v>485</v>
      </c>
      <c r="M2882" s="69" t="s">
        <v>26</v>
      </c>
    </row>
    <row r="2883" spans="1:13">
      <c r="A2883" s="39" t="s">
        <v>8839</v>
      </c>
      <c r="B2883" s="39" t="s">
        <v>8840</v>
      </c>
      <c r="C2883" s="39" t="s">
        <v>18</v>
      </c>
      <c r="D2883" s="177" t="s">
        <v>8841</v>
      </c>
      <c r="E2883" s="39" t="s">
        <v>18</v>
      </c>
      <c r="K2883" s="39" t="s">
        <v>485</v>
      </c>
      <c r="M2883" s="69" t="s">
        <v>26</v>
      </c>
    </row>
    <row r="2884" spans="1:13">
      <c r="A2884" s="39" t="s">
        <v>8842</v>
      </c>
      <c r="B2884" s="39" t="s">
        <v>8843</v>
      </c>
      <c r="C2884" s="39" t="s">
        <v>18</v>
      </c>
      <c r="D2884" s="177" t="s">
        <v>8844</v>
      </c>
      <c r="E2884" s="39" t="s">
        <v>18</v>
      </c>
      <c r="K2884" s="39" t="s">
        <v>485</v>
      </c>
      <c r="M2884" s="69" t="s">
        <v>26</v>
      </c>
    </row>
    <row r="2885" spans="1:13">
      <c r="A2885" s="39" t="s">
        <v>8845</v>
      </c>
      <c r="B2885" s="39" t="s">
        <v>8846</v>
      </c>
      <c r="C2885" s="39" t="s">
        <v>18</v>
      </c>
      <c r="D2885" s="177" t="s">
        <v>8847</v>
      </c>
      <c r="E2885" s="39" t="s">
        <v>18</v>
      </c>
      <c r="K2885" s="39" t="s">
        <v>485</v>
      </c>
      <c r="M2885" s="69" t="s">
        <v>26</v>
      </c>
    </row>
    <row r="2886" spans="1:13">
      <c r="A2886" s="39" t="s">
        <v>8848</v>
      </c>
      <c r="B2886" s="39" t="s">
        <v>8849</v>
      </c>
      <c r="C2886" s="39" t="s">
        <v>18</v>
      </c>
      <c r="D2886" s="177" t="s">
        <v>8850</v>
      </c>
      <c r="E2886" s="39" t="s">
        <v>18</v>
      </c>
      <c r="K2886" s="39" t="s">
        <v>485</v>
      </c>
      <c r="M2886" s="69" t="s">
        <v>26</v>
      </c>
    </row>
    <row r="2887" spans="1:13">
      <c r="A2887" s="39" t="s">
        <v>8851</v>
      </c>
      <c r="B2887" s="39" t="s">
        <v>8852</v>
      </c>
      <c r="C2887" s="39" t="s">
        <v>18</v>
      </c>
      <c r="D2887" s="177" t="s">
        <v>8853</v>
      </c>
      <c r="E2887" s="39" t="s">
        <v>18</v>
      </c>
      <c r="K2887" s="39" t="s">
        <v>485</v>
      </c>
      <c r="M2887" s="69" t="s">
        <v>26</v>
      </c>
    </row>
    <row r="2888" spans="1:13">
      <c r="A2888" s="39" t="s">
        <v>8854</v>
      </c>
      <c r="B2888" s="39" t="s">
        <v>8855</v>
      </c>
      <c r="C2888" s="39" t="s">
        <v>18</v>
      </c>
      <c r="D2888" s="177" t="s">
        <v>8856</v>
      </c>
      <c r="E2888" s="39" t="s">
        <v>18</v>
      </c>
      <c r="K2888" s="39" t="s">
        <v>485</v>
      </c>
      <c r="M2888" s="69" t="s">
        <v>26</v>
      </c>
    </row>
    <row r="2889" spans="1:13">
      <c r="A2889" s="39" t="s">
        <v>8857</v>
      </c>
      <c r="B2889" s="39" t="s">
        <v>8858</v>
      </c>
      <c r="C2889" s="39" t="s">
        <v>18</v>
      </c>
      <c r="D2889" s="177" t="s">
        <v>8859</v>
      </c>
      <c r="E2889" s="39" t="s">
        <v>18</v>
      </c>
      <c r="K2889" s="39" t="s">
        <v>485</v>
      </c>
      <c r="M2889" s="69" t="s">
        <v>26</v>
      </c>
    </row>
    <row r="2890" spans="1:13">
      <c r="A2890" s="39" t="s">
        <v>8860</v>
      </c>
      <c r="B2890" s="39" t="s">
        <v>8861</v>
      </c>
      <c r="C2890" s="39" t="s">
        <v>18</v>
      </c>
      <c r="D2890" s="177" t="s">
        <v>8862</v>
      </c>
      <c r="E2890" s="39" t="s">
        <v>18</v>
      </c>
      <c r="K2890" s="39" t="s">
        <v>485</v>
      </c>
      <c r="M2890" s="69" t="s">
        <v>26</v>
      </c>
    </row>
    <row r="2891" spans="1:13">
      <c r="A2891" s="39" t="s">
        <v>8863</v>
      </c>
      <c r="B2891" s="297" t="s">
        <v>8864</v>
      </c>
      <c r="C2891" s="39" t="s">
        <v>18</v>
      </c>
      <c r="D2891" s="177" t="s">
        <v>8865</v>
      </c>
      <c r="E2891" s="39" t="s">
        <v>18</v>
      </c>
      <c r="K2891" s="39" t="s">
        <v>485</v>
      </c>
      <c r="M2891" s="69" t="s">
        <v>26</v>
      </c>
    </row>
    <row r="2892" spans="1:13">
      <c r="A2892" s="39" t="s">
        <v>8866</v>
      </c>
      <c r="B2892" s="39" t="s">
        <v>8867</v>
      </c>
      <c r="C2892" s="39" t="s">
        <v>18</v>
      </c>
      <c r="D2892" s="177" t="s">
        <v>8868</v>
      </c>
      <c r="E2892" s="39" t="s">
        <v>18</v>
      </c>
      <c r="K2892" s="39" t="s">
        <v>485</v>
      </c>
      <c r="M2892" s="69" t="s">
        <v>26</v>
      </c>
    </row>
    <row r="2893" spans="1:13">
      <c r="A2893" s="39" t="s">
        <v>8869</v>
      </c>
      <c r="B2893" s="39" t="s">
        <v>8870</v>
      </c>
      <c r="C2893" s="39" t="s">
        <v>18</v>
      </c>
      <c r="D2893" s="177" t="s">
        <v>8871</v>
      </c>
      <c r="E2893" s="39" t="s">
        <v>18</v>
      </c>
      <c r="K2893" s="39" t="s">
        <v>485</v>
      </c>
      <c r="M2893" s="69" t="s">
        <v>26</v>
      </c>
    </row>
    <row r="2894" spans="1:13">
      <c r="A2894" s="39" t="s">
        <v>8872</v>
      </c>
      <c r="B2894" s="39" t="s">
        <v>8873</v>
      </c>
      <c r="C2894" s="39" t="s">
        <v>18</v>
      </c>
      <c r="D2894" s="177" t="s">
        <v>8874</v>
      </c>
      <c r="E2894" s="39" t="s">
        <v>18</v>
      </c>
      <c r="K2894" s="39" t="s">
        <v>485</v>
      </c>
      <c r="M2894" s="69" t="s">
        <v>26</v>
      </c>
    </row>
    <row r="2895" spans="1:13">
      <c r="A2895" s="39" t="s">
        <v>8875</v>
      </c>
      <c r="B2895" s="39" t="s">
        <v>8876</v>
      </c>
      <c r="C2895" s="39" t="s">
        <v>18</v>
      </c>
      <c r="D2895" s="177" t="s">
        <v>8877</v>
      </c>
      <c r="E2895" s="39" t="s">
        <v>18</v>
      </c>
      <c r="K2895" s="39" t="s">
        <v>485</v>
      </c>
      <c r="M2895" s="69" t="s">
        <v>26</v>
      </c>
    </row>
    <row r="2896" spans="1:13">
      <c r="A2896" s="39" t="s">
        <v>8878</v>
      </c>
      <c r="B2896" s="39" t="s">
        <v>8879</v>
      </c>
      <c r="C2896" s="39" t="s">
        <v>18</v>
      </c>
      <c r="D2896" s="177" t="s">
        <v>8880</v>
      </c>
      <c r="E2896" s="39" t="s">
        <v>18</v>
      </c>
      <c r="K2896" s="39" t="s">
        <v>485</v>
      </c>
      <c r="M2896" s="69" t="s">
        <v>26</v>
      </c>
    </row>
    <row r="2897" spans="1:13">
      <c r="A2897" s="39" t="s">
        <v>8881</v>
      </c>
      <c r="B2897" s="39" t="s">
        <v>8882</v>
      </c>
      <c r="C2897" s="39" t="s">
        <v>18</v>
      </c>
      <c r="D2897" s="177" t="s">
        <v>8883</v>
      </c>
      <c r="E2897" s="39" t="s">
        <v>18</v>
      </c>
      <c r="K2897" s="39" t="s">
        <v>485</v>
      </c>
      <c r="M2897" s="69" t="s">
        <v>26</v>
      </c>
    </row>
    <row r="2898" spans="1:13">
      <c r="A2898" s="39" t="s">
        <v>8884</v>
      </c>
      <c r="B2898" s="39" t="s">
        <v>8885</v>
      </c>
      <c r="C2898" s="39" t="s">
        <v>18</v>
      </c>
      <c r="D2898" s="177" t="s">
        <v>8886</v>
      </c>
      <c r="E2898" s="39" t="s">
        <v>18</v>
      </c>
      <c r="K2898" s="39" t="s">
        <v>485</v>
      </c>
      <c r="M2898" s="69" t="s">
        <v>26</v>
      </c>
    </row>
    <row r="2899" spans="1:13">
      <c r="A2899" s="39" t="s">
        <v>8887</v>
      </c>
      <c r="B2899" s="39" t="s">
        <v>8888</v>
      </c>
      <c r="C2899" s="39" t="s">
        <v>18</v>
      </c>
      <c r="D2899" s="177" t="s">
        <v>8889</v>
      </c>
      <c r="E2899" s="39" t="s">
        <v>18</v>
      </c>
      <c r="K2899" s="39" t="s">
        <v>485</v>
      </c>
      <c r="M2899" s="69" t="s">
        <v>26</v>
      </c>
    </row>
    <row r="2900" spans="1:13">
      <c r="A2900" s="39" t="s">
        <v>8890</v>
      </c>
      <c r="B2900" s="39" t="s">
        <v>8891</v>
      </c>
      <c r="C2900" s="39" t="s">
        <v>18</v>
      </c>
      <c r="D2900" s="177" t="s">
        <v>8892</v>
      </c>
      <c r="E2900" s="39" t="s">
        <v>18</v>
      </c>
      <c r="K2900" s="39" t="s">
        <v>485</v>
      </c>
      <c r="M2900" s="69" t="s">
        <v>26</v>
      </c>
    </row>
    <row r="2901" spans="1:13">
      <c r="A2901" s="39" t="s">
        <v>8893</v>
      </c>
      <c r="B2901" s="39" t="s">
        <v>8894</v>
      </c>
      <c r="C2901" s="39" t="s">
        <v>18</v>
      </c>
      <c r="D2901" s="177" t="s">
        <v>8895</v>
      </c>
      <c r="E2901" s="39" t="s">
        <v>18</v>
      </c>
      <c r="K2901" s="39" t="s">
        <v>485</v>
      </c>
      <c r="M2901" s="69" t="s">
        <v>26</v>
      </c>
    </row>
    <row r="2902" spans="1:13">
      <c r="A2902" s="39" t="s">
        <v>8896</v>
      </c>
      <c r="B2902" s="39" t="s">
        <v>8897</v>
      </c>
      <c r="C2902" s="39" t="s">
        <v>18</v>
      </c>
      <c r="D2902" s="177" t="s">
        <v>8898</v>
      </c>
      <c r="E2902" s="39" t="s">
        <v>18</v>
      </c>
      <c r="K2902" s="39" t="s">
        <v>485</v>
      </c>
      <c r="M2902" s="69" t="s">
        <v>26</v>
      </c>
    </row>
    <row r="2903" spans="1:13">
      <c r="A2903" s="39" t="s">
        <v>8899</v>
      </c>
      <c r="B2903" s="39" t="s">
        <v>8900</v>
      </c>
      <c r="C2903" s="39" t="s">
        <v>18</v>
      </c>
      <c r="D2903" s="177" t="s">
        <v>8901</v>
      </c>
      <c r="E2903" s="39" t="s">
        <v>18</v>
      </c>
      <c r="K2903" s="39" t="s">
        <v>485</v>
      </c>
      <c r="M2903" s="69" t="s">
        <v>26</v>
      </c>
    </row>
    <row r="2904" spans="1:13">
      <c r="A2904" s="39" t="s">
        <v>8902</v>
      </c>
      <c r="B2904" s="39" t="s">
        <v>8903</v>
      </c>
      <c r="C2904" s="39" t="s">
        <v>18</v>
      </c>
      <c r="D2904" s="177" t="s">
        <v>8904</v>
      </c>
      <c r="E2904" s="39" t="s">
        <v>18</v>
      </c>
      <c r="K2904" s="39" t="s">
        <v>485</v>
      </c>
      <c r="M2904" s="69" t="s">
        <v>26</v>
      </c>
    </row>
    <row r="2905" spans="1:13">
      <c r="A2905" s="39" t="s">
        <v>8905</v>
      </c>
      <c r="B2905" s="39" t="s">
        <v>8906</v>
      </c>
      <c r="C2905" s="39" t="s">
        <v>18</v>
      </c>
      <c r="D2905" s="177" t="s">
        <v>8907</v>
      </c>
      <c r="E2905" s="39" t="s">
        <v>18</v>
      </c>
      <c r="K2905" s="39" t="s">
        <v>485</v>
      </c>
      <c r="M2905" s="69" t="s">
        <v>26</v>
      </c>
    </row>
    <row r="2906" spans="1:13">
      <c r="A2906" s="39" t="s">
        <v>8908</v>
      </c>
      <c r="B2906" s="39" t="s">
        <v>8909</v>
      </c>
      <c r="C2906" s="39" t="s">
        <v>18</v>
      </c>
      <c r="D2906" s="177" t="s">
        <v>8910</v>
      </c>
      <c r="E2906" s="39" t="s">
        <v>18</v>
      </c>
      <c r="K2906" s="39" t="s">
        <v>485</v>
      </c>
      <c r="M2906" s="69" t="s">
        <v>26</v>
      </c>
    </row>
    <row r="2907" spans="1:13">
      <c r="A2907" s="39" t="s">
        <v>8911</v>
      </c>
      <c r="B2907" s="39" t="s">
        <v>8911</v>
      </c>
      <c r="C2907" s="39" t="s">
        <v>35</v>
      </c>
      <c r="D2907" s="478" t="s">
        <v>393</v>
      </c>
      <c r="E2907" s="39" t="s">
        <v>445</v>
      </c>
      <c r="F2907" s="177" t="s">
        <v>8912</v>
      </c>
      <c r="G2907" s="177" t="s">
        <v>18</v>
      </c>
      <c r="H2907" s="177" t="s">
        <v>18</v>
      </c>
      <c r="I2907" s="177" t="s">
        <v>32</v>
      </c>
      <c r="J2907" s="39" t="s">
        <v>3550</v>
      </c>
      <c r="K2907" s="39" t="s">
        <v>485</v>
      </c>
      <c r="M2907" s="69" t="s">
        <v>26</v>
      </c>
    </row>
    <row r="2908" spans="1:13">
      <c r="A2908" s="39" t="s">
        <v>8913</v>
      </c>
      <c r="B2908" s="39" t="s">
        <v>8913</v>
      </c>
      <c r="C2908" s="39" t="s">
        <v>35</v>
      </c>
      <c r="D2908" s="478" t="s">
        <v>393</v>
      </c>
      <c r="E2908" s="39" t="s">
        <v>445</v>
      </c>
      <c r="F2908" s="177" t="s">
        <v>8914</v>
      </c>
      <c r="G2908" s="177" t="s">
        <v>18</v>
      </c>
      <c r="H2908" s="177" t="s">
        <v>18</v>
      </c>
      <c r="I2908" s="177" t="s">
        <v>32</v>
      </c>
      <c r="J2908" s="39" t="s">
        <v>1676</v>
      </c>
      <c r="K2908" s="39" t="s">
        <v>485</v>
      </c>
      <c r="M2908" s="69" t="s">
        <v>26</v>
      </c>
    </row>
    <row r="2909" spans="1:13">
      <c r="A2909" s="39" t="s">
        <v>8915</v>
      </c>
      <c r="B2909" s="39" t="s">
        <v>8915</v>
      </c>
      <c r="C2909" s="39" t="s">
        <v>35</v>
      </c>
      <c r="D2909" s="39" t="s">
        <v>387</v>
      </c>
      <c r="E2909" s="258" t="s">
        <v>497</v>
      </c>
      <c r="F2909" s="177" t="s">
        <v>8916</v>
      </c>
      <c r="G2909" s="177" t="s">
        <v>18</v>
      </c>
      <c r="H2909" s="189" t="s">
        <v>18</v>
      </c>
      <c r="I2909" s="189" t="s">
        <v>32</v>
      </c>
      <c r="J2909" s="39" t="s">
        <v>1879</v>
      </c>
      <c r="K2909" s="39" t="s">
        <v>485</v>
      </c>
      <c r="M2909" s="69" t="s">
        <v>26</v>
      </c>
    </row>
    <row r="2910" spans="1:13">
      <c r="A2910" s="39" t="s">
        <v>8917</v>
      </c>
      <c r="B2910" s="39" t="s">
        <v>8917</v>
      </c>
      <c r="C2910" s="39" t="s">
        <v>35</v>
      </c>
      <c r="D2910" s="478" t="s">
        <v>387</v>
      </c>
      <c r="E2910" s="39" t="s">
        <v>497</v>
      </c>
      <c r="F2910" s="177" t="s">
        <v>8918</v>
      </c>
      <c r="G2910" s="177" t="s">
        <v>18</v>
      </c>
      <c r="H2910" s="177" t="s">
        <v>18</v>
      </c>
      <c r="I2910" s="177" t="s">
        <v>32</v>
      </c>
      <c r="J2910" s="39" t="s">
        <v>1676</v>
      </c>
      <c r="K2910" s="39" t="s">
        <v>485</v>
      </c>
      <c r="M2910" s="69" t="s">
        <v>26</v>
      </c>
    </row>
    <row r="2911" spans="1:13">
      <c r="A2911" s="39" t="s">
        <v>8919</v>
      </c>
      <c r="B2911" s="39" t="s">
        <v>8920</v>
      </c>
      <c r="C2911" s="39" t="s">
        <v>18</v>
      </c>
      <c r="D2911" s="478">
        <v>64</v>
      </c>
      <c r="E2911" s="39" t="s">
        <v>18</v>
      </c>
      <c r="K2911" s="39" t="s">
        <v>485</v>
      </c>
      <c r="M2911" s="69" t="s">
        <v>26</v>
      </c>
    </row>
    <row r="2912" spans="1:13">
      <c r="A2912" s="39" t="s">
        <v>8921</v>
      </c>
      <c r="B2912" s="39" t="s">
        <v>8922</v>
      </c>
      <c r="C2912" s="39" t="s">
        <v>18</v>
      </c>
      <c r="D2912" s="478">
        <v>65</v>
      </c>
      <c r="E2912" s="39" t="s">
        <v>18</v>
      </c>
      <c r="K2912" s="39" t="s">
        <v>485</v>
      </c>
      <c r="M2912" s="69" t="s">
        <v>26</v>
      </c>
    </row>
    <row r="2913" spans="1:13">
      <c r="A2913" s="39" t="s">
        <v>8923</v>
      </c>
      <c r="B2913" s="39" t="s">
        <v>8924</v>
      </c>
      <c r="C2913" s="39" t="s">
        <v>18</v>
      </c>
      <c r="D2913" s="478">
        <v>66</v>
      </c>
      <c r="E2913" s="39" t="s">
        <v>18</v>
      </c>
      <c r="K2913" s="39" t="s">
        <v>485</v>
      </c>
      <c r="M2913" s="69" t="s">
        <v>26</v>
      </c>
    </row>
    <row r="2914" spans="1:13">
      <c r="A2914" s="39" t="s">
        <v>8925</v>
      </c>
      <c r="B2914" s="39" t="s">
        <v>8926</v>
      </c>
      <c r="C2914" s="39" t="s">
        <v>18</v>
      </c>
      <c r="D2914" s="478">
        <v>67</v>
      </c>
      <c r="E2914" s="39" t="s">
        <v>18</v>
      </c>
      <c r="K2914" s="39" t="s">
        <v>485</v>
      </c>
      <c r="M2914" s="69" t="s">
        <v>26</v>
      </c>
    </row>
    <row r="2915" spans="1:13">
      <c r="A2915" s="39" t="s">
        <v>8927</v>
      </c>
      <c r="B2915" s="39" t="s">
        <v>8928</v>
      </c>
      <c r="C2915" s="39" t="s">
        <v>18</v>
      </c>
      <c r="D2915" s="478">
        <v>68</v>
      </c>
      <c r="E2915" s="39" t="s">
        <v>18</v>
      </c>
      <c r="K2915" s="39" t="s">
        <v>485</v>
      </c>
      <c r="M2915" s="69" t="s">
        <v>26</v>
      </c>
    </row>
    <row r="2916" spans="1:13">
      <c r="A2916" s="39" t="s">
        <v>8929</v>
      </c>
      <c r="B2916" s="39" t="s">
        <v>8930</v>
      </c>
      <c r="C2916" s="39" t="s">
        <v>18</v>
      </c>
      <c r="D2916" s="478">
        <v>69</v>
      </c>
      <c r="E2916" s="39" t="s">
        <v>18</v>
      </c>
      <c r="K2916" s="39" t="s">
        <v>485</v>
      </c>
      <c r="M2916" s="69" t="s">
        <v>26</v>
      </c>
    </row>
    <row r="2917" spans="1:13">
      <c r="A2917" s="39" t="s">
        <v>8931</v>
      </c>
      <c r="B2917" s="39" t="s">
        <v>8932</v>
      </c>
      <c r="C2917" s="39" t="s">
        <v>18</v>
      </c>
      <c r="D2917" s="478">
        <v>70</v>
      </c>
      <c r="E2917" s="39" t="s">
        <v>18</v>
      </c>
      <c r="K2917" s="39" t="s">
        <v>485</v>
      </c>
      <c r="M2917" s="69" t="s">
        <v>26</v>
      </c>
    </row>
    <row r="2918" spans="1:13">
      <c r="A2918" s="39" t="s">
        <v>8933</v>
      </c>
      <c r="B2918" s="39" t="s">
        <v>8934</v>
      </c>
      <c r="C2918" s="39" t="s">
        <v>18</v>
      </c>
      <c r="D2918" s="478">
        <v>71</v>
      </c>
      <c r="E2918" s="39" t="s">
        <v>18</v>
      </c>
      <c r="K2918" s="39" t="s">
        <v>485</v>
      </c>
      <c r="M2918" s="69" t="s">
        <v>26</v>
      </c>
    </row>
    <row r="2919" spans="1:13">
      <c r="A2919" s="39" t="s">
        <v>8935</v>
      </c>
      <c r="B2919" s="297" t="s">
        <v>8936</v>
      </c>
      <c r="C2919" s="39" t="s">
        <v>18</v>
      </c>
      <c r="D2919" s="478">
        <v>72</v>
      </c>
      <c r="E2919" s="39" t="s">
        <v>18</v>
      </c>
      <c r="K2919" s="39" t="s">
        <v>485</v>
      </c>
      <c r="M2919" s="69" t="s">
        <v>26</v>
      </c>
    </row>
    <row r="2920" spans="1:13">
      <c r="A2920" s="39" t="s">
        <v>8937</v>
      </c>
      <c r="B2920" s="39" t="s">
        <v>8938</v>
      </c>
      <c r="C2920" s="39" t="s">
        <v>18</v>
      </c>
      <c r="D2920" s="478">
        <v>73</v>
      </c>
      <c r="E2920" s="39" t="s">
        <v>18</v>
      </c>
      <c r="K2920" s="39" t="s">
        <v>485</v>
      </c>
      <c r="M2920" s="69" t="s">
        <v>26</v>
      </c>
    </row>
    <row r="2921" spans="1:13">
      <c r="A2921" s="39" t="s">
        <v>8939</v>
      </c>
      <c r="B2921" s="39" t="s">
        <v>8940</v>
      </c>
      <c r="C2921" s="39" t="s">
        <v>18</v>
      </c>
      <c r="D2921" s="478">
        <v>74</v>
      </c>
      <c r="E2921" s="39" t="s">
        <v>18</v>
      </c>
      <c r="K2921" s="39" t="s">
        <v>485</v>
      </c>
      <c r="M2921" s="69" t="s">
        <v>26</v>
      </c>
    </row>
    <row r="2922" spans="1:13">
      <c r="A2922" s="39" t="s">
        <v>8941</v>
      </c>
      <c r="B2922" s="39" t="s">
        <v>8942</v>
      </c>
      <c r="C2922" s="39" t="s">
        <v>18</v>
      </c>
      <c r="D2922" s="478">
        <v>75</v>
      </c>
      <c r="E2922" s="39" t="s">
        <v>18</v>
      </c>
      <c r="K2922" s="39" t="s">
        <v>485</v>
      </c>
      <c r="M2922" s="69" t="s">
        <v>26</v>
      </c>
    </row>
    <row r="2923" spans="1:13">
      <c r="A2923" s="39" t="s">
        <v>8943</v>
      </c>
      <c r="B2923" s="39" t="s">
        <v>8944</v>
      </c>
      <c r="C2923" s="39" t="s">
        <v>18</v>
      </c>
      <c r="D2923" s="478">
        <v>76</v>
      </c>
      <c r="E2923" s="39" t="s">
        <v>18</v>
      </c>
      <c r="K2923" s="39" t="s">
        <v>485</v>
      </c>
      <c r="M2923" s="69" t="s">
        <v>26</v>
      </c>
    </row>
    <row r="2924" spans="1:13">
      <c r="A2924" s="39" t="s">
        <v>8945</v>
      </c>
      <c r="B2924" s="39" t="s">
        <v>8946</v>
      </c>
      <c r="C2924" s="39" t="s">
        <v>18</v>
      </c>
      <c r="D2924" s="478">
        <v>77</v>
      </c>
      <c r="E2924" s="39" t="s">
        <v>18</v>
      </c>
      <c r="K2924" s="39" t="s">
        <v>485</v>
      </c>
      <c r="M2924" s="69" t="s">
        <v>26</v>
      </c>
    </row>
    <row r="2925" spans="1:13">
      <c r="A2925" s="39" t="s">
        <v>8947</v>
      </c>
      <c r="B2925" s="39" t="s">
        <v>8948</v>
      </c>
      <c r="C2925" s="39" t="s">
        <v>18</v>
      </c>
      <c r="D2925" s="478">
        <v>78</v>
      </c>
      <c r="E2925" s="39" t="s">
        <v>18</v>
      </c>
      <c r="K2925" s="39" t="s">
        <v>485</v>
      </c>
      <c r="M2925" s="69" t="s">
        <v>26</v>
      </c>
    </row>
    <row r="2926" spans="1:13">
      <c r="A2926" s="39" t="s">
        <v>8949</v>
      </c>
      <c r="B2926" s="39" t="s">
        <v>8950</v>
      </c>
      <c r="C2926" s="39" t="s">
        <v>18</v>
      </c>
      <c r="D2926" s="478">
        <v>79</v>
      </c>
      <c r="E2926" s="39" t="s">
        <v>18</v>
      </c>
      <c r="K2926" s="39" t="s">
        <v>485</v>
      </c>
      <c r="M2926" s="69" t="s">
        <v>26</v>
      </c>
    </row>
    <row r="2927" spans="1:13">
      <c r="A2927" s="39" t="s">
        <v>8951</v>
      </c>
      <c r="B2927" s="39" t="s">
        <v>8952</v>
      </c>
      <c r="C2927" s="39" t="s">
        <v>18</v>
      </c>
      <c r="D2927" s="478">
        <v>80</v>
      </c>
      <c r="E2927" s="39" t="s">
        <v>18</v>
      </c>
      <c r="K2927" s="39" t="s">
        <v>485</v>
      </c>
      <c r="M2927" s="69" t="s">
        <v>26</v>
      </c>
    </row>
    <row r="2928" spans="1:13">
      <c r="A2928" s="39" t="s">
        <v>8953</v>
      </c>
      <c r="B2928" s="39" t="s">
        <v>8954</v>
      </c>
      <c r="C2928" s="39" t="s">
        <v>18</v>
      </c>
      <c r="D2928" s="478">
        <v>81</v>
      </c>
      <c r="E2928" s="39" t="s">
        <v>18</v>
      </c>
      <c r="K2928" s="39" t="s">
        <v>485</v>
      </c>
      <c r="M2928" s="69" t="s">
        <v>26</v>
      </c>
    </row>
    <row r="2929" spans="1:13">
      <c r="A2929" s="39" t="s">
        <v>8955</v>
      </c>
      <c r="B2929" s="39" t="s">
        <v>8956</v>
      </c>
      <c r="C2929" s="39" t="s">
        <v>18</v>
      </c>
      <c r="D2929" s="478">
        <v>82</v>
      </c>
      <c r="E2929" s="39" t="s">
        <v>18</v>
      </c>
      <c r="K2929" s="39" t="s">
        <v>485</v>
      </c>
      <c r="M2929" s="69" t="s">
        <v>26</v>
      </c>
    </row>
    <row r="2930" spans="1:13">
      <c r="A2930" s="39" t="s">
        <v>8957</v>
      </c>
      <c r="B2930" s="39" t="s">
        <v>8958</v>
      </c>
      <c r="C2930" s="39" t="s">
        <v>18</v>
      </c>
      <c r="D2930" s="478">
        <v>83</v>
      </c>
      <c r="E2930" s="39" t="s">
        <v>18</v>
      </c>
      <c r="K2930" s="39" t="s">
        <v>485</v>
      </c>
      <c r="M2930" s="69" t="s">
        <v>26</v>
      </c>
    </row>
    <row r="2931" spans="1:13">
      <c r="A2931" s="39" t="s">
        <v>8959</v>
      </c>
      <c r="B2931" s="39" t="s">
        <v>8960</v>
      </c>
      <c r="C2931" s="39" t="s">
        <v>18</v>
      </c>
      <c r="D2931" s="478">
        <v>84</v>
      </c>
      <c r="E2931" s="39" t="s">
        <v>18</v>
      </c>
      <c r="K2931" s="39" t="s">
        <v>485</v>
      </c>
      <c r="M2931" s="69" t="s">
        <v>26</v>
      </c>
    </row>
    <row r="2932" spans="1:13">
      <c r="A2932" s="39" t="s">
        <v>8961</v>
      </c>
      <c r="B2932" s="39" t="s">
        <v>8962</v>
      </c>
      <c r="C2932" s="39" t="s">
        <v>18</v>
      </c>
      <c r="D2932" s="478">
        <v>85</v>
      </c>
      <c r="E2932" s="39" t="s">
        <v>18</v>
      </c>
      <c r="K2932" s="39" t="s">
        <v>485</v>
      </c>
      <c r="M2932" s="69" t="s">
        <v>26</v>
      </c>
    </row>
    <row r="2933" spans="1:13">
      <c r="A2933" s="39" t="s">
        <v>8963</v>
      </c>
      <c r="B2933" s="39" t="s">
        <v>8964</v>
      </c>
      <c r="C2933" s="39" t="s">
        <v>18</v>
      </c>
      <c r="D2933" s="478">
        <v>86</v>
      </c>
      <c r="E2933" s="39" t="s">
        <v>18</v>
      </c>
      <c r="K2933" s="39" t="s">
        <v>485</v>
      </c>
      <c r="M2933" s="69" t="s">
        <v>26</v>
      </c>
    </row>
    <row r="2934" spans="1:13">
      <c r="A2934" s="39" t="s">
        <v>8965</v>
      </c>
      <c r="B2934" s="39" t="s">
        <v>8966</v>
      </c>
      <c r="C2934" s="39" t="s">
        <v>18</v>
      </c>
      <c r="D2934" s="478">
        <v>87</v>
      </c>
      <c r="E2934" s="39" t="s">
        <v>18</v>
      </c>
      <c r="K2934" s="39" t="s">
        <v>485</v>
      </c>
      <c r="M2934" s="69" t="s">
        <v>26</v>
      </c>
    </row>
    <row r="2935" spans="1:13">
      <c r="A2935" s="39" t="s">
        <v>8967</v>
      </c>
      <c r="B2935" s="39" t="s">
        <v>8968</v>
      </c>
      <c r="C2935" s="39" t="s">
        <v>18</v>
      </c>
      <c r="D2935" s="478">
        <v>88</v>
      </c>
      <c r="E2935" s="39" t="s">
        <v>18</v>
      </c>
      <c r="K2935" s="39" t="s">
        <v>485</v>
      </c>
      <c r="M2935" s="69" t="s">
        <v>26</v>
      </c>
    </row>
    <row r="2936" spans="1:13">
      <c r="A2936" s="39" t="s">
        <v>8969</v>
      </c>
      <c r="B2936" s="39" t="s">
        <v>8970</v>
      </c>
      <c r="C2936" s="39" t="s">
        <v>18</v>
      </c>
      <c r="D2936" s="478">
        <v>89</v>
      </c>
      <c r="E2936" s="39" t="s">
        <v>18</v>
      </c>
      <c r="K2936" s="39" t="s">
        <v>485</v>
      </c>
      <c r="M2936" s="69" t="s">
        <v>26</v>
      </c>
    </row>
    <row r="2937" spans="1:13">
      <c r="A2937" s="39" t="s">
        <v>8971</v>
      </c>
      <c r="B2937" s="39" t="s">
        <v>8972</v>
      </c>
      <c r="C2937" s="39" t="s">
        <v>18</v>
      </c>
      <c r="D2937" s="478">
        <v>90</v>
      </c>
      <c r="E2937" s="39" t="s">
        <v>18</v>
      </c>
      <c r="K2937" s="39" t="s">
        <v>485</v>
      </c>
      <c r="M2937" s="69" t="s">
        <v>26</v>
      </c>
    </row>
    <row r="2938" spans="1:13" s="420" customFormat="1">
      <c r="A2938" s="39" t="s">
        <v>8973</v>
      </c>
      <c r="B2938" s="39" t="s">
        <v>8974</v>
      </c>
      <c r="C2938" s="39" t="s">
        <v>18</v>
      </c>
      <c r="D2938" s="478">
        <v>91</v>
      </c>
      <c r="E2938" s="39" t="s">
        <v>18</v>
      </c>
      <c r="F2938" s="177"/>
      <c r="G2938" s="177"/>
      <c r="H2938" s="177"/>
      <c r="I2938" s="177"/>
      <c r="J2938" s="39"/>
      <c r="K2938" s="39" t="s">
        <v>485</v>
      </c>
      <c r="L2938" s="39"/>
      <c r="M2938" s="69" t="s">
        <v>26</v>
      </c>
    </row>
    <row r="2939" spans="1:13">
      <c r="A2939" s="39" t="s">
        <v>8975</v>
      </c>
      <c r="B2939" s="39" t="s">
        <v>8976</v>
      </c>
      <c r="C2939" s="39" t="s">
        <v>18</v>
      </c>
      <c r="D2939" s="478">
        <v>92</v>
      </c>
      <c r="E2939" s="39" t="s">
        <v>18</v>
      </c>
      <c r="K2939" s="39" t="s">
        <v>485</v>
      </c>
      <c r="M2939" s="69" t="s">
        <v>26</v>
      </c>
    </row>
    <row r="2940" spans="1:13">
      <c r="A2940" s="39" t="s">
        <v>8977</v>
      </c>
      <c r="B2940" s="39" t="s">
        <v>8978</v>
      </c>
      <c r="C2940" s="39" t="s">
        <v>18</v>
      </c>
      <c r="D2940" s="478">
        <v>93</v>
      </c>
      <c r="E2940" s="39" t="s">
        <v>18</v>
      </c>
      <c r="K2940" s="39" t="s">
        <v>485</v>
      </c>
      <c r="M2940" s="69" t="s">
        <v>26</v>
      </c>
    </row>
    <row r="2941" spans="1:13">
      <c r="A2941" s="39" t="s">
        <v>8979</v>
      </c>
      <c r="B2941" s="39" t="s">
        <v>8980</v>
      </c>
      <c r="C2941" s="39" t="s">
        <v>18</v>
      </c>
      <c r="D2941" s="478">
        <v>94</v>
      </c>
      <c r="E2941" s="39" t="s">
        <v>18</v>
      </c>
      <c r="K2941" s="39" t="s">
        <v>485</v>
      </c>
      <c r="M2941" s="69" t="s">
        <v>26</v>
      </c>
    </row>
    <row r="2942" spans="1:13">
      <c r="A2942" s="39" t="s">
        <v>8981</v>
      </c>
      <c r="B2942" s="39" t="s">
        <v>8982</v>
      </c>
      <c r="C2942" s="39" t="s">
        <v>18</v>
      </c>
      <c r="D2942" s="478">
        <v>95</v>
      </c>
      <c r="E2942" s="39" t="s">
        <v>18</v>
      </c>
      <c r="K2942" s="39" t="s">
        <v>485</v>
      </c>
      <c r="M2942" s="69" t="s">
        <v>26</v>
      </c>
    </row>
    <row r="2943" spans="1:13">
      <c r="A2943" s="39" t="s">
        <v>8983</v>
      </c>
      <c r="B2943" s="39" t="s">
        <v>8984</v>
      </c>
      <c r="C2943" s="39" t="s">
        <v>18</v>
      </c>
      <c r="D2943" s="478">
        <v>96</v>
      </c>
      <c r="E2943" s="39" t="s">
        <v>18</v>
      </c>
      <c r="K2943" s="39" t="s">
        <v>485</v>
      </c>
      <c r="M2943" s="69" t="s">
        <v>26</v>
      </c>
    </row>
    <row r="2944" spans="1:13">
      <c r="A2944" s="39" t="s">
        <v>8985</v>
      </c>
      <c r="B2944" s="39" t="s">
        <v>8986</v>
      </c>
      <c r="C2944" s="39" t="s">
        <v>18</v>
      </c>
      <c r="D2944" s="478">
        <v>97</v>
      </c>
      <c r="E2944" s="39" t="s">
        <v>18</v>
      </c>
      <c r="K2944" s="39" t="s">
        <v>485</v>
      </c>
      <c r="M2944" s="69" t="s">
        <v>26</v>
      </c>
    </row>
    <row r="2945" spans="1:13">
      <c r="A2945" s="39" t="s">
        <v>8987</v>
      </c>
      <c r="B2945" s="39" t="s">
        <v>8988</v>
      </c>
      <c r="C2945" s="39" t="s">
        <v>18</v>
      </c>
      <c r="D2945" s="478">
        <v>98</v>
      </c>
      <c r="E2945" s="39" t="s">
        <v>18</v>
      </c>
      <c r="K2945" s="39" t="s">
        <v>485</v>
      </c>
      <c r="M2945" s="69" t="s">
        <v>26</v>
      </c>
    </row>
    <row r="2946" spans="1:13">
      <c r="A2946" s="39" t="s">
        <v>8989</v>
      </c>
      <c r="B2946" s="39" t="s">
        <v>8990</v>
      </c>
      <c r="C2946" s="39" t="s">
        <v>18</v>
      </c>
      <c r="D2946" s="478">
        <v>99</v>
      </c>
      <c r="E2946" s="39" t="s">
        <v>18</v>
      </c>
      <c r="K2946" s="39" t="s">
        <v>485</v>
      </c>
      <c r="M2946" s="69" t="s">
        <v>26</v>
      </c>
    </row>
    <row r="2947" spans="1:13">
      <c r="A2947" s="39" t="s">
        <v>8991</v>
      </c>
      <c r="B2947" s="297" t="s">
        <v>8992</v>
      </c>
      <c r="C2947" s="39" t="s">
        <v>18</v>
      </c>
      <c r="D2947" s="478">
        <v>100</v>
      </c>
      <c r="E2947" s="39" t="s">
        <v>18</v>
      </c>
      <c r="K2947" s="39" t="s">
        <v>485</v>
      </c>
      <c r="M2947" s="69" t="s">
        <v>26</v>
      </c>
    </row>
    <row r="2948" spans="1:13">
      <c r="A2948" s="39" t="s">
        <v>8993</v>
      </c>
      <c r="B2948" s="39" t="s">
        <v>8994</v>
      </c>
      <c r="C2948" s="39" t="s">
        <v>18</v>
      </c>
      <c r="D2948" s="478">
        <v>101</v>
      </c>
      <c r="E2948" s="39" t="s">
        <v>18</v>
      </c>
      <c r="K2948" s="39" t="s">
        <v>485</v>
      </c>
      <c r="M2948" s="69" t="s">
        <v>26</v>
      </c>
    </row>
    <row r="2949" spans="1:13">
      <c r="A2949" s="21" t="s">
        <v>8995</v>
      </c>
      <c r="B2949" s="21" t="s">
        <v>8996</v>
      </c>
      <c r="C2949" s="21" t="s">
        <v>18</v>
      </c>
      <c r="D2949" s="479">
        <v>102</v>
      </c>
      <c r="E2949" s="21" t="s">
        <v>18</v>
      </c>
      <c r="F2949" s="32"/>
      <c r="G2949" s="32"/>
      <c r="H2949" s="32"/>
      <c r="I2949" s="32"/>
      <c r="J2949" s="21"/>
      <c r="K2949" s="39" t="s">
        <v>485</v>
      </c>
      <c r="L2949" s="21"/>
      <c r="M2949" s="69" t="s">
        <v>26</v>
      </c>
    </row>
    <row r="2950" spans="1:13">
      <c r="A2950" s="39" t="s">
        <v>8997</v>
      </c>
      <c r="B2950" s="39" t="s">
        <v>8998</v>
      </c>
      <c r="C2950" s="39" t="s">
        <v>18</v>
      </c>
      <c r="D2950" s="478">
        <v>103</v>
      </c>
      <c r="E2950" s="39" t="s">
        <v>18</v>
      </c>
      <c r="K2950" s="39" t="s">
        <v>485</v>
      </c>
      <c r="M2950" s="69" t="s">
        <v>26</v>
      </c>
    </row>
    <row r="2951" spans="1:13">
      <c r="A2951" s="39" t="s">
        <v>8999</v>
      </c>
      <c r="B2951" s="39" t="s">
        <v>9000</v>
      </c>
      <c r="C2951" s="39" t="s">
        <v>18</v>
      </c>
      <c r="D2951" s="478">
        <v>104</v>
      </c>
      <c r="E2951" s="39" t="s">
        <v>18</v>
      </c>
      <c r="K2951" s="39" t="s">
        <v>485</v>
      </c>
      <c r="M2951" s="69" t="s">
        <v>26</v>
      </c>
    </row>
    <row r="2952" spans="1:13" s="420" customFormat="1">
      <c r="A2952" s="39" t="s">
        <v>9001</v>
      </c>
      <c r="B2952" s="39" t="s">
        <v>9002</v>
      </c>
      <c r="C2952" s="39" t="s">
        <v>18</v>
      </c>
      <c r="D2952" s="478">
        <v>105</v>
      </c>
      <c r="E2952" s="39" t="s">
        <v>18</v>
      </c>
      <c r="F2952" s="177"/>
      <c r="G2952" s="177"/>
      <c r="H2952" s="177"/>
      <c r="I2952" s="177"/>
      <c r="J2952" s="39"/>
      <c r="K2952" s="39" t="s">
        <v>485</v>
      </c>
      <c r="L2952" s="39"/>
      <c r="M2952" s="69" t="s">
        <v>26</v>
      </c>
    </row>
    <row r="2953" spans="1:13">
      <c r="A2953" s="39" t="s">
        <v>9003</v>
      </c>
      <c r="B2953" s="39" t="s">
        <v>9004</v>
      </c>
      <c r="C2953" s="39" t="s">
        <v>18</v>
      </c>
      <c r="D2953" s="478">
        <v>106</v>
      </c>
      <c r="E2953" s="39" t="s">
        <v>18</v>
      </c>
      <c r="K2953" s="39" t="s">
        <v>485</v>
      </c>
      <c r="M2953" s="69" t="s">
        <v>26</v>
      </c>
    </row>
    <row r="2954" spans="1:13">
      <c r="A2954" s="39" t="s">
        <v>9005</v>
      </c>
      <c r="B2954" s="39" t="s">
        <v>9006</v>
      </c>
      <c r="C2954" s="39" t="s">
        <v>18</v>
      </c>
      <c r="D2954" s="478">
        <v>107</v>
      </c>
      <c r="E2954" s="39" t="s">
        <v>18</v>
      </c>
      <c r="K2954" s="39" t="s">
        <v>485</v>
      </c>
      <c r="M2954" s="69" t="s">
        <v>26</v>
      </c>
    </row>
    <row r="2955" spans="1:13">
      <c r="A2955" s="39" t="s">
        <v>9007</v>
      </c>
      <c r="B2955" s="39" t="s">
        <v>9008</v>
      </c>
      <c r="C2955" s="39" t="s">
        <v>18</v>
      </c>
      <c r="D2955" s="478">
        <v>108</v>
      </c>
      <c r="E2955" s="39" t="s">
        <v>18</v>
      </c>
      <c r="K2955" s="39" t="s">
        <v>485</v>
      </c>
      <c r="M2955" s="69" t="s">
        <v>26</v>
      </c>
    </row>
    <row r="2956" spans="1:13">
      <c r="A2956" s="39" t="s">
        <v>9009</v>
      </c>
      <c r="B2956" s="39" t="s">
        <v>9010</v>
      </c>
      <c r="C2956" s="39" t="s">
        <v>18</v>
      </c>
      <c r="D2956" s="478">
        <v>109</v>
      </c>
      <c r="E2956" s="39" t="s">
        <v>18</v>
      </c>
      <c r="K2956" s="39" t="s">
        <v>485</v>
      </c>
      <c r="M2956" s="69" t="s">
        <v>26</v>
      </c>
    </row>
    <row r="2957" spans="1:13">
      <c r="A2957" s="39" t="s">
        <v>9011</v>
      </c>
      <c r="B2957" s="39" t="s">
        <v>9012</v>
      </c>
      <c r="C2957" s="39" t="s">
        <v>18</v>
      </c>
      <c r="D2957" s="478">
        <v>110</v>
      </c>
      <c r="E2957" s="39" t="s">
        <v>18</v>
      </c>
      <c r="K2957" s="39" t="s">
        <v>485</v>
      </c>
      <c r="M2957" s="69" t="s">
        <v>26</v>
      </c>
    </row>
    <row r="2958" spans="1:13">
      <c r="A2958" s="39" t="s">
        <v>9013</v>
      </c>
      <c r="B2958" s="39" t="s">
        <v>9014</v>
      </c>
      <c r="C2958" s="39" t="s">
        <v>18</v>
      </c>
      <c r="D2958" s="478">
        <v>111</v>
      </c>
      <c r="E2958" s="39" t="s">
        <v>18</v>
      </c>
      <c r="K2958" s="39" t="s">
        <v>485</v>
      </c>
      <c r="M2958" s="69" t="s">
        <v>26</v>
      </c>
    </row>
    <row r="2959" spans="1:13">
      <c r="A2959" s="39" t="s">
        <v>9015</v>
      </c>
      <c r="B2959" s="39" t="s">
        <v>9016</v>
      </c>
      <c r="C2959" s="39" t="s">
        <v>18</v>
      </c>
      <c r="D2959" s="478">
        <v>112</v>
      </c>
      <c r="E2959" s="39" t="s">
        <v>18</v>
      </c>
      <c r="K2959" s="39" t="s">
        <v>485</v>
      </c>
      <c r="M2959" s="69" t="s">
        <v>26</v>
      </c>
    </row>
    <row r="2960" spans="1:13">
      <c r="A2960" s="39" t="s">
        <v>9017</v>
      </c>
      <c r="B2960" s="39" t="s">
        <v>9018</v>
      </c>
      <c r="C2960" s="39" t="s">
        <v>18</v>
      </c>
      <c r="D2960" s="478">
        <v>113</v>
      </c>
      <c r="E2960" s="39" t="s">
        <v>18</v>
      </c>
      <c r="K2960" s="39" t="s">
        <v>485</v>
      </c>
      <c r="M2960" s="69" t="s">
        <v>26</v>
      </c>
    </row>
    <row r="2961" spans="1:13">
      <c r="A2961" s="39" t="s">
        <v>9019</v>
      </c>
      <c r="B2961" s="39" t="s">
        <v>9020</v>
      </c>
      <c r="C2961" s="39" t="s">
        <v>18</v>
      </c>
      <c r="D2961" s="478">
        <v>114</v>
      </c>
      <c r="E2961" s="39" t="s">
        <v>18</v>
      </c>
      <c r="K2961" s="39" t="s">
        <v>485</v>
      </c>
      <c r="M2961" s="69" t="s">
        <v>26</v>
      </c>
    </row>
    <row r="2962" spans="1:13">
      <c r="A2962" s="39" t="s">
        <v>9021</v>
      </c>
      <c r="B2962" s="39" t="s">
        <v>9022</v>
      </c>
      <c r="C2962" s="39" t="s">
        <v>18</v>
      </c>
      <c r="D2962" s="478">
        <v>115</v>
      </c>
      <c r="E2962" s="39" t="s">
        <v>18</v>
      </c>
      <c r="K2962" s="39" t="s">
        <v>485</v>
      </c>
      <c r="M2962" s="69" t="s">
        <v>26</v>
      </c>
    </row>
    <row r="2963" spans="1:13">
      <c r="A2963" s="39" t="s">
        <v>9023</v>
      </c>
      <c r="B2963" s="39" t="s">
        <v>9024</v>
      </c>
      <c r="C2963" s="39" t="s">
        <v>18</v>
      </c>
      <c r="D2963" s="478">
        <v>116</v>
      </c>
      <c r="E2963" s="39" t="s">
        <v>18</v>
      </c>
      <c r="K2963" s="39" t="s">
        <v>485</v>
      </c>
      <c r="M2963" s="69" t="s">
        <v>26</v>
      </c>
    </row>
    <row r="2964" spans="1:13">
      <c r="A2964" s="39" t="s">
        <v>9025</v>
      </c>
      <c r="B2964" s="39" t="s">
        <v>9026</v>
      </c>
      <c r="C2964" s="39" t="s">
        <v>18</v>
      </c>
      <c r="D2964" s="478">
        <v>117</v>
      </c>
      <c r="E2964" s="39" t="s">
        <v>18</v>
      </c>
      <c r="K2964" s="39" t="s">
        <v>485</v>
      </c>
      <c r="M2964" s="69" t="s">
        <v>26</v>
      </c>
    </row>
    <row r="2965" spans="1:13">
      <c r="A2965" s="39" t="s">
        <v>9027</v>
      </c>
      <c r="B2965" s="39" t="s">
        <v>9028</v>
      </c>
      <c r="C2965" s="39" t="s">
        <v>18</v>
      </c>
      <c r="D2965" s="478">
        <v>118</v>
      </c>
      <c r="E2965" s="39" t="s">
        <v>18</v>
      </c>
      <c r="K2965" s="39" t="s">
        <v>485</v>
      </c>
      <c r="M2965" s="69" t="s">
        <v>26</v>
      </c>
    </row>
    <row r="2966" spans="1:13">
      <c r="A2966" s="39" t="s">
        <v>9029</v>
      </c>
      <c r="B2966" s="39" t="s">
        <v>9030</v>
      </c>
      <c r="C2966" s="39" t="s">
        <v>18</v>
      </c>
      <c r="D2966" s="478">
        <v>119</v>
      </c>
      <c r="E2966" s="39" t="s">
        <v>18</v>
      </c>
      <c r="K2966" s="39" t="s">
        <v>485</v>
      </c>
      <c r="M2966" s="69" t="s">
        <v>26</v>
      </c>
    </row>
    <row r="2967" spans="1:13">
      <c r="A2967" s="39" t="s">
        <v>9031</v>
      </c>
      <c r="B2967" s="39" t="s">
        <v>9032</v>
      </c>
      <c r="C2967" s="39" t="s">
        <v>18</v>
      </c>
      <c r="D2967" s="478">
        <v>120</v>
      </c>
      <c r="E2967" s="39" t="s">
        <v>18</v>
      </c>
      <c r="K2967" s="39" t="s">
        <v>485</v>
      </c>
      <c r="M2967" s="69" t="s">
        <v>26</v>
      </c>
    </row>
    <row r="2968" spans="1:13">
      <c r="A2968" s="39" t="s">
        <v>9033</v>
      </c>
      <c r="B2968" s="39" t="s">
        <v>9034</v>
      </c>
      <c r="C2968" s="39" t="s">
        <v>18</v>
      </c>
      <c r="D2968" s="478">
        <v>121</v>
      </c>
      <c r="E2968" s="39" t="s">
        <v>18</v>
      </c>
      <c r="K2968" s="39" t="s">
        <v>485</v>
      </c>
      <c r="M2968" s="69" t="s">
        <v>26</v>
      </c>
    </row>
    <row r="2969" spans="1:13">
      <c r="A2969" s="39" t="s">
        <v>9035</v>
      </c>
      <c r="B2969" s="39" t="s">
        <v>9036</v>
      </c>
      <c r="C2969" s="39" t="s">
        <v>18</v>
      </c>
      <c r="D2969" s="478">
        <v>122</v>
      </c>
      <c r="E2969" s="39" t="s">
        <v>18</v>
      </c>
      <c r="K2969" s="39" t="s">
        <v>485</v>
      </c>
      <c r="M2969" s="69" t="s">
        <v>26</v>
      </c>
    </row>
    <row r="2970" spans="1:13">
      <c r="A2970" s="39" t="s">
        <v>9037</v>
      </c>
      <c r="B2970" s="39" t="s">
        <v>9038</v>
      </c>
      <c r="C2970" s="39" t="s">
        <v>18</v>
      </c>
      <c r="D2970" s="478">
        <v>123</v>
      </c>
      <c r="E2970" s="39" t="s">
        <v>18</v>
      </c>
      <c r="K2970" s="39" t="s">
        <v>485</v>
      </c>
      <c r="M2970" s="69" t="s">
        <v>26</v>
      </c>
    </row>
    <row r="2971" spans="1:13">
      <c r="A2971" s="39" t="s">
        <v>9039</v>
      </c>
      <c r="B2971" s="39" t="s">
        <v>9040</v>
      </c>
      <c r="C2971" s="39" t="s">
        <v>18</v>
      </c>
      <c r="D2971" s="478">
        <v>124</v>
      </c>
      <c r="E2971" s="39" t="s">
        <v>18</v>
      </c>
      <c r="K2971" s="39" t="s">
        <v>485</v>
      </c>
      <c r="M2971" s="69" t="s">
        <v>26</v>
      </c>
    </row>
    <row r="2972" spans="1:13">
      <c r="A2972" s="39" t="s">
        <v>9041</v>
      </c>
      <c r="B2972" s="39" t="s">
        <v>9042</v>
      </c>
      <c r="C2972" s="39" t="s">
        <v>18</v>
      </c>
      <c r="D2972" s="478">
        <v>125</v>
      </c>
      <c r="E2972" s="39" t="s">
        <v>18</v>
      </c>
      <c r="K2972" s="39" t="s">
        <v>485</v>
      </c>
      <c r="M2972" s="69" t="s">
        <v>26</v>
      </c>
    </row>
    <row r="2973" spans="1:13">
      <c r="A2973" s="39" t="s">
        <v>9043</v>
      </c>
      <c r="B2973" s="39" t="s">
        <v>9044</v>
      </c>
      <c r="C2973" s="39" t="s">
        <v>18</v>
      </c>
      <c r="D2973" s="478">
        <v>126</v>
      </c>
      <c r="E2973" s="39" t="s">
        <v>18</v>
      </c>
      <c r="K2973" s="39" t="s">
        <v>485</v>
      </c>
      <c r="M2973" s="69" t="s">
        <v>26</v>
      </c>
    </row>
    <row r="2974" spans="1:13">
      <c r="A2974" s="39" t="s">
        <v>9045</v>
      </c>
      <c r="B2974" s="39" t="s">
        <v>9046</v>
      </c>
      <c r="C2974" s="39" t="s">
        <v>18</v>
      </c>
      <c r="D2974" s="478">
        <v>127</v>
      </c>
      <c r="E2974" s="39" t="s">
        <v>18</v>
      </c>
      <c r="K2974" s="39" t="s">
        <v>485</v>
      </c>
      <c r="M2974" s="69" t="s">
        <v>26</v>
      </c>
    </row>
    <row r="2975" spans="1:13">
      <c r="A2975" s="39" t="s">
        <v>9047</v>
      </c>
      <c r="B2975" s="297" t="s">
        <v>9048</v>
      </c>
      <c r="C2975" s="39" t="s">
        <v>18</v>
      </c>
      <c r="D2975" s="478">
        <v>128</v>
      </c>
      <c r="E2975" s="39" t="s">
        <v>18</v>
      </c>
      <c r="K2975" s="39" t="s">
        <v>485</v>
      </c>
      <c r="M2975" s="69" t="s">
        <v>26</v>
      </c>
    </row>
    <row r="2976" spans="1:13">
      <c r="A2976" s="39" t="s">
        <v>9049</v>
      </c>
      <c r="B2976" s="39" t="s">
        <v>9050</v>
      </c>
      <c r="C2976" s="39" t="s">
        <v>18</v>
      </c>
      <c r="D2976" s="478">
        <v>129</v>
      </c>
      <c r="E2976" s="39" t="s">
        <v>18</v>
      </c>
      <c r="K2976" s="39" t="s">
        <v>485</v>
      </c>
      <c r="M2976" s="69" t="s">
        <v>26</v>
      </c>
    </row>
    <row r="2977" spans="1:13">
      <c r="A2977" s="39" t="s">
        <v>9051</v>
      </c>
      <c r="B2977" s="39" t="s">
        <v>9052</v>
      </c>
      <c r="C2977" s="39" t="s">
        <v>18</v>
      </c>
      <c r="D2977" s="478">
        <v>130</v>
      </c>
      <c r="E2977" s="39" t="s">
        <v>18</v>
      </c>
      <c r="K2977" s="39" t="s">
        <v>485</v>
      </c>
      <c r="M2977" s="69" t="s">
        <v>26</v>
      </c>
    </row>
    <row r="2978" spans="1:13">
      <c r="A2978" s="39" t="s">
        <v>9053</v>
      </c>
      <c r="B2978" s="39" t="s">
        <v>9054</v>
      </c>
      <c r="C2978" s="39" t="s">
        <v>18</v>
      </c>
      <c r="D2978" s="478">
        <v>131</v>
      </c>
      <c r="E2978" s="39" t="s">
        <v>18</v>
      </c>
      <c r="K2978" s="39" t="s">
        <v>485</v>
      </c>
      <c r="M2978" s="69" t="s">
        <v>26</v>
      </c>
    </row>
    <row r="2979" spans="1:13">
      <c r="A2979" s="39" t="s">
        <v>9055</v>
      </c>
      <c r="B2979" s="39" t="s">
        <v>9056</v>
      </c>
      <c r="C2979" s="39" t="s">
        <v>18</v>
      </c>
      <c r="D2979" s="478">
        <v>132</v>
      </c>
      <c r="E2979" s="39" t="s">
        <v>18</v>
      </c>
      <c r="K2979" s="39" t="s">
        <v>485</v>
      </c>
      <c r="M2979" s="69" t="s">
        <v>26</v>
      </c>
    </row>
    <row r="2980" spans="1:13">
      <c r="A2980" s="39" t="s">
        <v>9057</v>
      </c>
      <c r="B2980" s="39" t="s">
        <v>9058</v>
      </c>
      <c r="C2980" s="39" t="s">
        <v>18</v>
      </c>
      <c r="D2980" s="478">
        <v>133</v>
      </c>
      <c r="E2980" s="39" t="s">
        <v>18</v>
      </c>
      <c r="K2980" s="39" t="s">
        <v>485</v>
      </c>
      <c r="M2980" s="69" t="s">
        <v>26</v>
      </c>
    </row>
    <row r="2981" spans="1:13">
      <c r="A2981" s="39" t="s">
        <v>9059</v>
      </c>
      <c r="B2981" s="39" t="s">
        <v>9060</v>
      </c>
      <c r="C2981" s="39" t="s">
        <v>18</v>
      </c>
      <c r="D2981" s="478">
        <v>134</v>
      </c>
      <c r="E2981" s="39" t="s">
        <v>18</v>
      </c>
      <c r="K2981" s="39" t="s">
        <v>485</v>
      </c>
      <c r="M2981" s="69" t="s">
        <v>26</v>
      </c>
    </row>
    <row r="2982" spans="1:13">
      <c r="A2982" s="39" t="s">
        <v>9061</v>
      </c>
      <c r="B2982" s="39" t="s">
        <v>9062</v>
      </c>
      <c r="C2982" s="39" t="s">
        <v>18</v>
      </c>
      <c r="D2982" s="478">
        <v>135</v>
      </c>
      <c r="E2982" s="39" t="s">
        <v>18</v>
      </c>
      <c r="K2982" s="39" t="s">
        <v>485</v>
      </c>
      <c r="M2982" s="69" t="s">
        <v>26</v>
      </c>
    </row>
    <row r="2983" spans="1:13">
      <c r="A2983" s="39" t="s">
        <v>9063</v>
      </c>
      <c r="B2983" s="39" t="s">
        <v>9064</v>
      </c>
      <c r="C2983" s="39" t="s">
        <v>18</v>
      </c>
      <c r="D2983" s="478">
        <v>136</v>
      </c>
      <c r="E2983" s="39" t="s">
        <v>18</v>
      </c>
      <c r="K2983" s="39" t="s">
        <v>485</v>
      </c>
      <c r="M2983" s="69" t="s">
        <v>26</v>
      </c>
    </row>
    <row r="2984" spans="1:13">
      <c r="A2984" s="39" t="s">
        <v>9065</v>
      </c>
      <c r="B2984" s="39" t="s">
        <v>9066</v>
      </c>
      <c r="C2984" s="39" t="s">
        <v>18</v>
      </c>
      <c r="D2984" s="478">
        <v>137</v>
      </c>
      <c r="E2984" s="39" t="s">
        <v>18</v>
      </c>
      <c r="K2984" s="39" t="s">
        <v>485</v>
      </c>
      <c r="M2984" s="69" t="s">
        <v>26</v>
      </c>
    </row>
    <row r="2985" spans="1:13">
      <c r="A2985" s="39" t="s">
        <v>9067</v>
      </c>
      <c r="B2985" s="39" t="s">
        <v>9068</v>
      </c>
      <c r="C2985" s="39" t="s">
        <v>18</v>
      </c>
      <c r="D2985" s="478">
        <v>138</v>
      </c>
      <c r="E2985" s="39" t="s">
        <v>18</v>
      </c>
      <c r="K2985" s="39" t="s">
        <v>485</v>
      </c>
      <c r="M2985" s="69" t="s">
        <v>26</v>
      </c>
    </row>
    <row r="2986" spans="1:13">
      <c r="A2986" s="21" t="s">
        <v>9069</v>
      </c>
      <c r="B2986" s="21" t="s">
        <v>9070</v>
      </c>
      <c r="C2986" s="21" t="s">
        <v>18</v>
      </c>
      <c r="D2986" s="479">
        <v>139</v>
      </c>
      <c r="E2986" s="21" t="s">
        <v>18</v>
      </c>
      <c r="F2986" s="32"/>
      <c r="G2986" s="32"/>
      <c r="H2986" s="32"/>
      <c r="I2986" s="32"/>
      <c r="J2986" s="21"/>
      <c r="K2986" s="21" t="s">
        <v>485</v>
      </c>
      <c r="L2986" s="21"/>
      <c r="M2986" s="69" t="s">
        <v>26</v>
      </c>
    </row>
    <row r="2987" spans="1:13">
      <c r="A2987" s="39" t="s">
        <v>9071</v>
      </c>
      <c r="B2987" s="39" t="s">
        <v>9072</v>
      </c>
      <c r="C2987" s="39" t="s">
        <v>18</v>
      </c>
      <c r="D2987" s="478">
        <v>140</v>
      </c>
      <c r="E2987" s="39" t="s">
        <v>18</v>
      </c>
      <c r="K2987" s="39" t="s">
        <v>485</v>
      </c>
      <c r="M2987" s="69" t="s">
        <v>26</v>
      </c>
    </row>
    <row r="2988" spans="1:13">
      <c r="A2988" s="39" t="s">
        <v>9073</v>
      </c>
      <c r="B2988" s="39" t="s">
        <v>9074</v>
      </c>
      <c r="C2988" s="39" t="s">
        <v>18</v>
      </c>
      <c r="D2988" s="478">
        <v>141</v>
      </c>
      <c r="E2988" s="39" t="s">
        <v>18</v>
      </c>
      <c r="K2988" s="39" t="s">
        <v>485</v>
      </c>
      <c r="M2988" s="69" t="s">
        <v>26</v>
      </c>
    </row>
    <row r="2989" spans="1:13">
      <c r="A2989" s="39" t="s">
        <v>9075</v>
      </c>
      <c r="B2989" s="39" t="s">
        <v>9076</v>
      </c>
      <c r="C2989" s="39" t="s">
        <v>18</v>
      </c>
      <c r="D2989" s="478">
        <v>142</v>
      </c>
      <c r="E2989" s="39" t="s">
        <v>18</v>
      </c>
      <c r="K2989" s="39" t="s">
        <v>485</v>
      </c>
      <c r="M2989" s="69" t="s">
        <v>26</v>
      </c>
    </row>
    <row r="2990" spans="1:13">
      <c r="A2990" s="39" t="s">
        <v>9077</v>
      </c>
      <c r="B2990" s="39" t="s">
        <v>9078</v>
      </c>
      <c r="C2990" s="39" t="s">
        <v>18</v>
      </c>
      <c r="D2990" s="478">
        <v>143</v>
      </c>
      <c r="E2990" s="39" t="s">
        <v>18</v>
      </c>
      <c r="K2990" s="39" t="s">
        <v>485</v>
      </c>
      <c r="M2990" s="69" t="s">
        <v>26</v>
      </c>
    </row>
    <row r="2991" spans="1:13">
      <c r="A2991" s="39" t="s">
        <v>9079</v>
      </c>
      <c r="B2991" s="39" t="s">
        <v>9080</v>
      </c>
      <c r="C2991" s="39" t="s">
        <v>18</v>
      </c>
      <c r="D2991" s="478">
        <v>144</v>
      </c>
      <c r="E2991" s="39" t="s">
        <v>18</v>
      </c>
      <c r="K2991" s="39" t="s">
        <v>485</v>
      </c>
      <c r="M2991" s="69" t="s">
        <v>26</v>
      </c>
    </row>
    <row r="2992" spans="1:13">
      <c r="A2992" s="39" t="s">
        <v>9081</v>
      </c>
      <c r="B2992" s="39" t="s">
        <v>9082</v>
      </c>
      <c r="C2992" s="39" t="s">
        <v>18</v>
      </c>
      <c r="D2992" s="478">
        <v>145</v>
      </c>
      <c r="E2992" s="39" t="s">
        <v>18</v>
      </c>
      <c r="K2992" s="39" t="s">
        <v>485</v>
      </c>
      <c r="M2992" s="69" t="s">
        <v>26</v>
      </c>
    </row>
    <row r="2993" spans="1:13">
      <c r="A2993" s="39" t="s">
        <v>9083</v>
      </c>
      <c r="B2993" s="39" t="s">
        <v>9084</v>
      </c>
      <c r="C2993" s="39" t="s">
        <v>18</v>
      </c>
      <c r="D2993" s="478">
        <v>146</v>
      </c>
      <c r="E2993" s="39" t="s">
        <v>18</v>
      </c>
      <c r="K2993" s="39" t="s">
        <v>485</v>
      </c>
      <c r="M2993" s="69" t="s">
        <v>26</v>
      </c>
    </row>
    <row r="2994" spans="1:13">
      <c r="A2994" s="39" t="s">
        <v>9085</v>
      </c>
      <c r="B2994" s="39" t="s">
        <v>9086</v>
      </c>
      <c r="C2994" s="39" t="s">
        <v>18</v>
      </c>
      <c r="D2994" s="478">
        <v>147</v>
      </c>
      <c r="E2994" s="39" t="s">
        <v>18</v>
      </c>
      <c r="K2994" s="39" t="s">
        <v>485</v>
      </c>
      <c r="M2994" s="69" t="s">
        <v>26</v>
      </c>
    </row>
    <row r="2995" spans="1:13">
      <c r="A2995" s="39" t="s">
        <v>9087</v>
      </c>
      <c r="B2995" s="39" t="s">
        <v>9088</v>
      </c>
      <c r="C2995" s="39" t="s">
        <v>18</v>
      </c>
      <c r="D2995" s="478">
        <v>148</v>
      </c>
      <c r="E2995" s="39" t="s">
        <v>18</v>
      </c>
      <c r="K2995" s="39" t="s">
        <v>485</v>
      </c>
      <c r="M2995" s="69" t="s">
        <v>26</v>
      </c>
    </row>
    <row r="2996" spans="1:13">
      <c r="A2996" s="39" t="s">
        <v>9089</v>
      </c>
      <c r="B2996" s="39" t="s">
        <v>9090</v>
      </c>
      <c r="C2996" s="39" t="s">
        <v>18</v>
      </c>
      <c r="D2996" s="478">
        <v>149</v>
      </c>
      <c r="E2996" s="39" t="s">
        <v>18</v>
      </c>
      <c r="K2996" s="39" t="s">
        <v>485</v>
      </c>
      <c r="M2996" s="69" t="s">
        <v>26</v>
      </c>
    </row>
    <row r="2997" spans="1:13">
      <c r="A2997" s="39" t="s">
        <v>9091</v>
      </c>
      <c r="B2997" s="39" t="s">
        <v>9092</v>
      </c>
      <c r="C2997" s="39" t="s">
        <v>18</v>
      </c>
      <c r="D2997" s="478">
        <v>150</v>
      </c>
      <c r="E2997" s="39" t="s">
        <v>18</v>
      </c>
      <c r="K2997" s="39" t="s">
        <v>485</v>
      </c>
      <c r="M2997" s="69" t="s">
        <v>26</v>
      </c>
    </row>
    <row r="2998" spans="1:13">
      <c r="A2998" s="39" t="s">
        <v>9093</v>
      </c>
      <c r="B2998" s="39" t="s">
        <v>9094</v>
      </c>
      <c r="C2998" s="39" t="s">
        <v>18</v>
      </c>
      <c r="D2998" s="478">
        <v>151</v>
      </c>
      <c r="E2998" s="39" t="s">
        <v>18</v>
      </c>
      <c r="K2998" s="39" t="s">
        <v>485</v>
      </c>
      <c r="M2998" s="69" t="s">
        <v>26</v>
      </c>
    </row>
    <row r="2999" spans="1:13">
      <c r="A2999" s="39" t="s">
        <v>9095</v>
      </c>
      <c r="B2999" s="39" t="s">
        <v>9096</v>
      </c>
      <c r="C2999" s="39" t="s">
        <v>18</v>
      </c>
      <c r="D2999" s="478">
        <v>152</v>
      </c>
      <c r="E2999" s="39" t="s">
        <v>18</v>
      </c>
      <c r="K2999" s="39" t="s">
        <v>485</v>
      </c>
      <c r="M2999" s="69" t="s">
        <v>26</v>
      </c>
    </row>
    <row r="3000" spans="1:13">
      <c r="A3000" s="39" t="s">
        <v>9097</v>
      </c>
      <c r="B3000" s="39" t="s">
        <v>9098</v>
      </c>
      <c r="C3000" s="39" t="s">
        <v>18</v>
      </c>
      <c r="D3000" s="478">
        <v>153</v>
      </c>
      <c r="E3000" s="39" t="s">
        <v>18</v>
      </c>
      <c r="K3000" s="39" t="s">
        <v>485</v>
      </c>
      <c r="M3000" s="69" t="s">
        <v>26</v>
      </c>
    </row>
    <row r="3001" spans="1:13">
      <c r="A3001" s="39" t="s">
        <v>9099</v>
      </c>
      <c r="B3001" s="39" t="s">
        <v>9100</v>
      </c>
      <c r="C3001" s="39" t="s">
        <v>18</v>
      </c>
      <c r="D3001" s="478">
        <v>154</v>
      </c>
      <c r="E3001" s="39" t="s">
        <v>18</v>
      </c>
      <c r="K3001" s="39" t="s">
        <v>485</v>
      </c>
      <c r="M3001" s="69" t="s">
        <v>26</v>
      </c>
    </row>
    <row r="3002" spans="1:13">
      <c r="A3002" s="39" t="s">
        <v>9101</v>
      </c>
      <c r="B3002" s="39" t="s">
        <v>9102</v>
      </c>
      <c r="C3002" s="39" t="s">
        <v>18</v>
      </c>
      <c r="D3002" s="478">
        <v>155</v>
      </c>
      <c r="E3002" s="39" t="s">
        <v>18</v>
      </c>
      <c r="K3002" s="39" t="s">
        <v>485</v>
      </c>
      <c r="M3002" s="69" t="s">
        <v>26</v>
      </c>
    </row>
    <row r="3003" spans="1:13">
      <c r="A3003" s="39" t="s">
        <v>9103</v>
      </c>
      <c r="B3003" s="297" t="s">
        <v>9104</v>
      </c>
      <c r="C3003" s="39" t="s">
        <v>18</v>
      </c>
      <c r="D3003" s="478">
        <v>156</v>
      </c>
      <c r="E3003" s="39" t="s">
        <v>18</v>
      </c>
      <c r="K3003" s="39" t="s">
        <v>485</v>
      </c>
      <c r="M3003" s="69" t="s">
        <v>26</v>
      </c>
    </row>
    <row r="3004" spans="1:13">
      <c r="A3004" s="39" t="s">
        <v>9105</v>
      </c>
      <c r="B3004" s="39" t="s">
        <v>9106</v>
      </c>
      <c r="C3004" s="39" t="s">
        <v>18</v>
      </c>
      <c r="D3004" s="478">
        <v>157</v>
      </c>
      <c r="E3004" s="39" t="s">
        <v>18</v>
      </c>
      <c r="K3004" s="39" t="s">
        <v>485</v>
      </c>
      <c r="M3004" s="69" t="s">
        <v>26</v>
      </c>
    </row>
    <row r="3005" spans="1:13">
      <c r="A3005" s="39" t="s">
        <v>9107</v>
      </c>
      <c r="B3005" s="39" t="s">
        <v>9108</v>
      </c>
      <c r="C3005" s="39" t="s">
        <v>18</v>
      </c>
      <c r="D3005" s="478">
        <v>158</v>
      </c>
      <c r="E3005" s="39" t="s">
        <v>18</v>
      </c>
      <c r="K3005" s="39" t="s">
        <v>485</v>
      </c>
      <c r="M3005" s="69" t="s">
        <v>26</v>
      </c>
    </row>
    <row r="3006" spans="1:13">
      <c r="A3006" s="39" t="s">
        <v>9109</v>
      </c>
      <c r="B3006" s="39" t="s">
        <v>9110</v>
      </c>
      <c r="C3006" s="39" t="s">
        <v>18</v>
      </c>
      <c r="D3006" s="478">
        <v>159</v>
      </c>
      <c r="E3006" s="39" t="s">
        <v>18</v>
      </c>
      <c r="K3006" s="39" t="s">
        <v>485</v>
      </c>
      <c r="M3006" s="69" t="s">
        <v>26</v>
      </c>
    </row>
    <row r="3007" spans="1:13">
      <c r="A3007" s="39" t="s">
        <v>9111</v>
      </c>
      <c r="B3007" s="39" t="s">
        <v>9112</v>
      </c>
      <c r="C3007" s="39" t="s">
        <v>18</v>
      </c>
      <c r="D3007" s="478">
        <v>160</v>
      </c>
      <c r="E3007" s="39" t="s">
        <v>18</v>
      </c>
      <c r="K3007" s="39" t="s">
        <v>485</v>
      </c>
      <c r="M3007" s="69" t="s">
        <v>26</v>
      </c>
    </row>
    <row r="3008" spans="1:13">
      <c r="A3008" s="39" t="s">
        <v>9113</v>
      </c>
      <c r="B3008" s="39" t="s">
        <v>9114</v>
      </c>
      <c r="C3008" s="39" t="s">
        <v>18</v>
      </c>
      <c r="D3008" s="478">
        <v>161</v>
      </c>
      <c r="E3008" s="39" t="s">
        <v>18</v>
      </c>
      <c r="K3008" s="39" t="s">
        <v>485</v>
      </c>
      <c r="M3008" s="69" t="s">
        <v>26</v>
      </c>
    </row>
    <row r="3009" spans="1:13">
      <c r="A3009" s="39" t="s">
        <v>9115</v>
      </c>
      <c r="B3009" s="39" t="s">
        <v>9116</v>
      </c>
      <c r="C3009" s="39" t="s">
        <v>18</v>
      </c>
      <c r="D3009" s="478">
        <v>162</v>
      </c>
      <c r="E3009" s="39" t="s">
        <v>18</v>
      </c>
      <c r="K3009" s="39" t="s">
        <v>485</v>
      </c>
      <c r="M3009" s="69" t="s">
        <v>26</v>
      </c>
    </row>
    <row r="3010" spans="1:13">
      <c r="A3010" s="39" t="s">
        <v>9117</v>
      </c>
      <c r="B3010" s="39" t="s">
        <v>9118</v>
      </c>
      <c r="C3010" s="39" t="s">
        <v>18</v>
      </c>
      <c r="D3010" s="478">
        <v>163</v>
      </c>
      <c r="E3010" s="39" t="s">
        <v>18</v>
      </c>
      <c r="K3010" s="39" t="s">
        <v>485</v>
      </c>
      <c r="M3010" s="69" t="s">
        <v>26</v>
      </c>
    </row>
    <row r="3011" spans="1:13">
      <c r="A3011" s="39" t="s">
        <v>9119</v>
      </c>
      <c r="B3011" s="39" t="s">
        <v>9120</v>
      </c>
      <c r="C3011" s="39" t="s">
        <v>18</v>
      </c>
      <c r="D3011" s="478">
        <v>164</v>
      </c>
      <c r="E3011" s="39" t="s">
        <v>18</v>
      </c>
      <c r="K3011" s="39" t="s">
        <v>485</v>
      </c>
      <c r="M3011" s="69" t="s">
        <v>26</v>
      </c>
    </row>
    <row r="3012" spans="1:13">
      <c r="A3012" s="39" t="s">
        <v>9121</v>
      </c>
      <c r="B3012" s="39" t="s">
        <v>9122</v>
      </c>
      <c r="C3012" s="39" t="s">
        <v>18</v>
      </c>
      <c r="D3012" s="478">
        <v>165</v>
      </c>
      <c r="E3012" s="39" t="s">
        <v>18</v>
      </c>
      <c r="K3012" s="39" t="s">
        <v>485</v>
      </c>
      <c r="M3012" s="69" t="s">
        <v>26</v>
      </c>
    </row>
    <row r="3013" spans="1:13">
      <c r="A3013" s="39" t="s">
        <v>9123</v>
      </c>
      <c r="B3013" s="39" t="s">
        <v>9124</v>
      </c>
      <c r="C3013" s="39" t="s">
        <v>18</v>
      </c>
      <c r="D3013" s="478">
        <v>166</v>
      </c>
      <c r="E3013" s="39" t="s">
        <v>18</v>
      </c>
      <c r="K3013" s="39" t="s">
        <v>485</v>
      </c>
      <c r="M3013" s="69" t="s">
        <v>26</v>
      </c>
    </row>
    <row r="3014" spans="1:13">
      <c r="A3014" s="39" t="s">
        <v>9125</v>
      </c>
      <c r="B3014" s="39" t="s">
        <v>9126</v>
      </c>
      <c r="C3014" s="39" t="s">
        <v>18</v>
      </c>
      <c r="D3014" s="478">
        <v>167</v>
      </c>
      <c r="E3014" s="39" t="s">
        <v>18</v>
      </c>
      <c r="K3014" s="39" t="s">
        <v>485</v>
      </c>
      <c r="M3014" s="69" t="s">
        <v>26</v>
      </c>
    </row>
    <row r="3015" spans="1:13">
      <c r="A3015" s="39" t="s">
        <v>9127</v>
      </c>
      <c r="B3015" s="39" t="s">
        <v>9128</v>
      </c>
      <c r="C3015" s="39" t="s">
        <v>18</v>
      </c>
      <c r="D3015" s="478">
        <v>168</v>
      </c>
      <c r="E3015" s="39" t="s">
        <v>18</v>
      </c>
      <c r="K3015" s="39" t="s">
        <v>485</v>
      </c>
      <c r="M3015" s="69" t="s">
        <v>26</v>
      </c>
    </row>
    <row r="3016" spans="1:13">
      <c r="A3016" s="39" t="s">
        <v>9129</v>
      </c>
      <c r="B3016" s="39" t="s">
        <v>9130</v>
      </c>
      <c r="C3016" s="39" t="s">
        <v>18</v>
      </c>
      <c r="D3016" s="478">
        <v>169</v>
      </c>
      <c r="E3016" s="39" t="s">
        <v>18</v>
      </c>
      <c r="K3016" s="39" t="s">
        <v>485</v>
      </c>
      <c r="M3016" s="69" t="s">
        <v>26</v>
      </c>
    </row>
    <row r="3017" spans="1:13">
      <c r="A3017" s="39" t="s">
        <v>9131</v>
      </c>
      <c r="B3017" s="39" t="s">
        <v>9132</v>
      </c>
      <c r="C3017" s="39" t="s">
        <v>18</v>
      </c>
      <c r="D3017" s="478">
        <v>170</v>
      </c>
      <c r="E3017" s="39" t="s">
        <v>18</v>
      </c>
      <c r="K3017" s="39" t="s">
        <v>485</v>
      </c>
      <c r="M3017" s="69" t="s">
        <v>26</v>
      </c>
    </row>
    <row r="3018" spans="1:13">
      <c r="A3018" s="39" t="s">
        <v>9133</v>
      </c>
      <c r="B3018" s="39" t="s">
        <v>9134</v>
      </c>
      <c r="C3018" s="39" t="s">
        <v>18</v>
      </c>
      <c r="D3018" s="478">
        <v>171</v>
      </c>
      <c r="E3018" s="39" t="s">
        <v>18</v>
      </c>
      <c r="K3018" s="39" t="s">
        <v>485</v>
      </c>
      <c r="M3018" s="69" t="s">
        <v>26</v>
      </c>
    </row>
    <row r="3019" spans="1:13">
      <c r="A3019" s="39" t="s">
        <v>9135</v>
      </c>
      <c r="B3019" s="39" t="s">
        <v>9136</v>
      </c>
      <c r="C3019" s="39" t="s">
        <v>18</v>
      </c>
      <c r="D3019" s="478">
        <v>172</v>
      </c>
      <c r="E3019" s="39" t="s">
        <v>18</v>
      </c>
      <c r="K3019" s="39" t="s">
        <v>485</v>
      </c>
      <c r="M3019" s="69" t="s">
        <v>26</v>
      </c>
    </row>
    <row r="3020" spans="1:13">
      <c r="A3020" s="39" t="s">
        <v>9137</v>
      </c>
      <c r="B3020" s="39" t="s">
        <v>9138</v>
      </c>
      <c r="C3020" s="39" t="s">
        <v>18</v>
      </c>
      <c r="D3020" s="478">
        <v>173</v>
      </c>
      <c r="E3020" s="39" t="s">
        <v>18</v>
      </c>
      <c r="K3020" s="39" t="s">
        <v>485</v>
      </c>
      <c r="M3020" s="69" t="s">
        <v>26</v>
      </c>
    </row>
    <row r="3021" spans="1:13">
      <c r="A3021" s="21" t="s">
        <v>9139</v>
      </c>
      <c r="B3021" s="21" t="s">
        <v>9140</v>
      </c>
      <c r="C3021" s="21" t="s">
        <v>18</v>
      </c>
      <c r="D3021" s="479">
        <v>174</v>
      </c>
      <c r="E3021" s="21" t="s">
        <v>18</v>
      </c>
      <c r="F3021" s="32"/>
      <c r="G3021" s="32"/>
      <c r="H3021" s="32"/>
      <c r="I3021" s="32"/>
      <c r="J3021" s="21"/>
      <c r="K3021" s="21" t="s">
        <v>485</v>
      </c>
      <c r="L3021" s="21"/>
      <c r="M3021" s="69" t="s">
        <v>26</v>
      </c>
    </row>
    <row r="3022" spans="1:13">
      <c r="A3022" s="39" t="s">
        <v>9141</v>
      </c>
      <c r="B3022" s="39" t="s">
        <v>9142</v>
      </c>
      <c r="C3022" s="39" t="s">
        <v>18</v>
      </c>
      <c r="D3022" s="478">
        <v>175</v>
      </c>
      <c r="E3022" s="39" t="s">
        <v>18</v>
      </c>
      <c r="K3022" s="39" t="s">
        <v>485</v>
      </c>
      <c r="M3022" s="69" t="s">
        <v>26</v>
      </c>
    </row>
    <row r="3023" spans="1:13">
      <c r="A3023" s="39" t="s">
        <v>9143</v>
      </c>
      <c r="B3023" s="39" t="s">
        <v>9144</v>
      </c>
      <c r="C3023" s="39" t="s">
        <v>18</v>
      </c>
      <c r="D3023" s="478">
        <v>176</v>
      </c>
      <c r="E3023" s="39" t="s">
        <v>18</v>
      </c>
      <c r="K3023" s="39" t="s">
        <v>485</v>
      </c>
      <c r="M3023" s="69" t="s">
        <v>26</v>
      </c>
    </row>
    <row r="3024" spans="1:13">
      <c r="A3024" s="39" t="s">
        <v>9145</v>
      </c>
      <c r="B3024" s="39" t="s">
        <v>9146</v>
      </c>
      <c r="C3024" s="39" t="s">
        <v>18</v>
      </c>
      <c r="D3024" s="478">
        <v>177</v>
      </c>
      <c r="E3024" s="39" t="s">
        <v>18</v>
      </c>
      <c r="K3024" s="39" t="s">
        <v>485</v>
      </c>
      <c r="M3024" s="69" t="s">
        <v>26</v>
      </c>
    </row>
    <row r="3025" spans="1:13">
      <c r="A3025" s="39" t="s">
        <v>9147</v>
      </c>
      <c r="B3025" s="39" t="s">
        <v>9148</v>
      </c>
      <c r="C3025" s="39" t="s">
        <v>18</v>
      </c>
      <c r="D3025" s="478">
        <v>178</v>
      </c>
      <c r="E3025" s="39" t="s">
        <v>18</v>
      </c>
      <c r="K3025" s="39" t="s">
        <v>485</v>
      </c>
      <c r="M3025" s="69" t="s">
        <v>26</v>
      </c>
    </row>
    <row r="3026" spans="1:13">
      <c r="A3026" s="39" t="s">
        <v>9149</v>
      </c>
      <c r="B3026" s="39" t="s">
        <v>9150</v>
      </c>
      <c r="C3026" s="39" t="s">
        <v>18</v>
      </c>
      <c r="D3026" s="478">
        <v>179</v>
      </c>
      <c r="E3026" s="39" t="s">
        <v>18</v>
      </c>
      <c r="K3026" s="39" t="s">
        <v>485</v>
      </c>
      <c r="M3026" s="69" t="s">
        <v>26</v>
      </c>
    </row>
    <row r="3027" spans="1:13">
      <c r="A3027" s="39" t="s">
        <v>9151</v>
      </c>
      <c r="B3027" s="39" t="s">
        <v>9152</v>
      </c>
      <c r="C3027" s="39" t="s">
        <v>18</v>
      </c>
      <c r="D3027" s="478">
        <v>180</v>
      </c>
      <c r="E3027" s="39" t="s">
        <v>18</v>
      </c>
      <c r="K3027" s="39" t="s">
        <v>485</v>
      </c>
      <c r="M3027" s="69" t="s">
        <v>26</v>
      </c>
    </row>
    <row r="3028" spans="1:13">
      <c r="A3028" s="39" t="s">
        <v>9153</v>
      </c>
      <c r="B3028" s="39" t="s">
        <v>9154</v>
      </c>
      <c r="C3028" s="39" t="s">
        <v>18</v>
      </c>
      <c r="D3028" s="478">
        <v>181</v>
      </c>
      <c r="E3028" s="39" t="s">
        <v>18</v>
      </c>
      <c r="K3028" s="39" t="s">
        <v>485</v>
      </c>
      <c r="M3028" s="69" t="s">
        <v>26</v>
      </c>
    </row>
    <row r="3029" spans="1:13">
      <c r="A3029" s="39" t="s">
        <v>9155</v>
      </c>
      <c r="B3029" s="39" t="s">
        <v>9156</v>
      </c>
      <c r="C3029" s="39" t="s">
        <v>18</v>
      </c>
      <c r="D3029" s="478">
        <v>182</v>
      </c>
      <c r="E3029" s="39" t="s">
        <v>18</v>
      </c>
      <c r="K3029" s="39" t="s">
        <v>485</v>
      </c>
      <c r="M3029" s="69" t="s">
        <v>26</v>
      </c>
    </row>
    <row r="3030" spans="1:13">
      <c r="A3030" s="39" t="s">
        <v>9157</v>
      </c>
      <c r="B3030" s="39" t="s">
        <v>9158</v>
      </c>
      <c r="C3030" s="39" t="s">
        <v>18</v>
      </c>
      <c r="D3030" s="478">
        <v>183</v>
      </c>
      <c r="E3030" s="39" t="s">
        <v>18</v>
      </c>
      <c r="K3030" s="39" t="s">
        <v>485</v>
      </c>
      <c r="M3030" s="69" t="s">
        <v>26</v>
      </c>
    </row>
    <row r="3031" spans="1:13">
      <c r="A3031" s="39" t="s">
        <v>9159</v>
      </c>
      <c r="B3031" s="297" t="s">
        <v>9160</v>
      </c>
      <c r="C3031" s="39" t="s">
        <v>18</v>
      </c>
      <c r="D3031" s="478">
        <v>184</v>
      </c>
      <c r="E3031" s="39" t="s">
        <v>18</v>
      </c>
      <c r="K3031" s="39" t="s">
        <v>485</v>
      </c>
      <c r="M3031" s="69" t="s">
        <v>26</v>
      </c>
    </row>
    <row r="3032" spans="1:13">
      <c r="A3032" s="39" t="s">
        <v>9161</v>
      </c>
      <c r="B3032" s="39" t="s">
        <v>9162</v>
      </c>
      <c r="C3032" s="39" t="s">
        <v>18</v>
      </c>
      <c r="D3032" s="478">
        <v>185</v>
      </c>
      <c r="E3032" s="39" t="s">
        <v>18</v>
      </c>
      <c r="K3032" s="39" t="s">
        <v>485</v>
      </c>
      <c r="M3032" s="69" t="s">
        <v>26</v>
      </c>
    </row>
    <row r="3033" spans="1:13">
      <c r="A3033" s="39" t="s">
        <v>9163</v>
      </c>
      <c r="B3033" s="39" t="s">
        <v>9164</v>
      </c>
      <c r="C3033" s="39" t="s">
        <v>18</v>
      </c>
      <c r="D3033" s="478">
        <v>186</v>
      </c>
      <c r="E3033" s="39" t="s">
        <v>18</v>
      </c>
      <c r="K3033" s="39" t="s">
        <v>485</v>
      </c>
      <c r="M3033" s="69" t="s">
        <v>26</v>
      </c>
    </row>
    <row r="3034" spans="1:13">
      <c r="A3034" s="39" t="s">
        <v>9165</v>
      </c>
      <c r="B3034" s="39" t="s">
        <v>9166</v>
      </c>
      <c r="C3034" s="39" t="s">
        <v>18</v>
      </c>
      <c r="D3034" s="478">
        <v>187</v>
      </c>
      <c r="E3034" s="39" t="s">
        <v>18</v>
      </c>
      <c r="K3034" s="39" t="s">
        <v>485</v>
      </c>
      <c r="M3034" s="69" t="s">
        <v>26</v>
      </c>
    </row>
    <row r="3035" spans="1:13">
      <c r="A3035" s="39" t="s">
        <v>9167</v>
      </c>
      <c r="B3035" s="39" t="s">
        <v>9168</v>
      </c>
      <c r="C3035" s="39" t="s">
        <v>18</v>
      </c>
      <c r="D3035" s="478">
        <v>188</v>
      </c>
      <c r="E3035" s="39" t="s">
        <v>18</v>
      </c>
      <c r="K3035" s="39" t="s">
        <v>485</v>
      </c>
      <c r="M3035" s="69" t="s">
        <v>26</v>
      </c>
    </row>
    <row r="3036" spans="1:13">
      <c r="A3036" s="39" t="s">
        <v>9169</v>
      </c>
      <c r="B3036" s="39" t="s">
        <v>9170</v>
      </c>
      <c r="C3036" s="39" t="s">
        <v>18</v>
      </c>
      <c r="D3036" s="478">
        <v>189</v>
      </c>
      <c r="E3036" s="39" t="s">
        <v>18</v>
      </c>
      <c r="K3036" s="39" t="s">
        <v>485</v>
      </c>
      <c r="M3036" s="69" t="s">
        <v>26</v>
      </c>
    </row>
    <row r="3037" spans="1:13">
      <c r="A3037" s="39" t="s">
        <v>9171</v>
      </c>
      <c r="B3037" s="39" t="s">
        <v>9172</v>
      </c>
      <c r="C3037" s="39" t="s">
        <v>18</v>
      </c>
      <c r="D3037" s="478">
        <v>190</v>
      </c>
      <c r="E3037" s="39" t="s">
        <v>18</v>
      </c>
      <c r="K3037" s="39" t="s">
        <v>485</v>
      </c>
      <c r="M3037" s="69" t="s">
        <v>26</v>
      </c>
    </row>
    <row r="3038" spans="1:13">
      <c r="A3038" s="39" t="s">
        <v>9173</v>
      </c>
      <c r="B3038" s="39" t="s">
        <v>9174</v>
      </c>
      <c r="C3038" s="39" t="s">
        <v>18</v>
      </c>
      <c r="D3038" s="478">
        <v>191</v>
      </c>
      <c r="E3038" s="39" t="s">
        <v>18</v>
      </c>
      <c r="K3038" s="39" t="s">
        <v>485</v>
      </c>
      <c r="M3038" s="69" t="s">
        <v>26</v>
      </c>
    </row>
    <row r="3039" spans="1:13">
      <c r="A3039" s="39" t="s">
        <v>9175</v>
      </c>
      <c r="B3039" s="39" t="s">
        <v>9176</v>
      </c>
      <c r="C3039" s="39" t="s">
        <v>18</v>
      </c>
      <c r="D3039" s="478">
        <v>192</v>
      </c>
      <c r="E3039" s="39" t="s">
        <v>18</v>
      </c>
      <c r="K3039" s="39" t="s">
        <v>485</v>
      </c>
      <c r="M3039" s="69" t="s">
        <v>26</v>
      </c>
    </row>
    <row r="3040" spans="1:13">
      <c r="A3040" s="39" t="s">
        <v>9177</v>
      </c>
      <c r="B3040" s="39" t="s">
        <v>9178</v>
      </c>
      <c r="C3040" s="39" t="s">
        <v>18</v>
      </c>
      <c r="D3040" s="478">
        <v>193</v>
      </c>
      <c r="E3040" s="39" t="s">
        <v>18</v>
      </c>
      <c r="K3040" s="39" t="s">
        <v>485</v>
      </c>
      <c r="M3040" s="69" t="s">
        <v>26</v>
      </c>
    </row>
    <row r="3041" spans="1:13">
      <c r="A3041" s="39" t="s">
        <v>9179</v>
      </c>
      <c r="B3041" s="39" t="s">
        <v>9180</v>
      </c>
      <c r="C3041" s="39" t="s">
        <v>18</v>
      </c>
      <c r="D3041" s="478">
        <v>194</v>
      </c>
      <c r="E3041" s="39" t="s">
        <v>18</v>
      </c>
      <c r="K3041" s="39" t="s">
        <v>485</v>
      </c>
      <c r="M3041" s="69" t="s">
        <v>26</v>
      </c>
    </row>
    <row r="3042" spans="1:13">
      <c r="A3042" s="39" t="s">
        <v>9181</v>
      </c>
      <c r="B3042" s="39" t="s">
        <v>9182</v>
      </c>
      <c r="C3042" s="39" t="s">
        <v>18</v>
      </c>
      <c r="D3042" s="478">
        <v>195</v>
      </c>
      <c r="E3042" s="39" t="s">
        <v>18</v>
      </c>
      <c r="K3042" s="39" t="s">
        <v>485</v>
      </c>
      <c r="M3042" s="69" t="s">
        <v>26</v>
      </c>
    </row>
    <row r="3043" spans="1:13">
      <c r="A3043" s="39" t="s">
        <v>9183</v>
      </c>
      <c r="B3043" s="39" t="s">
        <v>9184</v>
      </c>
      <c r="C3043" s="39" t="s">
        <v>18</v>
      </c>
      <c r="D3043" s="478">
        <v>196</v>
      </c>
      <c r="E3043" s="39" t="s">
        <v>18</v>
      </c>
      <c r="K3043" s="39" t="s">
        <v>485</v>
      </c>
      <c r="M3043" s="69" t="s">
        <v>26</v>
      </c>
    </row>
    <row r="3044" spans="1:13">
      <c r="A3044" s="39" t="s">
        <v>9185</v>
      </c>
      <c r="B3044" s="39" t="s">
        <v>9186</v>
      </c>
      <c r="C3044" s="39" t="s">
        <v>18</v>
      </c>
      <c r="D3044" s="478">
        <v>197</v>
      </c>
      <c r="E3044" s="39" t="s">
        <v>18</v>
      </c>
      <c r="K3044" s="39" t="s">
        <v>485</v>
      </c>
      <c r="M3044" s="69" t="s">
        <v>26</v>
      </c>
    </row>
    <row r="3045" spans="1:13">
      <c r="A3045" s="39" t="s">
        <v>9187</v>
      </c>
      <c r="B3045" s="39" t="s">
        <v>9188</v>
      </c>
      <c r="C3045" s="39" t="s">
        <v>18</v>
      </c>
      <c r="D3045" s="478">
        <v>198</v>
      </c>
      <c r="E3045" s="39" t="s">
        <v>18</v>
      </c>
      <c r="K3045" s="39" t="s">
        <v>485</v>
      </c>
      <c r="M3045" s="69" t="s">
        <v>26</v>
      </c>
    </row>
    <row r="3046" spans="1:13">
      <c r="A3046" s="39" t="s">
        <v>9189</v>
      </c>
      <c r="B3046" s="39" t="s">
        <v>9190</v>
      </c>
      <c r="C3046" s="39" t="s">
        <v>18</v>
      </c>
      <c r="D3046" s="478">
        <v>199</v>
      </c>
      <c r="E3046" s="39" t="s">
        <v>18</v>
      </c>
      <c r="K3046" s="39" t="s">
        <v>485</v>
      </c>
      <c r="M3046" s="69" t="s">
        <v>26</v>
      </c>
    </row>
    <row r="3047" spans="1:13">
      <c r="A3047" s="39" t="s">
        <v>9191</v>
      </c>
      <c r="B3047" s="39" t="s">
        <v>9192</v>
      </c>
      <c r="C3047" s="39" t="s">
        <v>18</v>
      </c>
      <c r="D3047" s="478">
        <v>200</v>
      </c>
      <c r="E3047" s="39" t="s">
        <v>18</v>
      </c>
      <c r="K3047" s="39" t="s">
        <v>485</v>
      </c>
      <c r="M3047" s="69" t="s">
        <v>26</v>
      </c>
    </row>
    <row r="3048" spans="1:13">
      <c r="A3048" s="39" t="s">
        <v>9193</v>
      </c>
      <c r="B3048" s="39" t="s">
        <v>9194</v>
      </c>
      <c r="C3048" s="39" t="s">
        <v>18</v>
      </c>
      <c r="D3048" s="478">
        <v>201</v>
      </c>
      <c r="E3048" s="39" t="s">
        <v>18</v>
      </c>
      <c r="K3048" s="39" t="s">
        <v>485</v>
      </c>
      <c r="M3048" s="69" t="s">
        <v>26</v>
      </c>
    </row>
    <row r="3049" spans="1:13">
      <c r="A3049" s="39" t="s">
        <v>9195</v>
      </c>
      <c r="B3049" s="39" t="s">
        <v>9196</v>
      </c>
      <c r="C3049" s="39" t="s">
        <v>18</v>
      </c>
      <c r="D3049" s="478">
        <v>202</v>
      </c>
      <c r="E3049" s="39" t="s">
        <v>18</v>
      </c>
      <c r="K3049" s="39" t="s">
        <v>485</v>
      </c>
      <c r="M3049" s="69" t="s">
        <v>26</v>
      </c>
    </row>
    <row r="3050" spans="1:13">
      <c r="A3050" s="39" t="s">
        <v>9197</v>
      </c>
      <c r="B3050" s="39" t="s">
        <v>9198</v>
      </c>
      <c r="C3050" s="39" t="s">
        <v>18</v>
      </c>
      <c r="D3050" s="478">
        <v>203</v>
      </c>
      <c r="E3050" s="39" t="s">
        <v>18</v>
      </c>
      <c r="K3050" s="39" t="s">
        <v>485</v>
      </c>
      <c r="M3050" s="69" t="s">
        <v>26</v>
      </c>
    </row>
    <row r="3051" spans="1:13">
      <c r="A3051" s="39" t="s">
        <v>9199</v>
      </c>
      <c r="B3051" s="39" t="s">
        <v>9200</v>
      </c>
      <c r="C3051" s="39" t="s">
        <v>18</v>
      </c>
      <c r="D3051" s="478">
        <v>204</v>
      </c>
      <c r="E3051" s="39" t="s">
        <v>18</v>
      </c>
      <c r="K3051" s="39" t="s">
        <v>485</v>
      </c>
      <c r="M3051" s="69" t="s">
        <v>26</v>
      </c>
    </row>
    <row r="3052" spans="1:13">
      <c r="A3052" s="39" t="s">
        <v>9201</v>
      </c>
      <c r="B3052" s="39" t="s">
        <v>9202</v>
      </c>
      <c r="C3052" s="39" t="s">
        <v>18</v>
      </c>
      <c r="D3052" s="478">
        <v>205</v>
      </c>
      <c r="E3052" s="39" t="s">
        <v>18</v>
      </c>
      <c r="K3052" s="39" t="s">
        <v>485</v>
      </c>
      <c r="M3052" s="69" t="s">
        <v>26</v>
      </c>
    </row>
    <row r="3053" spans="1:13">
      <c r="A3053" s="39" t="s">
        <v>9203</v>
      </c>
      <c r="B3053" s="39" t="s">
        <v>9204</v>
      </c>
      <c r="C3053" s="39" t="s">
        <v>18</v>
      </c>
      <c r="D3053" s="478">
        <v>206</v>
      </c>
      <c r="E3053" s="39" t="s">
        <v>18</v>
      </c>
      <c r="K3053" s="39" t="s">
        <v>485</v>
      </c>
      <c r="M3053" s="69" t="s">
        <v>26</v>
      </c>
    </row>
    <row r="3054" spans="1:13">
      <c r="A3054" s="39" t="s">
        <v>9205</v>
      </c>
      <c r="B3054" s="39" t="s">
        <v>9206</v>
      </c>
      <c r="C3054" s="39" t="s">
        <v>18</v>
      </c>
      <c r="D3054" s="478">
        <v>207</v>
      </c>
      <c r="E3054" s="39" t="s">
        <v>18</v>
      </c>
      <c r="K3054" s="39" t="s">
        <v>485</v>
      </c>
      <c r="M3054" s="69" t="s">
        <v>26</v>
      </c>
    </row>
    <row r="3055" spans="1:13">
      <c r="A3055" s="39" t="s">
        <v>9207</v>
      </c>
      <c r="B3055" s="39" t="s">
        <v>9208</v>
      </c>
      <c r="C3055" s="39" t="s">
        <v>18</v>
      </c>
      <c r="D3055" s="478">
        <v>208</v>
      </c>
      <c r="E3055" s="39" t="s">
        <v>18</v>
      </c>
      <c r="K3055" s="39" t="s">
        <v>485</v>
      </c>
      <c r="M3055" s="69" t="s">
        <v>26</v>
      </c>
    </row>
    <row r="3056" spans="1:13">
      <c r="A3056" s="39" t="s">
        <v>9209</v>
      </c>
      <c r="B3056" s="39" t="s">
        <v>9210</v>
      </c>
      <c r="C3056" s="39" t="s">
        <v>18</v>
      </c>
      <c r="D3056" s="478">
        <v>209</v>
      </c>
      <c r="E3056" s="39" t="s">
        <v>18</v>
      </c>
      <c r="K3056" s="39" t="s">
        <v>485</v>
      </c>
      <c r="M3056" s="69" t="s">
        <v>26</v>
      </c>
    </row>
    <row r="3057" spans="1:13">
      <c r="A3057" s="39" t="s">
        <v>9211</v>
      </c>
      <c r="B3057" s="39" t="s">
        <v>9211</v>
      </c>
      <c r="C3057" s="39" t="s">
        <v>35</v>
      </c>
      <c r="D3057" s="478" t="s">
        <v>387</v>
      </c>
      <c r="E3057" s="39" t="s">
        <v>497</v>
      </c>
      <c r="F3057" s="177" t="s">
        <v>9212</v>
      </c>
      <c r="G3057" s="177" t="s">
        <v>18</v>
      </c>
      <c r="H3057" s="177" t="s">
        <v>18</v>
      </c>
      <c r="I3057" s="177" t="s">
        <v>23</v>
      </c>
      <c r="J3057" s="39" t="s">
        <v>18</v>
      </c>
      <c r="K3057" s="39" t="s">
        <v>485</v>
      </c>
      <c r="M3057" s="69" t="s">
        <v>26</v>
      </c>
    </row>
    <row r="3058" spans="1:13">
      <c r="A3058" s="39" t="s">
        <v>9213</v>
      </c>
      <c r="B3058" s="39" t="s">
        <v>9213</v>
      </c>
      <c r="C3058" s="39" t="s">
        <v>35</v>
      </c>
      <c r="D3058" s="478" t="s">
        <v>393</v>
      </c>
      <c r="E3058" s="39" t="s">
        <v>445</v>
      </c>
      <c r="F3058" s="177" t="s">
        <v>9214</v>
      </c>
      <c r="G3058" s="177" t="s">
        <v>18</v>
      </c>
      <c r="H3058" s="177" t="s">
        <v>18</v>
      </c>
      <c r="I3058" s="177" t="s">
        <v>32</v>
      </c>
      <c r="J3058" s="39" t="s">
        <v>2617</v>
      </c>
      <c r="K3058" s="39" t="s">
        <v>485</v>
      </c>
      <c r="M3058" s="69" t="s">
        <v>26</v>
      </c>
    </row>
    <row r="3059" spans="1:13">
      <c r="A3059" s="39" t="s">
        <v>9215</v>
      </c>
      <c r="B3059" s="39" t="s">
        <v>9215</v>
      </c>
      <c r="C3059" s="39" t="s">
        <v>35</v>
      </c>
      <c r="D3059" s="478" t="s">
        <v>387</v>
      </c>
      <c r="E3059" s="39" t="s">
        <v>497</v>
      </c>
      <c r="F3059" s="476" t="s">
        <v>9216</v>
      </c>
      <c r="G3059" s="177" t="s">
        <v>18</v>
      </c>
      <c r="H3059" s="177" t="s">
        <v>18</v>
      </c>
      <c r="I3059" s="177" t="s">
        <v>23</v>
      </c>
      <c r="J3059" s="39" t="s">
        <v>18</v>
      </c>
      <c r="K3059" s="39" t="s">
        <v>485</v>
      </c>
      <c r="M3059" s="69" t="s">
        <v>26</v>
      </c>
    </row>
    <row r="3060" spans="1:13">
      <c r="A3060" s="39" t="s">
        <v>9217</v>
      </c>
      <c r="B3060" s="39" t="s">
        <v>9217</v>
      </c>
      <c r="C3060" s="39" t="s">
        <v>35</v>
      </c>
      <c r="D3060" s="478" t="s">
        <v>387</v>
      </c>
      <c r="E3060" s="39" t="s">
        <v>497</v>
      </c>
      <c r="F3060" s="177" t="s">
        <v>9218</v>
      </c>
      <c r="G3060" s="177" t="s">
        <v>18</v>
      </c>
      <c r="H3060" s="177" t="s">
        <v>18</v>
      </c>
      <c r="I3060" s="177" t="s">
        <v>23</v>
      </c>
      <c r="J3060" s="39" t="s">
        <v>18</v>
      </c>
      <c r="K3060" s="39" t="s">
        <v>485</v>
      </c>
      <c r="M3060" s="69" t="s">
        <v>26</v>
      </c>
    </row>
    <row r="3061" spans="1:13">
      <c r="A3061" s="39" t="s">
        <v>9219</v>
      </c>
      <c r="B3061" s="39" t="s">
        <v>9219</v>
      </c>
      <c r="C3061" s="39" t="s">
        <v>35</v>
      </c>
      <c r="D3061" s="478" t="s">
        <v>393</v>
      </c>
      <c r="E3061" s="39" t="s">
        <v>445</v>
      </c>
      <c r="F3061" s="177" t="s">
        <v>9220</v>
      </c>
      <c r="G3061" s="177" t="s">
        <v>18</v>
      </c>
      <c r="H3061" s="177" t="s">
        <v>18</v>
      </c>
      <c r="I3061" s="177" t="s">
        <v>23</v>
      </c>
      <c r="J3061" s="39" t="s">
        <v>18</v>
      </c>
      <c r="K3061" s="39" t="s">
        <v>485</v>
      </c>
      <c r="M3061" s="69" t="s">
        <v>26</v>
      </c>
    </row>
    <row r="3062" spans="1:13">
      <c r="A3062" s="39" t="s">
        <v>9221</v>
      </c>
      <c r="B3062" s="39" t="s">
        <v>9221</v>
      </c>
      <c r="C3062" s="39" t="s">
        <v>35</v>
      </c>
      <c r="D3062" s="478" t="s">
        <v>393</v>
      </c>
      <c r="E3062" s="39" t="s">
        <v>445</v>
      </c>
      <c r="F3062" s="177" t="s">
        <v>9222</v>
      </c>
      <c r="G3062" s="177" t="s">
        <v>18</v>
      </c>
      <c r="H3062" s="177" t="s">
        <v>18</v>
      </c>
      <c r="I3062" s="177" t="s">
        <v>32</v>
      </c>
      <c r="J3062" s="39" t="s">
        <v>888</v>
      </c>
      <c r="K3062" s="39" t="s">
        <v>485</v>
      </c>
      <c r="M3062" s="69" t="s">
        <v>26</v>
      </c>
    </row>
    <row r="3063" spans="1:13" s="420" customFormat="1">
      <c r="A3063" s="39" t="s">
        <v>9223</v>
      </c>
      <c r="B3063" s="39" t="s">
        <v>9223</v>
      </c>
      <c r="C3063" s="39" t="s">
        <v>35</v>
      </c>
      <c r="D3063" s="478" t="s">
        <v>387</v>
      </c>
      <c r="E3063" s="39" t="s">
        <v>497</v>
      </c>
      <c r="F3063" s="177" t="s">
        <v>9224</v>
      </c>
      <c r="G3063" s="177" t="s">
        <v>18</v>
      </c>
      <c r="H3063" s="177" t="s">
        <v>18</v>
      </c>
      <c r="I3063" s="177" t="s">
        <v>32</v>
      </c>
      <c r="J3063" s="39" t="s">
        <v>1246</v>
      </c>
      <c r="K3063" s="39" t="s">
        <v>485</v>
      </c>
      <c r="L3063" s="39"/>
      <c r="M3063" s="428" t="s">
        <v>26</v>
      </c>
    </row>
    <row r="3064" spans="1:13">
      <c r="A3064" s="39" t="s">
        <v>9225</v>
      </c>
      <c r="B3064" s="39" t="s">
        <v>9225</v>
      </c>
      <c r="C3064" s="39" t="s">
        <v>35</v>
      </c>
      <c r="D3064" s="478" t="s">
        <v>393</v>
      </c>
      <c r="E3064" s="39" t="s">
        <v>445</v>
      </c>
      <c r="F3064" s="177" t="s">
        <v>9226</v>
      </c>
      <c r="G3064" s="177" t="s">
        <v>18</v>
      </c>
      <c r="H3064" s="177" t="s">
        <v>18</v>
      </c>
      <c r="I3064" s="177" t="s">
        <v>32</v>
      </c>
      <c r="J3064" s="39" t="s">
        <v>1246</v>
      </c>
      <c r="K3064" s="39" t="s">
        <v>485</v>
      </c>
      <c r="M3064" s="69" t="s">
        <v>26</v>
      </c>
    </row>
    <row r="3065" spans="1:13">
      <c r="A3065" s="39" t="s">
        <v>9227</v>
      </c>
      <c r="B3065" s="39" t="s">
        <v>9227</v>
      </c>
      <c r="C3065" s="39" t="s">
        <v>4570</v>
      </c>
      <c r="D3065" s="478" t="s">
        <v>9228</v>
      </c>
      <c r="E3065" s="39" t="s">
        <v>9229</v>
      </c>
      <c r="F3065" s="177" t="s">
        <v>9230</v>
      </c>
      <c r="G3065" s="177" t="s">
        <v>18</v>
      </c>
      <c r="H3065" s="177" t="s">
        <v>18</v>
      </c>
      <c r="I3065" s="177" t="s">
        <v>23</v>
      </c>
      <c r="J3065" s="39" t="s">
        <v>18</v>
      </c>
      <c r="K3065" s="39" t="s">
        <v>485</v>
      </c>
    </row>
    <row r="3066" spans="1:13">
      <c r="A3066" s="39" t="s">
        <v>9231</v>
      </c>
      <c r="B3066" s="39" t="s">
        <v>9231</v>
      </c>
      <c r="C3066" s="39" t="s">
        <v>9232</v>
      </c>
      <c r="D3066" s="478" t="s">
        <v>290</v>
      </c>
      <c r="E3066" s="39" t="s">
        <v>9233</v>
      </c>
      <c r="F3066" s="177" t="s">
        <v>9234</v>
      </c>
      <c r="G3066" s="177" t="s">
        <v>18</v>
      </c>
      <c r="H3066" s="177" t="s">
        <v>18</v>
      </c>
      <c r="I3066" s="177" t="s">
        <v>23</v>
      </c>
      <c r="J3066" s="39" t="s">
        <v>18</v>
      </c>
      <c r="K3066" s="39" t="s">
        <v>485</v>
      </c>
    </row>
    <row r="3067" spans="1:13">
      <c r="A3067" s="39" t="s">
        <v>9235</v>
      </c>
      <c r="B3067" s="39" t="s">
        <v>9235</v>
      </c>
      <c r="C3067" s="39" t="s">
        <v>35</v>
      </c>
      <c r="D3067" s="478" t="s">
        <v>9236</v>
      </c>
      <c r="E3067" s="39" t="s">
        <v>9237</v>
      </c>
      <c r="F3067" s="177" t="s">
        <v>18</v>
      </c>
      <c r="G3067" s="177" t="s">
        <v>18</v>
      </c>
      <c r="H3067" s="177" t="s">
        <v>18</v>
      </c>
      <c r="I3067" s="177" t="s">
        <v>32</v>
      </c>
      <c r="J3067" s="39" t="s">
        <v>5146</v>
      </c>
      <c r="K3067" s="39" t="s">
        <v>485</v>
      </c>
      <c r="M3067" s="69" t="s">
        <v>26</v>
      </c>
    </row>
    <row r="3068" spans="1:13">
      <c r="A3068" s="39" t="s">
        <v>9238</v>
      </c>
      <c r="B3068" s="39" t="s">
        <v>9238</v>
      </c>
      <c r="C3068" s="39" t="s">
        <v>35</v>
      </c>
      <c r="D3068" s="478" t="s">
        <v>9236</v>
      </c>
      <c r="E3068" s="39" t="s">
        <v>9237</v>
      </c>
      <c r="F3068" s="177" t="s">
        <v>18</v>
      </c>
      <c r="G3068" s="177" t="s">
        <v>18</v>
      </c>
      <c r="H3068" s="177" t="s">
        <v>18</v>
      </c>
      <c r="I3068" s="177" t="s">
        <v>23</v>
      </c>
      <c r="J3068" s="39" t="s">
        <v>18</v>
      </c>
      <c r="K3068" s="39" t="s">
        <v>485</v>
      </c>
      <c r="M3068" s="69" t="s">
        <v>26</v>
      </c>
    </row>
    <row r="3069" spans="1:13">
      <c r="A3069" s="39" t="s">
        <v>9239</v>
      </c>
      <c r="B3069" s="39" t="s">
        <v>9239</v>
      </c>
      <c r="C3069" s="39" t="s">
        <v>35</v>
      </c>
      <c r="D3069" s="478" t="s">
        <v>9236</v>
      </c>
      <c r="E3069" s="39" t="s">
        <v>9237</v>
      </c>
      <c r="F3069" s="177" t="s">
        <v>18</v>
      </c>
      <c r="G3069" s="177" t="s">
        <v>18</v>
      </c>
      <c r="H3069" s="177" t="s">
        <v>18</v>
      </c>
      <c r="I3069" s="177" t="s">
        <v>23</v>
      </c>
      <c r="J3069" s="39" t="s">
        <v>18</v>
      </c>
      <c r="K3069" s="39" t="s">
        <v>485</v>
      </c>
      <c r="M3069" s="69" t="s">
        <v>26</v>
      </c>
    </row>
    <row r="3070" spans="1:13">
      <c r="A3070" s="39" t="s">
        <v>9240</v>
      </c>
      <c r="B3070" s="39" t="s">
        <v>9240</v>
      </c>
      <c r="C3070" s="39" t="s">
        <v>35</v>
      </c>
      <c r="D3070" s="478" t="s">
        <v>9236</v>
      </c>
      <c r="E3070" s="39" t="s">
        <v>9237</v>
      </c>
      <c r="F3070" s="177" t="s">
        <v>18</v>
      </c>
      <c r="G3070" s="177" t="s">
        <v>18</v>
      </c>
      <c r="H3070" s="177" t="s">
        <v>18</v>
      </c>
      <c r="I3070" s="177" t="s">
        <v>23</v>
      </c>
      <c r="J3070" s="39" t="s">
        <v>18</v>
      </c>
      <c r="K3070" s="39" t="s">
        <v>485</v>
      </c>
      <c r="M3070" s="69" t="s">
        <v>26</v>
      </c>
    </row>
    <row r="3071" spans="1:13">
      <c r="A3071" s="39" t="s">
        <v>9241</v>
      </c>
      <c r="B3071" s="39" t="s">
        <v>9241</v>
      </c>
      <c r="C3071" s="39" t="s">
        <v>35</v>
      </c>
      <c r="D3071" s="478" t="s">
        <v>9236</v>
      </c>
      <c r="E3071" s="39" t="s">
        <v>9237</v>
      </c>
      <c r="F3071" s="177" t="s">
        <v>18</v>
      </c>
      <c r="G3071" s="177" t="s">
        <v>18</v>
      </c>
      <c r="H3071" s="177" t="s">
        <v>18</v>
      </c>
      <c r="I3071" s="177" t="s">
        <v>23</v>
      </c>
      <c r="J3071" s="39" t="s">
        <v>18</v>
      </c>
      <c r="K3071" s="39" t="s">
        <v>485</v>
      </c>
      <c r="M3071" s="69" t="s">
        <v>26</v>
      </c>
    </row>
    <row r="3072" spans="1:13">
      <c r="A3072" s="39" t="s">
        <v>9242</v>
      </c>
      <c r="B3072" s="39" t="s">
        <v>9242</v>
      </c>
      <c r="C3072" s="39" t="s">
        <v>35</v>
      </c>
      <c r="D3072" s="478" t="s">
        <v>9236</v>
      </c>
      <c r="E3072" s="39" t="s">
        <v>9237</v>
      </c>
      <c r="F3072" s="177" t="s">
        <v>18</v>
      </c>
      <c r="G3072" s="177" t="s">
        <v>18</v>
      </c>
      <c r="H3072" s="177" t="s">
        <v>18</v>
      </c>
      <c r="I3072" s="177" t="s">
        <v>23</v>
      </c>
      <c r="J3072" s="39" t="s">
        <v>18</v>
      </c>
      <c r="K3072" s="39" t="s">
        <v>485</v>
      </c>
      <c r="M3072" s="69" t="s">
        <v>26</v>
      </c>
    </row>
    <row r="3073" spans="1:13">
      <c r="A3073" s="39" t="s">
        <v>9243</v>
      </c>
      <c r="B3073" s="39" t="s">
        <v>9243</v>
      </c>
      <c r="C3073" s="39" t="s">
        <v>35</v>
      </c>
      <c r="D3073" s="478" t="s">
        <v>9236</v>
      </c>
      <c r="E3073" s="39" t="s">
        <v>9237</v>
      </c>
      <c r="F3073" s="177" t="s">
        <v>18</v>
      </c>
      <c r="G3073" s="177" t="s">
        <v>18</v>
      </c>
      <c r="H3073" s="177" t="s">
        <v>18</v>
      </c>
      <c r="I3073" s="177" t="s">
        <v>23</v>
      </c>
      <c r="J3073" s="39" t="s">
        <v>18</v>
      </c>
      <c r="K3073" s="39" t="s">
        <v>485</v>
      </c>
      <c r="M3073" s="69" t="s">
        <v>26</v>
      </c>
    </row>
    <row r="3074" spans="1:13">
      <c r="A3074" s="39" t="s">
        <v>9244</v>
      </c>
      <c r="B3074" s="39" t="s">
        <v>9244</v>
      </c>
      <c r="C3074" s="39" t="s">
        <v>35</v>
      </c>
      <c r="D3074" s="478" t="s">
        <v>9236</v>
      </c>
      <c r="E3074" s="39" t="s">
        <v>9237</v>
      </c>
      <c r="F3074" s="177" t="s">
        <v>18</v>
      </c>
      <c r="G3074" s="177" t="s">
        <v>18</v>
      </c>
      <c r="H3074" s="177" t="s">
        <v>18</v>
      </c>
      <c r="I3074" s="177" t="s">
        <v>23</v>
      </c>
      <c r="J3074" s="39" t="s">
        <v>18</v>
      </c>
      <c r="K3074" s="39" t="s">
        <v>485</v>
      </c>
      <c r="M3074" s="69" t="s">
        <v>26</v>
      </c>
    </row>
    <row r="3075" spans="1:13">
      <c r="A3075" s="39" t="s">
        <v>9245</v>
      </c>
      <c r="B3075" s="39" t="s">
        <v>9245</v>
      </c>
      <c r="C3075" s="39" t="s">
        <v>35</v>
      </c>
      <c r="D3075" s="478" t="s">
        <v>9236</v>
      </c>
      <c r="E3075" s="39" t="s">
        <v>9237</v>
      </c>
      <c r="F3075" s="177" t="s">
        <v>18</v>
      </c>
      <c r="G3075" s="177" t="s">
        <v>18</v>
      </c>
      <c r="H3075" s="177" t="s">
        <v>18</v>
      </c>
      <c r="I3075" s="177" t="s">
        <v>23</v>
      </c>
      <c r="J3075" s="39" t="s">
        <v>18</v>
      </c>
      <c r="K3075" s="39" t="s">
        <v>485</v>
      </c>
      <c r="M3075" s="69" t="s">
        <v>26</v>
      </c>
    </row>
    <row r="3076" spans="1:13">
      <c r="A3076" s="39" t="s">
        <v>9246</v>
      </c>
      <c r="B3076" s="39" t="s">
        <v>9246</v>
      </c>
      <c r="C3076" s="39" t="s">
        <v>35</v>
      </c>
      <c r="D3076" s="478" t="s">
        <v>9236</v>
      </c>
      <c r="E3076" s="39" t="s">
        <v>9237</v>
      </c>
      <c r="F3076" s="177" t="s">
        <v>18</v>
      </c>
      <c r="G3076" s="177" t="s">
        <v>18</v>
      </c>
      <c r="H3076" s="177" t="s">
        <v>18</v>
      </c>
      <c r="I3076" s="177" t="s">
        <v>23</v>
      </c>
      <c r="J3076" s="39" t="s">
        <v>18</v>
      </c>
      <c r="K3076" s="39" t="s">
        <v>485</v>
      </c>
      <c r="M3076" s="69" t="s">
        <v>26</v>
      </c>
    </row>
    <row r="3077" spans="1:13">
      <c r="A3077" s="39" t="s">
        <v>9247</v>
      </c>
      <c r="B3077" s="39" t="s">
        <v>9247</v>
      </c>
      <c r="C3077" s="39" t="s">
        <v>35</v>
      </c>
      <c r="D3077" s="478" t="s">
        <v>393</v>
      </c>
      <c r="E3077" s="39" t="s">
        <v>424</v>
      </c>
      <c r="F3077" s="177" t="s">
        <v>9248</v>
      </c>
      <c r="G3077" s="177" t="s">
        <v>18</v>
      </c>
      <c r="H3077" s="177" t="s">
        <v>18</v>
      </c>
      <c r="I3077" s="177" t="s">
        <v>23</v>
      </c>
      <c r="J3077" s="39" t="s">
        <v>18</v>
      </c>
      <c r="K3077" s="39" t="s">
        <v>485</v>
      </c>
      <c r="M3077" s="69" t="s">
        <v>26</v>
      </c>
    </row>
    <row r="3078" spans="1:13">
      <c r="A3078" s="39" t="s">
        <v>9249</v>
      </c>
      <c r="B3078" s="39" t="s">
        <v>9249</v>
      </c>
      <c r="C3078" s="39" t="s">
        <v>35</v>
      </c>
      <c r="D3078" s="478" t="s">
        <v>393</v>
      </c>
      <c r="E3078" s="39" t="s">
        <v>424</v>
      </c>
      <c r="F3078" s="177" t="s">
        <v>9250</v>
      </c>
      <c r="G3078" s="177" t="s">
        <v>18</v>
      </c>
      <c r="H3078" s="177" t="s">
        <v>18</v>
      </c>
      <c r="I3078" s="177" t="s">
        <v>23</v>
      </c>
      <c r="J3078" s="39" t="s">
        <v>18</v>
      </c>
      <c r="K3078" s="39" t="s">
        <v>485</v>
      </c>
      <c r="M3078" s="69" t="s">
        <v>26</v>
      </c>
    </row>
    <row r="3079" spans="1:13">
      <c r="A3079" s="39" t="s">
        <v>9251</v>
      </c>
      <c r="B3079" s="39" t="s">
        <v>9251</v>
      </c>
      <c r="C3079" s="39" t="s">
        <v>35</v>
      </c>
      <c r="D3079" s="478" t="s">
        <v>393</v>
      </c>
      <c r="E3079" s="39" t="s">
        <v>424</v>
      </c>
      <c r="F3079" s="177" t="s">
        <v>9252</v>
      </c>
      <c r="G3079" s="177" t="s">
        <v>18</v>
      </c>
      <c r="H3079" s="177" t="s">
        <v>18</v>
      </c>
      <c r="I3079" s="177" t="s">
        <v>23</v>
      </c>
      <c r="J3079" s="39" t="s">
        <v>18</v>
      </c>
      <c r="K3079" s="39" t="s">
        <v>485</v>
      </c>
      <c r="M3079" s="69" t="s">
        <v>26</v>
      </c>
    </row>
    <row r="3080" spans="1:13">
      <c r="A3080" s="39" t="s">
        <v>9253</v>
      </c>
      <c r="B3080" s="39" t="s">
        <v>9253</v>
      </c>
      <c r="C3080" s="39" t="s">
        <v>35</v>
      </c>
      <c r="D3080" s="478" t="s">
        <v>393</v>
      </c>
      <c r="E3080" s="39" t="s">
        <v>424</v>
      </c>
      <c r="F3080" s="177" t="s">
        <v>9254</v>
      </c>
      <c r="G3080" s="177" t="s">
        <v>18</v>
      </c>
      <c r="H3080" s="177" t="s">
        <v>18</v>
      </c>
      <c r="I3080" s="177" t="s">
        <v>23</v>
      </c>
      <c r="J3080" s="39" t="s">
        <v>18</v>
      </c>
      <c r="K3080" s="39" t="s">
        <v>485</v>
      </c>
      <c r="M3080" s="69" t="s">
        <v>26</v>
      </c>
    </row>
    <row r="3081" spans="1:13">
      <c r="A3081" s="39" t="s">
        <v>9255</v>
      </c>
      <c r="B3081" s="39" t="s">
        <v>9255</v>
      </c>
      <c r="C3081" s="39" t="s">
        <v>35</v>
      </c>
      <c r="D3081" s="478" t="s">
        <v>393</v>
      </c>
      <c r="E3081" s="39" t="s">
        <v>424</v>
      </c>
      <c r="F3081" s="177" t="s">
        <v>9256</v>
      </c>
      <c r="G3081" s="177" t="s">
        <v>18</v>
      </c>
      <c r="H3081" s="177" t="s">
        <v>18</v>
      </c>
      <c r="I3081" s="177" t="s">
        <v>23</v>
      </c>
      <c r="J3081" s="39" t="s">
        <v>18</v>
      </c>
      <c r="K3081" s="39" t="s">
        <v>485</v>
      </c>
      <c r="M3081" s="69" t="s">
        <v>26</v>
      </c>
    </row>
    <row r="3082" spans="1:13">
      <c r="A3082" s="39" t="s">
        <v>9257</v>
      </c>
      <c r="B3082" s="39" t="s">
        <v>9257</v>
      </c>
      <c r="C3082" s="39" t="s">
        <v>35</v>
      </c>
      <c r="D3082" s="478" t="s">
        <v>393</v>
      </c>
      <c r="E3082" s="39" t="s">
        <v>424</v>
      </c>
      <c r="F3082" s="177" t="s">
        <v>9258</v>
      </c>
      <c r="G3082" s="177" t="s">
        <v>18</v>
      </c>
      <c r="H3082" s="177" t="s">
        <v>18</v>
      </c>
      <c r="I3082" s="177" t="s">
        <v>23</v>
      </c>
      <c r="J3082" s="39" t="s">
        <v>18</v>
      </c>
      <c r="K3082" s="39" t="s">
        <v>485</v>
      </c>
      <c r="M3082" s="69" t="s">
        <v>26</v>
      </c>
    </row>
    <row r="3083" spans="1:13">
      <c r="A3083" s="39" t="s">
        <v>9259</v>
      </c>
      <c r="B3083" s="39" t="s">
        <v>9259</v>
      </c>
      <c r="C3083" s="39" t="s">
        <v>35</v>
      </c>
      <c r="D3083" s="478" t="s">
        <v>393</v>
      </c>
      <c r="E3083" s="39" t="s">
        <v>424</v>
      </c>
      <c r="F3083" s="177" t="s">
        <v>9260</v>
      </c>
      <c r="G3083" s="177" t="s">
        <v>18</v>
      </c>
      <c r="H3083" s="177" t="s">
        <v>18</v>
      </c>
      <c r="I3083" s="177" t="s">
        <v>23</v>
      </c>
      <c r="J3083" s="39" t="s">
        <v>18</v>
      </c>
      <c r="K3083" s="39" t="s">
        <v>485</v>
      </c>
      <c r="M3083" s="69" t="s">
        <v>26</v>
      </c>
    </row>
    <row r="3084" spans="1:13">
      <c r="A3084" s="39" t="s">
        <v>9261</v>
      </c>
      <c r="B3084" s="39" t="s">
        <v>9261</v>
      </c>
      <c r="C3084" s="39" t="s">
        <v>35</v>
      </c>
      <c r="D3084" s="478" t="s">
        <v>393</v>
      </c>
      <c r="E3084" s="39" t="s">
        <v>424</v>
      </c>
      <c r="F3084" s="177" t="s">
        <v>9262</v>
      </c>
      <c r="G3084" s="177" t="s">
        <v>18</v>
      </c>
      <c r="H3084" s="177" t="s">
        <v>18</v>
      </c>
      <c r="I3084" s="177" t="s">
        <v>23</v>
      </c>
      <c r="J3084" s="39" t="s">
        <v>18</v>
      </c>
      <c r="K3084" s="39" t="s">
        <v>485</v>
      </c>
      <c r="M3084" s="69" t="s">
        <v>26</v>
      </c>
    </row>
    <row r="3085" spans="1:13">
      <c r="A3085" s="39" t="s">
        <v>9263</v>
      </c>
      <c r="B3085" s="39" t="s">
        <v>9263</v>
      </c>
      <c r="C3085" s="39" t="s">
        <v>35</v>
      </c>
      <c r="D3085" s="478" t="s">
        <v>393</v>
      </c>
      <c r="E3085" s="39" t="s">
        <v>424</v>
      </c>
      <c r="F3085" s="177" t="s">
        <v>9264</v>
      </c>
      <c r="G3085" s="177" t="s">
        <v>18</v>
      </c>
      <c r="H3085" s="177" t="s">
        <v>18</v>
      </c>
      <c r="I3085" s="177" t="s">
        <v>23</v>
      </c>
      <c r="J3085" s="39" t="s">
        <v>18</v>
      </c>
      <c r="K3085" s="39" t="s">
        <v>485</v>
      </c>
      <c r="M3085" s="69" t="s">
        <v>26</v>
      </c>
    </row>
    <row r="3086" spans="1:13">
      <c r="A3086" s="39" t="s">
        <v>9265</v>
      </c>
      <c r="B3086" s="39" t="s">
        <v>9265</v>
      </c>
      <c r="C3086" s="39" t="s">
        <v>35</v>
      </c>
      <c r="D3086" s="478" t="s">
        <v>393</v>
      </c>
      <c r="E3086" s="39" t="s">
        <v>424</v>
      </c>
      <c r="F3086" s="177" t="s">
        <v>9266</v>
      </c>
      <c r="G3086" s="177" t="s">
        <v>18</v>
      </c>
      <c r="H3086" s="177" t="s">
        <v>18</v>
      </c>
      <c r="I3086" s="177" t="s">
        <v>23</v>
      </c>
      <c r="J3086" s="39" t="s">
        <v>18</v>
      </c>
      <c r="K3086" s="39" t="s">
        <v>485</v>
      </c>
      <c r="M3086" s="69" t="s">
        <v>26</v>
      </c>
    </row>
    <row r="3087" spans="1:13">
      <c r="A3087" s="39" t="s">
        <v>9267</v>
      </c>
      <c r="B3087" s="39" t="s">
        <v>9267</v>
      </c>
      <c r="C3087" s="39" t="s">
        <v>35</v>
      </c>
      <c r="D3087" s="478" t="s">
        <v>393</v>
      </c>
      <c r="E3087" s="39" t="s">
        <v>424</v>
      </c>
      <c r="F3087" s="177" t="s">
        <v>9268</v>
      </c>
      <c r="G3087" s="177" t="s">
        <v>18</v>
      </c>
      <c r="H3087" s="177" t="s">
        <v>18</v>
      </c>
      <c r="I3087" s="177" t="s">
        <v>23</v>
      </c>
      <c r="J3087" s="39" t="s">
        <v>18</v>
      </c>
      <c r="K3087" s="39" t="s">
        <v>485</v>
      </c>
      <c r="M3087" s="69" t="s">
        <v>26</v>
      </c>
    </row>
    <row r="3088" spans="1:13">
      <c r="A3088" s="39" t="s">
        <v>9269</v>
      </c>
      <c r="B3088" s="39" t="s">
        <v>9269</v>
      </c>
      <c r="C3088" s="39" t="s">
        <v>35</v>
      </c>
      <c r="D3088" s="478" t="s">
        <v>393</v>
      </c>
      <c r="E3088" s="39" t="s">
        <v>424</v>
      </c>
      <c r="F3088" s="177" t="s">
        <v>9270</v>
      </c>
      <c r="G3088" s="177" t="s">
        <v>18</v>
      </c>
      <c r="H3088" s="177" t="s">
        <v>18</v>
      </c>
      <c r="I3088" s="177" t="s">
        <v>23</v>
      </c>
      <c r="J3088" s="39" t="s">
        <v>18</v>
      </c>
      <c r="K3088" s="39" t="s">
        <v>485</v>
      </c>
      <c r="M3088" s="69" t="s">
        <v>26</v>
      </c>
    </row>
    <row r="3089" spans="1:13">
      <c r="A3089" s="39" t="s">
        <v>9271</v>
      </c>
      <c r="B3089" s="39" t="s">
        <v>9271</v>
      </c>
      <c r="C3089" s="39" t="s">
        <v>35</v>
      </c>
      <c r="D3089" s="478" t="s">
        <v>393</v>
      </c>
      <c r="E3089" s="39" t="s">
        <v>424</v>
      </c>
      <c r="F3089" s="177" t="s">
        <v>9272</v>
      </c>
      <c r="G3089" s="177" t="s">
        <v>18</v>
      </c>
      <c r="H3089" s="177" t="s">
        <v>18</v>
      </c>
      <c r="I3089" s="177" t="s">
        <v>23</v>
      </c>
      <c r="J3089" s="39" t="s">
        <v>18</v>
      </c>
      <c r="K3089" s="39" t="s">
        <v>485</v>
      </c>
      <c r="M3089" s="69" t="s">
        <v>26</v>
      </c>
    </row>
    <row r="3090" spans="1:13">
      <c r="A3090" s="39" t="s">
        <v>9273</v>
      </c>
      <c r="B3090" s="39" t="s">
        <v>9273</v>
      </c>
      <c r="C3090" s="39" t="s">
        <v>35</v>
      </c>
      <c r="D3090" s="478" t="s">
        <v>393</v>
      </c>
      <c r="E3090" s="39" t="s">
        <v>424</v>
      </c>
      <c r="F3090" s="177" t="s">
        <v>9274</v>
      </c>
      <c r="G3090" s="177" t="s">
        <v>18</v>
      </c>
      <c r="H3090" s="177" t="s">
        <v>18</v>
      </c>
      <c r="I3090" s="177" t="s">
        <v>23</v>
      </c>
      <c r="J3090" s="39" t="s">
        <v>18</v>
      </c>
      <c r="K3090" s="39" t="s">
        <v>485</v>
      </c>
      <c r="M3090" s="69" t="s">
        <v>26</v>
      </c>
    </row>
    <row r="3091" spans="1:13">
      <c r="A3091" s="39" t="s">
        <v>9275</v>
      </c>
      <c r="B3091" s="39" t="s">
        <v>9275</v>
      </c>
      <c r="C3091" s="39" t="s">
        <v>35</v>
      </c>
      <c r="D3091" s="478" t="s">
        <v>393</v>
      </c>
      <c r="E3091" s="39" t="s">
        <v>424</v>
      </c>
      <c r="F3091" s="177" t="s">
        <v>9276</v>
      </c>
      <c r="G3091" s="177" t="s">
        <v>18</v>
      </c>
      <c r="H3091" s="177" t="s">
        <v>18</v>
      </c>
      <c r="I3091" s="177" t="s">
        <v>23</v>
      </c>
      <c r="J3091" s="39" t="s">
        <v>18</v>
      </c>
      <c r="K3091" s="39" t="s">
        <v>485</v>
      </c>
      <c r="M3091" s="69" t="s">
        <v>26</v>
      </c>
    </row>
    <row r="3092" spans="1:13">
      <c r="A3092" s="39" t="s">
        <v>9277</v>
      </c>
      <c r="B3092" s="39" t="s">
        <v>9277</v>
      </c>
      <c r="C3092" s="39" t="s">
        <v>35</v>
      </c>
      <c r="D3092" s="478" t="s">
        <v>393</v>
      </c>
      <c r="E3092" s="39" t="s">
        <v>424</v>
      </c>
      <c r="F3092" s="177" t="s">
        <v>9278</v>
      </c>
      <c r="G3092" s="177" t="s">
        <v>18</v>
      </c>
      <c r="H3092" s="177" t="s">
        <v>18</v>
      </c>
      <c r="I3092" s="177" t="s">
        <v>23</v>
      </c>
      <c r="J3092" s="39" t="s">
        <v>18</v>
      </c>
      <c r="K3092" s="39" t="s">
        <v>485</v>
      </c>
      <c r="M3092" s="69" t="s">
        <v>26</v>
      </c>
    </row>
    <row r="3093" spans="1:13">
      <c r="A3093" s="39" t="s">
        <v>9279</v>
      </c>
      <c r="B3093" s="39" t="s">
        <v>9279</v>
      </c>
      <c r="C3093" s="39" t="s">
        <v>35</v>
      </c>
      <c r="D3093" s="478" t="s">
        <v>393</v>
      </c>
      <c r="E3093" s="39" t="s">
        <v>424</v>
      </c>
      <c r="F3093" s="177" t="s">
        <v>9280</v>
      </c>
      <c r="G3093" s="177" t="s">
        <v>18</v>
      </c>
      <c r="H3093" s="177" t="s">
        <v>18</v>
      </c>
      <c r="I3093" s="177" t="s">
        <v>23</v>
      </c>
      <c r="J3093" s="39" t="s">
        <v>18</v>
      </c>
      <c r="K3093" s="39" t="s">
        <v>485</v>
      </c>
      <c r="M3093" s="69" t="s">
        <v>26</v>
      </c>
    </row>
    <row r="3094" spans="1:13">
      <c r="A3094" s="39" t="s">
        <v>9281</v>
      </c>
      <c r="B3094" s="39" t="s">
        <v>9281</v>
      </c>
      <c r="C3094" s="39" t="s">
        <v>35</v>
      </c>
      <c r="D3094" s="478" t="s">
        <v>393</v>
      </c>
      <c r="E3094" s="39" t="s">
        <v>424</v>
      </c>
      <c r="F3094" s="177" t="s">
        <v>9282</v>
      </c>
      <c r="G3094" s="177" t="s">
        <v>18</v>
      </c>
      <c r="H3094" s="177" t="s">
        <v>18</v>
      </c>
      <c r="I3094" s="177" t="s">
        <v>23</v>
      </c>
      <c r="J3094" s="39" t="s">
        <v>18</v>
      </c>
      <c r="K3094" s="39" t="s">
        <v>485</v>
      </c>
      <c r="M3094" s="69" t="s">
        <v>26</v>
      </c>
    </row>
    <row r="3095" spans="1:13">
      <c r="A3095" s="39" t="s">
        <v>9283</v>
      </c>
      <c r="B3095" s="39" t="s">
        <v>9283</v>
      </c>
      <c r="C3095" s="39" t="s">
        <v>35</v>
      </c>
      <c r="D3095" s="478" t="s">
        <v>393</v>
      </c>
      <c r="E3095" s="39" t="s">
        <v>424</v>
      </c>
      <c r="F3095" s="177" t="s">
        <v>9284</v>
      </c>
      <c r="G3095" s="177" t="s">
        <v>18</v>
      </c>
      <c r="H3095" s="177" t="s">
        <v>18</v>
      </c>
      <c r="I3095" s="177" t="s">
        <v>23</v>
      </c>
      <c r="J3095" s="39" t="s">
        <v>18</v>
      </c>
      <c r="K3095" s="39" t="s">
        <v>485</v>
      </c>
      <c r="M3095" s="69" t="s">
        <v>26</v>
      </c>
    </row>
    <row r="3096" spans="1:13">
      <c r="A3096" s="39" t="s">
        <v>9285</v>
      </c>
      <c r="B3096" s="39" t="s">
        <v>9285</v>
      </c>
      <c r="C3096" s="39" t="s">
        <v>35</v>
      </c>
      <c r="D3096" s="478" t="s">
        <v>393</v>
      </c>
      <c r="E3096" s="39" t="s">
        <v>424</v>
      </c>
      <c r="F3096" s="177" t="s">
        <v>9286</v>
      </c>
      <c r="G3096" s="177" t="s">
        <v>18</v>
      </c>
      <c r="H3096" s="177" t="s">
        <v>18</v>
      </c>
      <c r="I3096" s="177" t="s">
        <v>23</v>
      </c>
      <c r="J3096" s="39" t="s">
        <v>18</v>
      </c>
      <c r="K3096" s="39" t="s">
        <v>485</v>
      </c>
      <c r="M3096" s="69" t="s">
        <v>26</v>
      </c>
    </row>
    <row r="3097" spans="1:13">
      <c r="A3097" s="39" t="s">
        <v>9287</v>
      </c>
      <c r="B3097" s="39" t="s">
        <v>9287</v>
      </c>
      <c r="C3097" s="39" t="s">
        <v>35</v>
      </c>
      <c r="D3097" s="478" t="s">
        <v>393</v>
      </c>
      <c r="E3097" s="39" t="s">
        <v>424</v>
      </c>
      <c r="F3097" s="177" t="s">
        <v>9288</v>
      </c>
      <c r="G3097" s="177" t="s">
        <v>18</v>
      </c>
      <c r="H3097" s="177" t="s">
        <v>18</v>
      </c>
      <c r="I3097" s="177" t="s">
        <v>23</v>
      </c>
      <c r="J3097" s="39" t="s">
        <v>18</v>
      </c>
      <c r="K3097" s="39" t="s">
        <v>485</v>
      </c>
      <c r="M3097" s="69" t="s">
        <v>26</v>
      </c>
    </row>
    <row r="3098" spans="1:13">
      <c r="A3098" s="39" t="s">
        <v>9289</v>
      </c>
      <c r="B3098" s="39" t="s">
        <v>9289</v>
      </c>
      <c r="C3098" s="39" t="s">
        <v>35</v>
      </c>
      <c r="D3098" s="478" t="s">
        <v>393</v>
      </c>
      <c r="E3098" s="39" t="s">
        <v>424</v>
      </c>
      <c r="F3098" s="177" t="s">
        <v>9290</v>
      </c>
      <c r="G3098" s="177" t="s">
        <v>18</v>
      </c>
      <c r="H3098" s="177" t="s">
        <v>18</v>
      </c>
      <c r="I3098" s="177" t="s">
        <v>23</v>
      </c>
      <c r="J3098" s="39" t="s">
        <v>18</v>
      </c>
      <c r="K3098" s="39" t="s">
        <v>485</v>
      </c>
      <c r="M3098" s="69" t="s">
        <v>26</v>
      </c>
    </row>
    <row r="3099" spans="1:13">
      <c r="A3099" s="39" t="s">
        <v>9291</v>
      </c>
      <c r="B3099" s="39" t="s">
        <v>9291</v>
      </c>
      <c r="C3099" s="39" t="s">
        <v>35</v>
      </c>
      <c r="D3099" s="478" t="s">
        <v>393</v>
      </c>
      <c r="E3099" s="39" t="s">
        <v>424</v>
      </c>
      <c r="F3099" s="177" t="s">
        <v>9292</v>
      </c>
      <c r="G3099" s="177" t="s">
        <v>18</v>
      </c>
      <c r="H3099" s="177" t="s">
        <v>18</v>
      </c>
      <c r="I3099" s="177" t="s">
        <v>23</v>
      </c>
      <c r="J3099" s="39" t="s">
        <v>18</v>
      </c>
      <c r="K3099" s="39" t="s">
        <v>485</v>
      </c>
      <c r="M3099" s="69" t="s">
        <v>26</v>
      </c>
    </row>
    <row r="3100" spans="1:13">
      <c r="A3100" s="39" t="s">
        <v>9293</v>
      </c>
      <c r="B3100" s="39" t="s">
        <v>9293</v>
      </c>
      <c r="C3100" s="39" t="s">
        <v>35</v>
      </c>
      <c r="D3100" s="478" t="s">
        <v>393</v>
      </c>
      <c r="E3100" s="39" t="s">
        <v>424</v>
      </c>
      <c r="F3100" s="177" t="s">
        <v>9294</v>
      </c>
      <c r="G3100" s="177" t="s">
        <v>18</v>
      </c>
      <c r="H3100" s="177" t="s">
        <v>18</v>
      </c>
      <c r="I3100" s="177" t="s">
        <v>23</v>
      </c>
      <c r="J3100" s="39" t="s">
        <v>18</v>
      </c>
      <c r="K3100" s="39" t="s">
        <v>485</v>
      </c>
      <c r="M3100" s="69" t="s">
        <v>26</v>
      </c>
    </row>
    <row r="3101" spans="1:13">
      <c r="A3101" s="39" t="s">
        <v>9295</v>
      </c>
      <c r="B3101" s="39" t="s">
        <v>9295</v>
      </c>
      <c r="C3101" s="39" t="s">
        <v>35</v>
      </c>
      <c r="D3101" s="478" t="s">
        <v>393</v>
      </c>
      <c r="E3101" s="39" t="s">
        <v>424</v>
      </c>
      <c r="F3101" s="177" t="s">
        <v>9296</v>
      </c>
      <c r="G3101" s="177" t="s">
        <v>18</v>
      </c>
      <c r="H3101" s="177" t="s">
        <v>18</v>
      </c>
      <c r="I3101" s="177" t="s">
        <v>23</v>
      </c>
      <c r="J3101" s="39" t="s">
        <v>18</v>
      </c>
      <c r="K3101" s="39" t="s">
        <v>485</v>
      </c>
      <c r="M3101" s="69" t="s">
        <v>26</v>
      </c>
    </row>
    <row r="3102" spans="1:13">
      <c r="A3102" s="39" t="s">
        <v>9297</v>
      </c>
      <c r="B3102" s="39" t="s">
        <v>9297</v>
      </c>
      <c r="C3102" s="39" t="s">
        <v>35</v>
      </c>
      <c r="D3102" s="478" t="s">
        <v>393</v>
      </c>
      <c r="E3102" s="39" t="s">
        <v>424</v>
      </c>
      <c r="F3102" s="177" t="s">
        <v>9298</v>
      </c>
      <c r="G3102" s="177" t="s">
        <v>18</v>
      </c>
      <c r="H3102" s="177" t="s">
        <v>18</v>
      </c>
      <c r="I3102" s="177" t="s">
        <v>23</v>
      </c>
      <c r="J3102" s="39" t="s">
        <v>18</v>
      </c>
      <c r="K3102" s="39" t="s">
        <v>485</v>
      </c>
      <c r="M3102" s="69" t="s">
        <v>26</v>
      </c>
    </row>
    <row r="3103" spans="1:13">
      <c r="A3103" s="39" t="s">
        <v>9299</v>
      </c>
      <c r="B3103" s="39" t="s">
        <v>9299</v>
      </c>
      <c r="C3103" s="39" t="s">
        <v>35</v>
      </c>
      <c r="D3103" s="478" t="s">
        <v>393</v>
      </c>
      <c r="E3103" s="39" t="s">
        <v>424</v>
      </c>
      <c r="F3103" s="177" t="s">
        <v>9300</v>
      </c>
      <c r="G3103" s="177" t="s">
        <v>18</v>
      </c>
      <c r="H3103" s="177" t="s">
        <v>18</v>
      </c>
      <c r="I3103" s="177" t="s">
        <v>23</v>
      </c>
      <c r="J3103" s="39" t="s">
        <v>18</v>
      </c>
      <c r="K3103" s="39" t="s">
        <v>485</v>
      </c>
      <c r="M3103" s="69" t="s">
        <v>26</v>
      </c>
    </row>
    <row r="3104" spans="1:13">
      <c r="A3104" s="39" t="s">
        <v>9301</v>
      </c>
      <c r="B3104" s="39" t="s">
        <v>9301</v>
      </c>
      <c r="C3104" s="39" t="s">
        <v>35</v>
      </c>
      <c r="D3104" s="478" t="s">
        <v>393</v>
      </c>
      <c r="E3104" s="39" t="s">
        <v>424</v>
      </c>
      <c r="F3104" s="177" t="s">
        <v>9302</v>
      </c>
      <c r="G3104" s="177" t="s">
        <v>18</v>
      </c>
      <c r="H3104" s="177" t="s">
        <v>18</v>
      </c>
      <c r="I3104" s="177" t="s">
        <v>23</v>
      </c>
      <c r="J3104" s="39" t="s">
        <v>18</v>
      </c>
      <c r="K3104" s="39" t="s">
        <v>485</v>
      </c>
      <c r="M3104" s="69" t="s">
        <v>26</v>
      </c>
    </row>
    <row r="3105" spans="1:13">
      <c r="A3105" s="39" t="s">
        <v>9303</v>
      </c>
      <c r="B3105" s="39" t="s">
        <v>9303</v>
      </c>
      <c r="C3105" s="39" t="s">
        <v>35</v>
      </c>
      <c r="D3105" s="478" t="s">
        <v>393</v>
      </c>
      <c r="E3105" s="39" t="s">
        <v>424</v>
      </c>
      <c r="F3105" s="177" t="s">
        <v>9304</v>
      </c>
      <c r="G3105" s="177" t="s">
        <v>18</v>
      </c>
      <c r="H3105" s="177" t="s">
        <v>18</v>
      </c>
      <c r="I3105" s="177" t="s">
        <v>23</v>
      </c>
      <c r="J3105" s="39" t="s">
        <v>18</v>
      </c>
      <c r="K3105" s="39" t="s">
        <v>485</v>
      </c>
      <c r="M3105" s="69" t="s">
        <v>26</v>
      </c>
    </row>
    <row r="3106" spans="1:13">
      <c r="A3106" s="39" t="s">
        <v>9305</v>
      </c>
      <c r="B3106" s="39" t="s">
        <v>9305</v>
      </c>
      <c r="C3106" s="39" t="s">
        <v>35</v>
      </c>
      <c r="D3106" s="478" t="s">
        <v>393</v>
      </c>
      <c r="E3106" s="39" t="s">
        <v>424</v>
      </c>
      <c r="F3106" s="177" t="s">
        <v>9306</v>
      </c>
      <c r="G3106" s="177" t="s">
        <v>18</v>
      </c>
      <c r="H3106" s="177" t="s">
        <v>18</v>
      </c>
      <c r="I3106" s="177" t="s">
        <v>23</v>
      </c>
      <c r="J3106" s="39" t="s">
        <v>18</v>
      </c>
      <c r="K3106" s="39" t="s">
        <v>485</v>
      </c>
      <c r="M3106" s="69" t="s">
        <v>26</v>
      </c>
    </row>
    <row r="3107" spans="1:13">
      <c r="A3107" s="39" t="s">
        <v>9307</v>
      </c>
      <c r="B3107" s="39" t="s">
        <v>9307</v>
      </c>
      <c r="C3107" s="39" t="s">
        <v>35</v>
      </c>
      <c r="D3107" s="478" t="s">
        <v>393</v>
      </c>
      <c r="E3107" s="39" t="s">
        <v>424</v>
      </c>
      <c r="F3107" s="177" t="s">
        <v>9308</v>
      </c>
      <c r="G3107" s="177" t="s">
        <v>18</v>
      </c>
      <c r="H3107" s="177" t="s">
        <v>18</v>
      </c>
      <c r="I3107" s="177" t="s">
        <v>23</v>
      </c>
      <c r="J3107" s="39" t="s">
        <v>18</v>
      </c>
      <c r="K3107" s="39" t="s">
        <v>485</v>
      </c>
      <c r="M3107" s="69" t="s">
        <v>26</v>
      </c>
    </row>
    <row r="3108" spans="1:13">
      <c r="A3108" s="39" t="s">
        <v>9309</v>
      </c>
      <c r="B3108" s="39" t="s">
        <v>9309</v>
      </c>
      <c r="C3108" s="39" t="s">
        <v>35</v>
      </c>
      <c r="D3108" s="478" t="s">
        <v>393</v>
      </c>
      <c r="E3108" s="39" t="s">
        <v>424</v>
      </c>
      <c r="F3108" s="177" t="s">
        <v>9310</v>
      </c>
      <c r="G3108" s="177" t="s">
        <v>18</v>
      </c>
      <c r="H3108" s="177" t="s">
        <v>18</v>
      </c>
      <c r="I3108" s="177" t="s">
        <v>23</v>
      </c>
      <c r="J3108" s="39" t="s">
        <v>18</v>
      </c>
      <c r="K3108" s="39" t="s">
        <v>485</v>
      </c>
      <c r="M3108" s="69" t="s">
        <v>26</v>
      </c>
    </row>
    <row r="3109" spans="1:13">
      <c r="A3109" s="39" t="s">
        <v>9311</v>
      </c>
      <c r="B3109" s="39" t="s">
        <v>9311</v>
      </c>
      <c r="C3109" s="39" t="s">
        <v>35</v>
      </c>
      <c r="D3109" s="478" t="s">
        <v>393</v>
      </c>
      <c r="E3109" s="39" t="s">
        <v>424</v>
      </c>
      <c r="F3109" s="177" t="s">
        <v>9312</v>
      </c>
      <c r="G3109" s="177" t="s">
        <v>18</v>
      </c>
      <c r="H3109" s="177" t="s">
        <v>18</v>
      </c>
      <c r="I3109" s="177" t="s">
        <v>23</v>
      </c>
      <c r="J3109" s="39" t="s">
        <v>18</v>
      </c>
      <c r="K3109" s="39" t="s">
        <v>485</v>
      </c>
      <c r="M3109" s="69" t="s">
        <v>26</v>
      </c>
    </row>
    <row r="3110" spans="1:13">
      <c r="A3110" s="39" t="s">
        <v>9313</v>
      </c>
      <c r="B3110" s="39" t="s">
        <v>9313</v>
      </c>
      <c r="C3110" s="39" t="s">
        <v>35</v>
      </c>
      <c r="D3110" s="478" t="s">
        <v>393</v>
      </c>
      <c r="E3110" s="39" t="s">
        <v>424</v>
      </c>
      <c r="F3110" s="177" t="s">
        <v>9314</v>
      </c>
      <c r="G3110" s="177" t="s">
        <v>18</v>
      </c>
      <c r="H3110" s="177" t="s">
        <v>18</v>
      </c>
      <c r="I3110" s="177" t="s">
        <v>23</v>
      </c>
      <c r="J3110" s="39" t="s">
        <v>18</v>
      </c>
      <c r="K3110" s="39" t="s">
        <v>485</v>
      </c>
      <c r="M3110" s="69" t="s">
        <v>26</v>
      </c>
    </row>
    <row r="3111" spans="1:13">
      <c r="A3111" s="39" t="s">
        <v>9315</v>
      </c>
      <c r="B3111" s="39" t="s">
        <v>9315</v>
      </c>
      <c r="C3111" s="39" t="s">
        <v>35</v>
      </c>
      <c r="D3111" s="478" t="s">
        <v>393</v>
      </c>
      <c r="E3111" s="39" t="s">
        <v>424</v>
      </c>
      <c r="F3111" s="177" t="s">
        <v>9316</v>
      </c>
      <c r="G3111" s="177" t="s">
        <v>18</v>
      </c>
      <c r="H3111" s="177" t="s">
        <v>18</v>
      </c>
      <c r="I3111" s="177" t="s">
        <v>23</v>
      </c>
      <c r="J3111" s="39" t="s">
        <v>18</v>
      </c>
      <c r="K3111" s="39" t="s">
        <v>485</v>
      </c>
      <c r="M3111" s="69" t="s">
        <v>26</v>
      </c>
    </row>
    <row r="3112" spans="1:13">
      <c r="A3112" s="39" t="s">
        <v>9317</v>
      </c>
      <c r="B3112" s="39" t="s">
        <v>9317</v>
      </c>
      <c r="C3112" s="39" t="s">
        <v>35</v>
      </c>
      <c r="D3112" s="478" t="s">
        <v>393</v>
      </c>
      <c r="E3112" s="39" t="s">
        <v>424</v>
      </c>
      <c r="F3112" s="177" t="s">
        <v>9318</v>
      </c>
      <c r="G3112" s="177" t="s">
        <v>18</v>
      </c>
      <c r="H3112" s="177" t="s">
        <v>18</v>
      </c>
      <c r="I3112" s="177" t="s">
        <v>23</v>
      </c>
      <c r="J3112" s="39" t="s">
        <v>18</v>
      </c>
      <c r="K3112" s="39" t="s">
        <v>485</v>
      </c>
      <c r="M3112" s="69" t="s">
        <v>26</v>
      </c>
    </row>
    <row r="3113" spans="1:13">
      <c r="A3113" s="39" t="s">
        <v>9319</v>
      </c>
      <c r="B3113" s="39" t="s">
        <v>9319</v>
      </c>
      <c r="C3113" s="39" t="s">
        <v>35</v>
      </c>
      <c r="D3113" s="478" t="s">
        <v>393</v>
      </c>
      <c r="E3113" s="39" t="s">
        <v>424</v>
      </c>
      <c r="F3113" s="177" t="s">
        <v>9320</v>
      </c>
      <c r="G3113" s="177" t="s">
        <v>18</v>
      </c>
      <c r="H3113" s="177" t="s">
        <v>18</v>
      </c>
      <c r="I3113" s="177" t="s">
        <v>23</v>
      </c>
      <c r="J3113" s="39" t="s">
        <v>18</v>
      </c>
      <c r="K3113" s="39" t="s">
        <v>485</v>
      </c>
      <c r="M3113" s="69" t="s">
        <v>26</v>
      </c>
    </row>
    <row r="3114" spans="1:13">
      <c r="A3114" s="39" t="s">
        <v>9321</v>
      </c>
      <c r="B3114" s="39" t="s">
        <v>9321</v>
      </c>
      <c r="C3114" s="39" t="s">
        <v>35</v>
      </c>
      <c r="D3114" s="478" t="s">
        <v>393</v>
      </c>
      <c r="E3114" s="39" t="s">
        <v>424</v>
      </c>
      <c r="F3114" s="177" t="s">
        <v>9322</v>
      </c>
      <c r="G3114" s="177" t="s">
        <v>18</v>
      </c>
      <c r="H3114" s="177" t="s">
        <v>18</v>
      </c>
      <c r="I3114" s="177" t="s">
        <v>23</v>
      </c>
      <c r="J3114" s="39" t="s">
        <v>18</v>
      </c>
      <c r="K3114" s="39" t="s">
        <v>485</v>
      </c>
      <c r="M3114" s="69" t="s">
        <v>26</v>
      </c>
    </row>
    <row r="3115" spans="1:13">
      <c r="A3115" s="39" t="s">
        <v>9323</v>
      </c>
      <c r="B3115" s="39" t="s">
        <v>9323</v>
      </c>
      <c r="C3115" s="39" t="s">
        <v>35</v>
      </c>
      <c r="D3115" s="478" t="s">
        <v>393</v>
      </c>
      <c r="E3115" s="39" t="s">
        <v>424</v>
      </c>
      <c r="F3115" s="177" t="s">
        <v>9324</v>
      </c>
      <c r="G3115" s="177" t="s">
        <v>18</v>
      </c>
      <c r="H3115" s="177" t="s">
        <v>18</v>
      </c>
      <c r="I3115" s="177" t="s">
        <v>23</v>
      </c>
      <c r="J3115" s="39" t="s">
        <v>18</v>
      </c>
      <c r="K3115" s="39" t="s">
        <v>485</v>
      </c>
      <c r="M3115" s="69" t="s">
        <v>26</v>
      </c>
    </row>
    <row r="3116" spans="1:13">
      <c r="A3116" s="39" t="s">
        <v>9325</v>
      </c>
      <c r="B3116" s="39" t="s">
        <v>9325</v>
      </c>
      <c r="C3116" s="39" t="s">
        <v>35</v>
      </c>
      <c r="D3116" s="478" t="s">
        <v>393</v>
      </c>
      <c r="E3116" s="39" t="s">
        <v>424</v>
      </c>
      <c r="F3116" s="177" t="s">
        <v>9326</v>
      </c>
      <c r="G3116" s="177" t="s">
        <v>18</v>
      </c>
      <c r="H3116" s="177" t="s">
        <v>18</v>
      </c>
      <c r="I3116" s="177" t="s">
        <v>23</v>
      </c>
      <c r="J3116" s="39" t="s">
        <v>18</v>
      </c>
      <c r="K3116" s="39" t="s">
        <v>485</v>
      </c>
      <c r="M3116" s="69" t="s">
        <v>26</v>
      </c>
    </row>
    <row r="3117" spans="1:13">
      <c r="A3117" s="39" t="s">
        <v>9327</v>
      </c>
      <c r="B3117" s="39" t="s">
        <v>9327</v>
      </c>
      <c r="C3117" s="39" t="s">
        <v>35</v>
      </c>
      <c r="D3117" s="478" t="s">
        <v>393</v>
      </c>
      <c r="E3117" s="39" t="s">
        <v>424</v>
      </c>
      <c r="F3117" s="177" t="s">
        <v>9328</v>
      </c>
      <c r="G3117" s="177" t="s">
        <v>18</v>
      </c>
      <c r="H3117" s="177" t="s">
        <v>18</v>
      </c>
      <c r="I3117" s="177" t="s">
        <v>23</v>
      </c>
      <c r="J3117" s="39" t="s">
        <v>18</v>
      </c>
      <c r="K3117" s="39" t="s">
        <v>485</v>
      </c>
      <c r="M3117" s="69" t="s">
        <v>26</v>
      </c>
    </row>
    <row r="3118" spans="1:13">
      <c r="A3118" s="39" t="s">
        <v>9329</v>
      </c>
      <c r="B3118" s="39" t="s">
        <v>9329</v>
      </c>
      <c r="C3118" s="39" t="s">
        <v>35</v>
      </c>
      <c r="D3118" s="478" t="s">
        <v>393</v>
      </c>
      <c r="E3118" s="39" t="s">
        <v>424</v>
      </c>
      <c r="F3118" s="177" t="s">
        <v>9330</v>
      </c>
      <c r="G3118" s="177" t="s">
        <v>18</v>
      </c>
      <c r="H3118" s="177" t="s">
        <v>18</v>
      </c>
      <c r="I3118" s="177" t="s">
        <v>23</v>
      </c>
      <c r="J3118" s="39" t="s">
        <v>18</v>
      </c>
      <c r="K3118" s="39" t="s">
        <v>485</v>
      </c>
      <c r="M3118" s="69" t="s">
        <v>26</v>
      </c>
    </row>
    <row r="3119" spans="1:13">
      <c r="A3119" s="39" t="s">
        <v>9331</v>
      </c>
      <c r="B3119" s="39" t="s">
        <v>9331</v>
      </c>
      <c r="C3119" s="39" t="s">
        <v>35</v>
      </c>
      <c r="D3119" s="478" t="s">
        <v>393</v>
      </c>
      <c r="E3119" s="39" t="s">
        <v>424</v>
      </c>
      <c r="F3119" s="177" t="s">
        <v>9332</v>
      </c>
      <c r="G3119" s="177" t="s">
        <v>18</v>
      </c>
      <c r="H3119" s="177" t="s">
        <v>18</v>
      </c>
      <c r="I3119" s="177" t="s">
        <v>23</v>
      </c>
      <c r="J3119" s="39" t="s">
        <v>18</v>
      </c>
      <c r="K3119" s="39" t="s">
        <v>485</v>
      </c>
      <c r="M3119" s="69" t="s">
        <v>26</v>
      </c>
    </row>
    <row r="3120" spans="1:13">
      <c r="A3120" s="39" t="s">
        <v>9333</v>
      </c>
      <c r="B3120" s="39" t="s">
        <v>9333</v>
      </c>
      <c r="C3120" s="39" t="s">
        <v>35</v>
      </c>
      <c r="D3120" s="478" t="s">
        <v>393</v>
      </c>
      <c r="E3120" s="39" t="s">
        <v>424</v>
      </c>
      <c r="F3120" s="177" t="s">
        <v>9334</v>
      </c>
      <c r="G3120" s="177" t="s">
        <v>18</v>
      </c>
      <c r="H3120" s="177" t="s">
        <v>18</v>
      </c>
      <c r="I3120" s="177" t="s">
        <v>23</v>
      </c>
      <c r="J3120" s="39" t="s">
        <v>18</v>
      </c>
      <c r="K3120" s="39" t="s">
        <v>485</v>
      </c>
      <c r="M3120" s="69" t="s">
        <v>26</v>
      </c>
    </row>
    <row r="3121" spans="1:13">
      <c r="A3121" s="39" t="s">
        <v>9335</v>
      </c>
      <c r="B3121" s="39" t="s">
        <v>9335</v>
      </c>
      <c r="C3121" s="39" t="s">
        <v>35</v>
      </c>
      <c r="D3121" s="478" t="s">
        <v>393</v>
      </c>
      <c r="E3121" s="39" t="s">
        <v>424</v>
      </c>
      <c r="F3121" s="177" t="s">
        <v>9336</v>
      </c>
      <c r="G3121" s="177" t="s">
        <v>18</v>
      </c>
      <c r="H3121" s="177" t="s">
        <v>18</v>
      </c>
      <c r="I3121" s="177" t="s">
        <v>23</v>
      </c>
      <c r="J3121" s="39" t="s">
        <v>18</v>
      </c>
      <c r="K3121" s="39" t="s">
        <v>485</v>
      </c>
      <c r="M3121" s="69" t="s">
        <v>26</v>
      </c>
    </row>
    <row r="3122" spans="1:13">
      <c r="A3122" s="39" t="s">
        <v>9337</v>
      </c>
      <c r="B3122" s="39" t="s">
        <v>9337</v>
      </c>
      <c r="C3122" s="39" t="s">
        <v>35</v>
      </c>
      <c r="D3122" s="478" t="s">
        <v>393</v>
      </c>
      <c r="E3122" s="39" t="s">
        <v>424</v>
      </c>
      <c r="F3122" s="177" t="s">
        <v>9338</v>
      </c>
      <c r="G3122" s="177" t="s">
        <v>18</v>
      </c>
      <c r="H3122" s="177" t="s">
        <v>18</v>
      </c>
      <c r="I3122" s="177" t="s">
        <v>23</v>
      </c>
      <c r="J3122" s="39" t="s">
        <v>18</v>
      </c>
      <c r="K3122" s="39" t="s">
        <v>485</v>
      </c>
      <c r="M3122" s="69" t="s">
        <v>26</v>
      </c>
    </row>
    <row r="3123" spans="1:13">
      <c r="A3123" s="39" t="s">
        <v>9339</v>
      </c>
      <c r="B3123" s="39" t="s">
        <v>9339</v>
      </c>
      <c r="C3123" s="39" t="s">
        <v>35</v>
      </c>
      <c r="D3123" s="478" t="s">
        <v>393</v>
      </c>
      <c r="E3123" s="39" t="s">
        <v>424</v>
      </c>
      <c r="F3123" s="177" t="s">
        <v>9340</v>
      </c>
      <c r="G3123" s="177" t="s">
        <v>18</v>
      </c>
      <c r="H3123" s="177" t="s">
        <v>18</v>
      </c>
      <c r="I3123" s="177" t="s">
        <v>23</v>
      </c>
      <c r="J3123" s="39" t="s">
        <v>18</v>
      </c>
      <c r="K3123" s="39" t="s">
        <v>485</v>
      </c>
      <c r="M3123" s="69" t="s">
        <v>26</v>
      </c>
    </row>
    <row r="3124" spans="1:13">
      <c r="A3124" s="39" t="s">
        <v>9341</v>
      </c>
      <c r="B3124" s="39" t="s">
        <v>9341</v>
      </c>
      <c r="C3124" s="39" t="s">
        <v>35</v>
      </c>
      <c r="D3124" s="478" t="s">
        <v>393</v>
      </c>
      <c r="E3124" s="39" t="s">
        <v>424</v>
      </c>
      <c r="F3124" s="177" t="s">
        <v>9342</v>
      </c>
      <c r="G3124" s="177" t="s">
        <v>18</v>
      </c>
      <c r="H3124" s="177" t="s">
        <v>18</v>
      </c>
      <c r="I3124" s="177" t="s">
        <v>23</v>
      </c>
      <c r="J3124" s="39" t="s">
        <v>18</v>
      </c>
      <c r="K3124" s="39" t="s">
        <v>485</v>
      </c>
      <c r="M3124" s="69" t="s">
        <v>26</v>
      </c>
    </row>
    <row r="3125" spans="1:13">
      <c r="A3125" s="39" t="s">
        <v>9343</v>
      </c>
      <c r="B3125" s="39" t="s">
        <v>9343</v>
      </c>
      <c r="C3125" s="39" t="s">
        <v>35</v>
      </c>
      <c r="D3125" s="478" t="s">
        <v>393</v>
      </c>
      <c r="E3125" s="39" t="s">
        <v>424</v>
      </c>
      <c r="F3125" s="177" t="s">
        <v>9344</v>
      </c>
      <c r="G3125" s="177" t="s">
        <v>18</v>
      </c>
      <c r="H3125" s="177" t="s">
        <v>18</v>
      </c>
      <c r="I3125" s="177" t="s">
        <v>23</v>
      </c>
      <c r="J3125" s="39" t="s">
        <v>18</v>
      </c>
      <c r="K3125" s="39" t="s">
        <v>485</v>
      </c>
      <c r="M3125" s="69" t="s">
        <v>26</v>
      </c>
    </row>
    <row r="3126" spans="1:13">
      <c r="A3126" s="39" t="s">
        <v>9345</v>
      </c>
      <c r="B3126" s="39" t="s">
        <v>9345</v>
      </c>
      <c r="C3126" s="39" t="s">
        <v>35</v>
      </c>
      <c r="D3126" s="478" t="s">
        <v>393</v>
      </c>
      <c r="E3126" s="39" t="s">
        <v>424</v>
      </c>
      <c r="F3126" s="177" t="s">
        <v>9346</v>
      </c>
      <c r="G3126" s="177" t="s">
        <v>18</v>
      </c>
      <c r="H3126" s="177" t="s">
        <v>18</v>
      </c>
      <c r="I3126" s="177" t="s">
        <v>23</v>
      </c>
      <c r="J3126" s="39" t="s">
        <v>18</v>
      </c>
      <c r="K3126" s="39" t="s">
        <v>485</v>
      </c>
      <c r="M3126" s="69" t="s">
        <v>26</v>
      </c>
    </row>
    <row r="3127" spans="1:13">
      <c r="A3127" s="39" t="s">
        <v>9347</v>
      </c>
      <c r="B3127" s="39" t="s">
        <v>9347</v>
      </c>
      <c r="C3127" s="39" t="s">
        <v>35</v>
      </c>
      <c r="D3127" s="478" t="s">
        <v>387</v>
      </c>
      <c r="E3127" s="39" t="s">
        <v>410</v>
      </c>
      <c r="F3127" s="507" t="s">
        <v>9348</v>
      </c>
      <c r="G3127" s="177" t="s">
        <v>18</v>
      </c>
      <c r="H3127" s="177" t="s">
        <v>18</v>
      </c>
      <c r="I3127" s="177" t="s">
        <v>23</v>
      </c>
      <c r="J3127" s="39" t="s">
        <v>18</v>
      </c>
      <c r="K3127" s="39" t="s">
        <v>485</v>
      </c>
      <c r="M3127" s="69" t="s">
        <v>26</v>
      </c>
    </row>
    <row r="3128" spans="1:13">
      <c r="A3128" s="39" t="s">
        <v>9349</v>
      </c>
      <c r="B3128" s="39" t="s">
        <v>9349</v>
      </c>
      <c r="C3128" s="39" t="s">
        <v>35</v>
      </c>
      <c r="D3128" s="478" t="s">
        <v>387</v>
      </c>
      <c r="E3128" s="39" t="s">
        <v>410</v>
      </c>
      <c r="F3128" s="417" t="s">
        <v>9350</v>
      </c>
      <c r="G3128" s="177" t="s">
        <v>18</v>
      </c>
      <c r="H3128" s="177" t="s">
        <v>18</v>
      </c>
      <c r="I3128" s="177" t="s">
        <v>23</v>
      </c>
      <c r="J3128" s="39" t="s">
        <v>18</v>
      </c>
      <c r="K3128" s="39" t="s">
        <v>485</v>
      </c>
      <c r="M3128" s="69" t="s">
        <v>26</v>
      </c>
    </row>
    <row r="3129" spans="1:13">
      <c r="A3129" s="39" t="s">
        <v>9351</v>
      </c>
      <c r="B3129" s="39" t="s">
        <v>9351</v>
      </c>
      <c r="C3129" s="39" t="s">
        <v>35</v>
      </c>
      <c r="D3129" s="478" t="s">
        <v>387</v>
      </c>
      <c r="E3129" s="39" t="s">
        <v>410</v>
      </c>
      <c r="F3129" s="513" t="s">
        <v>9352</v>
      </c>
      <c r="G3129" s="177" t="s">
        <v>18</v>
      </c>
      <c r="H3129" s="177" t="s">
        <v>18</v>
      </c>
      <c r="I3129" s="177" t="s">
        <v>23</v>
      </c>
      <c r="J3129" s="39" t="s">
        <v>18</v>
      </c>
      <c r="K3129" s="39" t="s">
        <v>485</v>
      </c>
      <c r="M3129" s="69" t="s">
        <v>26</v>
      </c>
    </row>
    <row r="3130" spans="1:13">
      <c r="A3130" s="39" t="s">
        <v>9353</v>
      </c>
      <c r="B3130" s="39" t="s">
        <v>9353</v>
      </c>
      <c r="C3130" s="39" t="s">
        <v>35</v>
      </c>
      <c r="D3130" s="478" t="s">
        <v>387</v>
      </c>
      <c r="E3130" s="39" t="s">
        <v>410</v>
      </c>
      <c r="F3130" s="417" t="s">
        <v>9354</v>
      </c>
      <c r="G3130" s="177" t="s">
        <v>18</v>
      </c>
      <c r="H3130" s="177" t="s">
        <v>18</v>
      </c>
      <c r="I3130" s="177" t="s">
        <v>23</v>
      </c>
      <c r="J3130" s="39" t="s">
        <v>18</v>
      </c>
      <c r="K3130" s="39" t="s">
        <v>485</v>
      </c>
      <c r="M3130" s="69" t="s">
        <v>26</v>
      </c>
    </row>
    <row r="3131" spans="1:13">
      <c r="A3131" s="39" t="s">
        <v>9355</v>
      </c>
      <c r="B3131" s="39" t="s">
        <v>9355</v>
      </c>
      <c r="C3131" s="39" t="s">
        <v>35</v>
      </c>
      <c r="D3131" s="478" t="s">
        <v>387</v>
      </c>
      <c r="E3131" s="39" t="s">
        <v>410</v>
      </c>
      <c r="F3131" s="80" t="s">
        <v>9356</v>
      </c>
      <c r="G3131" s="177" t="s">
        <v>18</v>
      </c>
      <c r="H3131" s="177" t="s">
        <v>18</v>
      </c>
      <c r="I3131" s="177" t="s">
        <v>23</v>
      </c>
      <c r="J3131" s="39" t="s">
        <v>18</v>
      </c>
      <c r="K3131" s="39" t="s">
        <v>485</v>
      </c>
      <c r="M3131" s="69" t="s">
        <v>26</v>
      </c>
    </row>
    <row r="3132" spans="1:13">
      <c r="A3132" s="39" t="s">
        <v>9357</v>
      </c>
      <c r="B3132" s="39" t="s">
        <v>9357</v>
      </c>
      <c r="C3132" s="39" t="s">
        <v>35</v>
      </c>
      <c r="D3132" s="478" t="s">
        <v>387</v>
      </c>
      <c r="E3132" s="39" t="s">
        <v>410</v>
      </c>
      <c r="F3132" s="80" t="s">
        <v>9358</v>
      </c>
      <c r="G3132" s="177" t="s">
        <v>18</v>
      </c>
      <c r="H3132" s="177" t="s">
        <v>18</v>
      </c>
      <c r="I3132" s="177" t="s">
        <v>23</v>
      </c>
      <c r="J3132" s="39" t="s">
        <v>18</v>
      </c>
      <c r="K3132" s="39" t="s">
        <v>485</v>
      </c>
      <c r="M3132" s="69" t="s">
        <v>26</v>
      </c>
    </row>
    <row r="3133" spans="1:13">
      <c r="A3133" s="39" t="s">
        <v>9359</v>
      </c>
      <c r="B3133" s="39" t="s">
        <v>9359</v>
      </c>
      <c r="C3133" s="39" t="s">
        <v>35</v>
      </c>
      <c r="D3133" s="478" t="s">
        <v>387</v>
      </c>
      <c r="E3133" s="39" t="s">
        <v>410</v>
      </c>
      <c r="F3133" s="80" t="s">
        <v>9360</v>
      </c>
      <c r="G3133" s="177" t="s">
        <v>18</v>
      </c>
      <c r="H3133" s="177" t="s">
        <v>18</v>
      </c>
      <c r="I3133" s="177" t="s">
        <v>23</v>
      </c>
      <c r="J3133" s="39" t="s">
        <v>18</v>
      </c>
      <c r="K3133" s="39" t="s">
        <v>485</v>
      </c>
      <c r="M3133" s="69" t="s">
        <v>26</v>
      </c>
    </row>
    <row r="3134" spans="1:13">
      <c r="A3134" s="39" t="s">
        <v>9361</v>
      </c>
      <c r="B3134" s="39" t="s">
        <v>9361</v>
      </c>
      <c r="C3134" s="39" t="s">
        <v>35</v>
      </c>
      <c r="D3134" s="478" t="s">
        <v>387</v>
      </c>
      <c r="E3134" s="39" t="s">
        <v>410</v>
      </c>
      <c r="F3134" s="80" t="s">
        <v>9362</v>
      </c>
      <c r="G3134" s="177" t="s">
        <v>18</v>
      </c>
      <c r="H3134" s="177" t="s">
        <v>18</v>
      </c>
      <c r="I3134" s="177" t="s">
        <v>23</v>
      </c>
      <c r="J3134" s="39" t="s">
        <v>18</v>
      </c>
      <c r="K3134" s="39" t="s">
        <v>485</v>
      </c>
      <c r="M3134" s="69" t="s">
        <v>26</v>
      </c>
    </row>
    <row r="3135" spans="1:13">
      <c r="A3135" s="39" t="s">
        <v>9363</v>
      </c>
      <c r="B3135" s="39" t="s">
        <v>9363</v>
      </c>
      <c r="C3135" s="39" t="s">
        <v>35</v>
      </c>
      <c r="D3135" s="478" t="s">
        <v>387</v>
      </c>
      <c r="E3135" s="39" t="s">
        <v>410</v>
      </c>
      <c r="F3135" s="80" t="s">
        <v>9364</v>
      </c>
      <c r="G3135" s="177" t="s">
        <v>18</v>
      </c>
      <c r="H3135" s="177" t="s">
        <v>18</v>
      </c>
      <c r="I3135" s="177" t="s">
        <v>23</v>
      </c>
      <c r="J3135" s="39" t="s">
        <v>18</v>
      </c>
      <c r="K3135" s="39" t="s">
        <v>485</v>
      </c>
      <c r="M3135" s="69" t="s">
        <v>26</v>
      </c>
    </row>
    <row r="3136" spans="1:13">
      <c r="A3136" s="39" t="s">
        <v>9365</v>
      </c>
      <c r="B3136" s="39" t="s">
        <v>9365</v>
      </c>
      <c r="C3136" s="39" t="s">
        <v>35</v>
      </c>
      <c r="D3136" s="478" t="s">
        <v>387</v>
      </c>
      <c r="E3136" s="39" t="s">
        <v>410</v>
      </c>
      <c r="F3136" s="80" t="s">
        <v>9366</v>
      </c>
      <c r="G3136" s="177" t="s">
        <v>18</v>
      </c>
      <c r="H3136" s="177" t="s">
        <v>18</v>
      </c>
      <c r="I3136" s="177" t="s">
        <v>23</v>
      </c>
      <c r="J3136" s="39" t="s">
        <v>18</v>
      </c>
      <c r="K3136" s="39" t="s">
        <v>485</v>
      </c>
      <c r="M3136" s="69" t="s">
        <v>26</v>
      </c>
    </row>
    <row r="3137" spans="1:13" s="420" customFormat="1">
      <c r="A3137" s="39" t="s">
        <v>9367</v>
      </c>
      <c r="B3137" s="39" t="s">
        <v>9367</v>
      </c>
      <c r="C3137" s="39" t="s">
        <v>35</v>
      </c>
      <c r="D3137" s="478" t="s">
        <v>387</v>
      </c>
      <c r="E3137" s="39" t="s">
        <v>410</v>
      </c>
      <c r="F3137" s="476" t="s">
        <v>9368</v>
      </c>
      <c r="G3137" s="177" t="s">
        <v>18</v>
      </c>
      <c r="H3137" s="177" t="s">
        <v>18</v>
      </c>
      <c r="I3137" s="177" t="s">
        <v>23</v>
      </c>
      <c r="J3137" s="39" t="s">
        <v>18</v>
      </c>
      <c r="K3137" s="39" t="s">
        <v>485</v>
      </c>
      <c r="L3137" s="39"/>
      <c r="M3137" s="428" t="s">
        <v>26</v>
      </c>
    </row>
    <row r="3138" spans="1:13">
      <c r="A3138" s="39" t="s">
        <v>9369</v>
      </c>
      <c r="B3138" s="39" t="s">
        <v>9369</v>
      </c>
      <c r="C3138" s="39" t="s">
        <v>35</v>
      </c>
      <c r="D3138" s="478" t="s">
        <v>387</v>
      </c>
      <c r="E3138" s="39" t="s">
        <v>410</v>
      </c>
      <c r="F3138" s="476" t="s">
        <v>9370</v>
      </c>
      <c r="G3138" s="177" t="s">
        <v>18</v>
      </c>
      <c r="H3138" s="177" t="s">
        <v>18</v>
      </c>
      <c r="I3138" s="177" t="s">
        <v>23</v>
      </c>
      <c r="J3138" s="39" t="s">
        <v>18</v>
      </c>
      <c r="K3138" s="39" t="s">
        <v>485</v>
      </c>
      <c r="M3138" s="69" t="s">
        <v>26</v>
      </c>
    </row>
    <row r="3139" spans="1:13">
      <c r="A3139" s="39" t="s">
        <v>9371</v>
      </c>
      <c r="B3139" s="39" t="s">
        <v>9371</v>
      </c>
      <c r="C3139" s="39" t="s">
        <v>35</v>
      </c>
      <c r="D3139" s="478" t="s">
        <v>387</v>
      </c>
      <c r="E3139" s="39" t="s">
        <v>410</v>
      </c>
      <c r="F3139" s="476" t="s">
        <v>9372</v>
      </c>
      <c r="G3139" s="177" t="s">
        <v>18</v>
      </c>
      <c r="H3139" s="177" t="s">
        <v>18</v>
      </c>
      <c r="I3139" s="177" t="s">
        <v>23</v>
      </c>
      <c r="J3139" s="39" t="s">
        <v>18</v>
      </c>
      <c r="K3139" s="39" t="s">
        <v>485</v>
      </c>
      <c r="M3139" s="69" t="s">
        <v>26</v>
      </c>
    </row>
    <row r="3140" spans="1:13">
      <c r="A3140" s="39" t="s">
        <v>9373</v>
      </c>
      <c r="B3140" s="39" t="s">
        <v>9373</v>
      </c>
      <c r="C3140" s="39" t="s">
        <v>35</v>
      </c>
      <c r="D3140" s="478" t="s">
        <v>387</v>
      </c>
      <c r="E3140" s="39" t="s">
        <v>410</v>
      </c>
      <c r="F3140" s="476" t="s">
        <v>9374</v>
      </c>
      <c r="G3140" s="177" t="s">
        <v>18</v>
      </c>
      <c r="H3140" s="177" t="s">
        <v>18</v>
      </c>
      <c r="I3140" s="177" t="s">
        <v>23</v>
      </c>
      <c r="J3140" s="39" t="s">
        <v>18</v>
      </c>
      <c r="K3140" s="39" t="s">
        <v>485</v>
      </c>
      <c r="M3140" s="69" t="s">
        <v>26</v>
      </c>
    </row>
    <row r="3141" spans="1:13">
      <c r="A3141" s="39" t="s">
        <v>9375</v>
      </c>
      <c r="B3141" s="39" t="s">
        <v>9375</v>
      </c>
      <c r="C3141" s="39" t="s">
        <v>35</v>
      </c>
      <c r="D3141" s="478" t="s">
        <v>387</v>
      </c>
      <c r="E3141" s="39" t="s">
        <v>410</v>
      </c>
      <c r="F3141" s="476" t="s">
        <v>9376</v>
      </c>
      <c r="G3141" s="177" t="s">
        <v>18</v>
      </c>
      <c r="H3141" s="177" t="s">
        <v>18</v>
      </c>
      <c r="I3141" s="177" t="s">
        <v>23</v>
      </c>
      <c r="J3141" s="39" t="s">
        <v>18</v>
      </c>
      <c r="K3141" s="39" t="s">
        <v>485</v>
      </c>
      <c r="M3141" s="69" t="s">
        <v>26</v>
      </c>
    </row>
    <row r="3142" spans="1:13">
      <c r="A3142" s="39" t="s">
        <v>9377</v>
      </c>
      <c r="B3142" s="39" t="s">
        <v>9377</v>
      </c>
      <c r="C3142" s="39" t="s">
        <v>35</v>
      </c>
      <c r="D3142" s="478" t="s">
        <v>387</v>
      </c>
      <c r="E3142" s="39" t="s">
        <v>410</v>
      </c>
      <c r="F3142" s="476" t="s">
        <v>9378</v>
      </c>
      <c r="G3142" s="177" t="s">
        <v>18</v>
      </c>
      <c r="H3142" s="177" t="s">
        <v>18</v>
      </c>
      <c r="I3142" s="177" t="s">
        <v>23</v>
      </c>
      <c r="J3142" s="39" t="s">
        <v>18</v>
      </c>
      <c r="K3142" s="39" t="s">
        <v>485</v>
      </c>
      <c r="M3142" s="69" t="s">
        <v>26</v>
      </c>
    </row>
    <row r="3143" spans="1:13">
      <c r="A3143" s="39" t="s">
        <v>9379</v>
      </c>
      <c r="B3143" s="39" t="s">
        <v>9379</v>
      </c>
      <c r="C3143" s="39" t="s">
        <v>35</v>
      </c>
      <c r="D3143" s="478" t="s">
        <v>387</v>
      </c>
      <c r="E3143" s="39" t="s">
        <v>410</v>
      </c>
      <c r="F3143" s="476" t="s">
        <v>9380</v>
      </c>
      <c r="G3143" s="177" t="s">
        <v>18</v>
      </c>
      <c r="H3143" s="177" t="s">
        <v>18</v>
      </c>
      <c r="I3143" s="177" t="s">
        <v>23</v>
      </c>
      <c r="J3143" s="39" t="s">
        <v>18</v>
      </c>
      <c r="K3143" s="39" t="s">
        <v>485</v>
      </c>
      <c r="M3143" s="69" t="s">
        <v>26</v>
      </c>
    </row>
    <row r="3144" spans="1:13">
      <c r="A3144" s="39" t="s">
        <v>9381</v>
      </c>
      <c r="B3144" s="39" t="s">
        <v>9381</v>
      </c>
      <c r="C3144" s="39" t="s">
        <v>35</v>
      </c>
      <c r="D3144" s="478" t="s">
        <v>387</v>
      </c>
      <c r="E3144" s="39" t="s">
        <v>410</v>
      </c>
      <c r="F3144" s="476" t="s">
        <v>9382</v>
      </c>
      <c r="G3144" s="177" t="s">
        <v>18</v>
      </c>
      <c r="H3144" s="177" t="s">
        <v>18</v>
      </c>
      <c r="I3144" s="177" t="s">
        <v>23</v>
      </c>
      <c r="J3144" s="39" t="s">
        <v>18</v>
      </c>
      <c r="K3144" s="39" t="s">
        <v>485</v>
      </c>
      <c r="M3144" s="69" t="s">
        <v>26</v>
      </c>
    </row>
    <row r="3145" spans="1:13">
      <c r="A3145" s="39" t="s">
        <v>9383</v>
      </c>
      <c r="B3145" s="39" t="s">
        <v>9383</v>
      </c>
      <c r="C3145" s="39" t="s">
        <v>35</v>
      </c>
      <c r="D3145" s="478" t="s">
        <v>387</v>
      </c>
      <c r="E3145" s="39" t="s">
        <v>410</v>
      </c>
      <c r="F3145" s="476" t="s">
        <v>9384</v>
      </c>
      <c r="G3145" s="177" t="s">
        <v>18</v>
      </c>
      <c r="H3145" s="177" t="s">
        <v>18</v>
      </c>
      <c r="I3145" s="177" t="s">
        <v>23</v>
      </c>
      <c r="J3145" s="39" t="s">
        <v>18</v>
      </c>
      <c r="K3145" s="39" t="s">
        <v>485</v>
      </c>
      <c r="M3145" s="69" t="s">
        <v>26</v>
      </c>
    </row>
    <row r="3146" spans="1:13">
      <c r="A3146" s="39" t="s">
        <v>9385</v>
      </c>
      <c r="B3146" s="39" t="s">
        <v>9385</v>
      </c>
      <c r="C3146" s="39" t="s">
        <v>35</v>
      </c>
      <c r="D3146" s="478" t="s">
        <v>387</v>
      </c>
      <c r="E3146" s="39" t="s">
        <v>410</v>
      </c>
      <c r="F3146" s="476" t="s">
        <v>9386</v>
      </c>
      <c r="G3146" s="177" t="s">
        <v>18</v>
      </c>
      <c r="H3146" s="177" t="s">
        <v>18</v>
      </c>
      <c r="I3146" s="177" t="s">
        <v>23</v>
      </c>
      <c r="J3146" s="39" t="s">
        <v>18</v>
      </c>
      <c r="K3146" s="39" t="s">
        <v>485</v>
      </c>
      <c r="M3146" s="69" t="s">
        <v>26</v>
      </c>
    </row>
    <row r="3147" spans="1:13">
      <c r="A3147" s="39" t="s">
        <v>9387</v>
      </c>
      <c r="B3147" s="39" t="s">
        <v>9387</v>
      </c>
      <c r="C3147" s="39" t="s">
        <v>35</v>
      </c>
      <c r="D3147" s="478" t="s">
        <v>387</v>
      </c>
      <c r="E3147" s="39" t="s">
        <v>410</v>
      </c>
      <c r="F3147" s="476" t="s">
        <v>9388</v>
      </c>
      <c r="G3147" s="177" t="s">
        <v>18</v>
      </c>
      <c r="H3147" s="177" t="s">
        <v>18</v>
      </c>
      <c r="I3147" s="177" t="s">
        <v>23</v>
      </c>
      <c r="J3147" s="39" t="s">
        <v>18</v>
      </c>
      <c r="K3147" s="39" t="s">
        <v>485</v>
      </c>
      <c r="M3147" s="69" t="s">
        <v>26</v>
      </c>
    </row>
    <row r="3148" spans="1:13">
      <c r="A3148" s="39" t="s">
        <v>9389</v>
      </c>
      <c r="B3148" s="39" t="s">
        <v>9389</v>
      </c>
      <c r="C3148" s="39" t="s">
        <v>35</v>
      </c>
      <c r="D3148" s="478" t="s">
        <v>387</v>
      </c>
      <c r="E3148" s="39" t="s">
        <v>410</v>
      </c>
      <c r="F3148" s="476" t="s">
        <v>9390</v>
      </c>
      <c r="G3148" s="177" t="s">
        <v>18</v>
      </c>
      <c r="H3148" s="177" t="s">
        <v>18</v>
      </c>
      <c r="I3148" s="177" t="s">
        <v>23</v>
      </c>
      <c r="J3148" s="39" t="s">
        <v>18</v>
      </c>
      <c r="K3148" s="39" t="s">
        <v>485</v>
      </c>
      <c r="M3148" s="69" t="s">
        <v>26</v>
      </c>
    </row>
    <row r="3149" spans="1:13">
      <c r="A3149" s="39" t="s">
        <v>9391</v>
      </c>
      <c r="B3149" s="39" t="s">
        <v>9391</v>
      </c>
      <c r="C3149" s="39" t="s">
        <v>35</v>
      </c>
      <c r="D3149" s="478" t="s">
        <v>387</v>
      </c>
      <c r="E3149" s="39" t="s">
        <v>410</v>
      </c>
      <c r="F3149" s="476" t="s">
        <v>9392</v>
      </c>
      <c r="G3149" s="177" t="s">
        <v>18</v>
      </c>
      <c r="H3149" s="177" t="s">
        <v>18</v>
      </c>
      <c r="I3149" s="177" t="s">
        <v>23</v>
      </c>
      <c r="J3149" s="39" t="s">
        <v>18</v>
      </c>
      <c r="K3149" s="39" t="s">
        <v>485</v>
      </c>
      <c r="M3149" s="69" t="s">
        <v>26</v>
      </c>
    </row>
    <row r="3150" spans="1:13">
      <c r="A3150" s="39" t="s">
        <v>9393</v>
      </c>
      <c r="B3150" s="39" t="s">
        <v>9393</v>
      </c>
      <c r="C3150" s="39" t="s">
        <v>35</v>
      </c>
      <c r="D3150" s="478" t="s">
        <v>387</v>
      </c>
      <c r="E3150" s="39" t="s">
        <v>410</v>
      </c>
      <c r="F3150" s="476" t="s">
        <v>9394</v>
      </c>
      <c r="G3150" s="177" t="s">
        <v>18</v>
      </c>
      <c r="H3150" s="177" t="s">
        <v>18</v>
      </c>
      <c r="I3150" s="177" t="s">
        <v>23</v>
      </c>
      <c r="J3150" s="39" t="s">
        <v>18</v>
      </c>
      <c r="K3150" s="39" t="s">
        <v>485</v>
      </c>
      <c r="M3150" s="69" t="s">
        <v>26</v>
      </c>
    </row>
    <row r="3151" spans="1:13">
      <c r="A3151" s="39" t="s">
        <v>9395</v>
      </c>
      <c r="B3151" s="39" t="s">
        <v>9395</v>
      </c>
      <c r="C3151" s="39" t="s">
        <v>35</v>
      </c>
      <c r="D3151" s="478" t="s">
        <v>387</v>
      </c>
      <c r="E3151" s="39" t="s">
        <v>410</v>
      </c>
      <c r="F3151" s="476" t="s">
        <v>9396</v>
      </c>
      <c r="G3151" s="177" t="s">
        <v>18</v>
      </c>
      <c r="H3151" s="177" t="s">
        <v>18</v>
      </c>
      <c r="I3151" s="177" t="s">
        <v>23</v>
      </c>
      <c r="J3151" s="39" t="s">
        <v>18</v>
      </c>
      <c r="K3151" s="39" t="s">
        <v>485</v>
      </c>
      <c r="M3151" s="69" t="s">
        <v>26</v>
      </c>
    </row>
    <row r="3152" spans="1:13">
      <c r="A3152" s="39" t="s">
        <v>9397</v>
      </c>
      <c r="B3152" s="39" t="s">
        <v>9397</v>
      </c>
      <c r="C3152" s="39" t="s">
        <v>35</v>
      </c>
      <c r="D3152" s="478" t="s">
        <v>387</v>
      </c>
      <c r="E3152" s="39" t="s">
        <v>410</v>
      </c>
      <c r="F3152" s="476" t="s">
        <v>9398</v>
      </c>
      <c r="G3152" s="177" t="s">
        <v>18</v>
      </c>
      <c r="H3152" s="177" t="s">
        <v>18</v>
      </c>
      <c r="I3152" s="177" t="s">
        <v>23</v>
      </c>
      <c r="J3152" s="39" t="s">
        <v>18</v>
      </c>
      <c r="K3152" s="39" t="s">
        <v>485</v>
      </c>
      <c r="M3152" s="69" t="s">
        <v>26</v>
      </c>
    </row>
    <row r="3153" spans="1:13">
      <c r="A3153" s="39" t="s">
        <v>9399</v>
      </c>
      <c r="B3153" s="39" t="s">
        <v>9399</v>
      </c>
      <c r="C3153" s="39" t="s">
        <v>35</v>
      </c>
      <c r="D3153" s="478" t="s">
        <v>387</v>
      </c>
      <c r="E3153" s="39" t="s">
        <v>410</v>
      </c>
      <c r="F3153" s="476" t="s">
        <v>9400</v>
      </c>
      <c r="G3153" s="177" t="s">
        <v>18</v>
      </c>
      <c r="H3153" s="177" t="s">
        <v>18</v>
      </c>
      <c r="I3153" s="177" t="s">
        <v>23</v>
      </c>
      <c r="J3153" s="39" t="s">
        <v>18</v>
      </c>
      <c r="K3153" s="39" t="s">
        <v>485</v>
      </c>
      <c r="M3153" s="69" t="s">
        <v>26</v>
      </c>
    </row>
    <row r="3154" spans="1:13">
      <c r="A3154" s="39" t="s">
        <v>9401</v>
      </c>
      <c r="B3154" s="39" t="s">
        <v>9401</v>
      </c>
      <c r="C3154" s="39" t="s">
        <v>35</v>
      </c>
      <c r="D3154" s="478" t="s">
        <v>387</v>
      </c>
      <c r="E3154" s="39" t="s">
        <v>410</v>
      </c>
      <c r="F3154" s="476" t="s">
        <v>9402</v>
      </c>
      <c r="G3154" s="177" t="s">
        <v>18</v>
      </c>
      <c r="H3154" s="177" t="s">
        <v>18</v>
      </c>
      <c r="I3154" s="177" t="s">
        <v>23</v>
      </c>
      <c r="J3154" s="39" t="s">
        <v>18</v>
      </c>
      <c r="K3154" s="39" t="s">
        <v>485</v>
      </c>
      <c r="M3154" s="69" t="s">
        <v>26</v>
      </c>
    </row>
    <row r="3155" spans="1:13">
      <c r="A3155" s="39" t="s">
        <v>9403</v>
      </c>
      <c r="B3155" s="39" t="s">
        <v>9403</v>
      </c>
      <c r="C3155" s="39" t="s">
        <v>35</v>
      </c>
      <c r="D3155" s="478" t="s">
        <v>387</v>
      </c>
      <c r="E3155" s="39" t="s">
        <v>410</v>
      </c>
      <c r="F3155" s="476" t="s">
        <v>9404</v>
      </c>
      <c r="G3155" s="177" t="s">
        <v>18</v>
      </c>
      <c r="H3155" s="177" t="s">
        <v>18</v>
      </c>
      <c r="I3155" s="177" t="s">
        <v>23</v>
      </c>
      <c r="J3155" s="39" t="s">
        <v>18</v>
      </c>
      <c r="K3155" s="39" t="s">
        <v>485</v>
      </c>
      <c r="M3155" s="69" t="s">
        <v>26</v>
      </c>
    </row>
    <row r="3156" spans="1:13">
      <c r="A3156" s="39" t="s">
        <v>9405</v>
      </c>
      <c r="B3156" s="39" t="s">
        <v>9405</v>
      </c>
      <c r="C3156" s="39" t="s">
        <v>35</v>
      </c>
      <c r="D3156" s="478" t="s">
        <v>387</v>
      </c>
      <c r="E3156" s="39" t="s">
        <v>410</v>
      </c>
      <c r="F3156" s="476" t="s">
        <v>9406</v>
      </c>
      <c r="G3156" s="177" t="s">
        <v>18</v>
      </c>
      <c r="H3156" s="177" t="s">
        <v>18</v>
      </c>
      <c r="I3156" s="177" t="s">
        <v>23</v>
      </c>
      <c r="J3156" s="39" t="s">
        <v>18</v>
      </c>
      <c r="K3156" s="39" t="s">
        <v>485</v>
      </c>
      <c r="M3156" s="69" t="s">
        <v>26</v>
      </c>
    </row>
    <row r="3157" spans="1:13">
      <c r="A3157" s="39" t="s">
        <v>9407</v>
      </c>
      <c r="B3157" s="39" t="s">
        <v>9407</v>
      </c>
      <c r="C3157" s="39" t="s">
        <v>35</v>
      </c>
      <c r="D3157" s="478" t="s">
        <v>387</v>
      </c>
      <c r="E3157" s="39" t="s">
        <v>410</v>
      </c>
      <c r="F3157" s="476" t="s">
        <v>9408</v>
      </c>
      <c r="G3157" s="177" t="s">
        <v>18</v>
      </c>
      <c r="H3157" s="177" t="s">
        <v>18</v>
      </c>
      <c r="I3157" s="177" t="s">
        <v>23</v>
      </c>
      <c r="J3157" s="39" t="s">
        <v>18</v>
      </c>
      <c r="K3157" s="39" t="s">
        <v>485</v>
      </c>
      <c r="M3157" s="69" t="s">
        <v>26</v>
      </c>
    </row>
    <row r="3158" spans="1:13">
      <c r="A3158" s="39" t="s">
        <v>9409</v>
      </c>
      <c r="B3158" s="39" t="s">
        <v>9409</v>
      </c>
      <c r="C3158" s="39" t="s">
        <v>35</v>
      </c>
      <c r="D3158" s="478" t="s">
        <v>387</v>
      </c>
      <c r="E3158" s="39" t="s">
        <v>410</v>
      </c>
      <c r="F3158" s="476" t="s">
        <v>9410</v>
      </c>
      <c r="G3158" s="177" t="s">
        <v>18</v>
      </c>
      <c r="H3158" s="177" t="s">
        <v>18</v>
      </c>
      <c r="I3158" s="177" t="s">
        <v>23</v>
      </c>
      <c r="J3158" s="39" t="s">
        <v>18</v>
      </c>
      <c r="K3158" s="39" t="s">
        <v>485</v>
      </c>
      <c r="M3158" s="69" t="s">
        <v>26</v>
      </c>
    </row>
    <row r="3159" spans="1:13">
      <c r="A3159" s="39" t="s">
        <v>9411</v>
      </c>
      <c r="B3159" s="39" t="s">
        <v>9411</v>
      </c>
      <c r="C3159" s="39" t="s">
        <v>35</v>
      </c>
      <c r="D3159" s="478" t="s">
        <v>387</v>
      </c>
      <c r="E3159" s="39" t="s">
        <v>410</v>
      </c>
      <c r="F3159" s="476" t="s">
        <v>9412</v>
      </c>
      <c r="G3159" s="177" t="s">
        <v>18</v>
      </c>
      <c r="H3159" s="177" t="s">
        <v>18</v>
      </c>
      <c r="I3159" s="177" t="s">
        <v>23</v>
      </c>
      <c r="J3159" s="39" t="s">
        <v>18</v>
      </c>
      <c r="K3159" s="39" t="s">
        <v>485</v>
      </c>
      <c r="M3159" s="69" t="s">
        <v>26</v>
      </c>
    </row>
    <row r="3160" spans="1:13">
      <c r="A3160" s="39" t="s">
        <v>9413</v>
      </c>
      <c r="B3160" s="39" t="s">
        <v>9413</v>
      </c>
      <c r="C3160" s="39" t="s">
        <v>35</v>
      </c>
      <c r="D3160" s="478" t="s">
        <v>387</v>
      </c>
      <c r="E3160" s="39" t="s">
        <v>410</v>
      </c>
      <c r="F3160" s="476" t="s">
        <v>9414</v>
      </c>
      <c r="G3160" s="177" t="s">
        <v>18</v>
      </c>
      <c r="H3160" s="177" t="s">
        <v>18</v>
      </c>
      <c r="I3160" s="177" t="s">
        <v>23</v>
      </c>
      <c r="J3160" s="39" t="s">
        <v>18</v>
      </c>
      <c r="K3160" s="39" t="s">
        <v>485</v>
      </c>
      <c r="M3160" s="69" t="s">
        <v>26</v>
      </c>
    </row>
    <row r="3161" spans="1:13">
      <c r="A3161" s="39" t="s">
        <v>9415</v>
      </c>
      <c r="B3161" s="39" t="s">
        <v>9415</v>
      </c>
      <c r="C3161" s="39" t="s">
        <v>35</v>
      </c>
      <c r="D3161" s="478" t="s">
        <v>387</v>
      </c>
      <c r="E3161" s="39" t="s">
        <v>410</v>
      </c>
      <c r="F3161" s="476" t="s">
        <v>9416</v>
      </c>
      <c r="G3161" s="177" t="s">
        <v>18</v>
      </c>
      <c r="H3161" s="177" t="s">
        <v>18</v>
      </c>
      <c r="I3161" s="177" t="s">
        <v>23</v>
      </c>
      <c r="J3161" s="39" t="s">
        <v>18</v>
      </c>
      <c r="K3161" s="39" t="s">
        <v>485</v>
      </c>
      <c r="M3161" s="69" t="s">
        <v>26</v>
      </c>
    </row>
    <row r="3162" spans="1:13">
      <c r="A3162" s="39" t="s">
        <v>9417</v>
      </c>
      <c r="B3162" s="39" t="s">
        <v>9417</v>
      </c>
      <c r="C3162" s="39" t="s">
        <v>35</v>
      </c>
      <c r="D3162" s="478" t="s">
        <v>387</v>
      </c>
      <c r="E3162" s="39" t="s">
        <v>410</v>
      </c>
      <c r="F3162" s="476" t="s">
        <v>9418</v>
      </c>
      <c r="G3162" s="177" t="s">
        <v>18</v>
      </c>
      <c r="H3162" s="177" t="s">
        <v>18</v>
      </c>
      <c r="I3162" s="177" t="s">
        <v>23</v>
      </c>
      <c r="J3162" s="39" t="s">
        <v>18</v>
      </c>
      <c r="K3162" s="39" t="s">
        <v>485</v>
      </c>
      <c r="M3162" s="69" t="s">
        <v>26</v>
      </c>
    </row>
    <row r="3163" spans="1:13">
      <c r="A3163" s="39" t="s">
        <v>9419</v>
      </c>
      <c r="B3163" s="39" t="s">
        <v>9419</v>
      </c>
      <c r="C3163" s="39" t="s">
        <v>35</v>
      </c>
      <c r="D3163" s="478" t="s">
        <v>387</v>
      </c>
      <c r="E3163" s="39" t="s">
        <v>410</v>
      </c>
      <c r="F3163" s="476" t="s">
        <v>9420</v>
      </c>
      <c r="G3163" s="177" t="s">
        <v>18</v>
      </c>
      <c r="H3163" s="177" t="s">
        <v>18</v>
      </c>
      <c r="I3163" s="177" t="s">
        <v>23</v>
      </c>
      <c r="J3163" s="39" t="s">
        <v>18</v>
      </c>
      <c r="K3163" s="39" t="s">
        <v>485</v>
      </c>
      <c r="M3163" s="69" t="s">
        <v>26</v>
      </c>
    </row>
    <row r="3164" spans="1:13">
      <c r="A3164" s="39" t="s">
        <v>9421</v>
      </c>
      <c r="B3164" s="39" t="s">
        <v>9421</v>
      </c>
      <c r="C3164" s="39" t="s">
        <v>35</v>
      </c>
      <c r="D3164" s="478" t="s">
        <v>387</v>
      </c>
      <c r="E3164" s="39" t="s">
        <v>410</v>
      </c>
      <c r="F3164" s="476" t="s">
        <v>9422</v>
      </c>
      <c r="G3164" s="177" t="s">
        <v>18</v>
      </c>
      <c r="H3164" s="177" t="s">
        <v>18</v>
      </c>
      <c r="I3164" s="177" t="s">
        <v>23</v>
      </c>
      <c r="J3164" s="39" t="s">
        <v>18</v>
      </c>
      <c r="K3164" s="39" t="s">
        <v>485</v>
      </c>
      <c r="M3164" s="69" t="s">
        <v>26</v>
      </c>
    </row>
    <row r="3165" spans="1:13">
      <c r="A3165" s="39" t="s">
        <v>9423</v>
      </c>
      <c r="B3165" s="39" t="s">
        <v>9423</v>
      </c>
      <c r="C3165" s="39" t="s">
        <v>35</v>
      </c>
      <c r="D3165" s="478" t="s">
        <v>387</v>
      </c>
      <c r="E3165" s="39" t="s">
        <v>410</v>
      </c>
      <c r="F3165" s="476" t="s">
        <v>9424</v>
      </c>
      <c r="G3165" s="177" t="s">
        <v>18</v>
      </c>
      <c r="H3165" s="177" t="s">
        <v>18</v>
      </c>
      <c r="I3165" s="177" t="s">
        <v>23</v>
      </c>
      <c r="J3165" s="39" t="s">
        <v>18</v>
      </c>
      <c r="K3165" s="39" t="s">
        <v>485</v>
      </c>
      <c r="M3165" s="69" t="s">
        <v>26</v>
      </c>
    </row>
    <row r="3166" spans="1:13">
      <c r="A3166" s="39" t="s">
        <v>9425</v>
      </c>
      <c r="B3166" s="39" t="s">
        <v>9425</v>
      </c>
      <c r="C3166" s="39" t="s">
        <v>35</v>
      </c>
      <c r="D3166" s="478" t="s">
        <v>387</v>
      </c>
      <c r="E3166" s="39" t="s">
        <v>410</v>
      </c>
      <c r="F3166" s="476" t="s">
        <v>9426</v>
      </c>
      <c r="G3166" s="177" t="s">
        <v>18</v>
      </c>
      <c r="H3166" s="177" t="s">
        <v>18</v>
      </c>
      <c r="I3166" s="177" t="s">
        <v>23</v>
      </c>
      <c r="J3166" s="39" t="s">
        <v>18</v>
      </c>
      <c r="K3166" s="39" t="s">
        <v>485</v>
      </c>
      <c r="M3166" s="69" t="s">
        <v>26</v>
      </c>
    </row>
    <row r="3167" spans="1:13">
      <c r="A3167" s="39" t="s">
        <v>9427</v>
      </c>
      <c r="B3167" s="39" t="s">
        <v>9427</v>
      </c>
      <c r="C3167" s="39" t="s">
        <v>35</v>
      </c>
      <c r="D3167" s="478" t="s">
        <v>387</v>
      </c>
      <c r="E3167" s="39" t="s">
        <v>410</v>
      </c>
      <c r="F3167" s="476" t="s">
        <v>9428</v>
      </c>
      <c r="G3167" s="177" t="s">
        <v>18</v>
      </c>
      <c r="H3167" s="177" t="s">
        <v>18</v>
      </c>
      <c r="I3167" s="177" t="s">
        <v>23</v>
      </c>
      <c r="J3167" s="39" t="s">
        <v>18</v>
      </c>
      <c r="K3167" s="39" t="s">
        <v>485</v>
      </c>
      <c r="M3167" s="69" t="s">
        <v>26</v>
      </c>
    </row>
    <row r="3168" spans="1:13">
      <c r="A3168" s="39" t="s">
        <v>9429</v>
      </c>
      <c r="B3168" s="39" t="s">
        <v>9429</v>
      </c>
      <c r="C3168" s="39" t="s">
        <v>35</v>
      </c>
      <c r="D3168" s="478" t="s">
        <v>387</v>
      </c>
      <c r="E3168" s="39" t="s">
        <v>410</v>
      </c>
      <c r="F3168" s="476" t="s">
        <v>9430</v>
      </c>
      <c r="G3168" s="177" t="s">
        <v>18</v>
      </c>
      <c r="H3168" s="177" t="s">
        <v>18</v>
      </c>
      <c r="I3168" s="177" t="s">
        <v>23</v>
      </c>
      <c r="J3168" s="39" t="s">
        <v>18</v>
      </c>
      <c r="K3168" s="39" t="s">
        <v>485</v>
      </c>
      <c r="M3168" s="69" t="s">
        <v>26</v>
      </c>
    </row>
    <row r="3169" spans="1:13">
      <c r="A3169" s="39" t="s">
        <v>9431</v>
      </c>
      <c r="B3169" s="39" t="s">
        <v>9431</v>
      </c>
      <c r="C3169" s="39" t="s">
        <v>35</v>
      </c>
      <c r="D3169" s="478" t="s">
        <v>387</v>
      </c>
      <c r="E3169" s="39" t="s">
        <v>410</v>
      </c>
      <c r="F3169" s="476" t="s">
        <v>9432</v>
      </c>
      <c r="G3169" s="177" t="s">
        <v>18</v>
      </c>
      <c r="H3169" s="177" t="s">
        <v>18</v>
      </c>
      <c r="I3169" s="177" t="s">
        <v>23</v>
      </c>
      <c r="J3169" s="39" t="s">
        <v>18</v>
      </c>
      <c r="K3169" s="39" t="s">
        <v>485</v>
      </c>
      <c r="M3169" s="69" t="s">
        <v>26</v>
      </c>
    </row>
    <row r="3170" spans="1:13">
      <c r="A3170" s="39" t="s">
        <v>9433</v>
      </c>
      <c r="B3170" s="39" t="s">
        <v>9433</v>
      </c>
      <c r="C3170" s="39" t="s">
        <v>35</v>
      </c>
      <c r="D3170" s="478" t="s">
        <v>387</v>
      </c>
      <c r="E3170" s="39" t="s">
        <v>410</v>
      </c>
      <c r="F3170" s="476" t="s">
        <v>9434</v>
      </c>
      <c r="G3170" s="177" t="s">
        <v>18</v>
      </c>
      <c r="H3170" s="177" t="s">
        <v>18</v>
      </c>
      <c r="I3170" s="177" t="s">
        <v>23</v>
      </c>
      <c r="J3170" s="39" t="s">
        <v>18</v>
      </c>
      <c r="K3170" s="39" t="s">
        <v>485</v>
      </c>
      <c r="M3170" s="69" t="s">
        <v>26</v>
      </c>
    </row>
    <row r="3171" spans="1:13">
      <c r="A3171" s="39" t="s">
        <v>9435</v>
      </c>
      <c r="B3171" s="39" t="s">
        <v>9435</v>
      </c>
      <c r="C3171" s="39" t="s">
        <v>35</v>
      </c>
      <c r="D3171" s="478" t="s">
        <v>387</v>
      </c>
      <c r="E3171" s="39" t="s">
        <v>410</v>
      </c>
      <c r="F3171" s="476" t="s">
        <v>9436</v>
      </c>
      <c r="G3171" s="177" t="s">
        <v>18</v>
      </c>
      <c r="H3171" s="177" t="s">
        <v>18</v>
      </c>
      <c r="I3171" s="177" t="s">
        <v>23</v>
      </c>
      <c r="J3171" s="39" t="s">
        <v>18</v>
      </c>
      <c r="K3171" s="39" t="s">
        <v>485</v>
      </c>
      <c r="M3171" s="69" t="s">
        <v>26</v>
      </c>
    </row>
    <row r="3172" spans="1:13">
      <c r="A3172" s="39" t="s">
        <v>9437</v>
      </c>
      <c r="B3172" s="39" t="s">
        <v>9437</v>
      </c>
      <c r="C3172" s="39" t="s">
        <v>35</v>
      </c>
      <c r="D3172" s="478" t="s">
        <v>387</v>
      </c>
      <c r="E3172" s="39" t="s">
        <v>410</v>
      </c>
      <c r="F3172" s="476" t="s">
        <v>9438</v>
      </c>
      <c r="G3172" s="177" t="s">
        <v>18</v>
      </c>
      <c r="H3172" s="177" t="s">
        <v>18</v>
      </c>
      <c r="I3172" s="177" t="s">
        <v>23</v>
      </c>
      <c r="J3172" s="39" t="s">
        <v>18</v>
      </c>
      <c r="K3172" s="39" t="s">
        <v>485</v>
      </c>
      <c r="M3172" s="69" t="s">
        <v>26</v>
      </c>
    </row>
    <row r="3173" spans="1:13">
      <c r="A3173" s="39" t="s">
        <v>9439</v>
      </c>
      <c r="B3173" s="39" t="s">
        <v>9439</v>
      </c>
      <c r="C3173" s="39" t="s">
        <v>35</v>
      </c>
      <c r="D3173" s="478" t="s">
        <v>387</v>
      </c>
      <c r="E3173" s="39" t="s">
        <v>410</v>
      </c>
      <c r="F3173" s="476" t="s">
        <v>9440</v>
      </c>
      <c r="G3173" s="177" t="s">
        <v>18</v>
      </c>
      <c r="H3173" s="177" t="s">
        <v>18</v>
      </c>
      <c r="I3173" s="177" t="s">
        <v>23</v>
      </c>
      <c r="J3173" s="39" t="s">
        <v>18</v>
      </c>
      <c r="K3173" s="39" t="s">
        <v>485</v>
      </c>
      <c r="M3173" s="69" t="s">
        <v>26</v>
      </c>
    </row>
    <row r="3174" spans="1:13">
      <c r="A3174" s="39" t="s">
        <v>9441</v>
      </c>
      <c r="B3174" s="39" t="s">
        <v>9441</v>
      </c>
      <c r="C3174" s="39" t="s">
        <v>35</v>
      </c>
      <c r="D3174" s="478" t="s">
        <v>387</v>
      </c>
      <c r="E3174" s="39" t="s">
        <v>410</v>
      </c>
      <c r="F3174" s="476" t="s">
        <v>9442</v>
      </c>
      <c r="G3174" s="177" t="s">
        <v>18</v>
      </c>
      <c r="H3174" s="177" t="s">
        <v>18</v>
      </c>
      <c r="I3174" s="177" t="s">
        <v>23</v>
      </c>
      <c r="J3174" s="39" t="s">
        <v>18</v>
      </c>
      <c r="K3174" s="39" t="s">
        <v>485</v>
      </c>
      <c r="M3174" s="69" t="s">
        <v>26</v>
      </c>
    </row>
    <row r="3175" spans="1:13">
      <c r="A3175" s="39" t="s">
        <v>9443</v>
      </c>
      <c r="B3175" s="39" t="s">
        <v>9443</v>
      </c>
      <c r="C3175" s="39" t="s">
        <v>35</v>
      </c>
      <c r="D3175" s="478" t="s">
        <v>387</v>
      </c>
      <c r="E3175" s="39" t="s">
        <v>410</v>
      </c>
      <c r="F3175" s="476" t="s">
        <v>9444</v>
      </c>
      <c r="G3175" s="177" t="s">
        <v>18</v>
      </c>
      <c r="H3175" s="177" t="s">
        <v>18</v>
      </c>
      <c r="I3175" s="177" t="s">
        <v>23</v>
      </c>
      <c r="J3175" s="39" t="s">
        <v>18</v>
      </c>
      <c r="K3175" s="39" t="s">
        <v>485</v>
      </c>
      <c r="M3175" s="69" t="s">
        <v>26</v>
      </c>
    </row>
    <row r="3176" spans="1:13">
      <c r="A3176" s="39" t="s">
        <v>9445</v>
      </c>
      <c r="B3176" s="39" t="s">
        <v>9445</v>
      </c>
      <c r="C3176" s="39" t="s">
        <v>35</v>
      </c>
      <c r="D3176" s="478" t="s">
        <v>387</v>
      </c>
      <c r="E3176" s="39" t="s">
        <v>410</v>
      </c>
      <c r="F3176" s="476" t="s">
        <v>9446</v>
      </c>
      <c r="G3176" s="177" t="s">
        <v>18</v>
      </c>
      <c r="H3176" s="177" t="s">
        <v>18</v>
      </c>
      <c r="I3176" s="177" t="s">
        <v>23</v>
      </c>
      <c r="J3176" s="39" t="s">
        <v>18</v>
      </c>
      <c r="K3176" s="39" t="s">
        <v>485</v>
      </c>
      <c r="M3176" s="69" t="s">
        <v>26</v>
      </c>
    </row>
    <row r="3177" spans="1:13" s="512" customFormat="1">
      <c r="A3177" s="508" t="s">
        <v>9447</v>
      </c>
      <c r="B3177" s="508" t="s">
        <v>9447</v>
      </c>
      <c r="C3177" s="508" t="s">
        <v>35</v>
      </c>
      <c r="D3177" s="509" t="s">
        <v>387</v>
      </c>
      <c r="E3177" s="508" t="s">
        <v>417</v>
      </c>
      <c r="F3177" s="510" t="s">
        <v>9448</v>
      </c>
      <c r="G3177" s="510" t="s">
        <v>18</v>
      </c>
      <c r="H3177" s="510" t="s">
        <v>18</v>
      </c>
      <c r="I3177" s="510" t="s">
        <v>23</v>
      </c>
      <c r="J3177" s="508" t="s">
        <v>18</v>
      </c>
      <c r="K3177" s="508" t="s">
        <v>485</v>
      </c>
      <c r="L3177" s="508"/>
      <c r="M3177" s="511" t="s">
        <v>26</v>
      </c>
    </row>
    <row r="3178" spans="1:13">
      <c r="A3178" s="39" t="s">
        <v>9449</v>
      </c>
      <c r="B3178" s="39" t="s">
        <v>9449</v>
      </c>
      <c r="C3178" s="39" t="s">
        <v>35</v>
      </c>
      <c r="D3178" s="478" t="s">
        <v>393</v>
      </c>
      <c r="E3178" s="39" t="s">
        <v>417</v>
      </c>
      <c r="F3178" s="177" t="s">
        <v>9450</v>
      </c>
      <c r="G3178" s="177" t="s">
        <v>18</v>
      </c>
      <c r="H3178" s="177" t="s">
        <v>18</v>
      </c>
      <c r="I3178" s="177" t="s">
        <v>23</v>
      </c>
      <c r="J3178" s="39" t="s">
        <v>18</v>
      </c>
      <c r="K3178" s="39" t="s">
        <v>485</v>
      </c>
      <c r="M3178" s="69" t="s">
        <v>26</v>
      </c>
    </row>
    <row r="3179" spans="1:13">
      <c r="A3179" s="39" t="s">
        <v>9451</v>
      </c>
      <c r="B3179" s="39" t="s">
        <v>9451</v>
      </c>
      <c r="C3179" s="39" t="s">
        <v>35</v>
      </c>
      <c r="D3179" s="478" t="s">
        <v>387</v>
      </c>
      <c r="E3179" s="39" t="s">
        <v>417</v>
      </c>
      <c r="F3179" s="177" t="s">
        <v>9452</v>
      </c>
      <c r="G3179" s="177" t="s">
        <v>18</v>
      </c>
      <c r="H3179" s="177" t="s">
        <v>18</v>
      </c>
      <c r="I3179" s="177" t="s">
        <v>23</v>
      </c>
      <c r="J3179" s="39" t="s">
        <v>18</v>
      </c>
      <c r="K3179" s="39" t="s">
        <v>485</v>
      </c>
      <c r="M3179" s="69" t="s">
        <v>26</v>
      </c>
    </row>
    <row r="3180" spans="1:13">
      <c r="A3180" s="39" t="s">
        <v>9453</v>
      </c>
      <c r="B3180" s="39" t="s">
        <v>9453</v>
      </c>
      <c r="C3180" s="39" t="s">
        <v>35</v>
      </c>
      <c r="D3180" s="478" t="s">
        <v>393</v>
      </c>
      <c r="E3180" s="39" t="s">
        <v>417</v>
      </c>
      <c r="F3180" s="177" t="s">
        <v>9454</v>
      </c>
      <c r="G3180" s="177" t="s">
        <v>18</v>
      </c>
      <c r="H3180" s="177" t="s">
        <v>18</v>
      </c>
      <c r="I3180" s="177" t="s">
        <v>23</v>
      </c>
      <c r="J3180" s="39" t="s">
        <v>18</v>
      </c>
      <c r="K3180" s="39" t="s">
        <v>485</v>
      </c>
      <c r="M3180" s="69" t="s">
        <v>26</v>
      </c>
    </row>
    <row r="3181" spans="1:13">
      <c r="A3181" s="39" t="s">
        <v>9455</v>
      </c>
      <c r="B3181" s="39" t="s">
        <v>9455</v>
      </c>
      <c r="C3181" s="39" t="s">
        <v>35</v>
      </c>
      <c r="D3181" s="478" t="s">
        <v>387</v>
      </c>
      <c r="E3181" s="39" t="s">
        <v>417</v>
      </c>
      <c r="F3181" s="177" t="s">
        <v>9456</v>
      </c>
      <c r="G3181" s="177" t="s">
        <v>18</v>
      </c>
      <c r="H3181" s="177" t="s">
        <v>18</v>
      </c>
      <c r="I3181" s="177" t="s">
        <v>23</v>
      </c>
      <c r="J3181" s="39" t="s">
        <v>18</v>
      </c>
      <c r="K3181" s="39" t="s">
        <v>485</v>
      </c>
      <c r="M3181" s="69" t="s">
        <v>26</v>
      </c>
    </row>
    <row r="3182" spans="1:13">
      <c r="A3182" s="39" t="s">
        <v>9457</v>
      </c>
      <c r="B3182" s="39" t="s">
        <v>9457</v>
      </c>
      <c r="C3182" s="39" t="s">
        <v>35</v>
      </c>
      <c r="D3182" s="478" t="s">
        <v>393</v>
      </c>
      <c r="E3182" s="39" t="s">
        <v>417</v>
      </c>
      <c r="F3182" s="177" t="s">
        <v>9458</v>
      </c>
      <c r="G3182" s="177" t="s">
        <v>18</v>
      </c>
      <c r="H3182" s="177" t="s">
        <v>18</v>
      </c>
      <c r="I3182" s="177" t="s">
        <v>23</v>
      </c>
      <c r="J3182" s="39" t="s">
        <v>18</v>
      </c>
      <c r="K3182" s="39" t="s">
        <v>485</v>
      </c>
      <c r="M3182" s="69" t="s">
        <v>26</v>
      </c>
    </row>
    <row r="3183" spans="1:13">
      <c r="A3183" s="39" t="s">
        <v>9459</v>
      </c>
      <c r="B3183" s="39" t="s">
        <v>9459</v>
      </c>
      <c r="C3183" s="39" t="s">
        <v>35</v>
      </c>
      <c r="D3183" s="478" t="s">
        <v>387</v>
      </c>
      <c r="E3183" s="39" t="s">
        <v>417</v>
      </c>
      <c r="F3183" s="177" t="s">
        <v>9460</v>
      </c>
      <c r="G3183" s="177" t="s">
        <v>18</v>
      </c>
      <c r="H3183" s="177" t="s">
        <v>18</v>
      </c>
      <c r="I3183" s="177" t="s">
        <v>23</v>
      </c>
      <c r="J3183" s="39" t="s">
        <v>18</v>
      </c>
      <c r="K3183" s="39" t="s">
        <v>485</v>
      </c>
      <c r="M3183" s="69" t="s">
        <v>26</v>
      </c>
    </row>
    <row r="3184" spans="1:13">
      <c r="A3184" s="39" t="s">
        <v>9461</v>
      </c>
      <c r="B3184" s="39" t="s">
        <v>9461</v>
      </c>
      <c r="C3184" s="39" t="s">
        <v>35</v>
      </c>
      <c r="D3184" s="478" t="s">
        <v>393</v>
      </c>
      <c r="E3184" s="39" t="s">
        <v>417</v>
      </c>
      <c r="F3184" s="177" t="s">
        <v>9462</v>
      </c>
      <c r="G3184" s="177" t="s">
        <v>18</v>
      </c>
      <c r="H3184" s="177" t="s">
        <v>18</v>
      </c>
      <c r="I3184" s="177" t="s">
        <v>23</v>
      </c>
      <c r="J3184" s="39" t="s">
        <v>18</v>
      </c>
      <c r="K3184" s="39" t="s">
        <v>485</v>
      </c>
      <c r="M3184" s="69" t="s">
        <v>26</v>
      </c>
    </row>
    <row r="3185" spans="1:13">
      <c r="A3185" s="39" t="s">
        <v>9463</v>
      </c>
      <c r="B3185" s="39" t="s">
        <v>9463</v>
      </c>
      <c r="C3185" s="39" t="s">
        <v>35</v>
      </c>
      <c r="D3185" s="478" t="s">
        <v>387</v>
      </c>
      <c r="E3185" s="39" t="s">
        <v>417</v>
      </c>
      <c r="F3185" s="177" t="s">
        <v>9464</v>
      </c>
      <c r="G3185" s="177" t="s">
        <v>18</v>
      </c>
      <c r="H3185" s="177" t="s">
        <v>18</v>
      </c>
      <c r="I3185" s="177" t="s">
        <v>23</v>
      </c>
      <c r="J3185" s="39" t="s">
        <v>18</v>
      </c>
      <c r="K3185" s="39" t="s">
        <v>485</v>
      </c>
      <c r="M3185" s="69" t="s">
        <v>26</v>
      </c>
    </row>
    <row r="3186" spans="1:13">
      <c r="A3186" s="39" t="s">
        <v>9465</v>
      </c>
      <c r="B3186" s="39" t="s">
        <v>9465</v>
      </c>
      <c r="C3186" s="39" t="s">
        <v>35</v>
      </c>
      <c r="D3186" s="478" t="s">
        <v>393</v>
      </c>
      <c r="E3186" s="39" t="s">
        <v>417</v>
      </c>
      <c r="F3186" s="177" t="s">
        <v>9466</v>
      </c>
      <c r="G3186" s="177" t="s">
        <v>18</v>
      </c>
      <c r="H3186" s="177" t="s">
        <v>18</v>
      </c>
      <c r="I3186" s="177" t="s">
        <v>23</v>
      </c>
      <c r="J3186" s="39" t="s">
        <v>18</v>
      </c>
      <c r="K3186" s="39" t="s">
        <v>485</v>
      </c>
      <c r="M3186" s="69" t="s">
        <v>26</v>
      </c>
    </row>
    <row r="3187" spans="1:13">
      <c r="A3187" s="39" t="s">
        <v>9467</v>
      </c>
      <c r="B3187" s="39" t="s">
        <v>9467</v>
      </c>
      <c r="C3187" s="39" t="s">
        <v>35</v>
      </c>
      <c r="D3187" s="478" t="s">
        <v>387</v>
      </c>
      <c r="E3187" s="39" t="s">
        <v>417</v>
      </c>
      <c r="F3187" s="177" t="s">
        <v>9468</v>
      </c>
      <c r="G3187" s="177" t="s">
        <v>18</v>
      </c>
      <c r="H3187" s="177" t="s">
        <v>18</v>
      </c>
      <c r="I3187" s="177" t="s">
        <v>23</v>
      </c>
      <c r="J3187" s="39" t="s">
        <v>18</v>
      </c>
      <c r="K3187" s="39" t="s">
        <v>485</v>
      </c>
      <c r="M3187" s="69" t="s">
        <v>26</v>
      </c>
    </row>
    <row r="3188" spans="1:13">
      <c r="A3188" s="39" t="s">
        <v>9469</v>
      </c>
      <c r="B3188" s="39" t="s">
        <v>9469</v>
      </c>
      <c r="C3188" s="39" t="s">
        <v>35</v>
      </c>
      <c r="D3188" s="478" t="s">
        <v>393</v>
      </c>
      <c r="E3188" s="39" t="s">
        <v>417</v>
      </c>
      <c r="F3188" s="177" t="s">
        <v>9470</v>
      </c>
      <c r="G3188" s="177" t="s">
        <v>18</v>
      </c>
      <c r="H3188" s="177" t="s">
        <v>18</v>
      </c>
      <c r="I3188" s="177" t="s">
        <v>23</v>
      </c>
      <c r="J3188" s="39" t="s">
        <v>18</v>
      </c>
      <c r="K3188" s="39" t="s">
        <v>485</v>
      </c>
      <c r="M3188" s="69" t="s">
        <v>26</v>
      </c>
    </row>
    <row r="3189" spans="1:13">
      <c r="A3189" s="39" t="s">
        <v>9471</v>
      </c>
      <c r="B3189" s="39" t="s">
        <v>9471</v>
      </c>
      <c r="C3189" s="39" t="s">
        <v>35</v>
      </c>
      <c r="D3189" s="478" t="s">
        <v>387</v>
      </c>
      <c r="E3189" s="39" t="s">
        <v>417</v>
      </c>
      <c r="F3189" s="177" t="s">
        <v>9472</v>
      </c>
      <c r="G3189" s="177" t="s">
        <v>18</v>
      </c>
      <c r="H3189" s="177" t="s">
        <v>18</v>
      </c>
      <c r="I3189" s="177" t="s">
        <v>23</v>
      </c>
      <c r="J3189" s="39" t="s">
        <v>18</v>
      </c>
      <c r="K3189" s="39" t="s">
        <v>485</v>
      </c>
      <c r="M3189" s="69" t="s">
        <v>26</v>
      </c>
    </row>
    <row r="3190" spans="1:13">
      <c r="A3190" s="39" t="s">
        <v>9473</v>
      </c>
      <c r="B3190" s="39" t="s">
        <v>9473</v>
      </c>
      <c r="C3190" s="39" t="s">
        <v>35</v>
      </c>
      <c r="D3190" s="478" t="s">
        <v>393</v>
      </c>
      <c r="E3190" s="39" t="s">
        <v>417</v>
      </c>
      <c r="F3190" s="177" t="s">
        <v>9474</v>
      </c>
      <c r="G3190" s="177" t="s">
        <v>18</v>
      </c>
      <c r="H3190" s="177" t="s">
        <v>18</v>
      </c>
      <c r="I3190" s="177" t="s">
        <v>23</v>
      </c>
      <c r="J3190" s="39" t="s">
        <v>18</v>
      </c>
      <c r="K3190" s="39" t="s">
        <v>485</v>
      </c>
      <c r="M3190" s="69" t="s">
        <v>26</v>
      </c>
    </row>
    <row r="3191" spans="1:13">
      <c r="A3191" s="39" t="s">
        <v>9475</v>
      </c>
      <c r="B3191" s="39" t="s">
        <v>9475</v>
      </c>
      <c r="C3191" s="39" t="s">
        <v>35</v>
      </c>
      <c r="D3191" s="478" t="s">
        <v>387</v>
      </c>
      <c r="E3191" s="39" t="s">
        <v>417</v>
      </c>
      <c r="F3191" s="177" t="s">
        <v>9476</v>
      </c>
      <c r="G3191" s="177" t="s">
        <v>18</v>
      </c>
      <c r="H3191" s="177" t="s">
        <v>18</v>
      </c>
      <c r="I3191" s="177" t="s">
        <v>23</v>
      </c>
      <c r="J3191" s="39" t="s">
        <v>18</v>
      </c>
      <c r="K3191" s="39" t="s">
        <v>485</v>
      </c>
      <c r="M3191" s="69" t="s">
        <v>26</v>
      </c>
    </row>
    <row r="3192" spans="1:13">
      <c r="A3192" s="39" t="s">
        <v>9477</v>
      </c>
      <c r="B3192" s="39" t="s">
        <v>9477</v>
      </c>
      <c r="C3192" s="39" t="s">
        <v>35</v>
      </c>
      <c r="D3192" s="478" t="s">
        <v>393</v>
      </c>
      <c r="E3192" s="39" t="s">
        <v>417</v>
      </c>
      <c r="F3192" s="177" t="s">
        <v>9478</v>
      </c>
      <c r="G3192" s="177" t="s">
        <v>18</v>
      </c>
      <c r="H3192" s="177" t="s">
        <v>18</v>
      </c>
      <c r="I3192" s="177" t="s">
        <v>23</v>
      </c>
      <c r="J3192" s="39" t="s">
        <v>18</v>
      </c>
      <c r="K3192" s="39" t="s">
        <v>485</v>
      </c>
      <c r="M3192" s="69" t="s">
        <v>26</v>
      </c>
    </row>
    <row r="3193" spans="1:13">
      <c r="A3193" s="39" t="s">
        <v>9479</v>
      </c>
      <c r="B3193" s="39" t="s">
        <v>9479</v>
      </c>
      <c r="C3193" s="39" t="s">
        <v>35</v>
      </c>
      <c r="D3193" s="478" t="s">
        <v>387</v>
      </c>
      <c r="E3193" s="39" t="s">
        <v>417</v>
      </c>
      <c r="F3193" s="177" t="s">
        <v>9480</v>
      </c>
      <c r="G3193" s="177" t="s">
        <v>18</v>
      </c>
      <c r="H3193" s="177" t="s">
        <v>18</v>
      </c>
      <c r="I3193" s="177" t="s">
        <v>23</v>
      </c>
      <c r="J3193" s="39" t="s">
        <v>18</v>
      </c>
      <c r="K3193" s="39" t="s">
        <v>485</v>
      </c>
      <c r="M3193" s="69" t="s">
        <v>26</v>
      </c>
    </row>
    <row r="3194" spans="1:13">
      <c r="A3194" s="39" t="s">
        <v>9481</v>
      </c>
      <c r="B3194" s="39" t="s">
        <v>9481</v>
      </c>
      <c r="C3194" s="39" t="s">
        <v>35</v>
      </c>
      <c r="D3194" s="478" t="s">
        <v>393</v>
      </c>
      <c r="E3194" s="39" t="s">
        <v>417</v>
      </c>
      <c r="F3194" s="177" t="s">
        <v>9482</v>
      </c>
      <c r="G3194" s="177" t="s">
        <v>18</v>
      </c>
      <c r="H3194" s="177" t="s">
        <v>18</v>
      </c>
      <c r="I3194" s="177" t="s">
        <v>23</v>
      </c>
      <c r="J3194" s="39" t="s">
        <v>18</v>
      </c>
      <c r="K3194" s="39" t="s">
        <v>485</v>
      </c>
      <c r="M3194" s="69" t="s">
        <v>26</v>
      </c>
    </row>
    <row r="3195" spans="1:13">
      <c r="A3195" s="39" t="s">
        <v>9483</v>
      </c>
      <c r="B3195" s="39" t="s">
        <v>9483</v>
      </c>
      <c r="C3195" s="39" t="s">
        <v>35</v>
      </c>
      <c r="D3195" s="478" t="s">
        <v>387</v>
      </c>
      <c r="E3195" s="39" t="s">
        <v>417</v>
      </c>
      <c r="F3195" s="476" t="s">
        <v>9484</v>
      </c>
      <c r="G3195" s="177" t="s">
        <v>18</v>
      </c>
      <c r="H3195" s="177" t="s">
        <v>18</v>
      </c>
      <c r="I3195" s="177" t="s">
        <v>23</v>
      </c>
      <c r="J3195" s="39" t="s">
        <v>18</v>
      </c>
      <c r="K3195" s="39" t="s">
        <v>485</v>
      </c>
      <c r="M3195" s="69" t="s">
        <v>26</v>
      </c>
    </row>
    <row r="3196" spans="1:13">
      <c r="A3196" s="39" t="s">
        <v>9485</v>
      </c>
      <c r="B3196" s="39" t="s">
        <v>9485</v>
      </c>
      <c r="C3196" s="39" t="s">
        <v>35</v>
      </c>
      <c r="D3196" s="478" t="s">
        <v>393</v>
      </c>
      <c r="E3196" s="39" t="s">
        <v>417</v>
      </c>
      <c r="F3196" s="177" t="s">
        <v>9486</v>
      </c>
      <c r="G3196" s="177" t="s">
        <v>18</v>
      </c>
      <c r="H3196" s="177" t="s">
        <v>18</v>
      </c>
      <c r="I3196" s="177" t="s">
        <v>23</v>
      </c>
      <c r="J3196" s="39" t="s">
        <v>18</v>
      </c>
      <c r="K3196" s="39" t="s">
        <v>485</v>
      </c>
      <c r="M3196" s="69" t="s">
        <v>26</v>
      </c>
    </row>
    <row r="3197" spans="1:13" s="420" customFormat="1">
      <c r="A3197" s="39" t="s">
        <v>9487</v>
      </c>
      <c r="B3197" s="39" t="s">
        <v>9487</v>
      </c>
      <c r="C3197" s="39" t="s">
        <v>35</v>
      </c>
      <c r="D3197" s="478" t="s">
        <v>387</v>
      </c>
      <c r="E3197" s="39" t="s">
        <v>417</v>
      </c>
      <c r="F3197" s="177" t="s">
        <v>9488</v>
      </c>
      <c r="G3197" s="177" t="s">
        <v>18</v>
      </c>
      <c r="H3197" s="177" t="s">
        <v>18</v>
      </c>
      <c r="I3197" s="177" t="s">
        <v>23</v>
      </c>
      <c r="J3197" s="39" t="s">
        <v>18</v>
      </c>
      <c r="K3197" s="39" t="s">
        <v>485</v>
      </c>
      <c r="L3197" s="39"/>
      <c r="M3197" s="69" t="s">
        <v>26</v>
      </c>
    </row>
    <row r="3198" spans="1:13">
      <c r="A3198" s="39" t="s">
        <v>9489</v>
      </c>
      <c r="B3198" s="39" t="s">
        <v>9489</v>
      </c>
      <c r="C3198" s="39" t="s">
        <v>35</v>
      </c>
      <c r="D3198" s="478" t="s">
        <v>393</v>
      </c>
      <c r="E3198" s="39" t="s">
        <v>417</v>
      </c>
      <c r="F3198" s="177" t="s">
        <v>9490</v>
      </c>
      <c r="G3198" s="177" t="s">
        <v>18</v>
      </c>
      <c r="H3198" s="177" t="s">
        <v>18</v>
      </c>
      <c r="I3198" s="177" t="s">
        <v>23</v>
      </c>
      <c r="J3198" s="39" t="s">
        <v>18</v>
      </c>
      <c r="K3198" s="39" t="s">
        <v>485</v>
      </c>
      <c r="M3198" s="69" t="s">
        <v>26</v>
      </c>
    </row>
    <row r="3199" spans="1:13">
      <c r="A3199" s="39" t="s">
        <v>9491</v>
      </c>
      <c r="B3199" s="39" t="s">
        <v>9491</v>
      </c>
      <c r="C3199" s="39" t="s">
        <v>35</v>
      </c>
      <c r="D3199" s="478" t="s">
        <v>387</v>
      </c>
      <c r="E3199" s="39" t="s">
        <v>417</v>
      </c>
      <c r="F3199" s="177" t="s">
        <v>9492</v>
      </c>
      <c r="G3199" s="177" t="s">
        <v>18</v>
      </c>
      <c r="H3199" s="177" t="s">
        <v>18</v>
      </c>
      <c r="I3199" s="177" t="s">
        <v>23</v>
      </c>
      <c r="J3199" s="39" t="s">
        <v>18</v>
      </c>
      <c r="K3199" s="39" t="s">
        <v>485</v>
      </c>
      <c r="M3199" s="69" t="s">
        <v>26</v>
      </c>
    </row>
    <row r="3200" spans="1:13">
      <c r="A3200" s="39" t="s">
        <v>9493</v>
      </c>
      <c r="B3200" s="39" t="s">
        <v>9493</v>
      </c>
      <c r="C3200" s="39" t="s">
        <v>35</v>
      </c>
      <c r="D3200" s="478" t="s">
        <v>393</v>
      </c>
      <c r="E3200" s="39" t="s">
        <v>417</v>
      </c>
      <c r="F3200" s="177" t="s">
        <v>9494</v>
      </c>
      <c r="G3200" s="177" t="s">
        <v>18</v>
      </c>
      <c r="H3200" s="177" t="s">
        <v>18</v>
      </c>
      <c r="I3200" s="177" t="s">
        <v>23</v>
      </c>
      <c r="J3200" s="39" t="s">
        <v>18</v>
      </c>
      <c r="K3200" s="39" t="s">
        <v>485</v>
      </c>
      <c r="M3200" s="69" t="s">
        <v>26</v>
      </c>
    </row>
    <row r="3201" spans="1:13">
      <c r="A3201" s="39" t="s">
        <v>9495</v>
      </c>
      <c r="B3201" s="39" t="s">
        <v>9495</v>
      </c>
      <c r="C3201" s="39" t="s">
        <v>35</v>
      </c>
      <c r="D3201" s="478" t="s">
        <v>387</v>
      </c>
      <c r="E3201" s="39" t="s">
        <v>417</v>
      </c>
      <c r="F3201" s="177" t="s">
        <v>9496</v>
      </c>
      <c r="G3201" s="177" t="s">
        <v>18</v>
      </c>
      <c r="H3201" s="177" t="s">
        <v>18</v>
      </c>
      <c r="I3201" s="177" t="s">
        <v>23</v>
      </c>
      <c r="J3201" s="39" t="s">
        <v>18</v>
      </c>
      <c r="K3201" s="39" t="s">
        <v>485</v>
      </c>
      <c r="M3201" s="69" t="s">
        <v>26</v>
      </c>
    </row>
    <row r="3202" spans="1:13">
      <c r="A3202" s="39" t="s">
        <v>9497</v>
      </c>
      <c r="B3202" s="39" t="s">
        <v>9497</v>
      </c>
      <c r="C3202" s="39" t="s">
        <v>35</v>
      </c>
      <c r="D3202" s="478" t="s">
        <v>393</v>
      </c>
      <c r="E3202" s="39" t="s">
        <v>417</v>
      </c>
      <c r="F3202" s="177" t="s">
        <v>9498</v>
      </c>
      <c r="G3202" s="177" t="s">
        <v>18</v>
      </c>
      <c r="H3202" s="177" t="s">
        <v>18</v>
      </c>
      <c r="I3202" s="177" t="s">
        <v>23</v>
      </c>
      <c r="J3202" s="39" t="s">
        <v>18</v>
      </c>
      <c r="K3202" s="39" t="s">
        <v>485</v>
      </c>
      <c r="M3202" s="69" t="s">
        <v>26</v>
      </c>
    </row>
    <row r="3203" spans="1:13">
      <c r="A3203" s="39" t="s">
        <v>9499</v>
      </c>
      <c r="B3203" s="39" t="s">
        <v>9499</v>
      </c>
      <c r="C3203" s="39" t="s">
        <v>35</v>
      </c>
      <c r="D3203" s="478" t="s">
        <v>387</v>
      </c>
      <c r="E3203" s="39" t="s">
        <v>417</v>
      </c>
      <c r="F3203" s="177" t="s">
        <v>9500</v>
      </c>
      <c r="G3203" s="177" t="s">
        <v>18</v>
      </c>
      <c r="H3203" s="177" t="s">
        <v>18</v>
      </c>
      <c r="I3203" s="177" t="s">
        <v>23</v>
      </c>
      <c r="J3203" s="39" t="s">
        <v>18</v>
      </c>
      <c r="K3203" s="39" t="s">
        <v>485</v>
      </c>
      <c r="M3203" s="69" t="s">
        <v>26</v>
      </c>
    </row>
    <row r="3204" spans="1:13">
      <c r="A3204" s="39" t="s">
        <v>9501</v>
      </c>
      <c r="B3204" s="39" t="s">
        <v>9501</v>
      </c>
      <c r="C3204" s="39" t="s">
        <v>35</v>
      </c>
      <c r="D3204" s="478" t="s">
        <v>393</v>
      </c>
      <c r="E3204" s="39" t="s">
        <v>417</v>
      </c>
      <c r="F3204" s="177" t="s">
        <v>9502</v>
      </c>
      <c r="G3204" s="177" t="s">
        <v>18</v>
      </c>
      <c r="H3204" s="177" t="s">
        <v>18</v>
      </c>
      <c r="I3204" s="177" t="s">
        <v>23</v>
      </c>
      <c r="J3204" s="39" t="s">
        <v>18</v>
      </c>
      <c r="K3204" s="39" t="s">
        <v>485</v>
      </c>
      <c r="M3204" s="69" t="s">
        <v>26</v>
      </c>
    </row>
    <row r="3205" spans="1:13">
      <c r="A3205" s="39" t="s">
        <v>9503</v>
      </c>
      <c r="B3205" s="39" t="s">
        <v>9503</v>
      </c>
      <c r="C3205" s="39" t="s">
        <v>35</v>
      </c>
      <c r="D3205" s="478" t="s">
        <v>387</v>
      </c>
      <c r="E3205" s="39" t="s">
        <v>417</v>
      </c>
      <c r="F3205" s="177" t="s">
        <v>9504</v>
      </c>
      <c r="G3205" s="177" t="s">
        <v>18</v>
      </c>
      <c r="H3205" s="177" t="s">
        <v>18</v>
      </c>
      <c r="I3205" s="177" t="s">
        <v>23</v>
      </c>
      <c r="J3205" s="39" t="s">
        <v>18</v>
      </c>
      <c r="K3205" s="39" t="s">
        <v>485</v>
      </c>
      <c r="M3205" s="69" t="s">
        <v>26</v>
      </c>
    </row>
    <row r="3206" spans="1:13">
      <c r="A3206" s="39" t="s">
        <v>9505</v>
      </c>
      <c r="B3206" s="39" t="s">
        <v>9505</v>
      </c>
      <c r="C3206" s="39" t="s">
        <v>35</v>
      </c>
      <c r="D3206" s="478" t="s">
        <v>393</v>
      </c>
      <c r="E3206" s="39" t="s">
        <v>417</v>
      </c>
      <c r="F3206" s="177" t="s">
        <v>9506</v>
      </c>
      <c r="G3206" s="177" t="s">
        <v>18</v>
      </c>
      <c r="H3206" s="177" t="s">
        <v>18</v>
      </c>
      <c r="I3206" s="177" t="s">
        <v>23</v>
      </c>
      <c r="J3206" s="39" t="s">
        <v>18</v>
      </c>
      <c r="K3206" s="39" t="s">
        <v>485</v>
      </c>
      <c r="M3206" s="69" t="s">
        <v>26</v>
      </c>
    </row>
    <row r="3207" spans="1:13">
      <c r="A3207" s="39" t="s">
        <v>9507</v>
      </c>
      <c r="B3207" s="39" t="s">
        <v>9507</v>
      </c>
      <c r="C3207" s="39" t="s">
        <v>35</v>
      </c>
      <c r="D3207" s="478" t="s">
        <v>387</v>
      </c>
      <c r="E3207" s="39" t="s">
        <v>417</v>
      </c>
      <c r="F3207" s="177" t="s">
        <v>9508</v>
      </c>
      <c r="G3207" s="177" t="s">
        <v>18</v>
      </c>
      <c r="H3207" s="177" t="s">
        <v>18</v>
      </c>
      <c r="I3207" s="177" t="s">
        <v>23</v>
      </c>
      <c r="J3207" s="39" t="s">
        <v>18</v>
      </c>
      <c r="K3207" s="39" t="s">
        <v>485</v>
      </c>
      <c r="M3207" s="69" t="s">
        <v>26</v>
      </c>
    </row>
    <row r="3208" spans="1:13">
      <c r="A3208" s="39" t="s">
        <v>9509</v>
      </c>
      <c r="B3208" s="39" t="s">
        <v>9509</v>
      </c>
      <c r="C3208" s="39" t="s">
        <v>35</v>
      </c>
      <c r="D3208" s="478" t="s">
        <v>393</v>
      </c>
      <c r="E3208" s="39" t="s">
        <v>417</v>
      </c>
      <c r="F3208" s="177" t="s">
        <v>9510</v>
      </c>
      <c r="G3208" s="177" t="s">
        <v>18</v>
      </c>
      <c r="H3208" s="177" t="s">
        <v>18</v>
      </c>
      <c r="I3208" s="177" t="s">
        <v>23</v>
      </c>
      <c r="J3208" s="39" t="s">
        <v>18</v>
      </c>
      <c r="K3208" s="39" t="s">
        <v>485</v>
      </c>
      <c r="M3208" s="69" t="s">
        <v>26</v>
      </c>
    </row>
    <row r="3209" spans="1:13">
      <c r="A3209" s="39" t="s">
        <v>9511</v>
      </c>
      <c r="B3209" s="39" t="s">
        <v>9511</v>
      </c>
      <c r="C3209" s="39" t="s">
        <v>35</v>
      </c>
      <c r="D3209" s="478" t="s">
        <v>387</v>
      </c>
      <c r="E3209" s="39" t="s">
        <v>417</v>
      </c>
      <c r="F3209" s="177" t="s">
        <v>9512</v>
      </c>
      <c r="G3209" s="177" t="s">
        <v>18</v>
      </c>
      <c r="H3209" s="177" t="s">
        <v>18</v>
      </c>
      <c r="I3209" s="177" t="s">
        <v>23</v>
      </c>
      <c r="J3209" s="39" t="s">
        <v>18</v>
      </c>
      <c r="K3209" s="39" t="s">
        <v>485</v>
      </c>
      <c r="M3209" s="69" t="s">
        <v>26</v>
      </c>
    </row>
    <row r="3210" spans="1:13">
      <c r="A3210" s="39" t="s">
        <v>9513</v>
      </c>
      <c r="B3210" s="39" t="s">
        <v>9513</v>
      </c>
      <c r="C3210" s="39" t="s">
        <v>35</v>
      </c>
      <c r="D3210" s="478" t="s">
        <v>393</v>
      </c>
      <c r="E3210" s="39" t="s">
        <v>417</v>
      </c>
      <c r="F3210" s="177" t="s">
        <v>9514</v>
      </c>
      <c r="G3210" s="177" t="s">
        <v>18</v>
      </c>
      <c r="H3210" s="177" t="s">
        <v>18</v>
      </c>
      <c r="I3210" s="177" t="s">
        <v>23</v>
      </c>
      <c r="J3210" s="39" t="s">
        <v>18</v>
      </c>
      <c r="K3210" s="39" t="s">
        <v>485</v>
      </c>
      <c r="M3210" s="69" t="s">
        <v>26</v>
      </c>
    </row>
    <row r="3211" spans="1:13">
      <c r="A3211" s="39" t="s">
        <v>9515</v>
      </c>
      <c r="B3211" s="39" t="s">
        <v>9515</v>
      </c>
      <c r="C3211" s="39" t="s">
        <v>35</v>
      </c>
      <c r="D3211" s="478" t="s">
        <v>387</v>
      </c>
      <c r="E3211" s="39" t="s">
        <v>417</v>
      </c>
      <c r="F3211" s="177" t="s">
        <v>9516</v>
      </c>
      <c r="G3211" s="177" t="s">
        <v>18</v>
      </c>
      <c r="H3211" s="177" t="s">
        <v>18</v>
      </c>
      <c r="I3211" s="177" t="s">
        <v>23</v>
      </c>
      <c r="J3211" s="39" t="s">
        <v>18</v>
      </c>
      <c r="K3211" s="39" t="s">
        <v>485</v>
      </c>
      <c r="M3211" s="69" t="s">
        <v>26</v>
      </c>
    </row>
    <row r="3212" spans="1:13">
      <c r="A3212" s="39" t="s">
        <v>9517</v>
      </c>
      <c r="B3212" s="39" t="s">
        <v>9517</v>
      </c>
      <c r="C3212" s="39" t="s">
        <v>35</v>
      </c>
      <c r="D3212" s="478" t="s">
        <v>393</v>
      </c>
      <c r="E3212" s="39" t="s">
        <v>417</v>
      </c>
      <c r="F3212" s="177" t="s">
        <v>9518</v>
      </c>
      <c r="G3212" s="177" t="s">
        <v>18</v>
      </c>
      <c r="H3212" s="177" t="s">
        <v>18</v>
      </c>
      <c r="I3212" s="177" t="s">
        <v>23</v>
      </c>
      <c r="J3212" s="39" t="s">
        <v>18</v>
      </c>
      <c r="K3212" s="39" t="s">
        <v>485</v>
      </c>
      <c r="M3212" s="69" t="s">
        <v>26</v>
      </c>
    </row>
    <row r="3213" spans="1:13">
      <c r="A3213" s="39" t="s">
        <v>9519</v>
      </c>
      <c r="B3213" s="39" t="s">
        <v>9519</v>
      </c>
      <c r="C3213" s="39" t="s">
        <v>35</v>
      </c>
      <c r="D3213" s="478" t="s">
        <v>387</v>
      </c>
      <c r="E3213" s="39" t="s">
        <v>417</v>
      </c>
      <c r="F3213" s="177" t="s">
        <v>9520</v>
      </c>
      <c r="G3213" s="177" t="s">
        <v>18</v>
      </c>
      <c r="H3213" s="177" t="s">
        <v>18</v>
      </c>
      <c r="I3213" s="177" t="s">
        <v>23</v>
      </c>
      <c r="J3213" s="39" t="s">
        <v>18</v>
      </c>
      <c r="K3213" s="39" t="s">
        <v>485</v>
      </c>
      <c r="M3213" s="69" t="s">
        <v>26</v>
      </c>
    </row>
    <row r="3214" spans="1:13">
      <c r="A3214" s="39" t="s">
        <v>9521</v>
      </c>
      <c r="B3214" s="39" t="s">
        <v>9521</v>
      </c>
      <c r="C3214" s="39" t="s">
        <v>35</v>
      </c>
      <c r="D3214" s="478" t="s">
        <v>393</v>
      </c>
      <c r="E3214" s="39" t="s">
        <v>417</v>
      </c>
      <c r="F3214" s="177" t="s">
        <v>9522</v>
      </c>
      <c r="G3214" s="177" t="s">
        <v>18</v>
      </c>
      <c r="H3214" s="177" t="s">
        <v>18</v>
      </c>
      <c r="I3214" s="177" t="s">
        <v>23</v>
      </c>
      <c r="J3214" s="39" t="s">
        <v>18</v>
      </c>
      <c r="K3214" s="39" t="s">
        <v>485</v>
      </c>
      <c r="M3214" s="69" t="s">
        <v>26</v>
      </c>
    </row>
    <row r="3215" spans="1:13">
      <c r="A3215" s="39" t="s">
        <v>9523</v>
      </c>
      <c r="B3215" s="39" t="s">
        <v>9523</v>
      </c>
      <c r="C3215" s="39" t="s">
        <v>35</v>
      </c>
      <c r="D3215" s="478" t="s">
        <v>387</v>
      </c>
      <c r="E3215" s="39" t="s">
        <v>417</v>
      </c>
      <c r="F3215" s="177" t="s">
        <v>9524</v>
      </c>
      <c r="G3215" s="177" t="s">
        <v>18</v>
      </c>
      <c r="H3215" s="177" t="s">
        <v>18</v>
      </c>
      <c r="I3215" s="177" t="s">
        <v>23</v>
      </c>
      <c r="J3215" s="39" t="s">
        <v>18</v>
      </c>
      <c r="K3215" s="39" t="s">
        <v>485</v>
      </c>
      <c r="M3215" s="69" t="s">
        <v>26</v>
      </c>
    </row>
    <row r="3216" spans="1:13">
      <c r="A3216" s="39" t="s">
        <v>9525</v>
      </c>
      <c r="B3216" s="39" t="s">
        <v>9525</v>
      </c>
      <c r="C3216" s="39" t="s">
        <v>35</v>
      </c>
      <c r="D3216" s="478" t="s">
        <v>393</v>
      </c>
      <c r="E3216" s="39" t="s">
        <v>417</v>
      </c>
      <c r="F3216" s="177" t="s">
        <v>9526</v>
      </c>
      <c r="G3216" s="177" t="s">
        <v>18</v>
      </c>
      <c r="H3216" s="177" t="s">
        <v>18</v>
      </c>
      <c r="I3216" s="177" t="s">
        <v>23</v>
      </c>
      <c r="J3216" s="39" t="s">
        <v>18</v>
      </c>
      <c r="K3216" s="39" t="s">
        <v>485</v>
      </c>
      <c r="M3216" s="69" t="s">
        <v>26</v>
      </c>
    </row>
    <row r="3217" spans="1:13">
      <c r="A3217" s="39" t="s">
        <v>9527</v>
      </c>
      <c r="B3217" s="39" t="s">
        <v>9527</v>
      </c>
      <c r="C3217" s="39" t="s">
        <v>289</v>
      </c>
      <c r="D3217" s="478" t="s">
        <v>290</v>
      </c>
      <c r="E3217" s="39" t="s">
        <v>4987</v>
      </c>
      <c r="F3217" s="177" t="s">
        <v>9528</v>
      </c>
      <c r="G3217" s="177" t="s">
        <v>18</v>
      </c>
      <c r="H3217" s="177" t="s">
        <v>18</v>
      </c>
      <c r="I3217" s="177" t="s">
        <v>32</v>
      </c>
      <c r="J3217" s="39" t="s">
        <v>997</v>
      </c>
      <c r="K3217" s="39" t="s">
        <v>485</v>
      </c>
      <c r="M3217" s="69" t="s">
        <v>26</v>
      </c>
    </row>
    <row r="3218" spans="1:13">
      <c r="A3218" s="39" t="s">
        <v>9529</v>
      </c>
      <c r="B3218" s="39" t="s">
        <v>9529</v>
      </c>
      <c r="C3218" s="39" t="s">
        <v>289</v>
      </c>
      <c r="D3218" s="478" t="s">
        <v>290</v>
      </c>
      <c r="E3218" s="39" t="s">
        <v>4987</v>
      </c>
      <c r="F3218" s="177" t="s">
        <v>9530</v>
      </c>
      <c r="G3218" s="177" t="s">
        <v>18</v>
      </c>
      <c r="H3218" s="177" t="s">
        <v>18</v>
      </c>
      <c r="I3218" s="177" t="s">
        <v>32</v>
      </c>
      <c r="J3218" s="39" t="s">
        <v>1791</v>
      </c>
      <c r="K3218" s="39" t="s">
        <v>485</v>
      </c>
      <c r="M3218" s="69" t="s">
        <v>26</v>
      </c>
    </row>
    <row r="3219" spans="1:13">
      <c r="A3219" s="39" t="s">
        <v>9531</v>
      </c>
      <c r="B3219" s="39" t="s">
        <v>9531</v>
      </c>
      <c r="C3219" s="39" t="s">
        <v>289</v>
      </c>
      <c r="D3219" s="478" t="s">
        <v>290</v>
      </c>
      <c r="E3219" s="39" t="s">
        <v>4987</v>
      </c>
      <c r="F3219" s="177" t="s">
        <v>9532</v>
      </c>
      <c r="G3219" s="177" t="s">
        <v>18</v>
      </c>
      <c r="H3219" s="177" t="s">
        <v>18</v>
      </c>
      <c r="I3219" s="177" t="s">
        <v>32</v>
      </c>
      <c r="J3219" s="39" t="s">
        <v>3038</v>
      </c>
      <c r="K3219" s="39" t="s">
        <v>485</v>
      </c>
      <c r="M3219" s="69" t="s">
        <v>26</v>
      </c>
    </row>
    <row r="3220" spans="1:13">
      <c r="A3220" s="39" t="s">
        <v>9533</v>
      </c>
      <c r="B3220" s="39" t="s">
        <v>9533</v>
      </c>
      <c r="C3220" s="39" t="s">
        <v>289</v>
      </c>
      <c r="D3220" s="478" t="s">
        <v>290</v>
      </c>
      <c r="E3220" s="39" t="s">
        <v>4987</v>
      </c>
      <c r="F3220" s="177" t="s">
        <v>9534</v>
      </c>
      <c r="G3220" s="177" t="s">
        <v>18</v>
      </c>
      <c r="H3220" s="177" t="s">
        <v>18</v>
      </c>
      <c r="I3220" s="177" t="s">
        <v>32</v>
      </c>
      <c r="J3220" s="39" t="s">
        <v>9535</v>
      </c>
      <c r="K3220" s="39" t="s">
        <v>485</v>
      </c>
      <c r="M3220" s="69" t="s">
        <v>26</v>
      </c>
    </row>
    <row r="3221" spans="1:13">
      <c r="A3221" s="39" t="s">
        <v>9536</v>
      </c>
      <c r="B3221" s="39" t="s">
        <v>9536</v>
      </c>
      <c r="C3221" s="39" t="s">
        <v>289</v>
      </c>
      <c r="D3221" s="478" t="s">
        <v>290</v>
      </c>
      <c r="E3221" s="39" t="s">
        <v>4987</v>
      </c>
      <c r="F3221" s="177" t="s">
        <v>9537</v>
      </c>
      <c r="G3221" s="177" t="s">
        <v>18</v>
      </c>
      <c r="H3221" s="177" t="s">
        <v>18</v>
      </c>
      <c r="I3221" s="177" t="s">
        <v>32</v>
      </c>
      <c r="J3221" s="39" t="s">
        <v>3145</v>
      </c>
      <c r="K3221" s="39" t="s">
        <v>485</v>
      </c>
      <c r="M3221" s="69" t="s">
        <v>26</v>
      </c>
    </row>
    <row r="3222" spans="1:13">
      <c r="A3222" s="39" t="s">
        <v>9538</v>
      </c>
      <c r="B3222" s="39" t="s">
        <v>9538</v>
      </c>
      <c r="C3222" s="39" t="s">
        <v>289</v>
      </c>
      <c r="D3222" s="478" t="s">
        <v>290</v>
      </c>
      <c r="E3222" s="39" t="s">
        <v>4987</v>
      </c>
      <c r="F3222" s="177" t="s">
        <v>9539</v>
      </c>
      <c r="G3222" s="177" t="s">
        <v>18</v>
      </c>
      <c r="H3222" s="177" t="s">
        <v>18</v>
      </c>
      <c r="I3222" s="177" t="s">
        <v>32</v>
      </c>
      <c r="J3222" s="39" t="s">
        <v>1072</v>
      </c>
      <c r="K3222" s="39" t="s">
        <v>485</v>
      </c>
      <c r="M3222" s="69" t="s">
        <v>26</v>
      </c>
    </row>
    <row r="3223" spans="1:13">
      <c r="A3223" s="39" t="s">
        <v>9540</v>
      </c>
      <c r="B3223" s="39" t="s">
        <v>9540</v>
      </c>
      <c r="C3223" s="39" t="s">
        <v>289</v>
      </c>
      <c r="D3223" s="478" t="s">
        <v>290</v>
      </c>
      <c r="E3223" s="39" t="s">
        <v>4987</v>
      </c>
      <c r="F3223" s="177" t="s">
        <v>9541</v>
      </c>
      <c r="G3223" s="177" t="s">
        <v>18</v>
      </c>
      <c r="H3223" s="177" t="s">
        <v>18</v>
      </c>
      <c r="I3223" s="177" t="s">
        <v>32</v>
      </c>
      <c r="J3223" s="39" t="s">
        <v>2992</v>
      </c>
      <c r="K3223" s="39" t="s">
        <v>485</v>
      </c>
      <c r="M3223" s="69" t="s">
        <v>26</v>
      </c>
    </row>
    <row r="3224" spans="1:13">
      <c r="A3224" s="39" t="s">
        <v>9542</v>
      </c>
      <c r="B3224" s="39" t="s">
        <v>9542</v>
      </c>
      <c r="C3224" s="39" t="s">
        <v>289</v>
      </c>
      <c r="D3224" s="478" t="s">
        <v>290</v>
      </c>
      <c r="E3224" s="39" t="s">
        <v>4987</v>
      </c>
      <c r="F3224" s="177" t="s">
        <v>9543</v>
      </c>
      <c r="G3224" s="177" t="s">
        <v>18</v>
      </c>
      <c r="H3224" s="177" t="s">
        <v>18</v>
      </c>
      <c r="I3224" s="177" t="s">
        <v>32</v>
      </c>
      <c r="J3224" s="39" t="s">
        <v>3032</v>
      </c>
      <c r="K3224" s="39" t="s">
        <v>485</v>
      </c>
      <c r="M3224" s="69" t="s">
        <v>26</v>
      </c>
    </row>
    <row r="3225" spans="1:13">
      <c r="A3225" s="39" t="s">
        <v>9544</v>
      </c>
      <c r="B3225" s="39" t="s">
        <v>9544</v>
      </c>
      <c r="C3225" s="39" t="s">
        <v>289</v>
      </c>
      <c r="D3225" s="478" t="s">
        <v>290</v>
      </c>
      <c r="E3225" s="39" t="s">
        <v>4987</v>
      </c>
      <c r="F3225" s="177" t="s">
        <v>9545</v>
      </c>
      <c r="G3225" s="177" t="s">
        <v>18</v>
      </c>
      <c r="H3225" s="177" t="s">
        <v>18</v>
      </c>
      <c r="I3225" s="177" t="s">
        <v>32</v>
      </c>
      <c r="J3225" s="39" t="s">
        <v>2930</v>
      </c>
      <c r="K3225" s="39" t="s">
        <v>485</v>
      </c>
      <c r="M3225" s="69" t="s">
        <v>26</v>
      </c>
    </row>
    <row r="3226" spans="1:13">
      <c r="A3226" s="39" t="s">
        <v>9546</v>
      </c>
      <c r="B3226" s="39" t="s">
        <v>9546</v>
      </c>
      <c r="C3226" s="39" t="s">
        <v>289</v>
      </c>
      <c r="D3226" s="478" t="s">
        <v>290</v>
      </c>
      <c r="E3226" s="39" t="s">
        <v>4987</v>
      </c>
      <c r="F3226" s="177" t="s">
        <v>9547</v>
      </c>
      <c r="G3226" s="177" t="s">
        <v>18</v>
      </c>
      <c r="H3226" s="177" t="s">
        <v>18</v>
      </c>
      <c r="I3226" s="177" t="s">
        <v>32</v>
      </c>
      <c r="J3226" s="39" t="s">
        <v>3116</v>
      </c>
      <c r="K3226" s="39" t="s">
        <v>485</v>
      </c>
      <c r="M3226" s="69" t="s">
        <v>26</v>
      </c>
    </row>
    <row r="3227" spans="1:13">
      <c r="A3227" s="39" t="s">
        <v>9548</v>
      </c>
      <c r="B3227" s="39" t="s">
        <v>9548</v>
      </c>
      <c r="C3227" s="39" t="s">
        <v>289</v>
      </c>
      <c r="D3227" s="478" t="s">
        <v>290</v>
      </c>
      <c r="E3227" s="39" t="s">
        <v>4987</v>
      </c>
      <c r="F3227" s="177" t="s">
        <v>9549</v>
      </c>
      <c r="G3227" s="177" t="s">
        <v>18</v>
      </c>
      <c r="H3227" s="177" t="s">
        <v>18</v>
      </c>
      <c r="I3227" s="177" t="s">
        <v>32</v>
      </c>
      <c r="J3227" s="39" t="s">
        <v>9550</v>
      </c>
      <c r="K3227" s="39" t="s">
        <v>485</v>
      </c>
      <c r="M3227" s="69" t="s">
        <v>26</v>
      </c>
    </row>
    <row r="3228" spans="1:13">
      <c r="A3228" s="39" t="s">
        <v>9551</v>
      </c>
      <c r="B3228" s="39" t="s">
        <v>9551</v>
      </c>
      <c r="C3228" s="39" t="s">
        <v>289</v>
      </c>
      <c r="D3228" s="478" t="s">
        <v>290</v>
      </c>
      <c r="E3228" s="39" t="s">
        <v>4987</v>
      </c>
      <c r="F3228" s="177" t="s">
        <v>9552</v>
      </c>
      <c r="G3228" s="177" t="s">
        <v>18</v>
      </c>
      <c r="H3228" s="177" t="s">
        <v>18</v>
      </c>
      <c r="I3228" s="177" t="s">
        <v>32</v>
      </c>
      <c r="J3228" s="39" t="s">
        <v>2815</v>
      </c>
      <c r="K3228" s="39" t="s">
        <v>485</v>
      </c>
      <c r="M3228" s="69" t="s">
        <v>26</v>
      </c>
    </row>
    <row r="3229" spans="1:13">
      <c r="A3229" s="39" t="s">
        <v>9553</v>
      </c>
      <c r="B3229" s="39" t="s">
        <v>9553</v>
      </c>
      <c r="C3229" s="39" t="s">
        <v>289</v>
      </c>
      <c r="D3229" s="478" t="s">
        <v>290</v>
      </c>
      <c r="E3229" s="39" t="s">
        <v>4987</v>
      </c>
      <c r="F3229" s="177" t="s">
        <v>9554</v>
      </c>
      <c r="G3229" s="177" t="s">
        <v>18</v>
      </c>
      <c r="H3229" s="177" t="s">
        <v>18</v>
      </c>
      <c r="I3229" s="177" t="s">
        <v>32</v>
      </c>
      <c r="J3229" s="39" t="s">
        <v>9555</v>
      </c>
      <c r="K3229" s="39" t="s">
        <v>485</v>
      </c>
      <c r="M3229" s="69" t="s">
        <v>26</v>
      </c>
    </row>
    <row r="3230" spans="1:13">
      <c r="A3230" s="39" t="s">
        <v>9556</v>
      </c>
      <c r="B3230" s="39" t="s">
        <v>9556</v>
      </c>
      <c r="C3230" s="39" t="s">
        <v>504</v>
      </c>
      <c r="D3230" s="478" t="s">
        <v>7047</v>
      </c>
      <c r="E3230" s="39" t="s">
        <v>9557</v>
      </c>
      <c r="F3230" s="177" t="s">
        <v>9558</v>
      </c>
      <c r="G3230" s="177" t="s">
        <v>9558</v>
      </c>
      <c r="H3230" s="177" t="s">
        <v>9559</v>
      </c>
      <c r="I3230" s="177" t="s">
        <v>23</v>
      </c>
      <c r="J3230" s="39" t="s">
        <v>18</v>
      </c>
      <c r="K3230" s="39" t="s">
        <v>485</v>
      </c>
      <c r="M3230" s="69" t="s">
        <v>26</v>
      </c>
    </row>
    <row r="3231" spans="1:13">
      <c r="A3231" s="39" t="s">
        <v>9560</v>
      </c>
      <c r="B3231" s="39" t="s">
        <v>9560</v>
      </c>
      <c r="C3231" s="39" t="s">
        <v>504</v>
      </c>
      <c r="D3231" s="478" t="s">
        <v>7047</v>
      </c>
      <c r="E3231" s="39" t="s">
        <v>9557</v>
      </c>
      <c r="F3231" s="177" t="s">
        <v>9561</v>
      </c>
      <c r="G3231" s="177" t="s">
        <v>9561</v>
      </c>
      <c r="H3231" s="177" t="s">
        <v>9562</v>
      </c>
      <c r="I3231" s="177" t="s">
        <v>23</v>
      </c>
      <c r="J3231" s="39" t="s">
        <v>18</v>
      </c>
      <c r="K3231" s="39" t="s">
        <v>485</v>
      </c>
      <c r="M3231" s="69" t="s">
        <v>26</v>
      </c>
    </row>
    <row r="3232" spans="1:13">
      <c r="A3232" s="39" t="s">
        <v>9563</v>
      </c>
      <c r="B3232" s="39" t="s">
        <v>9563</v>
      </c>
      <c r="C3232" s="39" t="s">
        <v>504</v>
      </c>
      <c r="D3232" s="478" t="s">
        <v>7047</v>
      </c>
      <c r="E3232" s="39" t="s">
        <v>9557</v>
      </c>
      <c r="F3232" s="177" t="s">
        <v>9564</v>
      </c>
      <c r="G3232" s="177" t="s">
        <v>9564</v>
      </c>
      <c r="H3232" s="177" t="s">
        <v>9565</v>
      </c>
      <c r="I3232" s="177" t="s">
        <v>23</v>
      </c>
      <c r="J3232" s="39" t="s">
        <v>18</v>
      </c>
      <c r="K3232" s="39" t="s">
        <v>485</v>
      </c>
      <c r="M3232" s="69" t="s">
        <v>26</v>
      </c>
    </row>
    <row r="3233" spans="1:13">
      <c r="A3233" s="39" t="s">
        <v>9566</v>
      </c>
      <c r="B3233" s="39" t="s">
        <v>9566</v>
      </c>
      <c r="C3233" s="39" t="s">
        <v>504</v>
      </c>
      <c r="D3233" s="478" t="s">
        <v>7047</v>
      </c>
      <c r="E3233" s="39" t="s">
        <v>9557</v>
      </c>
      <c r="F3233" s="177" t="s">
        <v>9567</v>
      </c>
      <c r="G3233" s="177" t="s">
        <v>9567</v>
      </c>
      <c r="H3233" s="177" t="s">
        <v>9568</v>
      </c>
      <c r="I3233" s="177" t="s">
        <v>23</v>
      </c>
      <c r="J3233" s="39" t="s">
        <v>18</v>
      </c>
      <c r="K3233" s="39" t="s">
        <v>485</v>
      </c>
      <c r="M3233" s="69" t="s">
        <v>26</v>
      </c>
    </row>
    <row r="3234" spans="1:13">
      <c r="A3234" s="39" t="s">
        <v>9569</v>
      </c>
      <c r="B3234" s="39" t="s">
        <v>9569</v>
      </c>
      <c r="C3234" s="39" t="s">
        <v>504</v>
      </c>
      <c r="D3234" s="478" t="s">
        <v>7047</v>
      </c>
      <c r="E3234" s="39" t="s">
        <v>9557</v>
      </c>
      <c r="F3234" s="177" t="s">
        <v>9570</v>
      </c>
      <c r="G3234" s="177" t="s">
        <v>9570</v>
      </c>
      <c r="H3234" s="177" t="s">
        <v>9571</v>
      </c>
      <c r="I3234" s="177" t="s">
        <v>23</v>
      </c>
      <c r="J3234" s="39" t="s">
        <v>18</v>
      </c>
      <c r="K3234" s="39" t="s">
        <v>485</v>
      </c>
      <c r="M3234" s="69" t="s">
        <v>26</v>
      </c>
    </row>
    <row r="3235" spans="1:13">
      <c r="A3235" s="39" t="s">
        <v>9572</v>
      </c>
      <c r="B3235" s="39" t="s">
        <v>9572</v>
      </c>
      <c r="C3235" s="39" t="s">
        <v>504</v>
      </c>
      <c r="D3235" s="478" t="s">
        <v>7047</v>
      </c>
      <c r="E3235" s="39" t="s">
        <v>9557</v>
      </c>
      <c r="F3235" s="177" t="s">
        <v>9573</v>
      </c>
      <c r="G3235" s="177" t="s">
        <v>9573</v>
      </c>
      <c r="H3235" s="177" t="s">
        <v>9574</v>
      </c>
      <c r="I3235" s="177" t="s">
        <v>23</v>
      </c>
      <c r="J3235" s="39" t="s">
        <v>18</v>
      </c>
      <c r="K3235" s="39" t="s">
        <v>485</v>
      </c>
      <c r="M3235" s="69" t="s">
        <v>26</v>
      </c>
    </row>
    <row r="3236" spans="1:13">
      <c r="A3236" s="39" t="s">
        <v>9575</v>
      </c>
      <c r="B3236" s="39" t="s">
        <v>9575</v>
      </c>
      <c r="C3236" s="39" t="s">
        <v>9576</v>
      </c>
      <c r="D3236" s="478" t="s">
        <v>7047</v>
      </c>
      <c r="E3236" s="39" t="s">
        <v>9577</v>
      </c>
      <c r="F3236" s="177" t="s">
        <v>9578</v>
      </c>
      <c r="G3236" s="177" t="s">
        <v>9578</v>
      </c>
      <c r="H3236" s="177" t="s">
        <v>18</v>
      </c>
      <c r="I3236" s="177" t="s">
        <v>23</v>
      </c>
      <c r="J3236" s="39" t="s">
        <v>18</v>
      </c>
      <c r="K3236" s="39" t="s">
        <v>485</v>
      </c>
      <c r="M3236" s="69" t="s">
        <v>26</v>
      </c>
    </row>
    <row r="3237" spans="1:13">
      <c r="A3237" s="39" t="s">
        <v>9579</v>
      </c>
      <c r="B3237" s="39" t="s">
        <v>9579</v>
      </c>
      <c r="C3237" s="39" t="s">
        <v>35</v>
      </c>
      <c r="D3237" s="39" t="s">
        <v>339</v>
      </c>
      <c r="E3237" s="39" t="s">
        <v>327</v>
      </c>
      <c r="F3237" s="177" t="s">
        <v>9580</v>
      </c>
      <c r="G3237" s="177" t="s">
        <v>9580</v>
      </c>
      <c r="H3237" s="177" t="s">
        <v>9581</v>
      </c>
      <c r="I3237" s="177" t="s">
        <v>54</v>
      </c>
      <c r="J3237" s="177" t="s">
        <v>54</v>
      </c>
      <c r="K3237" s="39" t="s">
        <v>485</v>
      </c>
      <c r="M3237" s="69" t="s">
        <v>26</v>
      </c>
    </row>
    <row r="3238" spans="1:13">
      <c r="A3238" s="39" t="s">
        <v>9582</v>
      </c>
      <c r="B3238" s="39" t="s">
        <v>9582</v>
      </c>
      <c r="C3238" s="39" t="s">
        <v>35</v>
      </c>
      <c r="D3238" s="39" t="s">
        <v>339</v>
      </c>
      <c r="E3238" s="39" t="s">
        <v>327</v>
      </c>
      <c r="F3238" s="177" t="s">
        <v>4758</v>
      </c>
      <c r="G3238" s="177" t="s">
        <v>4758</v>
      </c>
      <c r="H3238" s="177" t="s">
        <v>4759</v>
      </c>
      <c r="I3238" s="177" t="s">
        <v>54</v>
      </c>
      <c r="J3238" s="177" t="s">
        <v>54</v>
      </c>
      <c r="K3238" s="39" t="s">
        <v>485</v>
      </c>
      <c r="M3238" s="69" t="s">
        <v>26</v>
      </c>
    </row>
    <row r="3239" spans="1:13">
      <c r="A3239" s="39"/>
    </row>
    <row r="3240" spans="1:13">
      <c r="A3240" s="39"/>
    </row>
    <row r="3241" spans="1:13">
      <c r="A3241" s="39"/>
    </row>
    <row r="3242" spans="1:13">
      <c r="A3242" s="39"/>
    </row>
    <row r="3243" spans="1:13">
      <c r="A3243" s="39"/>
    </row>
    <row r="3244" spans="1:13">
      <c r="A3244" s="39"/>
    </row>
    <row r="3245" spans="1:13">
      <c r="A3245" s="39"/>
    </row>
    <row r="3246" spans="1:13">
      <c r="A3246" s="39"/>
    </row>
    <row r="3247" spans="1:13">
      <c r="A3247" s="39"/>
    </row>
    <row r="3248" spans="1:13">
      <c r="A3248" s="39"/>
    </row>
    <row r="3249" spans="1:1">
      <c r="A3249" s="39"/>
    </row>
    <row r="3250" spans="1:1">
      <c r="A3250" s="39"/>
    </row>
    <row r="3251" spans="1:1">
      <c r="A3251" s="39"/>
    </row>
    <row r="3252" spans="1:1">
      <c r="A3252" s="39"/>
    </row>
    <row r="3253" spans="1:1">
      <c r="A3253" s="39"/>
    </row>
    <row r="3254" spans="1:1">
      <c r="A3254" s="39"/>
    </row>
    <row r="3255" spans="1:1">
      <c r="A3255" s="39"/>
    </row>
    <row r="3256" spans="1:1">
      <c r="A3256" s="39"/>
    </row>
    <row r="3257" spans="1:1">
      <c r="A3257" s="39"/>
    </row>
    <row r="3258" spans="1:1">
      <c r="A3258" s="39"/>
    </row>
    <row r="3259" spans="1:1">
      <c r="A3259" s="39"/>
    </row>
    <row r="3260" spans="1:1">
      <c r="A3260" s="39"/>
    </row>
    <row r="3261" spans="1:1">
      <c r="A3261" s="39"/>
    </row>
    <row r="3262" spans="1:1">
      <c r="A3262" s="39"/>
    </row>
    <row r="3263" spans="1:1">
      <c r="A3263" s="39"/>
    </row>
    <row r="3264" spans="1:1">
      <c r="A3264" s="39"/>
    </row>
    <row r="3265" spans="1:1">
      <c r="A3265" s="39"/>
    </row>
    <row r="3266" spans="1:1">
      <c r="A3266" s="39"/>
    </row>
    <row r="3267" spans="1:1">
      <c r="A3267" s="39"/>
    </row>
    <row r="3268" spans="1:1">
      <c r="A3268" s="39"/>
    </row>
    <row r="3269" spans="1:1">
      <c r="A3269" s="39"/>
    </row>
    <row r="3270" spans="1:1">
      <c r="A3270" s="39"/>
    </row>
    <row r="3271" spans="1:1">
      <c r="A3271" s="39"/>
    </row>
    <row r="3272" spans="1:1">
      <c r="A3272" s="39"/>
    </row>
    <row r="3273" spans="1:1">
      <c r="A3273" s="39"/>
    </row>
    <row r="3274" spans="1:1">
      <c r="A3274" s="39"/>
    </row>
    <row r="3275" spans="1:1">
      <c r="A3275" s="39"/>
    </row>
    <row r="3276" spans="1:1">
      <c r="A3276" s="39"/>
    </row>
    <row r="3277" spans="1:1">
      <c r="A3277" s="39"/>
    </row>
    <row r="3278" spans="1:1">
      <c r="A3278" s="39"/>
    </row>
    <row r="3279" spans="1:1">
      <c r="A3279" s="39"/>
    </row>
    <row r="3280" spans="1:1">
      <c r="A3280" s="39"/>
    </row>
    <row r="3281" spans="1:1">
      <c r="A3281" s="39"/>
    </row>
    <row r="3282" spans="1:1">
      <c r="A3282" s="39"/>
    </row>
    <row r="3283" spans="1:1">
      <c r="A3283" s="39"/>
    </row>
    <row r="3284" spans="1:1">
      <c r="A3284" s="39"/>
    </row>
    <row r="3285" spans="1:1">
      <c r="A3285" s="39"/>
    </row>
    <row r="3286" spans="1:1">
      <c r="A3286" s="39"/>
    </row>
    <row r="3287" spans="1:1">
      <c r="A3287" s="39"/>
    </row>
    <row r="3288" spans="1:1">
      <c r="A3288" s="39"/>
    </row>
    <row r="3289" spans="1:1">
      <c r="A3289" s="39"/>
    </row>
    <row r="3290" spans="1:1">
      <c r="A3290" s="39"/>
    </row>
    <row r="3291" spans="1:1">
      <c r="A3291" s="39"/>
    </row>
    <row r="3292" spans="1:1">
      <c r="A3292" s="39"/>
    </row>
    <row r="3293" spans="1:1">
      <c r="A3293" s="39"/>
    </row>
    <row r="3294" spans="1:1">
      <c r="A3294" s="39"/>
    </row>
    <row r="3295" spans="1:1">
      <c r="A3295" s="39"/>
    </row>
    <row r="3296" spans="1:1">
      <c r="A3296" s="39"/>
    </row>
    <row r="3297" spans="1:1">
      <c r="A3297" s="39"/>
    </row>
    <row r="3298" spans="1:1">
      <c r="A3298" s="39"/>
    </row>
    <row r="3299" spans="1:1">
      <c r="A3299" s="39"/>
    </row>
    <row r="3300" spans="1:1">
      <c r="A3300" s="39"/>
    </row>
    <row r="3301" spans="1:1">
      <c r="A3301" s="39"/>
    </row>
    <row r="3302" spans="1:1">
      <c r="A3302" s="39"/>
    </row>
    <row r="3303" spans="1:1">
      <c r="A3303" s="39"/>
    </row>
    <row r="3304" spans="1:1">
      <c r="A3304" s="39"/>
    </row>
    <row r="3305" spans="1:1">
      <c r="A3305" s="39"/>
    </row>
    <row r="3306" spans="1:1">
      <c r="A3306" s="39"/>
    </row>
    <row r="3307" spans="1:1">
      <c r="A3307" s="39"/>
    </row>
    <row r="3308" spans="1:1">
      <c r="A3308" s="39"/>
    </row>
    <row r="3309" spans="1:1">
      <c r="A3309" s="39"/>
    </row>
    <row r="3310" spans="1:1">
      <c r="A3310" s="39"/>
    </row>
    <row r="3311" spans="1:1">
      <c r="A3311" s="39"/>
    </row>
    <row r="3312" spans="1:1">
      <c r="A3312" s="39"/>
    </row>
    <row r="3313" spans="1:1">
      <c r="A3313" s="39"/>
    </row>
    <row r="3314" spans="1:1">
      <c r="A3314" s="39"/>
    </row>
    <row r="3315" spans="1:1">
      <c r="A3315" s="39"/>
    </row>
    <row r="3316" spans="1:1">
      <c r="A3316" s="39"/>
    </row>
    <row r="3317" spans="1:1">
      <c r="A3317" s="39"/>
    </row>
    <row r="3318" spans="1:1">
      <c r="A3318" s="39"/>
    </row>
    <row r="3319" spans="1:1">
      <c r="A3319" s="39"/>
    </row>
    <row r="3320" spans="1:1">
      <c r="A3320" s="39"/>
    </row>
    <row r="3321" spans="1:1">
      <c r="A3321" s="39"/>
    </row>
    <row r="3322" spans="1:1">
      <c r="A3322" s="39"/>
    </row>
    <row r="3323" spans="1:1">
      <c r="A3323" s="39"/>
    </row>
    <row r="3324" spans="1:1">
      <c r="A3324" s="39"/>
    </row>
    <row r="3325" spans="1:1">
      <c r="A3325" s="39"/>
    </row>
    <row r="3326" spans="1:1">
      <c r="A3326" s="39"/>
    </row>
    <row r="3327" spans="1:1">
      <c r="A3327" s="39"/>
    </row>
    <row r="3328" spans="1:1">
      <c r="A3328" s="39"/>
    </row>
    <row r="3329" spans="1:1">
      <c r="A3329" s="39"/>
    </row>
    <row r="3330" spans="1:1">
      <c r="A3330" s="39"/>
    </row>
    <row r="3331" spans="1:1">
      <c r="A3331" s="39"/>
    </row>
    <row r="3332" spans="1:1">
      <c r="A3332" s="39"/>
    </row>
    <row r="3333" spans="1:1">
      <c r="A3333" s="39"/>
    </row>
    <row r="3334" spans="1:1">
      <c r="A3334" s="39"/>
    </row>
    <row r="3335" spans="1:1">
      <c r="A3335" s="39"/>
    </row>
    <row r="3336" spans="1:1">
      <c r="A3336" s="39"/>
    </row>
    <row r="3337" spans="1:1">
      <c r="A3337" s="39"/>
    </row>
    <row r="3338" spans="1:1">
      <c r="A3338" s="39"/>
    </row>
    <row r="3339" spans="1:1">
      <c r="A3339" s="39"/>
    </row>
    <row r="3340" spans="1:1">
      <c r="A3340" s="39"/>
    </row>
    <row r="3341" spans="1:1">
      <c r="A3341" s="39"/>
    </row>
    <row r="3342" spans="1:1">
      <c r="A3342" s="39"/>
    </row>
    <row r="3343" spans="1:1">
      <c r="A3343" s="39"/>
    </row>
    <row r="3344" spans="1:1">
      <c r="A3344" s="39"/>
    </row>
    <row r="3345" spans="1:1">
      <c r="A3345" s="39"/>
    </row>
    <row r="3346" spans="1:1">
      <c r="A3346" s="39"/>
    </row>
    <row r="3347" spans="1:1">
      <c r="A3347" s="39"/>
    </row>
    <row r="3348" spans="1:1">
      <c r="A3348" s="39"/>
    </row>
    <row r="3349" spans="1:1">
      <c r="A3349" s="39"/>
    </row>
    <row r="3350" spans="1:1">
      <c r="A3350" s="39"/>
    </row>
    <row r="3351" spans="1:1">
      <c r="A3351" s="39"/>
    </row>
    <row r="3352" spans="1:1">
      <c r="A3352" s="39"/>
    </row>
    <row r="3353" spans="1:1">
      <c r="A3353" s="39"/>
    </row>
    <row r="3354" spans="1:1">
      <c r="A3354" s="39"/>
    </row>
    <row r="3355" spans="1:1">
      <c r="A3355" s="39"/>
    </row>
    <row r="3356" spans="1:1">
      <c r="A3356" s="39"/>
    </row>
    <row r="3357" spans="1:1">
      <c r="A3357" s="39"/>
    </row>
    <row r="3358" spans="1:1">
      <c r="A3358" s="39"/>
    </row>
    <row r="3359" spans="1:1">
      <c r="A3359" s="39"/>
    </row>
    <row r="3360" spans="1:1">
      <c r="A3360" s="39"/>
    </row>
    <row r="3361" spans="1:1">
      <c r="A3361" s="39"/>
    </row>
    <row r="3362" spans="1:1">
      <c r="A3362" s="39"/>
    </row>
    <row r="3363" spans="1:1">
      <c r="A3363" s="39"/>
    </row>
    <row r="3364" spans="1:1">
      <c r="A3364" s="39"/>
    </row>
    <row r="3365" spans="1:1">
      <c r="A3365" s="39"/>
    </row>
    <row r="3366" spans="1:1">
      <c r="A3366" s="39"/>
    </row>
    <row r="3367" spans="1:1">
      <c r="A3367" s="39"/>
    </row>
    <row r="3368" spans="1:1">
      <c r="A3368" s="39"/>
    </row>
    <row r="3369" spans="1:1">
      <c r="A3369" s="39"/>
    </row>
    <row r="3370" spans="1:1">
      <c r="A3370" s="39"/>
    </row>
    <row r="3371" spans="1:1">
      <c r="A3371" s="39"/>
    </row>
    <row r="3372" spans="1:1">
      <c r="A3372" s="39"/>
    </row>
    <row r="3373" spans="1:1">
      <c r="A3373" s="39"/>
    </row>
    <row r="3374" spans="1:1">
      <c r="A3374" s="39"/>
    </row>
    <row r="3375" spans="1:1">
      <c r="A3375" s="39"/>
    </row>
    <row r="3376" spans="1:1">
      <c r="A3376" s="39"/>
    </row>
    <row r="3377" spans="1:1">
      <c r="A3377" s="39"/>
    </row>
    <row r="3378" spans="1:1">
      <c r="A3378" s="39"/>
    </row>
    <row r="3379" spans="1:1">
      <c r="A3379" s="39"/>
    </row>
    <row r="3380" spans="1:1">
      <c r="A3380" s="39"/>
    </row>
    <row r="3381" spans="1:1">
      <c r="A3381" s="39"/>
    </row>
    <row r="3382" spans="1:1">
      <c r="A3382" s="39"/>
    </row>
    <row r="3383" spans="1:1">
      <c r="A3383" s="39"/>
    </row>
    <row r="3384" spans="1:1">
      <c r="A3384" s="39"/>
    </row>
    <row r="3385" spans="1:1">
      <c r="A3385" s="39"/>
    </row>
    <row r="3386" spans="1:1">
      <c r="A3386" s="39"/>
    </row>
    <row r="3387" spans="1:1">
      <c r="A3387" s="39"/>
    </row>
    <row r="3388" spans="1:1">
      <c r="A3388" s="39"/>
    </row>
    <row r="3389" spans="1:1">
      <c r="A3389" s="39"/>
    </row>
    <row r="3390" spans="1:1">
      <c r="A3390" s="39"/>
    </row>
    <row r="3391" spans="1:1">
      <c r="A3391" s="39"/>
    </row>
    <row r="3392" spans="1:1">
      <c r="A3392" s="39"/>
    </row>
    <row r="3393" spans="1:1">
      <c r="A3393" s="39"/>
    </row>
    <row r="3394" spans="1:1">
      <c r="A3394" s="39"/>
    </row>
    <row r="3395" spans="1:1">
      <c r="A3395" s="39"/>
    </row>
    <row r="3396" spans="1:1">
      <c r="A3396" s="39"/>
    </row>
    <row r="3397" spans="1:1">
      <c r="A3397" s="39"/>
    </row>
    <row r="3398" spans="1:1">
      <c r="A3398" s="39"/>
    </row>
    <row r="3399" spans="1:1">
      <c r="A3399" s="39"/>
    </row>
    <row r="3400" spans="1:1">
      <c r="A3400" s="39"/>
    </row>
    <row r="3401" spans="1:1">
      <c r="A3401" s="39"/>
    </row>
    <row r="3402" spans="1:1">
      <c r="A3402" s="39"/>
    </row>
    <row r="3403" spans="1:1">
      <c r="A3403" s="39"/>
    </row>
    <row r="3404" spans="1:1">
      <c r="A3404" s="39"/>
    </row>
    <row r="3405" spans="1:1">
      <c r="A3405" s="39"/>
    </row>
    <row r="3406" spans="1:1">
      <c r="A3406" s="39"/>
    </row>
    <row r="3407" spans="1:1">
      <c r="A3407" s="39"/>
    </row>
    <row r="3408" spans="1:1">
      <c r="A3408" s="39"/>
    </row>
    <row r="3409" spans="1:1">
      <c r="A3409" s="39"/>
    </row>
    <row r="3410" spans="1:1">
      <c r="A3410" s="39"/>
    </row>
    <row r="3411" spans="1:1">
      <c r="A3411" s="39"/>
    </row>
    <row r="3412" spans="1:1">
      <c r="A3412" s="39"/>
    </row>
    <row r="3413" spans="1:1">
      <c r="A3413" s="39"/>
    </row>
    <row r="3414" spans="1:1">
      <c r="A3414" s="39"/>
    </row>
    <row r="3415" spans="1:1">
      <c r="A3415" s="39"/>
    </row>
    <row r="3416" spans="1:1">
      <c r="A3416" s="39"/>
    </row>
    <row r="3417" spans="1:1">
      <c r="A3417" s="39"/>
    </row>
    <row r="3418" spans="1:1">
      <c r="A3418" s="39"/>
    </row>
    <row r="3419" spans="1:1">
      <c r="A3419" s="39"/>
    </row>
    <row r="3420" spans="1:1">
      <c r="A3420" s="39"/>
    </row>
    <row r="3421" spans="1:1">
      <c r="A3421" s="39"/>
    </row>
    <row r="3422" spans="1:1">
      <c r="A3422" s="39"/>
    </row>
    <row r="3423" spans="1:1">
      <c r="A3423" s="39"/>
    </row>
    <row r="3424" spans="1:1">
      <c r="A3424" s="39"/>
    </row>
    <row r="3425" spans="1:1">
      <c r="A3425" s="39"/>
    </row>
    <row r="3426" spans="1:1">
      <c r="A3426" s="39"/>
    </row>
    <row r="3427" spans="1:1">
      <c r="A3427" s="39"/>
    </row>
    <row r="3428" spans="1:1">
      <c r="A3428" s="39"/>
    </row>
    <row r="3429" spans="1:1">
      <c r="A3429" s="39"/>
    </row>
    <row r="3430" spans="1:1">
      <c r="A3430" s="39"/>
    </row>
    <row r="3431" spans="1:1">
      <c r="A3431" s="39"/>
    </row>
    <row r="3432" spans="1:1">
      <c r="A3432" s="39"/>
    </row>
    <row r="3433" spans="1:1">
      <c r="A3433" s="39"/>
    </row>
    <row r="3434" spans="1:1">
      <c r="A3434" s="39"/>
    </row>
    <row r="3435" spans="1:1">
      <c r="A3435" s="39"/>
    </row>
    <row r="3436" spans="1:1">
      <c r="A3436" s="39"/>
    </row>
    <row r="3437" spans="1:1">
      <c r="A3437" s="39"/>
    </row>
    <row r="3438" spans="1:1">
      <c r="A3438" s="39"/>
    </row>
    <row r="3439" spans="1:1">
      <c r="A3439" s="39"/>
    </row>
    <row r="3440" spans="1:1">
      <c r="A3440" s="39"/>
    </row>
    <row r="3441" spans="1:1">
      <c r="A3441" s="39"/>
    </row>
    <row r="3442" spans="1:1">
      <c r="A3442" s="39"/>
    </row>
    <row r="3443" spans="1:1">
      <c r="A3443" s="39"/>
    </row>
    <row r="3444" spans="1:1">
      <c r="A3444" s="39"/>
    </row>
    <row r="3445" spans="1:1">
      <c r="A3445" s="39"/>
    </row>
  </sheetData>
  <autoFilter ref="A1:M3445" xr:uid="{7FD5ED9D-CE6F-4202-8738-F799A2146A24}"/>
  <conditionalFormatting sqref="A3:A1000004">
    <cfRule type="duplicateValues" dxfId="170" priority="137"/>
  </conditionalFormatting>
  <conditionalFormatting sqref="B3:B113 B115:B1000000">
    <cfRule type="duplicateValues" dxfId="169" priority="136"/>
  </conditionalFormatting>
  <conditionalFormatting sqref="B2822">
    <cfRule type="duplicateValues" dxfId="168" priority="135"/>
  </conditionalFormatting>
  <conditionalFormatting sqref="F3:F133 F711:F1895 F135:F709 F1897:F3127 F3137:F3233 F3235:F3237 F3239:F1000004">
    <cfRule type="duplicateValues" dxfId="167" priority="134"/>
  </conditionalFormatting>
  <conditionalFormatting sqref="H2779:I2779">
    <cfRule type="duplicateValues" dxfId="166" priority="133"/>
  </conditionalFormatting>
  <conditionalFormatting sqref="H2783:I2783">
    <cfRule type="duplicateValues" dxfId="165" priority="132"/>
  </conditionalFormatting>
  <conditionalFormatting sqref="H2782:I2782">
    <cfRule type="duplicateValues" dxfId="164" priority="131"/>
  </conditionalFormatting>
  <conditionalFormatting sqref="H2781:I2781">
    <cfRule type="duplicateValues" dxfId="163" priority="130"/>
  </conditionalFormatting>
  <conditionalFormatting sqref="I2512:J2512 J1753:J1842 J1897:J1979 J2361:J2401 J2488:J2502 J1981:J2007 J2180:J2278 J1844:J1895 J2507:J2605 J2455:J2486 J2448:J2453 J2131:J2178 J2504:J2505 I1897:I2511 J2010:J2129 I3:I1895 I2513:I3067 J2607:J3076 I3068:J100004 J2281:J2358 J2403:J2446">
    <cfRule type="containsText" dxfId="162" priority="128" operator="containsText" text="Defective">
      <formula>NOT(ISERROR(SEARCH("Defective",I3)))</formula>
    </cfRule>
  </conditionalFormatting>
  <conditionalFormatting sqref="J508:J518 J3:J62 J64 J75:J91 J99:J100 J1177:J1190 J604:J680 J1453:J1751 J97 J343:J506 J708:J891 J1192:J1434 J1031:J1175 J1436:J1451 J520:J602 J93:J95 J137:J341 J682:J706 J66:J72 J103:J135 J893:J1029">
    <cfRule type="containsText" dxfId="161" priority="127" operator="containsText" text="Defective">
      <formula>NOT(ISERROR(SEARCH("Defective",J3)))</formula>
    </cfRule>
  </conditionalFormatting>
  <conditionalFormatting sqref="I100">
    <cfRule type="containsText" dxfId="160" priority="126" operator="containsText" text="Defective">
      <formula>NOT(ISERROR(SEARCH("Defective",I100)))</formula>
    </cfRule>
  </conditionalFormatting>
  <conditionalFormatting sqref="J63">
    <cfRule type="containsText" dxfId="159" priority="125" operator="containsText" text="Defective">
      <formula>NOT(ISERROR(SEARCH("Defective",J63)))</formula>
    </cfRule>
  </conditionalFormatting>
  <conditionalFormatting sqref="J73">
    <cfRule type="containsText" dxfId="158" priority="124" operator="containsText" text="Defective">
      <formula>NOT(ISERROR(SEARCH("Defective",J73)))</formula>
    </cfRule>
  </conditionalFormatting>
  <conditionalFormatting sqref="J74">
    <cfRule type="containsText" dxfId="157" priority="123" operator="containsText" text="Defective">
      <formula>NOT(ISERROR(SEARCH("Defective",J74)))</formula>
    </cfRule>
  </conditionalFormatting>
  <conditionalFormatting sqref="J342">
    <cfRule type="containsText" dxfId="156" priority="122" operator="containsText" text="Defective">
      <formula>NOT(ISERROR(SEARCH("Defective",J342)))</formula>
    </cfRule>
  </conditionalFormatting>
  <conditionalFormatting sqref="I2512:J2512 I1897:I2511 I3:I1895 I2513:I10004">
    <cfRule type="containsText" dxfId="155" priority="121" operator="containsText" text="Working">
      <formula>NOT(ISERROR(SEARCH("Working",I3)))</formula>
    </cfRule>
  </conditionalFormatting>
  <conditionalFormatting sqref="I2512:J2512 I1897:I2511 I3:I1895 I2513:I10004">
    <cfRule type="containsText" dxfId="154" priority="120" operator="containsText" text="Spare">
      <formula>NOT(ISERROR(SEARCH("Spare",I3)))</formula>
    </cfRule>
  </conditionalFormatting>
  <conditionalFormatting sqref="J507">
    <cfRule type="containsText" dxfId="153" priority="119" operator="containsText" text="Defective">
      <formula>NOT(ISERROR(SEARCH("Defective",J507)))</formula>
    </cfRule>
  </conditionalFormatting>
  <conditionalFormatting sqref="J507">
    <cfRule type="containsText" dxfId="152" priority="118" operator="containsText" text="Working">
      <formula>NOT(ISERROR(SEARCH("Working",J507)))</formula>
    </cfRule>
  </conditionalFormatting>
  <conditionalFormatting sqref="J507">
    <cfRule type="containsText" dxfId="151" priority="117" operator="containsText" text="Spare">
      <formula>NOT(ISERROR(SEARCH("Spare",J507)))</formula>
    </cfRule>
  </conditionalFormatting>
  <conditionalFormatting sqref="J603">
    <cfRule type="containsText" dxfId="150" priority="116" operator="containsText" text="Defective">
      <formula>NOT(ISERROR(SEARCH("Defective",J603)))</formula>
    </cfRule>
  </conditionalFormatting>
  <conditionalFormatting sqref="J603">
    <cfRule type="containsText" dxfId="149" priority="115" operator="containsText" text="Working">
      <formula>NOT(ISERROR(SEARCH("Working",J603)))</formula>
    </cfRule>
  </conditionalFormatting>
  <conditionalFormatting sqref="J603">
    <cfRule type="containsText" dxfId="148" priority="114" operator="containsText" text="Spare">
      <formula>NOT(ISERROR(SEARCH("Spare",J603)))</formula>
    </cfRule>
  </conditionalFormatting>
  <conditionalFormatting sqref="J707">
    <cfRule type="containsText" dxfId="147" priority="113" operator="containsText" text="Defective">
      <formula>NOT(ISERROR(SEARCH("Defective",J707)))</formula>
    </cfRule>
  </conditionalFormatting>
  <conditionalFormatting sqref="J707">
    <cfRule type="containsText" dxfId="146" priority="112" operator="containsText" text="Working">
      <formula>NOT(ISERROR(SEARCH("Working",J707)))</formula>
    </cfRule>
  </conditionalFormatting>
  <conditionalFormatting sqref="J707">
    <cfRule type="containsText" dxfId="145" priority="111" operator="containsText" text="Spare">
      <formula>NOT(ISERROR(SEARCH("Spare",J707)))</formula>
    </cfRule>
  </conditionalFormatting>
  <conditionalFormatting sqref="J1752">
    <cfRule type="containsText" dxfId="144" priority="110" operator="containsText" text="Defective">
      <formula>NOT(ISERROR(SEARCH("Defective",J1752)))</formula>
    </cfRule>
  </conditionalFormatting>
  <conditionalFormatting sqref="J1752">
    <cfRule type="containsText" dxfId="143" priority="109" operator="containsText" text="Working">
      <formula>NOT(ISERROR(SEARCH("Working",J1752)))</formula>
    </cfRule>
  </conditionalFormatting>
  <conditionalFormatting sqref="J1752">
    <cfRule type="containsText" dxfId="142" priority="108" operator="containsText" text="Spare">
      <formula>NOT(ISERROR(SEARCH("Spare",J1752)))</formula>
    </cfRule>
  </conditionalFormatting>
  <conditionalFormatting sqref="I2512:J2512 I1897:I2511 I3:I1895 I2513:I1000004">
    <cfRule type="containsText" dxfId="141" priority="107" operator="containsText" text="Lost Dongle">
      <formula>NOT(ISERROR(SEARCH("Lost Dongle",I3)))</formula>
    </cfRule>
  </conditionalFormatting>
  <conditionalFormatting sqref="I2512:J2512 I1897:I2511 I3:I1895 I2513:I10004">
    <cfRule type="containsText" dxfId="140" priority="105" operator="containsText" text="N/A">
      <formula>NOT(ISERROR(SEARCH("N/A",I3)))</formula>
    </cfRule>
  </conditionalFormatting>
  <conditionalFormatting sqref="J98">
    <cfRule type="containsText" dxfId="139" priority="103" operator="containsText" text="Defective">
      <formula>NOT(ISERROR(SEARCH("Defective",J98)))</formula>
    </cfRule>
  </conditionalFormatting>
  <conditionalFormatting sqref="J98">
    <cfRule type="containsText" dxfId="138" priority="102" operator="containsText" text="Working">
      <formula>NOT(ISERROR(SEARCH("Working",J98)))</formula>
    </cfRule>
  </conditionalFormatting>
  <conditionalFormatting sqref="J98">
    <cfRule type="containsText" dxfId="137" priority="101" operator="containsText" text="Spare">
      <formula>NOT(ISERROR(SEARCH("Spare",J98)))</formula>
    </cfRule>
  </conditionalFormatting>
  <conditionalFormatting sqref="J98">
    <cfRule type="containsText" dxfId="136" priority="100" operator="containsText" text="Lost Dongle">
      <formula>NOT(ISERROR(SEARCH("Lost Dongle",J98)))</formula>
    </cfRule>
  </conditionalFormatting>
  <conditionalFormatting sqref="J98">
    <cfRule type="containsText" dxfId="135" priority="99" operator="containsText" text="N/A">
      <formula>NOT(ISERROR(SEARCH("N/A",J98)))</formula>
    </cfRule>
  </conditionalFormatting>
  <conditionalFormatting sqref="J101:J102">
    <cfRule type="containsText" dxfId="134" priority="98" operator="containsText" text="Defective">
      <formula>NOT(ISERROR(SEARCH("Defective",J101)))</formula>
    </cfRule>
  </conditionalFormatting>
  <conditionalFormatting sqref="J101:J102">
    <cfRule type="containsText" dxfId="133" priority="97" operator="containsText" text="Working">
      <formula>NOT(ISERROR(SEARCH("Working",J101)))</formula>
    </cfRule>
  </conditionalFormatting>
  <conditionalFormatting sqref="J101:J102">
    <cfRule type="containsText" dxfId="132" priority="96" operator="containsText" text="Spare">
      <formula>NOT(ISERROR(SEARCH("Spare",J101)))</formula>
    </cfRule>
  </conditionalFormatting>
  <conditionalFormatting sqref="J101:J102">
    <cfRule type="containsText" dxfId="131" priority="95" operator="containsText" text="Lost Dongle">
      <formula>NOT(ISERROR(SEARCH("Lost Dongle",J101)))</formula>
    </cfRule>
  </conditionalFormatting>
  <conditionalFormatting sqref="J101:J102">
    <cfRule type="containsText" dxfId="130" priority="94" operator="containsText" text="N/A">
      <formula>NOT(ISERROR(SEARCH("N/A",J101)))</formula>
    </cfRule>
  </conditionalFormatting>
  <conditionalFormatting sqref="J1452">
    <cfRule type="containsText" dxfId="129" priority="93" operator="containsText" text="Defective">
      <formula>NOT(ISERROR(SEARCH("Defective",J1452)))</formula>
    </cfRule>
  </conditionalFormatting>
  <conditionalFormatting sqref="J1452">
    <cfRule type="containsText" dxfId="128" priority="92" operator="containsText" text="Working">
      <formula>NOT(ISERROR(SEARCH("Working",J1452)))</formula>
    </cfRule>
  </conditionalFormatting>
  <conditionalFormatting sqref="J1452">
    <cfRule type="containsText" dxfId="127" priority="91" operator="containsText" text="Spare">
      <formula>NOT(ISERROR(SEARCH("Spare",J1452)))</formula>
    </cfRule>
  </conditionalFormatting>
  <conditionalFormatting sqref="J1452">
    <cfRule type="containsText" dxfId="126" priority="90" operator="containsText" text="Lost Dongle">
      <formula>NOT(ISERROR(SEARCH("Lost Dongle",J1452)))</formula>
    </cfRule>
  </conditionalFormatting>
  <conditionalFormatting sqref="J1452">
    <cfRule type="containsText" dxfId="125" priority="89" operator="containsText" text="N/A">
      <formula>NOT(ISERROR(SEARCH("N/A",J1452)))</formula>
    </cfRule>
  </conditionalFormatting>
  <conditionalFormatting sqref="J1176">
    <cfRule type="containsText" dxfId="124" priority="88" operator="containsText" text="Defective">
      <formula>NOT(ISERROR(SEARCH("Defective",J1176)))</formula>
    </cfRule>
  </conditionalFormatting>
  <conditionalFormatting sqref="J1176">
    <cfRule type="containsText" dxfId="123" priority="87" operator="containsText" text="Working">
      <formula>NOT(ISERROR(SEARCH("Working",J1176)))</formula>
    </cfRule>
  </conditionalFormatting>
  <conditionalFormatting sqref="J1176">
    <cfRule type="containsText" dxfId="122" priority="86" operator="containsText" text="Spare">
      <formula>NOT(ISERROR(SEARCH("Spare",J1176)))</formula>
    </cfRule>
  </conditionalFormatting>
  <conditionalFormatting sqref="J1176">
    <cfRule type="containsText" dxfId="121" priority="85" operator="containsText" text="Lost Dongle">
      <formula>NOT(ISERROR(SEARCH("Lost Dongle",J1176)))</formula>
    </cfRule>
  </conditionalFormatting>
  <conditionalFormatting sqref="J1176">
    <cfRule type="containsText" dxfId="120" priority="84" operator="containsText" text="N/A">
      <formula>NOT(ISERROR(SEARCH("N/A",J1176)))</formula>
    </cfRule>
  </conditionalFormatting>
  <conditionalFormatting sqref="J1191">
    <cfRule type="containsText" dxfId="119" priority="83" operator="containsText" text="Defective">
      <formula>NOT(ISERROR(SEARCH("Defective",J1191)))</formula>
    </cfRule>
  </conditionalFormatting>
  <conditionalFormatting sqref="J1191">
    <cfRule type="containsText" dxfId="118" priority="82" operator="containsText" text="Working">
      <formula>NOT(ISERROR(SEARCH("Working",J1191)))</formula>
    </cfRule>
  </conditionalFormatting>
  <conditionalFormatting sqref="J1191">
    <cfRule type="containsText" dxfId="117" priority="81" operator="containsText" text="Spare">
      <formula>NOT(ISERROR(SEARCH("Spare",J1191)))</formula>
    </cfRule>
  </conditionalFormatting>
  <conditionalFormatting sqref="J1191">
    <cfRule type="containsText" dxfId="116" priority="80" operator="containsText" text="Lost Dongle">
      <formula>NOT(ISERROR(SEARCH("Lost Dongle",J1191)))</formula>
    </cfRule>
  </conditionalFormatting>
  <conditionalFormatting sqref="J1191">
    <cfRule type="containsText" dxfId="115" priority="79" operator="containsText" text="N/A">
      <formula>NOT(ISERROR(SEARCH("N/A",J1191)))</formula>
    </cfRule>
  </conditionalFormatting>
  <conditionalFormatting sqref="L1164">
    <cfRule type="containsText" dxfId="114" priority="78" operator="containsText" text="Defective">
      <formula>NOT(ISERROR(SEARCH("Defective",L1164)))</formula>
    </cfRule>
  </conditionalFormatting>
  <conditionalFormatting sqref="L1219:L1225">
    <cfRule type="containsText" dxfId="113" priority="77" operator="containsText" text="Defective">
      <formula>NOT(ISERROR(SEARCH("Defective",L1219)))</formula>
    </cfRule>
  </conditionalFormatting>
  <conditionalFormatting sqref="L1335:L1340">
    <cfRule type="containsText" dxfId="112" priority="76" operator="containsText" text="Defective">
      <formula>NOT(ISERROR(SEARCH("Defective",L1335)))</formula>
    </cfRule>
  </conditionalFormatting>
  <conditionalFormatting sqref="L1562:L1563">
    <cfRule type="containsText" dxfId="111" priority="75" operator="containsText" text="Defective">
      <formula>NOT(ISERROR(SEARCH("Defective",L1562)))</formula>
    </cfRule>
  </conditionalFormatting>
  <conditionalFormatting sqref="B2829">
    <cfRule type="duplicateValues" dxfId="110" priority="74"/>
  </conditionalFormatting>
  <conditionalFormatting sqref="B733">
    <cfRule type="duplicateValues" dxfId="109" priority="73"/>
  </conditionalFormatting>
  <conditionalFormatting sqref="B2836">
    <cfRule type="duplicateValues" dxfId="108" priority="72"/>
  </conditionalFormatting>
  <conditionalFormatting sqref="G2836:G2845">
    <cfRule type="duplicateValues" dxfId="107" priority="71"/>
  </conditionalFormatting>
  <conditionalFormatting sqref="H2836:H2845">
    <cfRule type="duplicateValues" dxfId="106" priority="70"/>
  </conditionalFormatting>
  <conditionalFormatting sqref="B3062:B3238">
    <cfRule type="duplicateValues" dxfId="105" priority="69"/>
  </conditionalFormatting>
  <conditionalFormatting sqref="J1843">
    <cfRule type="containsText" dxfId="104" priority="68" operator="containsText" text="Defective">
      <formula>NOT(ISERROR(SEARCH("Defective",J1843)))</formula>
    </cfRule>
  </conditionalFormatting>
  <conditionalFormatting sqref="J2359">
    <cfRule type="containsText" dxfId="103" priority="67" operator="containsText" text="Defective">
      <formula>NOT(ISERROR(SEARCH("Defective",J2359)))</formula>
    </cfRule>
  </conditionalFormatting>
  <conditionalFormatting sqref="J2360">
    <cfRule type="containsText" dxfId="102" priority="66" operator="containsText" text="Defective">
      <formula>NOT(ISERROR(SEARCH("Defective",J2360)))</formula>
    </cfRule>
  </conditionalFormatting>
  <conditionalFormatting sqref="J2402">
    <cfRule type="containsText" dxfId="101" priority="65" operator="containsText" text="Defective">
      <formula>NOT(ISERROR(SEARCH("Defective",J2402)))</formula>
    </cfRule>
  </conditionalFormatting>
  <conditionalFormatting sqref="J2487">
    <cfRule type="containsText" dxfId="100" priority="64" operator="containsText" text="Defective">
      <formula>NOT(ISERROR(SEARCH("Defective",J2487)))</formula>
    </cfRule>
  </conditionalFormatting>
  <conditionalFormatting sqref="J2606">
    <cfRule type="containsText" dxfId="99" priority="63" operator="containsText" text="Defective">
      <formula>NOT(ISERROR(SEARCH("Defective",J2606)))</formula>
    </cfRule>
  </conditionalFormatting>
  <conditionalFormatting sqref="J2009">
    <cfRule type="containsText" dxfId="98" priority="62" operator="containsText" text="Defective">
      <formula>NOT(ISERROR(SEARCH("Defective",J2009)))</formula>
    </cfRule>
  </conditionalFormatting>
  <conditionalFormatting sqref="J1980">
    <cfRule type="containsText" dxfId="97" priority="61" operator="containsText" text="Defective">
      <formula>NOT(ISERROR(SEARCH("Defective",J1980)))</formula>
    </cfRule>
  </conditionalFormatting>
  <conditionalFormatting sqref="J96">
    <cfRule type="containsText" dxfId="96" priority="60" operator="containsText" text="Defective">
      <formula>NOT(ISERROR(SEARCH("Defective",J96)))</formula>
    </cfRule>
  </conditionalFormatting>
  <conditionalFormatting sqref="J2179">
    <cfRule type="containsText" dxfId="95" priority="59" operator="containsText" text="Defective">
      <formula>NOT(ISERROR(SEARCH("Defective",J2179)))</formula>
    </cfRule>
  </conditionalFormatting>
  <conditionalFormatting sqref="J1030">
    <cfRule type="containsText" dxfId="94" priority="58" operator="containsText" text="Defective">
      <formula>NOT(ISERROR(SEARCH("Defective",J1030)))</formula>
    </cfRule>
  </conditionalFormatting>
  <conditionalFormatting sqref="J1030">
    <cfRule type="containsText" dxfId="93" priority="57" operator="containsText" text="Working">
      <formula>NOT(ISERROR(SEARCH("Working",J1030)))</formula>
    </cfRule>
  </conditionalFormatting>
  <conditionalFormatting sqref="J1030">
    <cfRule type="containsText" dxfId="92" priority="56" operator="containsText" text="Spare">
      <formula>NOT(ISERROR(SEARCH("Spare",J1030)))</formula>
    </cfRule>
  </conditionalFormatting>
  <conditionalFormatting sqref="J1030">
    <cfRule type="containsText" dxfId="91" priority="55" operator="containsText" text="Lost Dongle">
      <formula>NOT(ISERROR(SEARCH("Lost Dongle",J1030)))</formula>
    </cfRule>
  </conditionalFormatting>
  <conditionalFormatting sqref="J1030">
    <cfRule type="containsText" dxfId="90" priority="54" operator="containsText" text="N/A">
      <formula>NOT(ISERROR(SEARCH("N/A",J1030)))</formula>
    </cfRule>
  </conditionalFormatting>
  <conditionalFormatting sqref="J1874">
    <cfRule type="containsText" dxfId="89" priority="53" operator="containsText" text="Working">
      <formula>NOT(ISERROR(SEARCH("Working",J1874)))</formula>
    </cfRule>
  </conditionalFormatting>
  <conditionalFormatting sqref="J1874">
    <cfRule type="containsText" dxfId="88" priority="52" operator="containsText" text="Spare">
      <formula>NOT(ISERROR(SEARCH("Spare",J1874)))</formula>
    </cfRule>
  </conditionalFormatting>
  <conditionalFormatting sqref="J1874">
    <cfRule type="containsText" dxfId="87" priority="51" operator="containsText" text="Lost Dongle">
      <formula>NOT(ISERROR(SEARCH("Lost Dongle",J1874)))</formula>
    </cfRule>
  </conditionalFormatting>
  <conditionalFormatting sqref="J1874">
    <cfRule type="containsText" dxfId="86" priority="50" operator="containsText" text="N/A">
      <formula>NOT(ISERROR(SEARCH("N/A",J1874)))</formula>
    </cfRule>
  </conditionalFormatting>
  <conditionalFormatting sqref="J1435">
    <cfRule type="containsText" dxfId="85" priority="49" operator="containsText" text="Defective">
      <formula>NOT(ISERROR(SEARCH("Defective",J1435)))</formula>
    </cfRule>
  </conditionalFormatting>
  <conditionalFormatting sqref="J2008">
    <cfRule type="containsText" dxfId="84" priority="48" operator="containsText" text="Defective">
      <formula>NOT(ISERROR(SEARCH("Defective",J2008)))</formula>
    </cfRule>
  </conditionalFormatting>
  <conditionalFormatting sqref="J519">
    <cfRule type="containsText" dxfId="83" priority="47" operator="containsText" text="Defective">
      <formula>NOT(ISERROR(SEARCH("Defective",J519)))</formula>
    </cfRule>
  </conditionalFormatting>
  <conditionalFormatting sqref="J519">
    <cfRule type="containsText" dxfId="82" priority="46" operator="containsText" text="Working">
      <formula>NOT(ISERROR(SEARCH("Working",J519)))</formula>
    </cfRule>
  </conditionalFormatting>
  <conditionalFormatting sqref="J519">
    <cfRule type="containsText" dxfId="81" priority="45" operator="containsText" text="Spare">
      <formula>NOT(ISERROR(SEARCH("Spare",J519)))</formula>
    </cfRule>
  </conditionalFormatting>
  <conditionalFormatting sqref="J519">
    <cfRule type="containsText" dxfId="80" priority="44" operator="containsText" text="Lost Dongle">
      <formula>NOT(ISERROR(SEARCH("Lost Dongle",J519)))</formula>
    </cfRule>
  </conditionalFormatting>
  <conditionalFormatting sqref="J519">
    <cfRule type="containsText" dxfId="79" priority="43" operator="containsText" text="N/A">
      <formula>NOT(ISERROR(SEARCH("N/A",J519)))</formula>
    </cfRule>
  </conditionalFormatting>
  <conditionalFormatting sqref="J92">
    <cfRule type="containsText" dxfId="78" priority="42" operator="containsText" text="Defective">
      <formula>NOT(ISERROR(SEARCH("Defective",J92)))</formula>
    </cfRule>
  </conditionalFormatting>
  <conditionalFormatting sqref="J92">
    <cfRule type="containsText" dxfId="77" priority="41" operator="containsText" text="Working">
      <formula>NOT(ISERROR(SEARCH("Working",J92)))</formula>
    </cfRule>
  </conditionalFormatting>
  <conditionalFormatting sqref="J92">
    <cfRule type="containsText" dxfId="76" priority="40" operator="containsText" text="Spare">
      <formula>NOT(ISERROR(SEARCH("Spare",J92)))</formula>
    </cfRule>
  </conditionalFormatting>
  <conditionalFormatting sqref="J92">
    <cfRule type="containsText" dxfId="75" priority="39" operator="containsText" text="Lost Dongle">
      <formula>NOT(ISERROR(SEARCH("Lost Dongle",J92)))</formula>
    </cfRule>
  </conditionalFormatting>
  <conditionalFormatting sqref="J92">
    <cfRule type="containsText" dxfId="74" priority="38" operator="containsText" text="N/A">
      <formula>NOT(ISERROR(SEARCH("N/A",J92)))</formula>
    </cfRule>
  </conditionalFormatting>
  <conditionalFormatting sqref="J2506">
    <cfRule type="containsText" dxfId="73" priority="37" operator="containsText" text="Defective">
      <formula>NOT(ISERROR(SEARCH("Defective",J2506)))</formula>
    </cfRule>
  </conditionalFormatting>
  <conditionalFormatting sqref="J2280">
    <cfRule type="containsText" dxfId="72" priority="36" operator="containsText" text="Defective">
      <formula>NOT(ISERROR(SEARCH("Defective",J2280)))</formula>
    </cfRule>
  </conditionalFormatting>
  <conditionalFormatting sqref="J2454">
    <cfRule type="containsText" dxfId="71" priority="35" operator="containsText" text="Defective">
      <formula>NOT(ISERROR(SEARCH("Defective",J2454)))</formula>
    </cfRule>
  </conditionalFormatting>
  <conditionalFormatting sqref="J681">
    <cfRule type="containsText" dxfId="70" priority="34" operator="containsText" text="Defective">
      <formula>NOT(ISERROR(SEARCH("Defective",J681)))</formula>
    </cfRule>
  </conditionalFormatting>
  <conditionalFormatting sqref="J2279">
    <cfRule type="containsText" dxfId="69" priority="33" operator="containsText" text="Defective">
      <formula>NOT(ISERROR(SEARCH("Defective",J2279)))</formula>
    </cfRule>
  </conditionalFormatting>
  <conditionalFormatting sqref="J2447">
    <cfRule type="containsText" dxfId="68" priority="32" operator="containsText" text="Defective">
      <formula>NOT(ISERROR(SEARCH("Defective",J2447)))</formula>
    </cfRule>
  </conditionalFormatting>
  <conditionalFormatting sqref="J65">
    <cfRule type="containsText" dxfId="67" priority="31" operator="containsText" text="Defective">
      <formula>NOT(ISERROR(SEARCH("Defective",J65)))</formula>
    </cfRule>
  </conditionalFormatting>
  <conditionalFormatting sqref="F134">
    <cfRule type="duplicateValues" dxfId="66" priority="30"/>
  </conditionalFormatting>
  <conditionalFormatting sqref="J2130">
    <cfRule type="containsText" dxfId="65" priority="29" operator="containsText" text="Defective">
      <formula>NOT(ISERROR(SEARCH("Defective",J2130)))</formula>
    </cfRule>
  </conditionalFormatting>
  <conditionalFormatting sqref="J2503">
    <cfRule type="containsText" dxfId="64" priority="28" operator="containsText" text="Defective">
      <formula>NOT(ISERROR(SEARCH("Defective",J2503)))</formula>
    </cfRule>
  </conditionalFormatting>
  <conditionalFormatting sqref="B114">
    <cfRule type="duplicateValues" dxfId="63" priority="27"/>
  </conditionalFormatting>
  <conditionalFormatting sqref="J2109">
    <cfRule type="containsText" dxfId="62" priority="26" operator="containsText" text="Working">
      <formula>NOT(ISERROR(SEARCH("Working",J2109)))</formula>
    </cfRule>
  </conditionalFormatting>
  <conditionalFormatting sqref="J2109">
    <cfRule type="containsText" dxfId="61" priority="25" operator="containsText" text="Spare">
      <formula>NOT(ISERROR(SEARCH("Spare",J2109)))</formula>
    </cfRule>
  </conditionalFormatting>
  <conditionalFormatting sqref="J2109">
    <cfRule type="containsText" dxfId="60" priority="24" operator="containsText" text="Lost Dongle">
      <formula>NOT(ISERROR(SEARCH("Lost Dongle",J2109)))</formula>
    </cfRule>
  </conditionalFormatting>
  <conditionalFormatting sqref="J2109">
    <cfRule type="containsText" dxfId="59" priority="23" operator="containsText" text="N/A">
      <formula>NOT(ISERROR(SEARCH("N/A",J2109)))</formula>
    </cfRule>
  </conditionalFormatting>
  <conditionalFormatting sqref="G3067:G3229">
    <cfRule type="duplicateValues" dxfId="58" priority="22"/>
  </conditionalFormatting>
  <conditionalFormatting sqref="H3067:H3229">
    <cfRule type="duplicateValues" dxfId="57" priority="21"/>
  </conditionalFormatting>
  <conditionalFormatting sqref="J892">
    <cfRule type="containsText" dxfId="56" priority="20" operator="containsText" text="Defective">
      <formula>NOT(ISERROR(SEARCH("Defective",J892)))</formula>
    </cfRule>
  </conditionalFormatting>
  <conditionalFormatting sqref="J892">
    <cfRule type="containsText" dxfId="55" priority="19" operator="containsText" text="Working">
      <formula>NOT(ISERROR(SEARCH("Working",J892)))</formula>
    </cfRule>
  </conditionalFormatting>
  <conditionalFormatting sqref="J892">
    <cfRule type="containsText" dxfId="54" priority="18" operator="containsText" text="Spare">
      <formula>NOT(ISERROR(SEARCH("Spare",J892)))</formula>
    </cfRule>
  </conditionalFormatting>
  <conditionalFormatting sqref="J892">
    <cfRule type="containsText" dxfId="53" priority="17" operator="containsText" text="Lost Dongle">
      <formula>NOT(ISERROR(SEARCH("Lost Dongle",J892)))</formula>
    </cfRule>
  </conditionalFormatting>
  <conditionalFormatting sqref="J892">
    <cfRule type="containsText" dxfId="52" priority="16" operator="containsText" text="N/A">
      <formula>NOT(ISERROR(SEARCH("N/A",J892)))</formula>
    </cfRule>
  </conditionalFormatting>
  <conditionalFormatting sqref="G3231">
    <cfRule type="duplicateValues" dxfId="51" priority="15"/>
  </conditionalFormatting>
  <conditionalFormatting sqref="G3232">
    <cfRule type="duplicateValues" dxfId="50" priority="14"/>
  </conditionalFormatting>
  <conditionalFormatting sqref="G3237">
    <cfRule type="duplicateValues" dxfId="49" priority="13"/>
  </conditionalFormatting>
  <conditionalFormatting sqref="J3237:J3238">
    <cfRule type="containsText" dxfId="48" priority="12" operator="containsText" text="Working">
      <formula>NOT(ISERROR(SEARCH("Working",J3237)))</formula>
    </cfRule>
  </conditionalFormatting>
  <conditionalFormatting sqref="J3237:J3238">
    <cfRule type="containsText" dxfId="47" priority="11" operator="containsText" text="Spare">
      <formula>NOT(ISERROR(SEARCH("Spare",J3237)))</formula>
    </cfRule>
  </conditionalFormatting>
  <conditionalFormatting sqref="J3237:J3238">
    <cfRule type="containsText" dxfId="46" priority="10" operator="containsText" text="Lost Dongle">
      <formula>NOT(ISERROR(SEARCH("Lost Dongle",J3237)))</formula>
    </cfRule>
  </conditionalFormatting>
  <conditionalFormatting sqref="J3237:J3238">
    <cfRule type="containsText" dxfId="45" priority="9" operator="containsText" text="N/A">
      <formula>NOT(ISERROR(SEARCH("N/A",J3237)))</formula>
    </cfRule>
  </conditionalFormatting>
  <conditionalFormatting sqref="J2306">
    <cfRule type="containsText" dxfId="44" priority="8" operator="containsText" text="Working">
      <formula>NOT(ISERROR(SEARCH("Working",J2306)))</formula>
    </cfRule>
  </conditionalFormatting>
  <conditionalFormatting sqref="J2306">
    <cfRule type="containsText" dxfId="43" priority="7" operator="containsText" text="Spare">
      <formula>NOT(ISERROR(SEARCH("Spare",J2306)))</formula>
    </cfRule>
  </conditionalFormatting>
  <conditionalFormatting sqref="J2306">
    <cfRule type="containsText" dxfId="42" priority="6" operator="containsText" text="Lost Dongle">
      <formula>NOT(ISERROR(SEARCH("Lost Dongle",J2306)))</formula>
    </cfRule>
  </conditionalFormatting>
  <conditionalFormatting sqref="J2306">
    <cfRule type="containsText" dxfId="41" priority="5" operator="containsText" text="N/A">
      <formula>NOT(ISERROR(SEARCH("N/A",J2306)))</formula>
    </cfRule>
  </conditionalFormatting>
  <conditionalFormatting sqref="J2440">
    <cfRule type="containsText" dxfId="40" priority="4" operator="containsText" text="Working">
      <formula>NOT(ISERROR(SEARCH("Working",J2440)))</formula>
    </cfRule>
  </conditionalFormatting>
  <conditionalFormatting sqref="J2440">
    <cfRule type="containsText" dxfId="39" priority="3" operator="containsText" text="Spare">
      <formula>NOT(ISERROR(SEARCH("Spare",J2440)))</formula>
    </cfRule>
  </conditionalFormatting>
  <conditionalFormatting sqref="J2440">
    <cfRule type="containsText" dxfId="38" priority="2" operator="containsText" text="Lost Dongle">
      <formula>NOT(ISERROR(SEARCH("Lost Dongle",J2440)))</formula>
    </cfRule>
  </conditionalFormatting>
  <conditionalFormatting sqref="J2440">
    <cfRule type="containsText" dxfId="37" priority="1" operator="containsText" text="N/A">
      <formula>NOT(ISERROR(SEARCH("N/A",J2440)))</formula>
    </cfRule>
  </conditionalFormatting>
  <dataValidations count="10">
    <dataValidation allowBlank="1" showInputMessage="1" showErrorMessage="1" sqref="J2:J62 L1219:L1225 J1192:J1451 J93:J97 J1875:J1895 J520:J602 J99:J100 J137:J341 L1164 J1177:J1190 J343:J506 J604:J706 L1335:L1340 L1562:L1563 J1453:J1751 J893:J1175 J1753:J1873 J508:J518 J75:J91 J66:J72 J103:J135 J64 J1897:J2108 J708:J891 J3239:J1048576 J2110:J2305 J2307:J2439 J2441:J3236" xr:uid="{62160708-E7EF-49C3-B678-9EAB22DF4A35}"/>
    <dataValidation type="list" allowBlank="1" showInputMessage="1" showErrorMessage="1" sqref="I63:J63 J73:J74 J342 J507 J603 J707 J1752 I3:I62 J101:J102 I98:J98 J1191 J1452 J1176 I99:I1895 J65 I1897:I2511 J92 J1874 J519 J2109 I64:I97 J892 J3237:J3238 I2536:I1048576 J2306 J2440" xr:uid="{F71E3E8F-E5FC-469B-88D7-403FCD00C4F7}">
      <formula1>"Spare, Working, Defective, Lost Dongle"</formula1>
    </dataValidation>
    <dataValidation type="list" allowBlank="1" showInputMessage="1" showErrorMessage="1" sqref="I2512:I2535" xr:uid="{B9BD7B16-8EF0-4FB0-BEE2-5F8C96D2A5C2}">
      <formula1>"Spare, Working, Defective, Lost Dongle, N/A"</formula1>
    </dataValidation>
    <dataValidation type="list" allowBlank="1" showInputMessage="1" showErrorMessage="1" sqref="K1:K2" xr:uid="{85500981-6CDD-4121-B5C7-6A93377E7D30}">
      <formula1>"WFH, Hybrid - Ortigas, Hybrid - Cebu, Hybrid - Alabang, Hybrid - Pampanga, SD - Ortigas, SD - Cebu, SD - Alabang, SD - Pampanga"</formula1>
    </dataValidation>
    <dataValidation type="list" allowBlank="1" showInputMessage="1" showErrorMessage="1" sqref="K3:K1895 K1897:K1048576" xr:uid="{25D29290-AC53-4635-A1B5-6A2E7D8AC823}">
      <formula1>"SD - South Africa, WFH - Ortigas, WFH - Cebu, WFH - Alabang, WFH - Pampanga, Hybrid - Ortigas, Hybrid - Cebu, Hybrid - Alabang, Hybrid - Pampanga, SD - Ortigas, SD - Cebu, SD - Alabang, SD - Pampanga"</formula1>
    </dataValidation>
    <dataValidation type="list" allowBlank="1" showInputMessage="1" showErrorMessage="1" sqref="M3:M345 N346 M347:M1048576" xr:uid="{FFD4A250-DA30-40DB-B082-2E67A481CFA0}">
      <formula1>"Joe Dela Paz, Alvin Patrick Bayani, Joey Boy Corsino, Adrian Fabonan, Intern IT"</formula1>
    </dataValidation>
    <dataValidation showInputMessage="1" showErrorMessage="1" sqref="B2767" xr:uid="{FC8720DB-828C-40D7-9A90-2207529EB130}"/>
    <dataValidation type="custom" showInputMessage="1" showErrorMessage="1" sqref="A2:A100 A115:A3445 A102:A113 B2829 B2836 B2794:B2795 B2783 B733 B2792 B2807 B2798 B2800 B2803:B2805 B2779 B2822 B3062:B3238" xr:uid="{F6F145EE-AC31-4D96-9EFB-00C74868515B}">
      <formula1>COUNTIF(A:A,A2)&gt;1</formula1>
    </dataValidation>
    <dataValidation type="custom" errorStyle="warning" showInputMessage="1" showErrorMessage="1" sqref="A101" xr:uid="{783A86E5-E3FB-4337-96F5-612E9CF55587}">
      <formula1>COUNTIF(A:A,A101)&gt;1</formula1>
    </dataValidation>
    <dataValidation type="custom" showInputMessage="1" showErrorMessage="1" sqref="A114:B114" xr:uid="{7F067694-52AA-4B13-AAA2-10A6B6775764}">
      <formula1>COUNTIF(A:A,A100000)&gt;1</formula1>
    </dataValidation>
  </dataValidations>
  <hyperlinks>
    <hyperlink ref="E66" r:id="rId1" tooltip="Search Web" display="http://www.google.com/search?hl=en&amp;q=Dell+Inc.%20OptiPlex+7040" xr:uid="{45892C3F-47A2-4085-ADA1-7B058122315A}"/>
    <hyperlink ref="E68" r:id="rId2" tooltip="Search Web" display="http://www.google.com/search?hl=en&amp;q=Dell+Inc.%20OptiPlex+7040" xr:uid="{3536C018-45A7-4E2E-80CE-39FAAF33475D}"/>
    <hyperlink ref="E82" r:id="rId3" tooltip="Search Web" display="http://www.google.com/search?hl=en&amp;q=Dell%20Inc.%20OptiPlex%207040" xr:uid="{F42D41CC-A6F1-4E45-ADA2-E5A0FFD5F8B8}"/>
    <hyperlink ref="E78" r:id="rId4" tooltip="Search Web" display="http://www.google.com/search?hl=en&amp;q=Dell%20Inc.%20OptiPlex%207040" xr:uid="{90EB49D9-943C-4AD7-AD83-91105508E480}"/>
    <hyperlink ref="E70" r:id="rId5" tooltip="Search Web" display="http://www.google.com/search?hl=en&amp;q=Dell%20Inc.%20OptiPlex%207040" xr:uid="{D28EE665-B99A-4B63-BC3C-23875C2DD3AF}"/>
    <hyperlink ref="E58" r:id="rId6" tooltip="Search Web" display="http://www.google.com/search?hl=en&amp;q=Dell%20Inc.%20OptiPlex%207040" xr:uid="{AB4EA32A-C205-4309-8225-9427B289EB87}"/>
    <hyperlink ref="E75" r:id="rId7" tooltip="Search Web" display="http://www.google.com/search?hl=en&amp;q=Dell%20Inc.%20OptiPlex%207040" xr:uid="{CA5E97CF-2032-469D-A937-9F9875586460}"/>
    <hyperlink ref="E85" r:id="rId8" tooltip="Search Web" display="http://www.google.com/search?hl=en&amp;q=Dell%20Inc.%20OptiPlex%207040" xr:uid="{A35184AD-D6BC-4389-9139-8590C1A62676}"/>
    <hyperlink ref="E61" r:id="rId9" tooltip="Search Web" display="http://www.google.com/search?hl=en&amp;q=Dell%20Inc.%20OptiPlex%207040" xr:uid="{8C1F845A-B369-472F-9BB9-597E737DAB70}"/>
    <hyperlink ref="E69" r:id="rId10" tooltip="Search Web" display="http://www.google.com/search?hl=en&amp;q=Dell%20Inc.%20OptiPlex%207040" xr:uid="{DF1BB198-E486-4DFC-84BD-C44E0B9E0C9F}"/>
    <hyperlink ref="E84" r:id="rId11" tooltip="Search Web" display="http://www.google.com/search?hl=en&amp;q=Dell%20Inc.%20OptiPlex%207040" xr:uid="{E1534E8C-75A4-4E7C-B2D1-93EA1AD91141}"/>
    <hyperlink ref="E76" r:id="rId12" tooltip="Search Web" display="http://www.google.com/search?hl=en&amp;q=Dell%20Inc.%20OptiPlex%207040" xr:uid="{C038FE11-A1C8-444F-8816-E5ACA26D29FB}"/>
    <hyperlink ref="E72" r:id="rId13" tooltip="Search Web" display="http://www.google.com/search?hl=en&amp;q=Dell%20Inc.%20OptiPlex%207040" xr:uid="{44413C5F-1B2E-42A5-A9E8-CE90A4794D79}"/>
    <hyperlink ref="E49" r:id="rId14" tooltip="Search Web" display="http://www.google.com/search?hl=en&amp;q=Dell%20Inc.%20OptiPlex%207040" xr:uid="{52AF83FE-29ED-4978-9C2A-A0C07AFFB26A}"/>
    <hyperlink ref="E43" r:id="rId15" tooltip="Search Web" display="http://www.google.com/search?hl=en&amp;q=Dell%20Inc.%20OptiPlex%207040" xr:uid="{E05BA7C8-B811-4FFD-AE8D-CE24F9349BDA}"/>
    <hyperlink ref="E65" r:id="rId16" tooltip="Search Web" display="http://www.google.com/search?hl=en&amp;q=Dell%20Inc.%20OptiPlex%207040" xr:uid="{644C5A19-2794-4FAD-95AE-6878A8C27B88}"/>
    <hyperlink ref="E83" r:id="rId17" tooltip="Search Web" display="http://www.google.com/search?hl=en&amp;q=Dell%20Inc.%20OptiPlex%207040" xr:uid="{D5B9208D-1F44-4934-B362-FA98675BFCB0}"/>
    <hyperlink ref="E51" r:id="rId18" tooltip="Search Web" display="http://www.google.com/search?hl=en&amp;q=Dell%20Inc.%20OptiPlex%207040" xr:uid="{98A58694-AF1B-477B-B0CD-D6BD7BCA8035}"/>
    <hyperlink ref="E53" r:id="rId19" tooltip="Search Web" display="http://www.google.com/search?hl=en&amp;q=Dell%20Inc.%20OptiPlex%207040" xr:uid="{7BDD3C20-51BA-410C-A108-E53BB93D4B37}"/>
    <hyperlink ref="E57" r:id="rId20" tooltip="Search Web" display="http://www.google.com/search?hl=en&amp;q=Dell%20Inc.%20OptiPlex%207040" xr:uid="{356A411A-D4C3-476E-83B3-B08060E17151}"/>
    <hyperlink ref="E56" r:id="rId21" tooltip="Search Web" display="http://www.google.com/search?hl=en&amp;q=Dell%20Inc.%20OptiPlex%207040" xr:uid="{86895DE0-A6C5-43DD-A6A2-1F35F0D0693A}"/>
    <hyperlink ref="E60" r:id="rId22" tooltip="Search Web" display="http://www.google.com/search?hl=en&amp;q=Dell%20Inc.%20OptiPlex%207040" xr:uid="{30F22D63-CD1D-4CF1-8F4D-D2CDEFFBF3CE}"/>
    <hyperlink ref="E59" r:id="rId23" tooltip="Search Web" display="http://www.google.com/search?hl=en&amp;q=Dell%20Inc.%20OptiPlex%207040" xr:uid="{BAEDE426-1FC2-4F53-A203-DCDB8A1F17A1}"/>
    <hyperlink ref="E319" r:id="rId24" tooltip="Search Web" display="http://www.google.com/search?hl=en&amp;q=Dell+Inc.%20OptiPlex+7460+AIO" xr:uid="{DF8121F9-573D-4D06-8A2F-31581E7F6E53}"/>
    <hyperlink ref="E321" r:id="rId25" tooltip="Search Web" display="http://www.google.com/search?hl=en&amp;q=Dell+Inc.%20OptiPlex+7460+AIO" xr:uid="{2BC6E489-FF50-4DF4-A8B2-02A8829769E6}"/>
    <hyperlink ref="E320" r:id="rId26" tooltip="Search Web" display="http://www.google.com/search?hl=en&amp;q=Dell+Inc.%20OptiPlex+7460+AIO" xr:uid="{37E9C2A3-B04C-44E5-AC83-59C1DD535594}"/>
    <hyperlink ref="E258" r:id="rId27" tooltip="Search Web" display="http://www.google.com/search?hl=en&amp;q=Dell+Inc.%20OptiPlex+7460+AIO" xr:uid="{67E73249-6993-46F2-8FC8-5664F369BC90}"/>
    <hyperlink ref="E42" r:id="rId28" tooltip="Search Web" display="http://www.google.com/search?hl=en&amp;q=Dell%20Inc.%20OptiPlex%207040" xr:uid="{93B4B4F0-FE1C-41FA-BD62-EA7B621119B8}"/>
    <hyperlink ref="E44" r:id="rId29" tooltip="Search Web" display="http://www.google.com/search?hl=en&amp;q=Dell%20Inc.%20OptiPlex%207040" xr:uid="{07E3F1A8-8816-4039-B91C-14CF073D0AEC}"/>
    <hyperlink ref="E86" r:id="rId30" tooltip="Search Web" display="http://www.google.com/search?hl=en&amp;q=Dell%20Inc.%20OptiPlex%207040" xr:uid="{BA570716-ED51-4A1A-969F-8A6141B6D771}"/>
    <hyperlink ref="E87" r:id="rId31" tooltip="Search Web" display="http://www.google.com/search?hl=en&amp;q=Dell%20Inc.%20OptiPlex%207040" xr:uid="{06C92BED-476D-4BC3-A68F-442A905F869B}"/>
    <hyperlink ref="E77" r:id="rId32" tooltip="Search Web" display="http://www.google.com/search?hl=en&amp;q=Dell%20Inc.%20OptiPlex%207040" xr:uid="{9F7A9B4D-F1A2-46DF-9677-A21C5DE7407F}"/>
    <hyperlink ref="E47" r:id="rId33" tooltip="Search Web" display="http://www.google.com/search?hl=en&amp;q=Dell%20Inc.%20OptiPlex%207040" xr:uid="{97417D18-09B7-4FDB-A274-6418374789E3}"/>
    <hyperlink ref="E48" r:id="rId34" tooltip="Search Web" display="http://www.google.com/search?hl=en&amp;q=Dell%20Inc.%20OptiPlex%207040" xr:uid="{7661F36F-EC05-4D65-B737-73FB5EC6CFB5}"/>
    <hyperlink ref="E81" r:id="rId35" tooltip="Search Web" display="http://www.google.com/search?hl=en&amp;q=Dell%20Inc.%20OptiPlex%207040" xr:uid="{ECD8EF20-4B60-461B-B48E-C20DA72B8BEE}"/>
    <hyperlink ref="E100" r:id="rId36" tooltip="Search Web" display="http://www.google.com/search?hl=en&amp;q=Dell%20Inc.%20OptiPlex%207040" xr:uid="{A2DD4997-45E0-4D05-82D7-9D92D9176D13}"/>
    <hyperlink ref="E52" r:id="rId37" tooltip="Search Web" display="http://www.google.com/search?hl=en&amp;q=Dell%20Inc.%20OptiPlex%207040" xr:uid="{70E3103D-43C0-4053-98AA-E77953906772}"/>
    <hyperlink ref="E55" r:id="rId38" tooltip="Search Web" display="http://www.google.com/search?hl=en&amp;q=Dell%20Inc.%20OptiPlex%207040" xr:uid="{CBCCF658-BB0A-49DD-889C-991EC57EBA72}"/>
    <hyperlink ref="E63" r:id="rId39" tooltip="Search Web" display="http://www.google.com/search?hl=en&amp;q=Dell%20Inc.%20OptiPlex%207040" xr:uid="{1B7C6CB9-74FF-4C3D-93E8-D8EA5464B43B}"/>
    <hyperlink ref="E64" r:id="rId40" tooltip="Search Web" display="http://www.google.com/search?hl=en&amp;q=Dell%20Inc.%20OptiPlex%207040" xr:uid="{F999F061-3FCD-45F7-A819-CD40AFB68CA2}"/>
    <hyperlink ref="E67" r:id="rId41" tooltip="Search Web" display="http://www.google.com/search?hl=en&amp;q=Dell+Inc.%20OptiPlex+7040" xr:uid="{C4B68FE6-B9AA-4614-8A21-C094CBD408AC}"/>
    <hyperlink ref="E71" r:id="rId42" tooltip="Search Web" display="http://www.google.com/search?hl=en&amp;q=Dell%20Inc.%20OptiPlex%207040" xr:uid="{A4042B05-78B0-4FB1-82E6-B2411C856997}"/>
    <hyperlink ref="E73" r:id="rId43" tooltip="Search Web" display="http://www.google.com/search?hl=en&amp;q=Dell%20Inc.%20OptiPlex%207040" xr:uid="{46616B54-6B52-4E38-AC1C-058F0840FC7F}"/>
    <hyperlink ref="E45" r:id="rId44" tooltip="Search Web" display="http://www.google.com/search?hl=en&amp;q=Dell%20Inc.%20OptiPlex%207040" xr:uid="{DC077921-FE05-4E3D-A188-EC3624F0AF89}"/>
    <hyperlink ref="E168:E170" r:id="rId45" display="94C8BS2" xr:uid="{C04571B1-FB7C-494E-AB2D-51A4E79A9500}"/>
    <hyperlink ref="E333" r:id="rId46" display="94C8BS2" xr:uid="{12192606-DB12-4295-9EDB-13727B649BBC}"/>
    <hyperlink ref="E79" r:id="rId47" tooltip="Search Web" display="http://www.google.com/search?hl=en&amp;q=Dell%20Inc.%20OptiPlex%207040" xr:uid="{C19D9B43-44C6-4FC7-9280-0495B6AED239}"/>
    <hyperlink ref="E28" r:id="rId48" tooltip="Search Web" display="http://www.google.com/search?hl=en&amp;q=Dell%20Inc.%20OptiPlex%207040" xr:uid="{7FB12A0A-9C52-4070-A4D7-AF53AF790D13}"/>
    <hyperlink ref="E80" r:id="rId49" display="94C8BS2" xr:uid="{7DAABEC5-E7C7-4732-8861-1374FDCBCC68}"/>
    <hyperlink ref="E322" r:id="rId50" tooltip="Search Web" display="http://www.google.com/search?hl=en&amp;q=Dell+Inc.%20OptiPlex+7460+AIO" xr:uid="{C3BD3714-E45F-451B-A675-388FEEB4409A}"/>
    <hyperlink ref="E317" r:id="rId51" tooltip="Search Web" display="http://www.google.com/search?hl=en&amp;q=Dell+Inc.%20OptiPlex+7460+AIO" xr:uid="{83BB51D0-D4A4-453C-A83D-181450B31084}"/>
    <hyperlink ref="E337" r:id="rId52" xr:uid="{2F01484F-6015-48B2-819B-1C4AD384030A}"/>
    <hyperlink ref="E50" r:id="rId53" tooltip="Search Web" display="http://www.google.com/search?hl=en&amp;q=Dell%20Inc.%20OptiPlex%207040" xr:uid="{478088EE-274C-46BC-A595-492B125F7699}"/>
    <hyperlink ref="E46" r:id="rId54" tooltip="Search Web" display="http://www.google.com/search?hl=en&amp;q=Dell%20Inc.%20OptiPlex%207040" xr:uid="{EBF94892-F91F-4CAA-8572-0E880B47C3A8}"/>
    <hyperlink ref="E54" r:id="rId55" tooltip="Search Web" display="http://www.google.com/search?hl=en&amp;q=Dell%20Inc.%20OptiPlex%207040" xr:uid="{BB1EF3AC-6DA9-47C8-8DC2-19C1E024DAF0}"/>
    <hyperlink ref="E347" r:id="rId56" xr:uid="{4CC26B5C-F3BB-4F2C-99AC-3CF05F464C0A}"/>
    <hyperlink ref="E349" r:id="rId57" xr:uid="{ACE4B983-78D7-4106-8501-D4A17796E4E1}"/>
    <hyperlink ref="E352" r:id="rId58" xr:uid="{6B33C722-A950-428A-A44A-95A64D85CA14}"/>
    <hyperlink ref="E350" r:id="rId59" xr:uid="{7D521D64-2923-4921-BC76-A5802E0CB5BD}"/>
    <hyperlink ref="E351" r:id="rId60" xr:uid="{5D9DB438-C61B-47DF-9A43-3209D5A0D237}"/>
    <hyperlink ref="E354" r:id="rId61" xr:uid="{033473FE-D56F-4827-9460-94AD1291E784}"/>
    <hyperlink ref="E353" r:id="rId62" xr:uid="{20668A77-8698-46AE-9DBA-3E37E3144BBB}"/>
    <hyperlink ref="E355" r:id="rId63" xr:uid="{667589F9-F548-45C5-82AC-8EEFCA254AF9}"/>
    <hyperlink ref="E356" r:id="rId64" xr:uid="{1D514C4C-1C3D-4FD3-8099-3372F9FBC044}"/>
    <hyperlink ref="E357" r:id="rId65" xr:uid="{8E7A8302-E849-403D-8D6F-EFB710C65A49}"/>
    <hyperlink ref="E358" r:id="rId66" xr:uid="{7DD860A0-BDC2-400B-8697-95243863E322}"/>
    <hyperlink ref="E359" r:id="rId67" xr:uid="{20BD590A-50FE-46BC-9230-13002972195C}"/>
    <hyperlink ref="E360" r:id="rId68" xr:uid="{7654DAAB-0CCC-42DD-B370-9911AA46CC62}"/>
    <hyperlink ref="E361" r:id="rId69" xr:uid="{3502B5FC-29E3-48FA-89F5-3E32E130B607}"/>
    <hyperlink ref="E362" r:id="rId70" xr:uid="{DF6C9CE8-79AC-44B2-8F18-26764DC772EF}"/>
    <hyperlink ref="E363" r:id="rId71" xr:uid="{205FAEA6-6A50-4A46-AF4C-AB2D298A8268}"/>
    <hyperlink ref="E364" r:id="rId72" xr:uid="{D3A774AB-1489-4165-9D9A-88AEE60F7959}"/>
    <hyperlink ref="E365" r:id="rId73" xr:uid="{863619E6-3AA2-4983-8833-5B0099E3055B}"/>
    <hyperlink ref="E366" r:id="rId74" xr:uid="{8C073881-471B-4C72-9A06-7A9C5BF75C41}"/>
    <hyperlink ref="E367" r:id="rId75" xr:uid="{6EC6FC0C-E78B-4881-BABB-746E1A3B899F}"/>
    <hyperlink ref="E368" r:id="rId76" xr:uid="{322D4C1E-63A3-4135-BA2E-F7E808A50D2F}"/>
    <hyperlink ref="E369" r:id="rId77" xr:uid="{A05953EF-DD85-42DB-889D-4A2599FAEC8E}"/>
    <hyperlink ref="E370" r:id="rId78" xr:uid="{A78D608A-AF97-42A4-85F1-7A300161D2A2}"/>
    <hyperlink ref="E381" r:id="rId79" xr:uid="{EDBC60B6-FECE-4135-A7D5-5611A83A8F91}"/>
    <hyperlink ref="E371" r:id="rId80" xr:uid="{D62D8A01-B936-47A5-9337-C38ECCC4F033}"/>
    <hyperlink ref="E372" r:id="rId81" xr:uid="{1AE39B4E-0028-4ACB-A93A-9D3AA3275BE8}"/>
    <hyperlink ref="E373" r:id="rId82" xr:uid="{1CC6B08B-F1CF-4791-AEE1-92038A00A719}"/>
    <hyperlink ref="E374" r:id="rId83" xr:uid="{165A6FEB-F64A-43B2-B600-AB3B2E7751AC}"/>
    <hyperlink ref="E375" r:id="rId84" xr:uid="{5CD78F8E-3AD9-442E-BADF-62263E0331FB}"/>
    <hyperlink ref="E377" r:id="rId85" xr:uid="{6EBD0163-2BA0-4364-931B-A7402EA084AD}"/>
    <hyperlink ref="E378" r:id="rId86" xr:uid="{903F1EEE-3701-476D-A6C1-B4BBBBE953E4}"/>
    <hyperlink ref="E379" r:id="rId87" xr:uid="{0249712B-816F-4FCF-86B3-5952752AD349}"/>
    <hyperlink ref="E380" r:id="rId88" xr:uid="{84A78141-8A14-43F0-85A8-FDBE979ADF61}"/>
    <hyperlink ref="E382" r:id="rId89" xr:uid="{974E3913-688D-4F0B-A178-17793ADF1D5A}"/>
    <hyperlink ref="E383" r:id="rId90" xr:uid="{929FE2FD-6D65-4995-A162-FCA749F40F77}"/>
    <hyperlink ref="E384" r:id="rId91" xr:uid="{77DD8250-19EF-4FAB-A65A-3B2A67A42F5E}"/>
    <hyperlink ref="E385" r:id="rId92" xr:uid="{D4FA8E7A-7D03-4FF9-ADE4-8D986DF088A5}"/>
    <hyperlink ref="E386" r:id="rId93" xr:uid="{9DBFC920-9E1A-40FC-B503-CF9FA1B3EAA6}"/>
    <hyperlink ref="E387" r:id="rId94" xr:uid="{C73D01E4-53BE-4ACA-A7BD-334FAC53EF3A}"/>
    <hyperlink ref="E388" r:id="rId95" xr:uid="{D3E7AC93-D2AB-4DB3-A004-ED51399B1AF7}"/>
    <hyperlink ref="E389" r:id="rId96" xr:uid="{33E9D2F7-7F98-40A7-AB3A-FD6CD9FCFFB0}"/>
    <hyperlink ref="E390" r:id="rId97" xr:uid="{3C92E5C7-500B-45FB-AD8A-5272580747DB}"/>
    <hyperlink ref="E392" r:id="rId98" xr:uid="{DFC23F14-9E81-4105-A1E1-4EA334B3EEFB}"/>
    <hyperlink ref="E391" r:id="rId99" xr:uid="{707F809A-3F3B-4E34-BDCF-3B034E98177C}"/>
    <hyperlink ref="E393" r:id="rId100" xr:uid="{CF01DB11-5040-487D-A0FE-8A0DC875951A}"/>
    <hyperlink ref="E110" r:id="rId101" tooltip="Search Web" display="http://www.google.com/search?hl=en&amp;q=Dell+Inc.%20OptiPlex+7460+AIO" xr:uid="{6BB20E18-50A6-4765-A4BD-A20083BA5AE0}"/>
    <hyperlink ref="E117" r:id="rId102" tooltip="Search Web" display="http://www.google.com/search?hl=en&amp;q=Dell+Inc.%20OptiPlex+7460+AIO" xr:uid="{CA1E8046-CE24-4B91-A3C6-260754B589EC}"/>
    <hyperlink ref="E120" r:id="rId103" tooltip="Search Web" display="http://www.google.com/search?hl=en&amp;q=Dell+Inc.%20OptiPlex+7460+AIO" xr:uid="{32E6EFFB-266E-45CB-B801-35562F254A36}"/>
    <hyperlink ref="E121" r:id="rId104" tooltip="Search Web" display="http://www.google.com/search?hl=en&amp;q=Dell+Inc.%20OptiPlex+7460+AIO" xr:uid="{516682C8-B34B-4D95-AB9E-D04255F1BD3D}"/>
    <hyperlink ref="E472" r:id="rId105" xr:uid="{A48FF207-1926-4DED-8736-55C4E420EAD3}"/>
    <hyperlink ref="E477" r:id="rId106" xr:uid="{AC6C0144-C426-45D8-9B3B-A718A3737A8C}"/>
    <hyperlink ref="E476" r:id="rId107" xr:uid="{514F9A5E-FB37-4D9A-B394-0B8DCB3E6A06}"/>
    <hyperlink ref="E490" r:id="rId108" xr:uid="{1BBF1D8F-5A96-409F-AD11-6A361EC988CB}"/>
    <hyperlink ref="E507" r:id="rId109" xr:uid="{202D1764-7A75-4043-BF69-0045DBE9AE34}"/>
    <hyperlink ref="E541" r:id="rId110" xr:uid="{9A0158CD-1E01-4958-8DA8-776B0DF28423}"/>
    <hyperlink ref="E508" r:id="rId111" xr:uid="{41D1C718-F6A3-48E3-862E-7D3E2E79D8B7}"/>
    <hyperlink ref="E469" r:id="rId112" xr:uid="{214AC43A-D3BB-4335-A0B8-50CCB160C58D}"/>
    <hyperlink ref="E468" r:id="rId113" xr:uid="{B3FCC8DE-0BA5-4BFC-ACB0-80D049143802}"/>
    <hyperlink ref="E480" r:id="rId114" xr:uid="{6B714165-2A78-4F6D-A077-E8284F15C550}"/>
    <hyperlink ref="E470" r:id="rId115" xr:uid="{7D5D879B-8EEE-43E3-ABA3-8B555560C91F}"/>
    <hyperlink ref="E540" r:id="rId116" xr:uid="{A39E48C4-69BC-43DA-8246-74DA62DC21D3}"/>
    <hyperlink ref="E479" r:id="rId117" xr:uid="{C27EC423-199C-495F-9D6E-B1A621356D7B}"/>
    <hyperlink ref="E549" r:id="rId118" xr:uid="{38009342-4348-4897-BE4A-B44B493DF585}"/>
    <hyperlink ref="E463" r:id="rId119" xr:uid="{F4AB2752-BD72-48FE-B63F-C9338E08E8F5}"/>
    <hyperlink ref="E462" r:id="rId120" xr:uid="{736075E5-FDF9-45AB-B82B-D9BF1980C50C}"/>
    <hyperlink ref="E464" r:id="rId121" xr:uid="{931B58EE-1D38-4974-A925-48994F47A90B}"/>
    <hyperlink ref="E465" r:id="rId122" xr:uid="{437744E3-EC0B-430B-A95C-4553921003CC}"/>
    <hyperlink ref="E466" r:id="rId123" xr:uid="{37E5247D-0072-400B-BFB8-9023D4677972}"/>
    <hyperlink ref="E467" r:id="rId124" xr:uid="{2BDEEDD7-D0B1-4560-98A3-FCD32591E01B}"/>
    <hyperlink ref="E471" r:id="rId125" xr:uid="{26646144-CC33-4E50-B407-41DB723170C9}"/>
    <hyperlink ref="E473" r:id="rId126" xr:uid="{265159E9-5636-4C12-80BC-B82B9F6DB050}"/>
    <hyperlink ref="E474" r:id="rId127" xr:uid="{4FC1D6FD-8F0D-4E94-B04F-1FC62FEC2150}"/>
    <hyperlink ref="E481" r:id="rId128" xr:uid="{FEDA5A73-50B8-4416-AADF-DBF398445180}"/>
    <hyperlink ref="E482" r:id="rId129" xr:uid="{23701FE8-4A61-4D12-BBE2-9A7C0A423D46}"/>
    <hyperlink ref="E483" r:id="rId130" xr:uid="{7FE9594D-B0C0-4407-A935-BC9448F61928}"/>
    <hyperlink ref="E485" r:id="rId131" xr:uid="{F52B3097-5017-46EA-ACEC-71ED86AE53AD}"/>
    <hyperlink ref="E484" r:id="rId132" xr:uid="{5D20A61C-5F69-4714-9E81-B880040F9DCA}"/>
    <hyperlink ref="E486" r:id="rId133" xr:uid="{451A520A-5562-4C65-8C73-9368A87DA756}"/>
    <hyperlink ref="E487" r:id="rId134" xr:uid="{1F6B8C82-7B31-4C03-9C0D-D3229790699C}"/>
    <hyperlink ref="E489" r:id="rId135" xr:uid="{5112135E-3B22-4EE8-AF27-933B989C7BFA}"/>
    <hyperlink ref="E491" r:id="rId136" xr:uid="{C0543F5B-EAC6-4610-A792-F78E84B33BC9}"/>
    <hyperlink ref="E492" r:id="rId137" xr:uid="{302F0465-9BD1-420B-B740-24E99DA42034}"/>
    <hyperlink ref="E493" r:id="rId138" xr:uid="{4FFAAA95-E411-4186-955D-648635A44371}"/>
    <hyperlink ref="E494" r:id="rId139" xr:uid="{4214C7BB-134D-49A0-96FE-605D14AE1773}"/>
    <hyperlink ref="E495" r:id="rId140" xr:uid="{94428675-1592-4BF3-B177-F36B3985C2D1}"/>
    <hyperlink ref="E496" r:id="rId141" xr:uid="{5AFAC8AB-87CF-4912-A23D-D4E9F687DBBA}"/>
    <hyperlink ref="E497" r:id="rId142" xr:uid="{1D42C437-AF95-407F-B536-418A14A49E4E}"/>
    <hyperlink ref="E498" r:id="rId143" xr:uid="{02269527-F2D5-4421-9C72-72A04AE1AB95}"/>
    <hyperlink ref="E499" r:id="rId144" xr:uid="{977F2BC7-4016-4E87-9CBB-5B2BD51E28D1}"/>
    <hyperlink ref="E500" r:id="rId145" xr:uid="{75EA9EB6-B6DD-4187-9CC0-94E65D37810A}"/>
    <hyperlink ref="E501" r:id="rId146" xr:uid="{97C7D613-5688-4568-97B9-4C486CF041AD}"/>
    <hyperlink ref="E502" r:id="rId147" xr:uid="{F8599260-2FCD-4A50-A722-EEDD1E40B47F}"/>
    <hyperlink ref="E503" r:id="rId148" xr:uid="{99343317-E26F-4B4B-8EF2-5D797C42912C}"/>
    <hyperlink ref="E504" r:id="rId149" xr:uid="{B2747E3F-77BB-4999-B50B-D68061DD002F}"/>
    <hyperlink ref="E505" r:id="rId150" xr:uid="{FFB54A19-3E52-4D58-A77A-C6E8575A2E82}"/>
    <hyperlink ref="E506" r:id="rId151" xr:uid="{5601BB98-F8E9-4D07-A886-4B9D3A006B4B}"/>
    <hyperlink ref="E510" r:id="rId152" xr:uid="{AB21B238-0A46-41F9-BB13-FD9BBD443D14}"/>
    <hyperlink ref="E511" r:id="rId153" xr:uid="{53903665-8BBE-4638-A155-1AD111191CDF}"/>
    <hyperlink ref="E512" r:id="rId154" xr:uid="{32C8A7F0-944F-47D2-A68D-DA07ADC7FAD6}"/>
    <hyperlink ref="E513" r:id="rId155" xr:uid="{7160D54D-730F-4F5B-A5C3-8846B9FB96E0}"/>
    <hyperlink ref="E514" r:id="rId156" xr:uid="{770EB7DF-5B63-42DD-9B15-4C29B704EBC7}"/>
    <hyperlink ref="E515" r:id="rId157" xr:uid="{5E6D668A-B989-49DE-A0AB-71EBBA5150B7}"/>
    <hyperlink ref="E516" r:id="rId158" xr:uid="{7BE35280-B09A-4322-9B55-A10E78D4371E}"/>
    <hyperlink ref="E517" r:id="rId159" xr:uid="{C1C967F4-7FBA-4B36-9B39-0428A90974D9}"/>
    <hyperlink ref="E518" r:id="rId160" xr:uid="{D1ADF6E1-619A-4BB4-8C73-0144712945C2}"/>
    <hyperlink ref="E519" r:id="rId161" xr:uid="{142484D5-6E81-47FF-814E-3040798ADAF4}"/>
    <hyperlink ref="E520" r:id="rId162" xr:uid="{2DDA07D4-C690-4530-8B6F-48693EA0E7F7}"/>
    <hyperlink ref="E521" r:id="rId163" xr:uid="{328BB92F-ED4C-421F-9FA2-2A3AC1142B81}"/>
    <hyperlink ref="E522" r:id="rId164" xr:uid="{F31D8D6F-7450-401C-845D-8C4EF70E433C}"/>
    <hyperlink ref="E523" r:id="rId165" xr:uid="{858F385B-8301-4BBA-BC64-30CA43A31879}"/>
    <hyperlink ref="E524" r:id="rId166" xr:uid="{98604D1F-DE74-47A9-9C50-B8DAE349CBD9}"/>
    <hyperlink ref="E525" r:id="rId167" xr:uid="{677A100F-BED7-45FE-B3D2-41A4FE421B17}"/>
    <hyperlink ref="E526" r:id="rId168" xr:uid="{1B1E2632-4A03-44B6-AB74-706CF0146103}"/>
    <hyperlink ref="E527" r:id="rId169" xr:uid="{415AC303-DFEE-4D59-BBC4-0381C14340ED}"/>
    <hyperlink ref="E528" r:id="rId170" xr:uid="{694FFBE8-0FFF-4E3A-954D-312ED5D7EBCF}"/>
    <hyperlink ref="E529" r:id="rId171" xr:uid="{B4D69BCC-93CB-48BB-AC83-5957E2AD535B}"/>
    <hyperlink ref="E530" r:id="rId172" xr:uid="{A2E26ACA-5A38-4DBC-AA6B-6C899AAFD041}"/>
    <hyperlink ref="E531" r:id="rId173" xr:uid="{1325BD5F-43EB-4097-917A-0ECB1DF3872F}"/>
    <hyperlink ref="E532" r:id="rId174" xr:uid="{86C83112-3A47-4FC7-9B27-C9FF113258A1}"/>
    <hyperlink ref="E533" r:id="rId175" xr:uid="{8D1122A1-372E-4961-BA58-DDF410D4AEF1}"/>
    <hyperlink ref="E534" r:id="rId176" xr:uid="{CB122890-3146-4607-A0E7-46EFF38381A1}"/>
    <hyperlink ref="E535" r:id="rId177" xr:uid="{5B6925C1-2E30-4063-A1E3-A53CDFF414D7}"/>
    <hyperlink ref="E536" r:id="rId178" xr:uid="{D3864C6E-257F-484D-A130-9AC73F5F0DEE}"/>
    <hyperlink ref="E537" r:id="rId179" xr:uid="{5DE4F2AD-4CB8-4BEB-AEEF-CDCF5294B5D8}"/>
    <hyperlink ref="E538" r:id="rId180" xr:uid="{282BF015-768F-4B00-B64A-F8C1796798A8}"/>
    <hyperlink ref="E539" r:id="rId181" xr:uid="{F543C54F-7A51-4CD2-9353-061D2F2187A5}"/>
    <hyperlink ref="E542" r:id="rId182" xr:uid="{6868A740-D849-46C5-9086-29C6C7D05C07}"/>
    <hyperlink ref="E543" r:id="rId183" xr:uid="{1CD2ED6F-2040-4281-9DFD-4E56C539C3C4}"/>
    <hyperlink ref="E544" r:id="rId184" xr:uid="{28E402BF-DE8B-4AA5-9A47-6B9A99330939}"/>
    <hyperlink ref="E545" r:id="rId185" xr:uid="{FC7C79BE-0ABC-4C97-9CC1-3D2C9F168524}"/>
    <hyperlink ref="E546" r:id="rId186" xr:uid="{19EE7604-97A8-4454-B713-CF37674E4751}"/>
    <hyperlink ref="E547" r:id="rId187" xr:uid="{74B59312-040B-4F40-83AA-8BD3F67B8EE1}"/>
    <hyperlink ref="E548" r:id="rId188" xr:uid="{317C7E84-126C-4955-B4C8-636E319C48F2}"/>
    <hyperlink ref="E550" r:id="rId189" xr:uid="{556D98B8-3840-4090-AC43-5A145316326A}"/>
    <hyperlink ref="E551" r:id="rId190" xr:uid="{28BCDE7B-C954-4AB5-B1F7-F879C7A47CC4}"/>
    <hyperlink ref="E552" r:id="rId191" xr:uid="{F93847B6-7CA0-4358-A5CA-8B0165D611EB}"/>
    <hyperlink ref="E553" r:id="rId192" xr:uid="{9044480E-85E8-4BF1-8B92-1FC7223398DA}"/>
    <hyperlink ref="E554" r:id="rId193" xr:uid="{4693F132-4939-4B65-B472-DF849172A45F}"/>
    <hyperlink ref="E555" r:id="rId194" xr:uid="{89D17194-B284-48BA-81F9-A6E8B940D67F}"/>
    <hyperlink ref="E556" r:id="rId195" xr:uid="{3349664B-9DA4-4542-9C71-EB0D8472B11C}"/>
    <hyperlink ref="E557" r:id="rId196" xr:uid="{476C1AAF-B8F1-4C81-91F3-291D05AE501C}"/>
    <hyperlink ref="E558" r:id="rId197" xr:uid="{096528CF-0964-46B3-8853-0B032A30C2B0}"/>
    <hyperlink ref="E559" r:id="rId198" xr:uid="{22A71D06-A01F-4BCD-A663-AFC64ADB6E35}"/>
    <hyperlink ref="E560" r:id="rId199" xr:uid="{856EC5FF-F0CF-40C3-83DA-D3B42D212C61}"/>
    <hyperlink ref="E562" r:id="rId200" xr:uid="{D8EB727B-5147-4F10-9CAC-92D72EEA9908}"/>
    <hyperlink ref="E563" r:id="rId201" xr:uid="{DD516843-2AEC-441F-B171-222775639420}"/>
    <hyperlink ref="E564" r:id="rId202" xr:uid="{CB5DEBA9-0F4E-4075-B0C1-0CC411EA5700}"/>
    <hyperlink ref="E565" r:id="rId203" xr:uid="{C1B31FA0-3CF8-4D9C-BD6E-6A9A43B74C35}"/>
    <hyperlink ref="E566" r:id="rId204" xr:uid="{7C037B76-644E-485C-9F0E-7A731D56323B}"/>
    <hyperlink ref="E567" r:id="rId205" xr:uid="{43E536CA-D349-4B18-B2A9-60359516EBF6}"/>
    <hyperlink ref="E568" r:id="rId206" xr:uid="{DB6A06F9-B9FB-4E66-90CE-AD348C973A44}"/>
    <hyperlink ref="E569" r:id="rId207" xr:uid="{40825CD6-294F-41C6-947C-18D896D816D2}"/>
    <hyperlink ref="E570" r:id="rId208" xr:uid="{DD06E897-C2D2-48DE-A8CB-819CA574765B}"/>
    <hyperlink ref="E571" r:id="rId209" xr:uid="{A82427DF-8B4D-4CCF-864D-AC84B4842F67}"/>
    <hyperlink ref="E572" r:id="rId210" xr:uid="{EDCB0FD9-7354-47D8-AD1C-857BAFB84AC6}"/>
    <hyperlink ref="E573" r:id="rId211" xr:uid="{D5DF2454-2B2F-4B87-93A3-9F080843ADDF}"/>
    <hyperlink ref="E574" r:id="rId212" xr:uid="{7A2A2F36-BBC0-407F-A6A1-79B1081C1ABC}"/>
    <hyperlink ref="E575" r:id="rId213" xr:uid="{30037BB3-3618-4BD5-9EAF-5060B1C8D22A}"/>
    <hyperlink ref="E576" r:id="rId214" xr:uid="{D57532B1-E0E2-4DF6-AAB8-55E4556C4E64}"/>
    <hyperlink ref="E577" r:id="rId215" xr:uid="{BFF6B2E1-2A22-48CC-A17A-3C26B68396F5}"/>
    <hyperlink ref="E578" r:id="rId216" xr:uid="{A3280055-33BC-48A8-8539-808188220428}"/>
    <hyperlink ref="E579" r:id="rId217" xr:uid="{AE391288-0743-4B1A-8E62-64DAF23D61AA}"/>
    <hyperlink ref="E580" r:id="rId218" xr:uid="{4DA26566-9AC5-492F-A987-B19A1AB5C629}"/>
    <hyperlink ref="E581" r:id="rId219" xr:uid="{944E5334-55A1-408B-9D72-B08DC54D11EF}"/>
    <hyperlink ref="E582" r:id="rId220" xr:uid="{A7AAFD19-34A9-46BD-A447-540CF6F63536}"/>
    <hyperlink ref="E583" r:id="rId221" xr:uid="{887C8170-11C7-4608-80CD-E3CECDD885C4}"/>
    <hyperlink ref="E584" r:id="rId222" xr:uid="{C41D8584-25E5-48B4-918D-F7937DA5D109}"/>
    <hyperlink ref="E585" r:id="rId223" xr:uid="{2FD7C06C-266D-46B6-845B-29318174D523}"/>
    <hyperlink ref="E588" r:id="rId224" xr:uid="{3E8B4333-CEFE-4A85-98B8-69F5D29E7E9B}"/>
    <hyperlink ref="E589" r:id="rId225" xr:uid="{A9FE69E9-4F72-4F41-A26D-D36FAA824DEF}"/>
    <hyperlink ref="E590" r:id="rId226" xr:uid="{EEA21228-7260-47FE-95B0-DE2BAC291819}"/>
    <hyperlink ref="E591" r:id="rId227" xr:uid="{8EAE4BAB-0CF0-4F5B-B324-65882CAD2FAA}"/>
    <hyperlink ref="E592" r:id="rId228" xr:uid="{DE69C6F2-ACDD-4D31-B53D-AF2F2A41AE5B}"/>
    <hyperlink ref="E593" r:id="rId229" xr:uid="{7270C34F-F83F-494B-8ABF-EF9B88A09F85}"/>
    <hyperlink ref="E595" r:id="rId230" xr:uid="{013F2160-6F70-4326-974C-D60231D5D043}"/>
    <hyperlink ref="E596" r:id="rId231" xr:uid="{58A67C98-53B3-4113-A228-631D2E3E4E59}"/>
    <hyperlink ref="E597" r:id="rId232" xr:uid="{F7F0A4F9-9BA8-4A96-BAF6-37C0149BC947}"/>
    <hyperlink ref="E598" r:id="rId233" xr:uid="{99B8ED28-D1B5-4642-B24D-6A1458E4FAE2}"/>
    <hyperlink ref="E599" r:id="rId234" xr:uid="{66F0B7D0-2002-417E-86F5-836A0FDC2C68}"/>
    <hyperlink ref="E600" r:id="rId235" xr:uid="{E34BB13A-E1D9-47BE-A9D9-55C14021F302}"/>
    <hyperlink ref="E601" r:id="rId236" xr:uid="{99659F05-F53B-4CA9-B3BE-34A2FBFAEBE9}"/>
    <hyperlink ref="E602" r:id="rId237" xr:uid="{9BDE72DD-0491-4903-A4F5-F57DA37DCE29}"/>
    <hyperlink ref="E603" r:id="rId238" xr:uid="{56AF0E1F-54F3-40A5-9D4A-DB7CE09C6396}"/>
    <hyperlink ref="E604" r:id="rId239" xr:uid="{9B574445-3618-419E-B264-87747E219F7E}"/>
    <hyperlink ref="E605" r:id="rId240" xr:uid="{EE42FBC2-64BA-4948-80D7-7981A4613CC7}"/>
    <hyperlink ref="E606" r:id="rId241" xr:uid="{4515DE2D-AB56-44E8-A67A-3219D2773313}"/>
    <hyperlink ref="E607" r:id="rId242" xr:uid="{E89849AA-FC07-4511-953B-67A89107047C}"/>
    <hyperlink ref="E608" r:id="rId243" xr:uid="{72E41EF2-1E13-4BB3-99CE-C6D4568B996C}"/>
    <hyperlink ref="E609" r:id="rId244" xr:uid="{58976A9C-7A3B-4433-B78E-9011D8D5F4C5}"/>
    <hyperlink ref="E610" r:id="rId245" xr:uid="{10DC68DF-00B1-4166-AC44-0C38D0A4D0DD}"/>
    <hyperlink ref="E611" r:id="rId246" xr:uid="{3277AF8C-6D0D-43BF-9B03-5AAC958E9B06}"/>
    <hyperlink ref="E612" r:id="rId247" xr:uid="{C71D063E-3E31-4FBF-BA90-73D452C02AFB}"/>
    <hyperlink ref="E613" r:id="rId248" xr:uid="{DD2E92AD-8E13-4F5C-ACAC-81CE79D7D11E}"/>
    <hyperlink ref="E614" r:id="rId249" xr:uid="{47500533-BEE9-46EB-BF9B-AC2C05DCCBEB}"/>
    <hyperlink ref="E615" r:id="rId250" xr:uid="{5B0669A4-6A06-4C6F-9CB8-2E5A1F5582EC}"/>
    <hyperlink ref="E616" r:id="rId251" xr:uid="{DBF7DE07-F938-49BC-B1BE-F893E26DA7E0}"/>
    <hyperlink ref="E617" r:id="rId252" xr:uid="{EBB68516-9E0E-40B9-8A47-7794A76091AC}"/>
    <hyperlink ref="E618" r:id="rId253" xr:uid="{1561F96C-EDFD-4ABD-B2E3-B3A3F59B92B3}"/>
    <hyperlink ref="E619" r:id="rId254" xr:uid="{5D1290CA-56E1-4253-BA83-F18187F3221F}"/>
    <hyperlink ref="E620" r:id="rId255" xr:uid="{C256A32B-F5E3-4D3B-95B5-C4C57B6EA04B}"/>
    <hyperlink ref="E621" r:id="rId256" xr:uid="{6A1001FD-2D2F-42A3-BCD8-8A452D20071E}"/>
    <hyperlink ref="E622" r:id="rId257" xr:uid="{F7D5AA34-D076-4B45-8A3D-004A29241B74}"/>
    <hyperlink ref="E623" r:id="rId258" xr:uid="{91F9B8E6-DFC3-4DC1-A433-2E1A2D521A65}"/>
    <hyperlink ref="E624" r:id="rId259" xr:uid="{40341BC7-C68C-4B16-A9FE-DC612679218A}"/>
    <hyperlink ref="E625" r:id="rId260" xr:uid="{1A086474-6917-4F36-BAC5-9AD32DB92357}"/>
    <hyperlink ref="E626" r:id="rId261" xr:uid="{32D06CCB-E74C-48C5-A86C-AF022EF9B3C8}"/>
    <hyperlink ref="E627" r:id="rId262" xr:uid="{624AD636-DEDA-4DB7-873F-DECE7AE79DB5}"/>
    <hyperlink ref="E628" r:id="rId263" xr:uid="{240BF827-287E-4585-A9F9-E34534429925}"/>
    <hyperlink ref="E629" r:id="rId264" xr:uid="{96010779-C011-4B8F-BDA0-A8F5ED8F5BE8}"/>
    <hyperlink ref="E630" r:id="rId265" xr:uid="{9F216493-D5FE-4430-8A61-8AA0297D842C}"/>
    <hyperlink ref="E631" r:id="rId266" xr:uid="{340372A0-2F61-49E6-91CB-D40F1521DBAD}"/>
    <hyperlink ref="E632" r:id="rId267" xr:uid="{3FC433B2-7E9C-4742-A669-5390873D2749}"/>
    <hyperlink ref="E633" r:id="rId268" xr:uid="{992B3D92-43AE-4C6F-A542-AB2BEF8E4984}"/>
    <hyperlink ref="E634" r:id="rId269" xr:uid="{85EA703A-0B61-4CFE-A6BB-7EC9FD91CC12}"/>
    <hyperlink ref="E635" r:id="rId270" xr:uid="{5467EE96-5C17-4CCA-AC32-BDA1FC672B4B}"/>
    <hyperlink ref="E636" r:id="rId271" xr:uid="{8E96CEC7-576C-4061-AB00-FF41299C0041}"/>
    <hyperlink ref="E637" r:id="rId272" xr:uid="{54344711-19EE-43F0-877A-886526E87E0E}"/>
    <hyperlink ref="E638" r:id="rId273" xr:uid="{E765D62C-FEAB-4AB9-B28E-11993116640E}"/>
    <hyperlink ref="E639" r:id="rId274" xr:uid="{9AB90A57-4D93-4024-B93D-FEB660AD6977}"/>
    <hyperlink ref="E640" r:id="rId275" xr:uid="{064EE4F4-44C2-42C0-A4EA-A32165B5C89C}"/>
    <hyperlink ref="E641" r:id="rId276" xr:uid="{231A49B5-89C6-413B-A8F4-2CEEFC2AF627}"/>
    <hyperlink ref="E642" r:id="rId277" xr:uid="{4619B5FC-6E85-4F9B-BCD6-5F1728145ECC}"/>
    <hyperlink ref="E643" r:id="rId278" xr:uid="{C35B21F3-98A4-4BA9-95E0-D32B26229D1D}"/>
    <hyperlink ref="E644" r:id="rId279" xr:uid="{C57E5A1A-8E9F-4302-8DC5-390B5E5439A3}"/>
    <hyperlink ref="E645" r:id="rId280" xr:uid="{B40E5E1E-3321-49D7-ADD8-B7F8B6165929}"/>
    <hyperlink ref="E646" r:id="rId281" xr:uid="{17F4E5FB-AA21-467F-982A-CA56AF5332BE}"/>
    <hyperlink ref="E647" r:id="rId282" xr:uid="{414D78FF-41FB-4DCE-837F-8C6A888ECAE6}"/>
    <hyperlink ref="E648" r:id="rId283" xr:uid="{6ED88272-2077-41B4-861C-333F69461FAF}"/>
    <hyperlink ref="E650" r:id="rId284" xr:uid="{67FDEB13-153C-43C2-93DC-91DA91350BB4}"/>
    <hyperlink ref="E651" r:id="rId285" xr:uid="{AC6C407C-2888-40E1-8545-21459B012820}"/>
    <hyperlink ref="E652" r:id="rId286" xr:uid="{CCD0646B-FBD6-490D-B412-CBF34F475975}"/>
    <hyperlink ref="E653" r:id="rId287" xr:uid="{096B7C63-683C-4821-B944-36E4D6B98490}"/>
    <hyperlink ref="E654" r:id="rId288" xr:uid="{0C06E137-0095-421B-BAE8-6309B5F49F6B}"/>
    <hyperlink ref="E655" r:id="rId289" xr:uid="{8BE3431F-4063-44A5-AC77-DBAB44B2CE7A}"/>
    <hyperlink ref="E656" r:id="rId290" xr:uid="{82FBA3A4-DFF3-49BD-AB9E-EF503E81C2AF}"/>
    <hyperlink ref="E657" r:id="rId291" xr:uid="{3ED7D91A-CF5C-47F8-B849-843AC147A3C1}"/>
    <hyperlink ref="E658" r:id="rId292" xr:uid="{4B205EBE-B4E9-41F0-B0CF-A856B9191219}"/>
    <hyperlink ref="E659" r:id="rId293" xr:uid="{5CDBEE58-D183-4F2E-98B2-A7C4F3DAA7A6}"/>
    <hyperlink ref="E660" r:id="rId294" xr:uid="{72894801-F58D-4E69-A189-5B0A92A19FDA}"/>
    <hyperlink ref="E661" r:id="rId295" xr:uid="{A6693760-CB55-4850-AC24-133AE066E7EB}"/>
    <hyperlink ref="E662" r:id="rId296" xr:uid="{581FE374-20A3-42B4-A5DB-383D228CF3BE}"/>
    <hyperlink ref="E663" r:id="rId297" xr:uid="{6D2C8141-CF5D-4EDA-83B4-7194096BCBEA}"/>
    <hyperlink ref="E664" r:id="rId298" xr:uid="{C72C3E0A-8ECA-4BDD-9398-FE83CA75231B}"/>
    <hyperlink ref="E665" r:id="rId299" xr:uid="{F835B084-DDBF-4DB2-8996-E63A4157CC85}"/>
    <hyperlink ref="E666" r:id="rId300" xr:uid="{5BF4AA87-3DD0-4D00-ABFA-400F8EAAD056}"/>
    <hyperlink ref="E668" r:id="rId301" xr:uid="{5613CF5B-C765-4931-BD71-672619C709E2}"/>
    <hyperlink ref="E669" r:id="rId302" xr:uid="{DB4CBBD1-E1EA-4FD8-9340-A75F4A5EBA28}"/>
    <hyperlink ref="E670" r:id="rId303" xr:uid="{CF4A0987-FBC9-4BE7-B427-CF77806F9690}"/>
    <hyperlink ref="E671" r:id="rId304" xr:uid="{D7375740-22A5-4158-94CC-668D02CF6016}"/>
    <hyperlink ref="E672" r:id="rId305" xr:uid="{6CBDBB50-6389-4C77-83D1-49CFFEDC7211}"/>
    <hyperlink ref="E673" r:id="rId306" xr:uid="{693A60D4-C414-4A72-BE4F-A380B44B2E3F}"/>
    <hyperlink ref="E674" r:id="rId307" xr:uid="{DA436960-F178-4922-A57B-0060866BE44D}"/>
    <hyperlink ref="E675" r:id="rId308" xr:uid="{942E307B-F6C8-434B-809E-70E3975FAE5F}"/>
    <hyperlink ref="E676" r:id="rId309" xr:uid="{7DFA89EE-515E-44A1-AAEE-A90B8A6B5C1F}"/>
    <hyperlink ref="E677" r:id="rId310" xr:uid="{137B10EE-AA3C-4E78-BFF4-2017161B864F}"/>
    <hyperlink ref="E678" r:id="rId311" xr:uid="{2834AEB8-05F1-432B-9D12-AF78C19BF8F8}"/>
    <hyperlink ref="E679" r:id="rId312" xr:uid="{49F25CE5-2742-4A3D-AA25-765F8D3D6675}"/>
    <hyperlink ref="E681" r:id="rId313" xr:uid="{EA45E246-C348-4311-9954-BBD535E7C5BC}"/>
    <hyperlink ref="E684" r:id="rId314" xr:uid="{F477B57F-5543-4C6E-AD3A-D99CE0D9B431}"/>
    <hyperlink ref="E685" r:id="rId315" xr:uid="{68FC69EB-FC7E-4049-9ECA-1E4A6AE86AAB}"/>
    <hyperlink ref="E687" r:id="rId316" xr:uid="{A5646C98-C2B1-4FDF-B50F-E86DE376A003}"/>
    <hyperlink ref="E690" r:id="rId317" xr:uid="{2F3C800E-B76F-4CD0-8434-3893C1F66820}"/>
    <hyperlink ref="E691" r:id="rId318" xr:uid="{C31AE74D-9F34-42F9-BA47-919DDF9EFEDF}"/>
    <hyperlink ref="E697" r:id="rId319" xr:uid="{CA5BEAE0-FAF7-4C69-8EA2-BF39F403BF9E}"/>
    <hyperlink ref="E700" r:id="rId320" xr:uid="{A7DAD487-53B3-47CE-8B1F-3AF0C9CDB495}"/>
    <hyperlink ref="E701" r:id="rId321" xr:uid="{05CDBB26-1F65-4F36-87C6-8A5CD3D8C236}"/>
    <hyperlink ref="E702" r:id="rId322" xr:uid="{ED3B0B2D-D282-4FB4-89F4-908ED38A1C4F}"/>
    <hyperlink ref="E703" r:id="rId323" xr:uid="{093E6A88-63BA-4586-88E9-DAC670FEDA04}"/>
    <hyperlink ref="E704" r:id="rId324" xr:uid="{0B608C57-2CFD-4439-BD8D-E786BBEDB310}"/>
    <hyperlink ref="E705" r:id="rId325" xr:uid="{20322552-3D9C-44E6-AC36-23AB32DB9662}"/>
    <hyperlink ref="E706" r:id="rId326" xr:uid="{4B10C49D-45F6-4E8F-8955-9986E29B1093}"/>
    <hyperlink ref="E708" r:id="rId327" xr:uid="{FC5E8B44-242F-46BD-92F2-C7AAA39BC746}"/>
    <hyperlink ref="E714" r:id="rId328" xr:uid="{D17AB6E8-566C-481D-9166-77D4E74AD5DA}"/>
    <hyperlink ref="E715" r:id="rId329" xr:uid="{DDD0E22D-E5BF-4EB3-875E-47E88707AC7F}"/>
    <hyperlink ref="E716" r:id="rId330" xr:uid="{79F76517-29A2-4620-9704-07D5E792826D}"/>
    <hyperlink ref="E717" r:id="rId331" xr:uid="{7E47A136-6C84-4B42-8A15-D2E50881B46F}"/>
    <hyperlink ref="E718" r:id="rId332" xr:uid="{0EF27599-BB1B-4EAF-86C1-A5BF221E21E8}"/>
    <hyperlink ref="E719" r:id="rId333" xr:uid="{1D84B366-9D76-47CD-844E-16BC917F165A}"/>
    <hyperlink ref="E720" r:id="rId334" xr:uid="{8AB5A42D-EF7E-430C-B49F-764D78D39888}"/>
    <hyperlink ref="E721" r:id="rId335" xr:uid="{58BCB67B-DF9F-4511-94EE-552D846C8715}"/>
    <hyperlink ref="E722" r:id="rId336" xr:uid="{B82D2582-2896-45B9-947E-23E808617219}"/>
    <hyperlink ref="E724" r:id="rId337" xr:uid="{0F44DFBB-16D0-41F3-BC00-BAECDE151200}"/>
    <hyperlink ref="E725" r:id="rId338" xr:uid="{7D567AF9-B8B0-449B-9043-DD6B3372F23D}"/>
    <hyperlink ref="E726" r:id="rId339" xr:uid="{5A2CCFC2-9F57-4E3D-843D-76F2F771395E}"/>
    <hyperlink ref="E727" r:id="rId340" xr:uid="{CA41CABB-DBCB-4B30-A894-9F7D52F56941}"/>
    <hyperlink ref="E478" r:id="rId341" xr:uid="{7DD36164-A69F-4AA1-8A22-4FADD1E50B26}"/>
    <hyperlink ref="E732" r:id="rId342" xr:uid="{BF9AF2EB-06FD-4388-A316-53FA73161AC3}"/>
    <hyperlink ref="E733" r:id="rId343" xr:uid="{C061AAB4-F863-44C2-9033-29F7274157F8}"/>
    <hyperlink ref="E734" r:id="rId344" xr:uid="{E9DC7042-11D8-4049-A905-EE939D312F2A}"/>
    <hyperlink ref="E735" r:id="rId345" xr:uid="{8EEDB1A0-C418-47DD-8ED6-BC5FCB462A08}"/>
    <hyperlink ref="E736" r:id="rId346" xr:uid="{F56CDE11-7D50-452A-9E84-38CE39FFEF14}"/>
    <hyperlink ref="E737" r:id="rId347" xr:uid="{53292244-D555-4615-823A-74CFC0498885}"/>
    <hyperlink ref="E738" r:id="rId348" xr:uid="{426C63BE-1D33-4E9F-A572-150D5E4A11B1}"/>
    <hyperlink ref="E739" r:id="rId349" xr:uid="{4AA7A8E6-6FBE-408E-A021-D0A51954E3DB}"/>
    <hyperlink ref="E740" r:id="rId350" xr:uid="{2253D849-4DFF-49E2-A8E1-4BDA1EFCA4D6}"/>
    <hyperlink ref="E741" r:id="rId351" xr:uid="{A6339642-DFC4-42F5-A513-189CE5AAA7F6}"/>
    <hyperlink ref="E742" r:id="rId352" xr:uid="{53B74976-C985-42D1-A03F-C7F99AC8D3D5}"/>
    <hyperlink ref="E743" r:id="rId353" xr:uid="{27001442-DB70-46E7-ABE8-AB474306147C}"/>
    <hyperlink ref="E744" r:id="rId354" xr:uid="{1DAC0110-311B-49BA-9AB5-AB2B24C03409}"/>
    <hyperlink ref="E745" r:id="rId355" xr:uid="{FD5A4AF5-9316-4749-8C35-195871E90D5D}"/>
    <hyperlink ref="E746" r:id="rId356" xr:uid="{9B5FC410-336F-46F6-800D-D67232F96E40}"/>
    <hyperlink ref="E747" r:id="rId357" xr:uid="{65C7400B-5F20-4610-9C46-35D332F8C958}"/>
    <hyperlink ref="E748" r:id="rId358" xr:uid="{86867870-3863-486D-8912-C40BC84BED86}"/>
    <hyperlink ref="E749" r:id="rId359" xr:uid="{0513FA23-4356-451C-9CB9-A96CD62AE062}"/>
    <hyperlink ref="E750" r:id="rId360" xr:uid="{75B35C58-6000-488E-9B79-E6C5CE4C9521}"/>
    <hyperlink ref="E751" r:id="rId361" xr:uid="{ACB4CF69-1C4B-4705-9BA2-E0C3B4FA45F7}"/>
    <hyperlink ref="E752" r:id="rId362" xr:uid="{A95F7826-BA18-4666-ACE9-74006F721C25}"/>
    <hyperlink ref="E753" r:id="rId363" xr:uid="{20BB0138-E237-41B3-A813-70A66C132DBF}"/>
    <hyperlink ref="E754" r:id="rId364" xr:uid="{31ED68A1-1591-47AE-B15A-0123B5F9CB5F}"/>
    <hyperlink ref="E755" r:id="rId365" xr:uid="{12EF3329-9CC5-4A13-A9BB-785AA8706809}"/>
    <hyperlink ref="E756" r:id="rId366" xr:uid="{A905CE8E-745E-4F9F-A773-C8DA7AB5693E}"/>
    <hyperlink ref="E757" r:id="rId367" xr:uid="{5C6F44A0-A10B-4866-8408-D0DB2017CB7A}"/>
    <hyperlink ref="E758" r:id="rId368" xr:uid="{3E5ED8BC-B06B-40AF-A6B9-C0A964AED23E}"/>
    <hyperlink ref="E759" r:id="rId369" xr:uid="{00CCC7FE-7224-45E2-847C-F0D5F0B6D0B6}"/>
    <hyperlink ref="E760" r:id="rId370" xr:uid="{F7EBA160-9999-483E-89B7-65BD10AF3990}"/>
    <hyperlink ref="E761" r:id="rId371" xr:uid="{C9144AA1-E2FC-408A-9BAA-209F778AC68F}"/>
    <hyperlink ref="E762" r:id="rId372" xr:uid="{8E8A55A8-B990-4E24-A3E4-4A0CA6C796B6}"/>
    <hyperlink ref="E763" r:id="rId373" xr:uid="{2D7C54DF-CD7F-45D6-A4B5-041E0C67A921}"/>
    <hyperlink ref="E764" r:id="rId374" xr:uid="{6607941B-C3EA-4A6C-8031-89309CC5F24D}"/>
    <hyperlink ref="E765" r:id="rId375" xr:uid="{EA0DF7BC-785D-4167-987B-7A0141754703}"/>
    <hyperlink ref="E766" r:id="rId376" xr:uid="{AAC2D8BE-AB65-4627-99D5-F84E0534EF5C}"/>
    <hyperlink ref="E767" r:id="rId377" xr:uid="{04726E5C-10BD-4664-A386-C00A7D97571C}"/>
    <hyperlink ref="E768" r:id="rId378" xr:uid="{3D22E462-35E1-42BB-BF2C-85C9EB83F49E}"/>
    <hyperlink ref="E769" r:id="rId379" xr:uid="{21C80869-BE8A-4A26-B53A-59A86E33DD1B}"/>
    <hyperlink ref="E770" r:id="rId380" xr:uid="{365A5F3E-0CD2-4507-9F7A-908FA8E4D34D}"/>
    <hyperlink ref="E771" r:id="rId381" xr:uid="{05D2805F-16AA-4FC4-8C30-4606BBECE030}"/>
    <hyperlink ref="E772" r:id="rId382" xr:uid="{3497C6C4-568D-4863-A3A8-34FA7C28EF0F}"/>
    <hyperlink ref="E773" r:id="rId383" xr:uid="{F17768A8-B55F-4FD2-9800-71EFF3FD7A50}"/>
    <hyperlink ref="E774" r:id="rId384" xr:uid="{AD3C7E4B-F653-4E7F-8572-C018BE912B29}"/>
    <hyperlink ref="E775" r:id="rId385" xr:uid="{04B49C04-9942-4F1C-ADEC-5084F22A1AFB}"/>
    <hyperlink ref="E776" r:id="rId386" xr:uid="{16F31E45-54C4-4FE0-9CEC-211DB5FB92AC}"/>
    <hyperlink ref="E777" r:id="rId387" xr:uid="{38C79619-A02F-4DFF-9BB9-DA9B8D70BDF6}"/>
    <hyperlink ref="E778" r:id="rId388" xr:uid="{F986F38D-ED9F-4218-A092-50237F491261}"/>
    <hyperlink ref="E779" r:id="rId389" xr:uid="{3A758F24-CB9D-4D19-A3AF-2D0AAC74B4E3}"/>
    <hyperlink ref="E780" r:id="rId390" xr:uid="{31E18FD6-1BEB-48C2-A89B-008C52051FD3}"/>
    <hyperlink ref="E783" r:id="rId391" xr:uid="{622381FE-EAC9-4DFD-A86E-356AEC5B5923}"/>
    <hyperlink ref="E475" r:id="rId392" xr:uid="{B0322D12-6018-46D1-A9E6-0CF245D94A82}"/>
    <hyperlink ref="E488" r:id="rId393" xr:uid="{C47EFEF8-3587-4E20-9454-16ED9A4524B8}"/>
    <hyperlink ref="E96" r:id="rId394" tooltip="Search Web" display="http://www.google.com/search?hl=en&amp;q=Dell+Inc.%20OptiPlex+7460+AIO" xr:uid="{0A6069E5-FC1F-4A13-9A94-93E87189F6F3}"/>
    <hyperlink ref="E101" r:id="rId395" tooltip="Search Web" display="http://www.google.com/search?hl=en&amp;q=Dell+Inc.%20OptiPlex+7460+AIO" xr:uid="{163D533D-A0BE-415E-951F-99B30078369A}"/>
    <hyperlink ref="E689" r:id="rId396" xr:uid="{A2BF8A3E-AF9F-480B-AA97-2840F701738F}"/>
    <hyperlink ref="E694" r:id="rId397" xr:uid="{FA37D052-ABC7-4C9F-A9B8-F1061C7A848D}"/>
    <hyperlink ref="E709" r:id="rId398" xr:uid="{DCAE398E-95FD-4E1A-8798-1E6299779EA4}"/>
    <hyperlink ref="E707" r:id="rId399" xr:uid="{E56A0099-E036-435A-84F3-5DB136897DBE}"/>
    <hyperlink ref="E680" r:id="rId400" xr:uid="{D36D3BAD-9A15-4CAB-8D87-8A55E49C2E0E}"/>
    <hyperlink ref="E682" r:id="rId401" xr:uid="{1F685555-01D3-4DC9-9723-F22CB7D143F9}"/>
    <hyperlink ref="E667" r:id="rId402" xr:uid="{FDE7B5E2-1702-4443-9EB4-CF2AD2B1E247}"/>
    <hyperlink ref="E683" r:id="rId403" xr:uid="{799BFE09-C8FC-4BFB-AC9F-9C3D2D7673AA}"/>
    <hyperlink ref="E693" r:id="rId404" xr:uid="{CF41DA4C-B849-4A07-8AE1-53C48C596704}"/>
    <hyperlink ref="E696" r:id="rId405" xr:uid="{DD83E028-E735-42AD-A3DB-4608C4BC2D84}"/>
    <hyperlink ref="E710" r:id="rId406" xr:uid="{40EB89A9-7560-4D5E-AB51-7191A8378F56}"/>
    <hyperlink ref="E729" r:id="rId407" xr:uid="{E0901792-DC3A-4213-8706-BA6CFC75D3D8}"/>
    <hyperlink ref="E112" r:id="rId408" tooltip="Search Web" display="http://www.google.com/search?hl=en&amp;q=Dell+Inc.%20OptiPlex+7460+AIO" xr:uid="{FA738884-3BA5-428B-B46D-0C9B5A485F5E}"/>
    <hyperlink ref="E1334" r:id="rId409" xr:uid="{1A6EC0BE-9837-4E1E-B3AC-92E947C4AA96}"/>
    <hyperlink ref="E103" r:id="rId410" tooltip="Search Web" display="http://www.google.com/search?hl=en&amp;q=Dell+Inc.%20OptiPlex+7460+AIO" xr:uid="{A9D6A159-4569-4586-B59C-61348F14E675}"/>
    <hyperlink ref="E122" r:id="rId411" tooltip="Search Web" display="http://www.google.com/search?hl=en&amp;q=Dell+Inc.%20OptiPlex+7460+AIO" xr:uid="{4C295B32-ACE9-4900-B4D9-F26FD7E3D3C8}"/>
    <hyperlink ref="E123" r:id="rId412" tooltip="Search Web" display="http://www.google.com/search?hl=en&amp;q=Dell+Inc.%20OptiPlex+7460+AIO" xr:uid="{8BB1C872-8061-4452-807A-7E7B79554F6B}"/>
    <hyperlink ref="E376" r:id="rId413" xr:uid="{A5B7C896-EAA1-4280-8087-D4E3B92A9203}"/>
    <hyperlink ref="E2241" r:id="rId414" xr:uid="{48C4431E-E897-47CC-AFE6-9A39D04FB1F7}"/>
    <hyperlink ref="E561" r:id="rId415" xr:uid="{DAF815FE-BECE-4270-8DF5-0C4E462D58C2}"/>
    <hyperlink ref="E74" r:id="rId416" tooltip="Search Web" display="http://www.google.com/search?hl=en&amp;q=Dell%20Inc.%20OptiPlex%207040" xr:uid="{30E26349-7B8D-43BA-A64F-4116ADA4C56C}"/>
    <hyperlink ref="E649" r:id="rId417" xr:uid="{AF34640E-FF03-42D7-91A0-B86BB0D17663}"/>
    <hyperlink ref="E62" r:id="rId418" tooltip="Search Web" display="http://www.google.com/search?hl=en&amp;q=Dell%20Inc.%20OptiPlex%207040" xr:uid="{DC25ED5C-66B7-4BE2-ADD4-C4D343525C44}"/>
    <hyperlink ref="E594" r:id="rId419" xr:uid="{EA263F36-CCA7-44FF-889A-89507EC191FA}"/>
    <hyperlink ref="E509" r:id="rId420" xr:uid="{8751905D-2048-472E-AA8F-2F32DEAF0D70}"/>
    <hyperlink ref="E587" r:id="rId421" xr:uid="{3F5AFE19-EFF2-4804-87DB-61B569A5263D}"/>
    <hyperlink ref="E586" r:id="rId422" xr:uid="{16E267E1-4BF4-47B5-B704-7538E6DFBCC6}"/>
    <hyperlink ref="F43" r:id="rId423" tooltip="Go To Dell" xr:uid="{6EAA4145-86B3-4716-85B6-463FD9E1F346}"/>
    <hyperlink ref="F2543" r:id="rId424" display="288984748" xr:uid="{0F6F25AF-90EF-4646-A6BF-0835C9F648A3}"/>
    <hyperlink ref="G324" r:id="rId425" xr:uid="{AEF2B521-5096-4640-853E-CBD44179DDB2}"/>
    <hyperlink ref="G323" r:id="rId426" xr:uid="{21320529-3A0F-4612-9FE8-BA6F1C5B368D}"/>
    <hyperlink ref="G66" r:id="rId427" tooltip="Go To Dell" xr:uid="{86DBDADC-F3AB-46F0-8050-EC9FC774E7FC}"/>
    <hyperlink ref="G68" r:id="rId428" tooltip="Go To Dell" xr:uid="{1F7B0A19-35C1-4120-8441-E11AE9EFDA4C}"/>
    <hyperlink ref="G82" r:id="rId429" tooltip="Go To Dell" xr:uid="{14370211-8BC6-495A-A17A-50800EB0AADD}"/>
    <hyperlink ref="G294" r:id="rId430" tooltip="Go To Dell" xr:uid="{9567C22E-8E60-4B40-B344-A6F7D12AF3C4}"/>
    <hyperlink ref="G285" r:id="rId431" tooltip="Go To Dell" xr:uid="{3BA989AF-67A8-4219-85C7-86AF1C6BA352}"/>
    <hyperlink ref="G78" r:id="rId432" tooltip="Go To Dell" xr:uid="{76B11934-5596-44C1-B067-CDEC07E55BCA}"/>
    <hyperlink ref="G58" r:id="rId433" tooltip="Go To Dell" xr:uid="{CE03FEDC-7EC0-47AF-8624-EF375F133CDD}"/>
    <hyperlink ref="G70" r:id="rId434" tooltip="Go To Dell" xr:uid="{78814C44-6402-49FF-8890-425BF3E72E0C}"/>
    <hyperlink ref="G75" r:id="rId435" tooltip="Go To Dell" xr:uid="{801E3F51-06B8-4E1B-AE49-0B2F86849D37}"/>
    <hyperlink ref="G85" r:id="rId436" tooltip="Go To Dell" xr:uid="{535E0878-445A-4D51-992A-BB9DB6125833}"/>
    <hyperlink ref="G61" r:id="rId437" tooltip="Go To Dell" xr:uid="{4D71D10E-21D4-4B2D-9F73-EFF8B1A6BC05}"/>
    <hyperlink ref="G69" r:id="rId438" tooltip="Go To Dell" xr:uid="{A4231EE8-A425-44F1-A625-06393D1F064E}"/>
    <hyperlink ref="G84" r:id="rId439" tooltip="Go To Dell" xr:uid="{0CBCA26E-5054-4A6F-AC84-47D80D250200}"/>
    <hyperlink ref="G76" r:id="rId440" tooltip="Go To Dell" xr:uid="{61F4DB62-46BB-417A-B586-BF6978008FBD}"/>
    <hyperlink ref="G72" r:id="rId441" tooltip="Go To Dell" xr:uid="{7DF1005A-2660-4F6C-BC41-2E845FF2265F}"/>
    <hyperlink ref="G49" r:id="rId442" tooltip="Go To Dell" xr:uid="{77BC2128-5CED-4304-AF4A-E8C840E7C7C5}"/>
    <hyperlink ref="G43" r:id="rId443" tooltip="Go To Dell" xr:uid="{2D95F50A-8539-4F4F-913E-E32893DAC2FA}"/>
    <hyperlink ref="G65" r:id="rId444" tooltip="Go To Dell" xr:uid="{3DDB992F-42D2-40FE-B313-478B4A4713AB}"/>
    <hyperlink ref="G83" r:id="rId445" tooltip="Go To Dell" xr:uid="{52C51FDD-BAAA-49C6-9FED-E6ED5929BFFD}"/>
    <hyperlink ref="G51" r:id="rId446" tooltip="Go To Dell" display="http://www.dell.com/support/my-support/uk/en/ukbsdt1/product-support/servicetag/34DF8F2" xr:uid="{46AD71FC-AB09-42FB-AA38-F8E6E7011CF7}"/>
    <hyperlink ref="G53" r:id="rId447" tooltip="Go To Dell" xr:uid="{62AD3A28-3C3C-4CDE-A1F0-4F0C94000007}"/>
    <hyperlink ref="G56" r:id="rId448" tooltip="Go To Dell" xr:uid="{436937F5-0E64-4EE2-847E-B02CEBD39A36}"/>
    <hyperlink ref="G60" r:id="rId449" tooltip="Go To Dell" xr:uid="{87A3847B-336D-4E58-894D-01548104A4F3}"/>
    <hyperlink ref="G59" r:id="rId450" tooltip="Go To Dell" xr:uid="{F70EE9FC-44E9-4AC8-9400-10B42856AA89}"/>
    <hyperlink ref="G319" r:id="rId451" xr:uid="{863DD252-E091-4707-979D-8E9FB51BD3CF}"/>
    <hyperlink ref="G280" r:id="rId452" xr:uid="{50A4A692-1096-43AC-A56E-77ECE1862210}"/>
    <hyperlink ref="G321" r:id="rId453" xr:uid="{54F54AD4-0BFC-492A-8658-FDD440F45AC3}"/>
    <hyperlink ref="G302" r:id="rId454" xr:uid="{0F156718-FFF1-4BDB-8099-80A9D46373CA}"/>
    <hyperlink ref="G320" r:id="rId455" xr:uid="{45A5C4B1-CC4D-4F39-A381-CE0415B390C6}"/>
    <hyperlink ref="G334" r:id="rId456" xr:uid="{324A678E-1212-430F-96B2-75D1B0935416}"/>
    <hyperlink ref="G278" r:id="rId457" xr:uid="{1AB07869-9563-48A7-886C-B8E8C45B6EB6}"/>
    <hyperlink ref="G283" r:id="rId458" xr:uid="{E0F92088-6C30-4C9B-9E48-9C3E69A2B79A}"/>
    <hyperlink ref="G141" r:id="rId459" xr:uid="{B7392DB7-2BD3-4C7E-8EB6-1ECD89A66935}"/>
    <hyperlink ref="G332" r:id="rId460" xr:uid="{4A57EC78-37EB-40A7-9EA5-AB4E4A2F11D7}"/>
    <hyperlink ref="G290" r:id="rId461" xr:uid="{D003122E-F330-4EE4-A27E-84669C969DC9}"/>
    <hyperlink ref="G42" r:id="rId462" xr:uid="{E6D17E12-5395-4058-ADE8-F6C4D351BE77}"/>
    <hyperlink ref="G44" r:id="rId463" xr:uid="{54C7625F-0E28-4834-B3BD-87A08C5AEEB5}"/>
    <hyperlink ref="G86" r:id="rId464" xr:uid="{34F1721F-F0FB-4D1B-94F0-76F5BC407404}"/>
    <hyperlink ref="G87" r:id="rId465" xr:uid="{CEAAFFEC-F304-49B7-B8FE-16B9488B967B}"/>
    <hyperlink ref="G77" r:id="rId466" xr:uid="{101BC2EB-3797-41E1-A71B-066B77943AD6}"/>
    <hyperlink ref="G47" r:id="rId467" xr:uid="{53CF0664-6508-4C6C-BB20-BA353C8E1167}"/>
    <hyperlink ref="G48" r:id="rId468" xr:uid="{72B62D22-39B2-4C79-8853-18933194DCAD}"/>
    <hyperlink ref="G81" r:id="rId469" xr:uid="{F457EAE7-451A-4FD3-84E9-D0797CA79E49}"/>
    <hyperlink ref="G100" r:id="rId470" xr:uid="{49D8A6D1-E347-4C27-AA5F-973ACC1CCF70}"/>
    <hyperlink ref="G52" r:id="rId471" xr:uid="{FAC377EC-A431-4432-9092-02C0BE2E1C83}"/>
    <hyperlink ref="G55" r:id="rId472" xr:uid="{F9E3AD61-DC5D-49F5-A3C7-1D9FEF5B8AB5}"/>
    <hyperlink ref="G62" r:id="rId473" xr:uid="{A31C5A5A-D3F2-4328-89D0-1D9A2E53471A}"/>
    <hyperlink ref="G63" r:id="rId474" xr:uid="{91176CC4-0CAD-4727-912A-0C059F23BC51}"/>
    <hyperlink ref="G64" r:id="rId475" xr:uid="{8BDC1897-27C9-43A6-8430-1D621D13688F}"/>
    <hyperlink ref="G67" r:id="rId476" xr:uid="{F34BD5E0-B4C1-41CD-9347-6C42EEE0114D}"/>
    <hyperlink ref="G73" r:id="rId477" xr:uid="{7D6454EE-B05B-4D4D-A39C-859BAD1DBD8B}"/>
    <hyperlink ref="G74" r:id="rId478" xr:uid="{8AFF84C6-ACD0-4071-84F9-8D623FCAA693}"/>
    <hyperlink ref="G45" r:id="rId479" xr:uid="{AB7C1EFC-C799-46F9-B3DC-8DDB3FA195D4}"/>
    <hyperlink ref="G259" r:id="rId480" xr:uid="{5ABCF077-F024-4F81-9AC9-17161402A5B9}"/>
    <hyperlink ref="G260" r:id="rId481" xr:uid="{3F19F1B5-33E1-45B9-BF07-4BEDBE445021}"/>
    <hyperlink ref="G261" r:id="rId482" xr:uid="{5D5EB119-DA46-49BA-A0AA-D94A4A95D223}"/>
    <hyperlink ref="G262" r:id="rId483" xr:uid="{7761A6C1-2D8D-4A28-B3D3-C28FA4B24E63}"/>
    <hyperlink ref="G263" r:id="rId484" xr:uid="{0F1FC0C1-8FEA-4153-849E-FF535F82E3BA}"/>
    <hyperlink ref="G264" r:id="rId485" xr:uid="{D4F1E1B9-51D7-41F6-8C09-8EE7DC5591A1}"/>
    <hyperlink ref="G265" r:id="rId486" xr:uid="{41E1501F-DDB1-409F-B9F5-78CFC22EAE6B}"/>
    <hyperlink ref="G266" r:id="rId487" xr:uid="{63B7AA2D-6D73-4C28-A467-DDF63ABB8B35}"/>
    <hyperlink ref="G267" r:id="rId488" xr:uid="{0399B88F-07F1-4CCE-8BA8-21D2E57ED525}"/>
    <hyperlink ref="G268" r:id="rId489" xr:uid="{ED41B563-F8D5-4173-BF21-58FA301CAA95}"/>
    <hyperlink ref="G277" r:id="rId490" xr:uid="{4F25F038-43BA-4FB7-81E1-4D4F1A9492AA}"/>
    <hyperlink ref="G276" r:id="rId491" xr:uid="{0789C8F2-A6F2-4A6F-84EB-B321A0AC9493}"/>
    <hyperlink ref="G275" r:id="rId492" xr:uid="{31C733E4-90BE-4A95-B2A3-80125C9DD01F}"/>
    <hyperlink ref="G274" r:id="rId493" xr:uid="{F539EC86-6AB2-40EE-99ED-670918525193}"/>
    <hyperlink ref="G273" r:id="rId494" xr:uid="{E0EA10BF-731A-4607-AA0D-06B37EC21287}"/>
    <hyperlink ref="G272" r:id="rId495" xr:uid="{5D425F49-307D-43F3-B807-A6A347F024DF}"/>
    <hyperlink ref="G271" r:id="rId496" xr:uid="{DBAB0856-4137-412E-A707-CF9EC0194737}"/>
    <hyperlink ref="G270" r:id="rId497" xr:uid="{7BABDE2B-1B5F-45EB-B425-7C7407699453}"/>
    <hyperlink ref="G331" r:id="rId498" xr:uid="{D8D78002-6982-476A-851E-A9FED21307B4}"/>
    <hyperlink ref="G279" r:id="rId499" xr:uid="{FF7D8018-47DB-4BA4-A114-BDADB7521EF6}"/>
    <hyperlink ref="G281" r:id="rId500" xr:uid="{9BFF72BC-C2B7-48CE-AC33-E70EDC4F9C89}"/>
    <hyperlink ref="G287" r:id="rId501" xr:uid="{6E2D5EF8-52FA-47DA-8C17-80A6FF15BA46}"/>
    <hyperlink ref="G286" r:id="rId502" xr:uid="{52F08DE9-1017-4AE9-9508-C51212DEBC87}"/>
    <hyperlink ref="G284" r:id="rId503" xr:uid="{33342B15-E7FD-4F3A-8DAE-31ED9018D3A6}"/>
    <hyperlink ref="G282" r:id="rId504" xr:uid="{BD24F4F4-06BE-4313-9D85-7E60470F8163}"/>
    <hyperlink ref="G291" r:id="rId505" xr:uid="{536A3A50-259D-459E-9D6D-80553F27798E}"/>
    <hyperlink ref="G289" r:id="rId506" xr:uid="{A1871C17-B9CF-43B6-B65E-E5AE5C94ADBD}"/>
    <hyperlink ref="G288" r:id="rId507" xr:uid="{65A79034-E690-423D-9096-19B90510B7A4}"/>
    <hyperlink ref="G292" r:id="rId508" xr:uid="{FC866F8C-585B-4721-9F5D-31E615E6286F}"/>
    <hyperlink ref="G293" r:id="rId509" xr:uid="{F47CEC14-75DB-475E-9F31-49C270164FEF}"/>
    <hyperlink ref="G295" r:id="rId510" xr:uid="{01DBB6B9-0552-4A79-99D6-9E0399906F7C}"/>
    <hyperlink ref="G296" r:id="rId511" xr:uid="{E3CE94E4-7B34-4064-BBC5-48785B290F74}"/>
    <hyperlink ref="G297" r:id="rId512" xr:uid="{3E77978B-BEFD-4CB5-8244-5967344A9017}"/>
    <hyperlink ref="G298" r:id="rId513" xr:uid="{7A7BEF8B-D801-4B83-BB4C-1481CBE8DD62}"/>
    <hyperlink ref="G299" r:id="rId514" xr:uid="{EF44F787-2DC2-4858-9958-9991D3D37B84}"/>
    <hyperlink ref="G300" r:id="rId515" xr:uid="{873E5188-C821-47C6-8F55-39F55C9F644B}"/>
    <hyperlink ref="G301" r:id="rId516" xr:uid="{7398452A-F361-4855-B163-DC126444DE89}"/>
    <hyperlink ref="G303" r:id="rId517" xr:uid="{F5369515-83BE-4195-A923-3007B4980576}"/>
    <hyperlink ref="G304" r:id="rId518" xr:uid="{BB85E48D-1881-491D-9949-6F4ABDFA3331}"/>
    <hyperlink ref="G305" r:id="rId519" xr:uid="{7E9EBAEC-0B5D-4A39-AA59-914567E5B386}"/>
    <hyperlink ref="G306" r:id="rId520" xr:uid="{E45FDCC2-7F88-4357-A5E4-431B9C98E30E}"/>
    <hyperlink ref="G308" r:id="rId521" xr:uid="{B4AD64E5-617C-4D8B-9FBC-95981CCE7CF9}"/>
    <hyperlink ref="G309" r:id="rId522" xr:uid="{39DBADF6-587E-483A-AD02-94DE96A05B27}"/>
    <hyperlink ref="G310" r:id="rId523" xr:uid="{44200417-C393-49B4-A8CD-3A469E929EBC}"/>
    <hyperlink ref="G311" r:id="rId524" xr:uid="{39F9922A-EA87-44EE-B6B0-A4E4B0231EA2}"/>
    <hyperlink ref="G314" r:id="rId525" xr:uid="{E4D542BA-5499-4DD8-8166-0AA30C78B185}"/>
    <hyperlink ref="G312" r:id="rId526" xr:uid="{6F9D58A9-1FE8-40BD-942F-EF8104716112}"/>
    <hyperlink ref="G316" r:id="rId527" xr:uid="{59D61C20-9A84-4178-9A21-F7353FF7108B}"/>
    <hyperlink ref="G315" r:id="rId528" xr:uid="{C4CAB7C4-ABF8-4469-966A-0FA3696A99FC}"/>
    <hyperlink ref="G318" r:id="rId529" xr:uid="{C938494F-11A5-4F96-926C-8EA3A512131B}"/>
    <hyperlink ref="G307" r:id="rId530" xr:uid="{BA583994-193A-42FA-A4F6-223B85A11C6A}"/>
    <hyperlink ref="G269" r:id="rId531" xr:uid="{57CDA28E-381F-4659-B162-409B9CEBF52D}"/>
    <hyperlink ref="G79" r:id="rId532" xr:uid="{09B55C31-3732-421F-B7B2-CD6B86E48A11}"/>
    <hyperlink ref="G333" r:id="rId533" xr:uid="{F3967299-6BDB-493B-835C-5E2B04759256}"/>
    <hyperlink ref="G28" r:id="rId534" xr:uid="{58947F9F-BF0D-455C-8609-D1C87351131A}"/>
    <hyperlink ref="G335" r:id="rId535" xr:uid="{B4C09344-CC95-42C3-A129-DFA8ED25BCF6}"/>
    <hyperlink ref="G336" r:id="rId536" xr:uid="{F308DF2F-D510-4DDD-BCD1-94FC2F02179C}"/>
    <hyperlink ref="G80" r:id="rId537" xr:uid="{F130A879-9C62-4080-BF38-00DC2578D038}"/>
    <hyperlink ref="G257" r:id="rId538" tooltip="Go To Dell" display="34CF8F2" xr:uid="{AAF7F619-E5F8-4F57-9157-F83C7FA2A8F1}"/>
    <hyperlink ref="G57" r:id="rId539" tooltip="Go To Dell" display="349F8F2" xr:uid="{8B0EEF51-E5A3-465B-95FB-48E00865CC5B}"/>
    <hyperlink ref="G258" r:id="rId540" xr:uid="{B466BB7A-7115-473F-A293-5474548A69CF}"/>
    <hyperlink ref="G322" r:id="rId541" xr:uid="{C07DFF3F-18C1-4408-A102-3035F3988B63}"/>
    <hyperlink ref="G317" r:id="rId542" xr:uid="{2D1CF77C-3ADE-4BDA-9BFA-8287F083EA12}"/>
    <hyperlink ref="G337" r:id="rId543" xr:uid="{793254CE-9800-441F-8BFE-1475B6F5FB82}"/>
    <hyperlink ref="G50" r:id="rId544" tooltip="Go To Dell" xr:uid="{3265D30D-3B3C-4691-89CD-EBA492C9DF7C}"/>
    <hyperlink ref="G341" r:id="rId545" tooltip="Go To Dell" xr:uid="{395A0922-3F0E-403C-94D9-6C191EB4EF9C}"/>
    <hyperlink ref="G46" r:id="rId546" tooltip="Go To Dell" xr:uid="{B306C35E-4400-4649-9F30-CB63E1352EA2}"/>
    <hyperlink ref="G338" r:id="rId547" xr:uid="{108E78DF-4EC9-42F3-99F7-2FB323EE91B1}"/>
    <hyperlink ref="G54" r:id="rId548" xr:uid="{2AF9F454-7A22-46AB-A25D-CD867DA13858}"/>
    <hyperlink ref="G339" r:id="rId549" xr:uid="{F174D3D5-BD11-4F75-886F-189CA3057FB2}"/>
    <hyperlink ref="G340" r:id="rId550" xr:uid="{20B41610-A5CB-4964-8858-4BD87489A4EF}"/>
    <hyperlink ref="G342" r:id="rId551" xr:uid="{BA720B3E-73BF-4CD0-942C-CCC4851290FA}"/>
    <hyperlink ref="G343" r:id="rId552" xr:uid="{09B8310D-65FE-45E3-8AAA-414888CC7C45}"/>
    <hyperlink ref="G344" r:id="rId553" xr:uid="{9EBABC2B-16D9-4747-9BD8-C813A9B71B9C}"/>
    <hyperlink ref="G345" r:id="rId554" xr:uid="{C3EAE168-F0D2-4C5A-9A30-0BBDDAE8C2FF}"/>
    <hyperlink ref="G346" r:id="rId555" xr:uid="{1D8683B7-14F6-460B-8363-3E6176074B6F}"/>
    <hyperlink ref="G347" r:id="rId556" xr:uid="{A8BAA6EF-2569-4091-BBCC-15AA8DAD6CA2}"/>
    <hyperlink ref="G348" r:id="rId557" xr:uid="{62446804-348B-4F15-BF12-428D04E94B63}"/>
    <hyperlink ref="G349" r:id="rId558" xr:uid="{6E915A43-933D-411A-9771-7EFF59C16F61}"/>
    <hyperlink ref="G352" r:id="rId559" xr:uid="{DEBA56C6-E833-4D34-BEBE-048DB39402EE}"/>
    <hyperlink ref="G350" r:id="rId560" xr:uid="{D9243C4C-3E1F-4A1F-A998-4CD2DF956A5F}"/>
    <hyperlink ref="G351" r:id="rId561" xr:uid="{A3394E79-56B6-4205-8AD1-8AA44E298CF2}"/>
    <hyperlink ref="G354" r:id="rId562" xr:uid="{D53E40BC-3821-4412-97FC-C1CB64C37F8D}"/>
    <hyperlink ref="G353" r:id="rId563" xr:uid="{49DF2F94-D19E-4C9B-9CBD-CCA87F99C57F}"/>
    <hyperlink ref="G355" r:id="rId564" xr:uid="{7B1B73E5-2756-40AD-A619-0F423B31959E}"/>
    <hyperlink ref="G356" r:id="rId565" xr:uid="{A7C91690-CDB9-4498-BE47-3EFAC24A4A9D}"/>
    <hyperlink ref="G357" r:id="rId566" xr:uid="{34BF6263-B6B7-4F9C-A15C-EB00C5054108}"/>
    <hyperlink ref="G358" r:id="rId567" xr:uid="{9154BB37-2F81-47E5-BC9D-913331FEDC4E}"/>
    <hyperlink ref="G359" r:id="rId568" xr:uid="{63B55F6F-8FAA-4803-8652-9A2E6D4E1939}"/>
    <hyperlink ref="G360" r:id="rId569" xr:uid="{CD8FB4F2-ECFF-443D-92F8-6E6CA26C894B}"/>
    <hyperlink ref="G361" r:id="rId570" xr:uid="{3BDDB791-B440-403E-95EE-CBC9B049B51B}"/>
    <hyperlink ref="G362" r:id="rId571" xr:uid="{A817321D-703C-43D8-87A2-DBDC6BB7C942}"/>
    <hyperlink ref="G363" r:id="rId572" xr:uid="{95AAC85A-A00B-454B-AC7A-33D086537CD2}"/>
    <hyperlink ref="G364" r:id="rId573" xr:uid="{BE08B57C-CA26-496F-AE41-EF733DB77289}"/>
    <hyperlink ref="G365" r:id="rId574" xr:uid="{7474F4D7-D3A1-4267-B56A-DA504362DA2F}"/>
    <hyperlink ref="G366" r:id="rId575" xr:uid="{C7CDFC37-E072-4720-B13B-B82DB5D1B0C9}"/>
    <hyperlink ref="G367" r:id="rId576" xr:uid="{DAE6C9B8-9C6E-43A9-A1B3-9EA1C1E6A80E}"/>
    <hyperlink ref="G368" r:id="rId577" xr:uid="{CE4DD6C7-51D7-453B-99DA-73C4E8A8C29A}"/>
    <hyperlink ref="G369" r:id="rId578" xr:uid="{318759E2-7B66-4ED9-840C-481FD6A8067C}"/>
    <hyperlink ref="G370" r:id="rId579" xr:uid="{0304FEB6-0117-44DE-970E-02CDA1CE70FD}"/>
    <hyperlink ref="G381" r:id="rId580" xr:uid="{1FF288B1-B1AF-4347-8EBD-2651FDEF4B7D}"/>
    <hyperlink ref="G371" r:id="rId581" xr:uid="{BD941B0E-4709-4B75-940C-80663E883A29}"/>
    <hyperlink ref="G372" r:id="rId582" xr:uid="{1CBA4732-F1B8-40A4-B414-A75EF77F9B50}"/>
    <hyperlink ref="G373" r:id="rId583" xr:uid="{FCEB6298-575D-4DCA-A27B-9B2A73AEBF88}"/>
    <hyperlink ref="G374" r:id="rId584" xr:uid="{B5389E7E-766A-45B0-A879-B1692EE8555C}"/>
    <hyperlink ref="G375" r:id="rId585" xr:uid="{83EEC6A7-E830-427F-B124-778D758F3776}"/>
    <hyperlink ref="G376" r:id="rId586" xr:uid="{FD09DFAB-07A3-45F2-B743-F596A66CEED8}"/>
    <hyperlink ref="G377" r:id="rId587" xr:uid="{401EEEEB-ABD0-4456-A517-E77AAA9635BA}"/>
    <hyperlink ref="G378" r:id="rId588" xr:uid="{EA386A2F-96E1-414A-BDD3-F54ACAF86058}"/>
    <hyperlink ref="G379" r:id="rId589" xr:uid="{C673D573-786E-47BC-A43F-407EB5EA8306}"/>
    <hyperlink ref="G380" r:id="rId590" xr:uid="{71F5E447-5854-4474-963C-502183D2DD8E}"/>
    <hyperlink ref="G382" r:id="rId591" xr:uid="{280CDF17-23C8-45E8-9514-61AC0FE87FB4}"/>
    <hyperlink ref="G383" r:id="rId592" xr:uid="{B31FBBDB-675B-463F-96F1-BD1740B9DC2D}"/>
    <hyperlink ref="G384" r:id="rId593" xr:uid="{32D60CB5-8446-4558-A0A0-8C222C7B015C}"/>
    <hyperlink ref="G385" r:id="rId594" xr:uid="{765329B7-C030-459B-8188-A90A50ABB64D}"/>
    <hyperlink ref="G386" r:id="rId595" xr:uid="{1EAE4D4A-5E4F-4302-AF4C-C715E88D3ED1}"/>
    <hyperlink ref="G387" r:id="rId596" xr:uid="{1A569A14-8667-41FB-A06C-7E04D2732192}"/>
    <hyperlink ref="G388" r:id="rId597" xr:uid="{4265DD38-2BF9-421D-86D2-EC92178B481B}"/>
    <hyperlink ref="G389" r:id="rId598" xr:uid="{CD276985-4A40-407A-9933-027153235769}"/>
    <hyperlink ref="G390" r:id="rId599" xr:uid="{94F3616C-0478-44B2-8827-0361F7D17BDE}"/>
    <hyperlink ref="G392" r:id="rId600" xr:uid="{E0C10013-3F96-4FDC-A865-3F2B1B7A7E24}"/>
    <hyperlink ref="G391" r:id="rId601" xr:uid="{A7ED413E-BF57-42D4-AE5A-467139B3662E}"/>
    <hyperlink ref="G393" r:id="rId602" xr:uid="{A26AC5C7-3931-4041-8CAB-524731460327}"/>
    <hyperlink ref="G396" r:id="rId603" xr:uid="{B26F21BA-E658-47DB-B3CC-78A06CED454C}"/>
    <hyperlink ref="G395" r:id="rId604" xr:uid="{226A6823-22E2-417A-BD71-65E52EC52833}"/>
    <hyperlink ref="G327" r:id="rId605" xr:uid="{B943E30F-23DC-46DE-9A9B-0EAF44495793}"/>
    <hyperlink ref="G328" r:id="rId606" xr:uid="{441BEAE6-BEFE-40F1-81F8-EA5BCE394C24}"/>
    <hyperlink ref="G459" r:id="rId607" xr:uid="{64DE529E-4ACC-41A9-ADD7-A0ACE13AB6CD}"/>
    <hyperlink ref="G71" r:id="rId608" xr:uid="{32D9D91A-0DDD-4EFE-81DD-00BC9097BBEC}"/>
    <hyperlink ref="E346" r:id="rId609" xr:uid="{38522350-0141-48AC-AE34-8E5B64CC222C}"/>
    <hyperlink ref="E348" r:id="rId610" xr:uid="{600EF87F-E57E-4525-9204-D99BC0EFD8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9677-D416-47F5-9AE4-8E971105EC4D}">
  <dimension ref="A1:M78"/>
  <sheetViews>
    <sheetView topLeftCell="A55" workbookViewId="0">
      <selection activeCell="A70" sqref="A70"/>
    </sheetView>
  </sheetViews>
  <sheetFormatPr defaultRowHeight="15"/>
  <cols>
    <col min="1" max="1" width="34.7109375" bestFit="1" customWidth="1"/>
    <col min="2" max="5" width="9.140625" style="482"/>
    <col min="7" max="7" width="18" bestFit="1" customWidth="1"/>
    <col min="8" max="8" width="10" bestFit="1" customWidth="1"/>
    <col min="9" max="9" width="15.5703125" customWidth="1"/>
    <col min="11" max="11" width="10.140625" bestFit="1" customWidth="1"/>
    <col min="12" max="12" width="44.28515625" bestFit="1" customWidth="1"/>
  </cols>
  <sheetData>
    <row r="1" spans="1:13">
      <c r="A1" s="501" t="s">
        <v>481</v>
      </c>
      <c r="B1" s="503" t="s">
        <v>9583</v>
      </c>
      <c r="C1" s="488" t="s">
        <v>9584</v>
      </c>
      <c r="D1" s="489" t="s">
        <v>54</v>
      </c>
      <c r="E1" s="490" t="s">
        <v>32</v>
      </c>
      <c r="G1" s="514" t="s">
        <v>9585</v>
      </c>
      <c r="H1" s="514"/>
      <c r="I1" s="411"/>
    </row>
    <row r="2" spans="1:13">
      <c r="A2" s="494" t="s">
        <v>107</v>
      </c>
      <c r="B2" s="69">
        <f>COUNTIF('Fixed Asset List | PH'!E3:E1048576, A2)</f>
        <v>44</v>
      </c>
      <c r="C2" s="69">
        <f>COUNTIFS('Fixed Asset List | PH'!E3:E1048576, "Dell P2414Hb", 'Fixed Asset List | PH'!I3:I1048576, "Spare")</f>
        <v>5</v>
      </c>
      <c r="D2" s="69">
        <f>COUNTIFS('Fixed Asset List | PH'!E3:E1048576, "Dell P2414Hb", 'Fixed Asset List | PH'!I3:I1048576, "Defective")</f>
        <v>8</v>
      </c>
      <c r="E2" s="69">
        <f>COUNTIFS('Fixed Asset List | PH'!E3:E1048576, "Dell P2414Hb", 'Fixed Asset List | PH'!I3:I1048576, "Working")</f>
        <v>31</v>
      </c>
      <c r="G2" s="436" t="s">
        <v>485</v>
      </c>
      <c r="H2" s="69">
        <f>COUNTIF('Fixed Asset List | PH'!K3:K1048576, G2)</f>
        <v>1822</v>
      </c>
      <c r="K2" s="515" t="s">
        <v>9586</v>
      </c>
      <c r="L2" s="515"/>
      <c r="M2" s="515"/>
    </row>
    <row r="3" spans="1:13">
      <c r="A3" s="494" t="s">
        <v>241</v>
      </c>
      <c r="B3" s="69">
        <f>COUNTIF('Fixed Asset List | PH'!E3:E1048576, A3)</f>
        <v>153</v>
      </c>
      <c r="C3" s="69">
        <f>COUNTIFS('Fixed Asset List | PH'!E3:E1048576, "Dell P2417H", 'Fixed Asset List | PH'!I3:I1048576, "Spare")</f>
        <v>26</v>
      </c>
      <c r="D3" s="69">
        <f>COUNTIFS('Fixed Asset List | PH'!E3:E1048576, "Dell P2417H", 'Fixed Asset List | PH'!I3:I1048576, "Defective")</f>
        <v>5</v>
      </c>
      <c r="E3" s="69">
        <f>COUNTIFS('Fixed Asset List | PH'!E3:E1048576, "Dell P2417H", 'Fixed Asset List | PH'!I3:I1048576, "Working")</f>
        <v>122</v>
      </c>
      <c r="G3" s="436" t="s">
        <v>24</v>
      </c>
      <c r="H3" s="69">
        <f>COUNTIF('Fixed Asset List | PH'!K3:K1048576, G3)</f>
        <v>76</v>
      </c>
      <c r="K3" s="491" t="s">
        <v>3</v>
      </c>
      <c r="L3" s="436" t="s">
        <v>9587</v>
      </c>
      <c r="M3" s="436"/>
    </row>
    <row r="4" spans="1:13">
      <c r="A4" s="494" t="s">
        <v>136</v>
      </c>
      <c r="B4" s="69">
        <f>COUNTIF('Fixed Asset List | PH'!E3:E1048576, A4)</f>
        <v>191</v>
      </c>
      <c r="C4" s="69">
        <f>COUNTIFS('Fixed Asset List | PH'!E3:E1048576, "Dell P2419H", 'Fixed Asset List | PH'!I3:I1048576, "Spare")</f>
        <v>26</v>
      </c>
      <c r="D4" s="69">
        <f>COUNTIFS('Fixed Asset List | PH'!E3:E1048576, "Dell P2419H", 'Fixed Asset List | PH'!I3:I1048576, "Defective")</f>
        <v>12</v>
      </c>
      <c r="E4" s="69">
        <f>COUNTIFS('Fixed Asset List | PH'!E3:E1048576, "Dell P2419H", 'Fixed Asset List | PH'!I3:I1048576, "Working")</f>
        <v>153</v>
      </c>
      <c r="G4" s="436" t="s">
        <v>3893</v>
      </c>
      <c r="H4" s="69">
        <f>COUNTIF('Fixed Asset List | PH'!K3:K1048576, G4)</f>
        <v>2</v>
      </c>
      <c r="K4" s="492" t="s">
        <v>2</v>
      </c>
      <c r="L4" s="436" t="s">
        <v>9588</v>
      </c>
      <c r="M4" s="436"/>
    </row>
    <row r="5" spans="1:13">
      <c r="A5" s="494" t="s">
        <v>4167</v>
      </c>
      <c r="B5" s="69">
        <f>COUNTIF('Fixed Asset List | PH'!E3:E1048576, A5)</f>
        <v>5</v>
      </c>
      <c r="C5" s="69">
        <f>COUNTIFS('Fixed Asset List | PH'!E3:E1048576, "Dell P2419HC", 'Fixed Asset List | PH'!I3:I1048576, "Spare")</f>
        <v>1</v>
      </c>
      <c r="D5" s="69">
        <f>COUNTIFS('Fixed Asset List | PH'!E3:E1048576, "Dell P2419HC", 'Fixed Asset List | PH'!I3:I1048576, "Defective")</f>
        <v>0</v>
      </c>
      <c r="E5" s="69">
        <f>COUNTIFS('Fixed Asset List | PH'!E3:E1048576, "Dell P2419HC", 'Fixed Asset List | PH'!I3:I1048576, "Working")</f>
        <v>4</v>
      </c>
      <c r="G5" s="436" t="s">
        <v>1620</v>
      </c>
      <c r="H5" s="69">
        <f>COUNTIF('Fixed Asset List | PH'!K3:K1048576, G5)</f>
        <v>9</v>
      </c>
      <c r="K5" s="493" t="s">
        <v>32</v>
      </c>
      <c r="L5" s="436" t="s">
        <v>9589</v>
      </c>
      <c r="M5" s="436"/>
    </row>
    <row r="6" spans="1:13">
      <c r="A6" s="494" t="s">
        <v>884</v>
      </c>
      <c r="B6" s="69">
        <f>COUNTIF('Fixed Asset List | PH'!E3:E1048576, A6)</f>
        <v>160</v>
      </c>
      <c r="C6" s="69">
        <f>COUNTIFS('Fixed Asset List | PH'!E3:E1048576, "Dell P2422H", 'Fixed Asset List | PH'!I3:I1048576, "Spare")</f>
        <v>22</v>
      </c>
      <c r="D6" s="69">
        <f>COUNTIFS('Fixed Asset List | PH'!E3:E1048576, "Dell P2422H", 'Fixed Asset List | PH'!I3:I1048576, "Defective")</f>
        <v>3</v>
      </c>
      <c r="E6" s="69">
        <f>COUNTIFS('Fixed Asset List | PH'!E3:E1048576, "Dell P2422H", 'Fixed Asset List | PH'!I3:I1048576, "Working")</f>
        <v>135</v>
      </c>
      <c r="G6" s="436" t="s">
        <v>7246</v>
      </c>
      <c r="H6" s="69">
        <f>COUNTIF('Fixed Asset List | PH'!K3:K1048576, G7)</f>
        <v>1117</v>
      </c>
    </row>
    <row r="7" spans="1:13">
      <c r="A7" s="494" t="s">
        <v>535</v>
      </c>
      <c r="B7" s="69">
        <f>COUNTIF('Fixed Asset List | PH'!E3:E1048576, A7)</f>
        <v>1</v>
      </c>
      <c r="C7" s="69">
        <f>COUNTIFS('Fixed Asset List | PH'!E3:E1048576, "Dell S2721QS", 'Fixed Asset List | PH'!I3:I1048576, "Spare")</f>
        <v>0</v>
      </c>
      <c r="D7" s="69">
        <f>COUNTIFS('Fixed Asset List | PH'!E3:E1048576, "Dell S2721QS", 'Fixed Asset List | PH'!I3:I1048576, "Defective")</f>
        <v>0</v>
      </c>
      <c r="E7" s="69">
        <f>COUNTIFS('Fixed Asset List | PH'!E3:E1048576, "Dell S2721QS", 'Fixed Asset List | PH'!I3:I1048576, "Working")</f>
        <v>1</v>
      </c>
      <c r="G7" s="436" t="s">
        <v>802</v>
      </c>
      <c r="H7" s="69">
        <f>COUNTIF('Fixed Asset List | PH'!K3:K1048576, G8)</f>
        <v>13</v>
      </c>
    </row>
    <row r="8" spans="1:13">
      <c r="A8" s="494" t="s">
        <v>3249</v>
      </c>
      <c r="B8" s="69">
        <f>COUNTIF('Fixed Asset List | PH'!E3:E1048576, A8)</f>
        <v>2</v>
      </c>
      <c r="C8" s="69">
        <f>COUNTIFS('Fixed Asset List | PH'!E3:E1048576, "Dell U2415", 'Fixed Asset List | PH'!I3:I1048576, "Spare")</f>
        <v>2</v>
      </c>
      <c r="D8" s="69">
        <f>COUNTIFS('Fixed Asset List | PH'!E3:E1048576, "Dell U2415", 'Fixed Asset List | PH'!I3:I1048576, "Defective")</f>
        <v>0</v>
      </c>
      <c r="E8" s="69">
        <f>COUNTIFS('Fixed Asset List | PH'!E3:E1048576, "Dell U2415", 'Fixed Asset List | PH'!I3:I1048576, "Working")</f>
        <v>0</v>
      </c>
      <c r="G8" s="436" t="s">
        <v>100</v>
      </c>
      <c r="H8" s="69">
        <f>COUNTIF('Fixed Asset List | PH'!K3:K1048576, G9)</f>
        <v>4</v>
      </c>
    </row>
    <row r="9" spans="1:13">
      <c r="A9" s="504" t="s">
        <v>9590</v>
      </c>
      <c r="B9" s="503" t="s">
        <v>9583</v>
      </c>
      <c r="C9" s="488" t="s">
        <v>9584</v>
      </c>
      <c r="D9" s="489" t="s">
        <v>54</v>
      </c>
      <c r="E9" s="490" t="s">
        <v>32</v>
      </c>
      <c r="G9" s="436" t="s">
        <v>1372</v>
      </c>
      <c r="H9" s="69">
        <f>COUNTIF('Fixed Asset List | PH'!K3:K1048576, G9)</f>
        <v>4</v>
      </c>
    </row>
    <row r="10" spans="1:13">
      <c r="A10" s="436" t="s">
        <v>191</v>
      </c>
      <c r="B10" s="69">
        <f>COUNTIF('Fixed Asset List | PH'!E3:E1048576, A10)</f>
        <v>91</v>
      </c>
      <c r="C10" s="69">
        <f>COUNTIFS('Fixed Asset List | PH'!E3:E1048576, "OptiPlex 7440 AIO", 'Fixed Asset List | PH'!I3:I1048576, "Spare")</f>
        <v>28</v>
      </c>
      <c r="D10" s="69">
        <f>COUNTIFS('Fixed Asset List | PH'!E3:E1048576, "OptiPlex 7440 AIO", 'Fixed Asset List | PH'!J3:J1048576, "Defective")</f>
        <v>4</v>
      </c>
      <c r="E10" s="69">
        <f>COUNTIFS('Fixed Asset List | PH'!E3:E1048576, "OptiPlex 7440 AIO", 'Fixed Asset List | PH'!I3:I1048576, "Working")</f>
        <v>59</v>
      </c>
      <c r="G10" s="436" t="s">
        <v>9591</v>
      </c>
      <c r="H10" s="69">
        <f>COUNTIF('Fixed Asset List | PH'!K3:K1048576, G10)</f>
        <v>0</v>
      </c>
    </row>
    <row r="11" spans="1:13">
      <c r="A11" s="436" t="s">
        <v>205</v>
      </c>
      <c r="B11" s="69">
        <f>COUNTIF('Fixed Asset List | PH'!E3:E1048576, A11)</f>
        <v>63</v>
      </c>
      <c r="C11" s="69">
        <f>COUNTIFS('Fixed Asset List | PH'!E3:E1048576, "OptiPlex 7450 AIO", 'Fixed Asset List | PH'!I3:I1048576, "Spare")</f>
        <v>27</v>
      </c>
      <c r="D11" s="69">
        <f>COUNTIFS('Fixed Asset List | PH'!E3:E1048576, "OptiPlex 7450 AIO", 'Fixed Asset List | PH'!I3:I1048576, "Defective")</f>
        <v>1</v>
      </c>
      <c r="E11" s="69">
        <f>COUNTIFS('Fixed Asset List | PH'!E3:E1048576, "OptiPlex 7450 AIO", 'Fixed Asset List | PH'!I3:I1048576, "Working")</f>
        <v>35</v>
      </c>
      <c r="G11" s="436" t="s">
        <v>546</v>
      </c>
      <c r="H11" s="69">
        <f>COUNTIF('Fixed Asset List | PH'!K3:K1048576, G11)</f>
        <v>126</v>
      </c>
    </row>
    <row r="12" spans="1:13">
      <c r="A12" s="436" t="s">
        <v>166</v>
      </c>
      <c r="B12" s="69">
        <f>COUNTIF('Fixed Asset List | PH'!E3:E1048576, A12)</f>
        <v>73</v>
      </c>
      <c r="C12" s="69">
        <f>COUNTIFS('Fixed Asset List | PH'!E3:E1048576, "OptiPlex 7460 AIO", 'Fixed Asset List | PH'!I3:I1048576, "Spare")</f>
        <v>19</v>
      </c>
      <c r="D12" s="69">
        <f>COUNTIFS('Fixed Asset List | PH'!E3:E1048576, "OptiPlex 7460 AIO", 'Fixed Asset List | PH'!I3:I1048576, "Defective")</f>
        <v>6</v>
      </c>
      <c r="E12" s="69">
        <f>COUNTIFS('Fixed Asset List | PH'!E3:E1048576, "OptiPlex 7460 AIO", 'Fixed Asset List | PH'!I3:I1048576, "Working")</f>
        <v>48</v>
      </c>
      <c r="G12" s="436" t="s">
        <v>78</v>
      </c>
      <c r="H12" s="69">
        <f>COUNTIF('Fixed Asset List | PH'!K3:K1048576, G12)</f>
        <v>40</v>
      </c>
    </row>
    <row r="13" spans="1:13">
      <c r="A13" s="436" t="s">
        <v>1654</v>
      </c>
      <c r="B13" s="69">
        <f>COUNTIF('Fixed Asset List | PH'!E3:E1048576, A13)</f>
        <v>4</v>
      </c>
      <c r="C13" s="69">
        <f>COUNTIFS('Fixed Asset List | PH'!E3:E1048576, "OptiPlex 7460 AIO HS", 'Fixed Asset List | PH'!I3:I1048576, "Spare")</f>
        <v>3</v>
      </c>
      <c r="D13" s="69">
        <f>COUNTIFS('Fixed Asset List | PH'!E3:E1048576, "OptiPlex 7460 AIO HS", 'Fixed Asset List | PH'!I3:I1048576, "Defective")</f>
        <v>1</v>
      </c>
      <c r="E13" s="69">
        <f>COUNTIFS('Fixed Asset List | PH'!E3:E1048576, "OptiPlex 7460 AIO HS", 'Fixed Asset List | PH'!I3:I1048576, "Working")</f>
        <v>0</v>
      </c>
      <c r="G13" s="436" t="s">
        <v>5718</v>
      </c>
      <c r="H13" s="69">
        <f>COUNTIF('Fixed Asset List | PH'!K3:K1048576, G13)</f>
        <v>5</v>
      </c>
    </row>
    <row r="14" spans="1:13">
      <c r="A14" s="436" t="s">
        <v>183</v>
      </c>
      <c r="B14" s="69">
        <f>COUNTIF('Fixed Asset List | PH'!E3:E1048576, A14)</f>
        <v>180</v>
      </c>
      <c r="C14" s="69">
        <f>COUNTIFS('Fixed Asset List | PH'!E3:E1048576, "OptiPlex 7480 AIO", 'Fixed Asset List | PH'!I3:I1048576, "Spare")</f>
        <v>25</v>
      </c>
      <c r="D14" s="69">
        <f>COUNTIFS('Fixed Asset List | PH'!E3:E1048576, "OptiPlex 7480 AIO", 'Fixed Asset List | PH'!I3:I1048576, "Defective")</f>
        <v>3</v>
      </c>
      <c r="E14" s="69">
        <f>COUNTIFS('Fixed Asset List | PH'!E3:E1048576, "OptiPlex 7480 AIO", 'Fixed Asset List | PH'!I3:I1048576, "Working")</f>
        <v>152</v>
      </c>
      <c r="G14" s="436" t="s">
        <v>3495</v>
      </c>
      <c r="H14" s="69">
        <f>COUNTIF('Fixed Asset List | PH'!K3:K1048576, G14)</f>
        <v>13</v>
      </c>
    </row>
    <row r="15" spans="1:13">
      <c r="A15" s="436" t="s">
        <v>2501</v>
      </c>
      <c r="B15" s="69">
        <f>COUNTIF('Fixed Asset List | PH'!E3:E1048576, A15)</f>
        <v>2</v>
      </c>
      <c r="C15" s="69">
        <f>COUNTIFS('Fixed Asset List | PH'!E3:E1048576, "OptiPlex 9020 AIO", 'Fixed Asset List | PH'!I3:I1048576, "Spare")</f>
        <v>2</v>
      </c>
      <c r="D15" s="69">
        <f>COUNTIFS('Fixed Asset List | PH'!E3:E1048576, "OptiPlex 9020 AIO", 'Fixed Asset List | PH'!I3:I1048576, "Defective")</f>
        <v>0</v>
      </c>
      <c r="E15" s="69">
        <f>COUNTIFS('Fixed Asset List | PH'!E3:E1048576, "OptiPlex 9020 AIO", 'Fixed Asset List | PH'!I3:I1048576, "Working")</f>
        <v>0</v>
      </c>
    </row>
    <row r="16" spans="1:13">
      <c r="A16" s="436" t="s">
        <v>228</v>
      </c>
      <c r="B16" s="69">
        <f>COUNTIF('Fixed Asset List | PH'!E3:E1048576, A16)</f>
        <v>2</v>
      </c>
      <c r="C16" s="69">
        <f>COUNTIFS('Fixed Asset List | PH'!E3:E1048576, "OptiPlex 9030 AIO", 'Fixed Asset List | PH'!I3:I1048576, "Spare")</f>
        <v>1</v>
      </c>
      <c r="D16" s="69">
        <f>COUNTIFS('Fixed Asset List | PH'!E3:E1048576, "OptiPlex 9030 AIO", 'Fixed Asset List | PH'!I3:I1048576, "Defective")</f>
        <v>0</v>
      </c>
      <c r="E16" s="69">
        <f>COUNTIFS('Fixed Asset List | PH'!E3:E1048576, "OptiPlex 9030 AIO", 'Fixed Asset List | PH'!I3:I1048576, "Working")</f>
        <v>1</v>
      </c>
    </row>
    <row r="17" spans="1:5">
      <c r="A17" s="504" t="s">
        <v>339</v>
      </c>
      <c r="B17" s="503" t="s">
        <v>9583</v>
      </c>
      <c r="C17" s="488" t="s">
        <v>9584</v>
      </c>
      <c r="D17" s="489" t="s">
        <v>54</v>
      </c>
      <c r="E17" s="490" t="s">
        <v>32</v>
      </c>
    </row>
    <row r="18" spans="1:5">
      <c r="A18" s="495" t="s">
        <v>8575</v>
      </c>
      <c r="B18" s="69">
        <f>COUNTIF('Fixed Asset List | PH'!E3:E1048576, A18)</f>
        <v>2</v>
      </c>
      <c r="C18" s="69">
        <f>COUNTIFS('Fixed Asset List | PH'!E3:E1048576, "A14-4060", 'Fixed Asset List | PH'!I3:I1048576, "Spare")</f>
        <v>2</v>
      </c>
      <c r="D18" s="69">
        <f>COUNTIFS('Fixed Asset List | PH'!E3:E1048576, "A14-4060", 'Fixed Asset List | PH'!I3:I1048576, "Defective")</f>
        <v>0</v>
      </c>
      <c r="E18" s="69">
        <f>COUNTIFS('Fixed Asset List | PH'!E3:E1048576, "A14-4060", 'Fixed Asset List | PH'!I3:I1048576, "Working")</f>
        <v>0</v>
      </c>
    </row>
    <row r="19" spans="1:5">
      <c r="A19" s="494" t="s">
        <v>7884</v>
      </c>
      <c r="B19" s="69">
        <f>COUNTIF('Fixed Asset List | PH'!E3:E1048576, A19)</f>
        <v>4</v>
      </c>
      <c r="C19" s="69">
        <f>COUNTIFS('Fixed Asset List | PH'!E3:E1048576, "A5 Series", 'Fixed Asset List | PH'!I3:I1048576, "Spare")</f>
        <v>0</v>
      </c>
      <c r="D19" s="69">
        <f>COUNTIFS('Fixed Asset List | PH'!E3:E1048576, "A5 Series", 'Fixed Asset List | PH'!I3:I1048576, "Defective")</f>
        <v>0</v>
      </c>
      <c r="E19" s="69">
        <f>COUNTIFS('Fixed Asset List | PH'!E3:E1048576, "A5 Series", 'Fixed Asset List | PH'!I3:I1048576, "Working")</f>
        <v>4</v>
      </c>
    </row>
    <row r="20" spans="1:5">
      <c r="A20" s="495" t="s">
        <v>8468</v>
      </c>
      <c r="B20" s="69">
        <f>COUNTIF('Fixed Asset List | PH'!E3:E1048576, A20)</f>
        <v>1</v>
      </c>
      <c r="C20" s="69">
        <f>COUNTIFS('Fixed Asset List | PH'!E3:E1048576, "HP Elitebook x360 1030 G4", 'Fixed Asset List | PH'!I3:I1048576, "Spare")</f>
        <v>0</v>
      </c>
      <c r="D20" s="69">
        <f>COUNTIFS('Fixed Asset List | PH'!E3:E1048576, "HP Elitebook x360 1030 G4", 'Fixed Asset List | PH'!I3:I1048576, "Defective")</f>
        <v>0</v>
      </c>
      <c r="E20" s="69">
        <f>COUNTIFS('Fixed Asset List | PH'!E3:E1048576, "HP Elitebook x360 1030 G4", 'Fixed Asset List | PH'!I3:I1048576, "Working")</f>
        <v>1</v>
      </c>
    </row>
    <row r="21" spans="1:5">
      <c r="A21" s="495" t="s">
        <v>8250</v>
      </c>
      <c r="B21" s="69">
        <f>COUNTIF('Fixed Asset List | PH'!E3:E1048576, A21)</f>
        <v>1</v>
      </c>
      <c r="C21" s="69">
        <f>COUNTIFS('Fixed Asset List | PH'!E3:E1048576, "IdeaPad Slim 3 14IAH8 - 83EQ0043PH", 'Fixed Asset List | PH'!I3:I1048576, "Spare")</f>
        <v>0</v>
      </c>
      <c r="D21" s="69">
        <f>COUNTIFS('Fixed Asset List | PH'!E3:E1048576, "IdeaPad Slim 3 14IAH8 - 83EQ0043PH", 'Fixed Asset List | PH'!I3:I1048576, "Defective")</f>
        <v>0</v>
      </c>
      <c r="E21" s="69">
        <f>COUNTIFS('Fixed Asset List | PH'!E3:E1048576, "IdeaPad Slim 3 14IAH8 - 83EQ0043PH", 'Fixed Asset List | PH'!I3:I1048576, "Working")</f>
        <v>1</v>
      </c>
    </row>
    <row r="22" spans="1:5">
      <c r="A22" s="495" t="s">
        <v>4191</v>
      </c>
      <c r="B22" s="69">
        <f>COUNTIF('Fixed Asset List | PH'!E3:E1048576, A22)</f>
        <v>1</v>
      </c>
      <c r="C22" s="69">
        <f>COUNTIFS('Fixed Asset List | PH'!E3:E1048576, "Inspiron 3250", 'Fixed Asset List | PH'!I3:I1048576, "Spare")</f>
        <v>1</v>
      </c>
      <c r="D22" s="69">
        <f>COUNTIFS('Fixed Asset List | PH'!E3:E1048576, "Inspiron 3250", 'Fixed Asset List | PH'!I3:I1048576, "Defective")</f>
        <v>0</v>
      </c>
      <c r="E22" s="69">
        <f>COUNTIFS('Fixed Asset List | PH'!E3:E1048576, "Inspiron 3250", 'Fixed Asset List | PH'!I3:I1048576, "Working")</f>
        <v>0</v>
      </c>
    </row>
    <row r="23" spans="1:5">
      <c r="A23" s="495" t="s">
        <v>6183</v>
      </c>
      <c r="B23" s="69">
        <f>COUNTIF('Fixed Asset List | PH'!E3:E1048576, A23)</f>
        <v>1</v>
      </c>
      <c r="C23" s="69">
        <f>COUNTIFS('Fixed Asset List | PH'!E3:E1048576, "Inspiron 3668", 'Fixed Asset List | PH'!I3:I1048576, "Spare")</f>
        <v>1</v>
      </c>
      <c r="D23" s="69">
        <f>COUNTIFS('Fixed Asset List | PH'!E3:E1048576, "Inspiron 3668", 'Fixed Asset List | PH'!I3:I1048576, "Defective")</f>
        <v>0</v>
      </c>
      <c r="E23" s="69">
        <f>COUNTIFS('Fixed Asset List | PH'!E3:E1048576, "Inspiron 3668", 'Fixed Asset List | PH'!I3:I1048576, "Working")</f>
        <v>0</v>
      </c>
    </row>
    <row r="24" spans="1:5">
      <c r="A24" s="495" t="s">
        <v>2127</v>
      </c>
      <c r="B24" s="69">
        <f>COUNTIF('Fixed Asset List | PH'!E3:E1048576, A24)</f>
        <v>1</v>
      </c>
      <c r="C24" s="69">
        <f>COUNTIFS('Fixed Asset List | PH'!E3:E1048576, "Inspiron 5502", 'Fixed Asset List | PH'!I3:I1048576, "Spare")</f>
        <v>1</v>
      </c>
      <c r="D24" s="69">
        <f>COUNTIFS('Fixed Asset List | PH'!E3:E1048576, "Inspiron 5502", 'Fixed Asset List | PH'!I3:I1048576, "Defective")</f>
        <v>0</v>
      </c>
      <c r="E24" s="69">
        <f>COUNTIFS('Fixed Asset List | PH'!E3:E1048576, "Inspiron 5502", 'Fixed Asset List | PH'!I3:I1048576, "Working")</f>
        <v>0</v>
      </c>
    </row>
    <row r="25" spans="1:5">
      <c r="A25" s="494" t="s">
        <v>2132</v>
      </c>
      <c r="B25" s="69">
        <f>COUNTIF('Fixed Asset List | PH'!E3:E1048576, A25)</f>
        <v>2</v>
      </c>
      <c r="C25" s="69">
        <f>COUNTIFS('Fixed Asset List | PH'!E3:E1048576, "Latitude 3510", 'Fixed Asset List | PH'!I3:I1048576, "Spare")</f>
        <v>1</v>
      </c>
      <c r="D25" s="69">
        <f>COUNTIFS('Fixed Asset List | PH'!E3:E1048576, "Latitude 3510", 'Fixed Asset List | PH'!I3:I1048576, "Defective")</f>
        <v>0</v>
      </c>
      <c r="E25" s="69">
        <f>COUNTIFS('Fixed Asset List | PH'!E3:E1048576, "Latitude 3510", 'Fixed Asset List | PH'!I3:I1048576, "Working")</f>
        <v>1</v>
      </c>
    </row>
    <row r="26" spans="1:5">
      <c r="A26" s="494" t="s">
        <v>7098</v>
      </c>
      <c r="B26" s="69">
        <f>COUNTIF('Fixed Asset List | PH'!E3:E1048576, A26)</f>
        <v>1</v>
      </c>
      <c r="C26" s="69">
        <f>COUNTIFS('Fixed Asset List | PH'!E3:E1048576, "Latitude 5420", 'Fixed Asset List | PH'!I3:I1048576, "Spare")</f>
        <v>1</v>
      </c>
      <c r="D26" s="69">
        <f>COUNTIFS('Fixed Asset List | PH'!E3:E1048576, "Latitude 5420", 'Fixed Asset List | PH'!I3:I1048576, "Defective")</f>
        <v>0</v>
      </c>
      <c r="E26" s="69">
        <f>COUNTIFS('Fixed Asset List | PH'!E3:E1048576, "Latitude 5420", 'Fixed Asset List | PH'!I3:I1048576, "Working")</f>
        <v>0</v>
      </c>
    </row>
    <row r="27" spans="1:5">
      <c r="A27" s="494" t="s">
        <v>8567</v>
      </c>
      <c r="B27" s="69">
        <f>COUNTIF('Fixed Asset List | PH'!E3:E1048576, A27)</f>
        <v>1</v>
      </c>
      <c r="C27" s="69">
        <f>COUNTIFS('Fixed Asset List | PH'!E3:E1048576, "Latitude 5440", 'Fixed Asset List | PH'!I3:I1048576, "Spare")</f>
        <v>0</v>
      </c>
      <c r="D27" s="69">
        <f>COUNTIFS('Fixed Asset List | PH'!E3:E1048576, "Latitude 5440", 'Fixed Asset List | PH'!I3:I1048576, "Defective")</f>
        <v>0</v>
      </c>
      <c r="E27" s="69">
        <f>COUNTIFS('Fixed Asset List | PH'!E3:E1048576, "Latitude 5440", 'Fixed Asset List | PH'!I3:I1048576, "Working")</f>
        <v>1</v>
      </c>
    </row>
    <row r="28" spans="1:5">
      <c r="A28" s="494" t="s">
        <v>1574</v>
      </c>
      <c r="B28" s="69">
        <f>COUNTIF('Fixed Asset List | PH'!E3:E1048576, A28)</f>
        <v>2</v>
      </c>
      <c r="C28" s="69">
        <f>COUNTIFS('Fixed Asset List | PH'!E3:E1048576, "Latitude 7390", 'Fixed Asset List | PH'!I3:I1048576, "Spare")</f>
        <v>2</v>
      </c>
      <c r="D28" s="69">
        <f>COUNTIFS('Fixed Asset List | PH'!E3:E1048576, "Latitude 7390", 'Fixed Asset List | PH'!I3:I1048576, "Defective")</f>
        <v>0</v>
      </c>
      <c r="E28" s="69">
        <f>COUNTIFS('Fixed Asset List | PH'!E3:E1048576, "Latitude 7390", 'Fixed Asset List | PH'!I3:I1048576, "Working")</f>
        <v>0</v>
      </c>
    </row>
    <row r="29" spans="1:5">
      <c r="A29" s="494" t="s">
        <v>397</v>
      </c>
      <c r="B29" s="69">
        <f>COUNTIF('Fixed Asset List | PH'!E3:E1048576, A29)</f>
        <v>42</v>
      </c>
      <c r="C29" s="69">
        <f>COUNTIFS('Fixed Asset List | PH'!E3:E1048576, "Latitude 7420", 'Fixed Asset List | PH'!I3:I1048576, "Spare")</f>
        <v>7</v>
      </c>
      <c r="D29" s="69">
        <f>COUNTIFS('Fixed Asset List | PH'!E3:E1048576, "Latitude 7420", 'Fixed Asset List | PH'!I3:I1048576, "Defective")</f>
        <v>1</v>
      </c>
      <c r="E29" s="69">
        <f>COUNTIFS('Fixed Asset List | PH'!E3:E1048576, "Latitude 7420", 'Fixed Asset List | PH'!I3:I1048576, "Working")</f>
        <v>34</v>
      </c>
    </row>
    <row r="30" spans="1:5">
      <c r="A30" s="494" t="s">
        <v>7636</v>
      </c>
      <c r="B30" s="69">
        <f>COUNTIF('Fixed Asset List | PH'!E3:E1048576, A30)</f>
        <v>1</v>
      </c>
      <c r="C30" s="69">
        <f>COUNTIFS('Fixed Asset List | PH'!E3:E1048576, "Latitude 7430", 'Fixed Asset List | PH'!I3:I1048576, "Spare")</f>
        <v>0</v>
      </c>
      <c r="D30" s="69">
        <f>COUNTIFS('Fixed Asset List | PH'!E3:E1048576, "Latitude 7430", 'Fixed Asset List | PH'!I3:I1048576, "Defective")</f>
        <v>0</v>
      </c>
      <c r="E30" s="69">
        <f>COUNTIFS('Fixed Asset List | PH'!E3:E1048576, "Latitude 7430", 'Fixed Asset List | PH'!I3:I1048576, "Working")</f>
        <v>1</v>
      </c>
    </row>
    <row r="31" spans="1:5">
      <c r="A31" s="494" t="s">
        <v>327</v>
      </c>
      <c r="B31" s="69">
        <f>COUNTIF('Fixed Asset List | PH'!E3:E1048576, A31)</f>
        <v>59</v>
      </c>
      <c r="C31" s="69">
        <f>COUNTIFS('Fixed Asset List | PH'!E3:E1048576, "Latitude 7490", 'Fixed Asset List | PH'!I3:I1048576, "Spare")</f>
        <v>13</v>
      </c>
      <c r="D31" s="69">
        <f>COUNTIFS('Fixed Asset List | PH'!E3:E1048576, "Latitude 7490", 'Fixed Asset List | PH'!I3:I1048576, "Defective")</f>
        <v>3</v>
      </c>
      <c r="E31" s="69">
        <f>COUNTIFS('Fixed Asset List | PH'!E3:E1048576, "Latitude 7490", 'Fixed Asset List | PH'!I3:I1048576, "Working")</f>
        <v>43</v>
      </c>
    </row>
    <row r="32" spans="1:5">
      <c r="A32" s="497" t="s">
        <v>2123</v>
      </c>
      <c r="B32" s="69">
        <f>COUNTIF('Fixed Asset List | PH'!E3:E1048576, A32)</f>
        <v>1</v>
      </c>
      <c r="C32" s="69">
        <f>COUNTIFS('Fixed Asset List | PH'!E3:E1048576, "MacBookPro11,3", 'Fixed Asset List | PH'!I3:I1048576, "Spare")</f>
        <v>0</v>
      </c>
      <c r="D32" s="69">
        <f>COUNTIFS('Fixed Asset List | PH'!E3:E1048576, "MacBookPro11,3", 'Fixed Asset List | PH'!I3:I1048576, "Defective")</f>
        <v>1</v>
      </c>
      <c r="E32" s="69">
        <f>COUNTIFS('Fixed Asset List | PH'!E3:E1048576, "MacBookPro11,3", 'Fixed Asset List | PH'!I3:I1048576, "Working")</f>
        <v>0</v>
      </c>
    </row>
    <row r="33" spans="1:5">
      <c r="A33" s="495" t="s">
        <v>541</v>
      </c>
      <c r="B33" s="69">
        <f>COUNTIF('Fixed Asset List | PH'!E3:E1048576, A33)</f>
        <v>1</v>
      </c>
      <c r="C33" s="69">
        <f>COUNTIFS('Fixed Asset List | PH'!E3:E1048576, "Microsoft Surface Laptop Studio", 'Fixed Asset List | PH'!I3:I1048576, "Spare")</f>
        <v>0</v>
      </c>
      <c r="D33" s="69">
        <f>COUNTIFS('Fixed Asset List | PH'!E3:E1048576, "Microsoft Surface Laptop Studio", 'Fixed Asset List | PH'!I3:I1048576, "Defective")</f>
        <v>0</v>
      </c>
      <c r="E33" s="69">
        <f>COUNTIFS('Fixed Asset List | PH'!E3:E1048576, "Microsoft Surface Laptop Studio", 'Fixed Asset List | PH'!I3:I1048576, "Working")</f>
        <v>1</v>
      </c>
    </row>
    <row r="34" spans="1:5">
      <c r="A34" s="495" t="s">
        <v>7896</v>
      </c>
      <c r="B34" s="69">
        <f>COUNTIF('Fixed Asset List | PH'!E3:E1048576, A34)</f>
        <v>3</v>
      </c>
      <c r="C34" s="69">
        <f>COUNTIFS('Fixed Asset List | PH'!E3:E1048576, "Vostro 15 7510", 'Fixed Asset List | PH'!I3:I1048576, "Spare")</f>
        <v>0</v>
      </c>
      <c r="D34" s="69">
        <f>COUNTIFS('Fixed Asset List | PH'!E3:E1048576, "Vostro 15 7510", 'Fixed Asset List | PH'!I3:I1048576, "Defective")</f>
        <v>0</v>
      </c>
      <c r="E34" s="69">
        <f>COUNTIFS('Fixed Asset List | PH'!E3:E1048576, "Vostro 15 7510", 'Fixed Asset List | PH'!I3:I1048576, "Working")</f>
        <v>3</v>
      </c>
    </row>
    <row r="35" spans="1:5">
      <c r="A35" s="505" t="s">
        <v>7047</v>
      </c>
      <c r="B35" s="503" t="s">
        <v>9583</v>
      </c>
      <c r="C35" s="488" t="s">
        <v>9584</v>
      </c>
      <c r="D35" s="489" t="s">
        <v>54</v>
      </c>
      <c r="E35" s="490" t="s">
        <v>32</v>
      </c>
    </row>
    <row r="36" spans="1:5">
      <c r="A36" s="495" t="s">
        <v>7109</v>
      </c>
      <c r="B36" s="69">
        <f>COUNTIF('Fixed Asset List | PH'!E3:E1048576, A36)</f>
        <v>6</v>
      </c>
      <c r="C36" s="69">
        <f>COUNTIFS('Fixed Asset List | PH'!E3:E1048576, "B560M PRO-E", 'Fixed Asset List | PH'!I3:I1048576, "Spare")</f>
        <v>1</v>
      </c>
      <c r="D36" s="69">
        <f>COUNTIFS('Fixed Asset List | PH'!E3:E1048576, "B560M PRO-E", 'Fixed Asset List | PH'!I3:I1048576, "Defective")</f>
        <v>0</v>
      </c>
      <c r="E36" s="69">
        <f>COUNTIFS('Fixed Asset List | PH'!E3:E1048576, "B560M PRO-E", 'Fixed Asset List | PH'!I3:I1048576, "Working")</f>
        <v>5</v>
      </c>
    </row>
    <row r="37" spans="1:5">
      <c r="A37" s="495" t="s">
        <v>7621</v>
      </c>
      <c r="B37" s="69">
        <f>COUNTIF('Fixed Asset List | PH'!E3:E1048576, A37)</f>
        <v>1</v>
      </c>
      <c r="C37" s="69">
        <f>COUNTIFS('Fixed Asset List | PH'!E3:E1048576, "B760M PRO RS/D4 WIFI", 'Fixed Asset List | PH'!I3:I1048576, "Spare")</f>
        <v>0</v>
      </c>
      <c r="D37" s="69">
        <f>COUNTIFS('Fixed Asset List | PH'!E3:E1048576, "B760M PRO RS/D4 WIFI", 'Fixed Asset List | PH'!I3:I1048576, "Defective")</f>
        <v>0</v>
      </c>
      <c r="E37" s="69">
        <f>COUNTIFS('Fixed Asset List | PH'!E3:E1048576, "B760M PRO RS/D4 WIFI", 'Fixed Asset List | PH'!I3:I1048576, "Working")</f>
        <v>1</v>
      </c>
    </row>
    <row r="38" spans="1:5">
      <c r="A38" s="495" t="s">
        <v>7061</v>
      </c>
      <c r="B38" s="69">
        <f>COUNTIF('Fixed Asset List | PH'!E3:E1048576, A38)</f>
        <v>2</v>
      </c>
      <c r="C38" s="69">
        <f>COUNTIFS('Fixed Asset List | PH'!E3:E1048576, "H510M H V2", 'Fixed Asset List | PH'!I3:I1048576, "Spare")</f>
        <v>0</v>
      </c>
      <c r="D38" s="69">
        <f>COUNTIFS('Fixed Asset List | PH'!E3:E1048576, "H510M H V2", 'Fixed Asset List | PH'!I3:I1048576, "Defective")</f>
        <v>0</v>
      </c>
      <c r="E38" s="69">
        <f>COUNTIFS('Fixed Asset List | PH'!E3:E1048576, "H510M H V2", 'Fixed Asset List | PH'!I3:I1048576, "Working")</f>
        <v>2</v>
      </c>
    </row>
    <row r="39" spans="1:5">
      <c r="A39" s="495" t="s">
        <v>7477</v>
      </c>
      <c r="B39" s="69">
        <f>COUNTIF('Fixed Asset List | PH'!E3:E1048576, A39)</f>
        <v>4</v>
      </c>
      <c r="C39" s="69">
        <f>COUNTIFS('Fixed Asset List | PH'!E3:E1048576, "H510M-HDV/M.2", 'Fixed Asset List | PH'!I3:I1048576, "Spare")</f>
        <v>0</v>
      </c>
      <c r="D39" s="69">
        <f>COUNTIFS('Fixed Asset List | PH'!E3:E1048576, "H510M-HDV/M.2", 'Fixed Asset List | PH'!I3:I1048576, "Defective")</f>
        <v>0</v>
      </c>
      <c r="E39" s="69">
        <f>COUNTIFS('Fixed Asset List | PH'!E3:E1048576, "H510M-HDV/M.2", 'Fixed Asset List | PH'!I3:I1048576, "Working")</f>
        <v>4</v>
      </c>
    </row>
    <row r="40" spans="1:5">
      <c r="A40" s="495" t="s">
        <v>8543</v>
      </c>
      <c r="B40" s="69">
        <f>COUNTIF('Fixed Asset List | PH'!E3:E1048576, A40)</f>
        <v>1</v>
      </c>
      <c r="C40" s="69">
        <f>COUNTIFS('Fixed Asset List | PH'!E3:E1048576, "H610M", 'Fixed Asset List | PH'!I3:I1048576, "Spare")</f>
        <v>0</v>
      </c>
      <c r="D40" s="69">
        <f>COUNTIFS('Fixed Asset List | PH'!E3:E1048576, "H610M", 'Fixed Asset List | PH'!I3:I1048576, "Defective")</f>
        <v>0</v>
      </c>
      <c r="E40" s="69">
        <f>COUNTIFS('Fixed Asset List | PH'!E3:E1048576, "H610M", 'Fixed Asset List | PH'!I3:I1048576, "Working")</f>
        <v>1</v>
      </c>
    </row>
    <row r="41" spans="1:5">
      <c r="A41" s="495" t="s">
        <v>7349</v>
      </c>
      <c r="B41" s="69">
        <f>COUNTIF('Fixed Asset List | PH'!E3:E1048576, A41)</f>
        <v>1</v>
      </c>
      <c r="C41" s="69">
        <f>COUNTIFS('Fixed Asset List | PH'!E3:E1048576, "H610M-HDV/M.2+ D5", 'Fixed Asset List | PH'!I3:I1048576, "Spare")</f>
        <v>0</v>
      </c>
      <c r="D41" s="69">
        <f>COUNTIFS('Fixed Asset List | PH'!E3:E1048576, "H610M-HDV/M.2+ D5", 'Fixed Asset List | PH'!I3:I1048576, "Defective")</f>
        <v>0</v>
      </c>
      <c r="E41" s="69">
        <f>COUNTIFS('Fixed Asset List | PH'!E3:E1048576, "H610M-HDV/M.2+ D5", 'Fixed Asset List | PH'!I3:I1048576, "Working")</f>
        <v>1</v>
      </c>
    </row>
    <row r="42" spans="1:5">
      <c r="A42" s="495" t="s">
        <v>7048</v>
      </c>
      <c r="B42" s="69">
        <f>COUNTIF('Fixed Asset List | PH'!E3:E1048576, A42)</f>
        <v>1</v>
      </c>
      <c r="C42" s="69">
        <f>COUNTIFS('Fixed Asset List | PH'!E3:E1048576, "Prime H510M-K R2.0", 'Fixed Asset List | PH'!I3:I1048576, "Spare")</f>
        <v>0</v>
      </c>
      <c r="D42" s="69">
        <f>COUNTIFS('Fixed Asset List | PH'!E3:E1048576, "Prime H510M-K R2.0", 'Fixed Asset List | PH'!I3:I1048576, "Defective")</f>
        <v>0</v>
      </c>
      <c r="E42" s="69">
        <f>COUNTIFS('Fixed Asset List | PH'!E3:E1048576, "Prime H510M-K R2.0", 'Fixed Asset List | PH'!I3:I1048576, "Working")</f>
        <v>1</v>
      </c>
    </row>
    <row r="43" spans="1:5">
      <c r="A43" s="495" t="s">
        <v>7382</v>
      </c>
      <c r="B43" s="69">
        <f>COUNTIF('Fixed Asset List | PH'!E3:E1048576, A43)</f>
        <v>1</v>
      </c>
      <c r="C43" s="69">
        <f>COUNTIFS('Fixed Asset List | PH'!E3:E1048576, "PRIME Z790M-PLUS", 'Fixed Asset List | PH'!I3:I1048576, "Spare")</f>
        <v>0</v>
      </c>
      <c r="D43" s="69">
        <f>COUNTIFS('Fixed Asset List | PH'!E3:E1048576, "PRIME Z790M-PLUS", 'Fixed Asset List | PH'!I3:I1048576, "Defective")</f>
        <v>0</v>
      </c>
      <c r="E43" s="69">
        <f>COUNTIFS('Fixed Asset List | PH'!E3:E1048576, "PRIME Z790M-PLUS", 'Fixed Asset List | PH'!I3:I1048576, "Working")</f>
        <v>1</v>
      </c>
    </row>
    <row r="44" spans="1:5">
      <c r="A44" s="495" t="s">
        <v>7613</v>
      </c>
      <c r="B44" s="69">
        <f>COUNTIF('Fixed Asset List | PH'!E3:E1048576, A44)</f>
        <v>2</v>
      </c>
      <c r="C44" s="69">
        <f>COUNTIFS('Fixed Asset List | PH'!E3:E1048576, "Prime Z790M-PLUS-CSM", 'Fixed Asset List | PH'!I3:I1048576, "Spare")</f>
        <v>0</v>
      </c>
      <c r="D44" s="69">
        <f>COUNTIFS('Fixed Asset List | PH'!E3:E1048576, "Prime Z790M-PLUS-CSM", 'Fixed Asset List | PH'!I3:I1048576, "Defective")</f>
        <v>0</v>
      </c>
      <c r="E44" s="69">
        <f>COUNTIFS('Fixed Asset List | PH'!E3:E1048576, "Prime Z790M-PLUS-CSM", 'Fixed Asset List | PH'!I3:I1048576, "Working")</f>
        <v>2</v>
      </c>
    </row>
    <row r="45" spans="1:5">
      <c r="A45" s="495" t="s">
        <v>7386</v>
      </c>
      <c r="B45" s="69">
        <f>COUNTIF('Fixed Asset List | PH'!E3:E1048576, A45)</f>
        <v>3</v>
      </c>
      <c r="C45" s="69">
        <f>COUNTIFS('Fixed Asset List | PH'!E3:E1048576, "PRO H510M-B", 'Fixed Asset List | PH'!I3:I1048576, "Spare")</f>
        <v>0</v>
      </c>
      <c r="D45" s="69">
        <f>COUNTIFS('Fixed Asset List | PH'!E3:E1048576, "PRO H510M-B", 'Fixed Asset List | PH'!I3:I1048576, "Defective")</f>
        <v>0</v>
      </c>
      <c r="E45" s="69">
        <f>COUNTIFS('Fixed Asset List | PH'!E3:E1048576, "PRO H510M-B", 'Fixed Asset List | PH'!I3:I1048576, "Working")</f>
        <v>3</v>
      </c>
    </row>
    <row r="46" spans="1:5">
      <c r="A46" s="501" t="s">
        <v>332</v>
      </c>
      <c r="B46" s="503" t="s">
        <v>9583</v>
      </c>
      <c r="C46" s="488" t="s">
        <v>9584</v>
      </c>
      <c r="D46" s="489" t="s">
        <v>54</v>
      </c>
      <c r="E46" s="490" t="s">
        <v>32</v>
      </c>
    </row>
    <row r="47" spans="1:5">
      <c r="A47" s="495" t="s">
        <v>5028</v>
      </c>
      <c r="B47" s="69">
        <f>COUNTIF('Fixed Asset List | PH'!E3:E1048576, A47)</f>
        <v>2</v>
      </c>
      <c r="C47" s="69">
        <f>COUNTIFS('Fixed Asset List | PH'!E3:E1048576, "A600G", 'Fixed Asset List | PH'!I3:I1048576, "Spare")</f>
        <v>0</v>
      </c>
      <c r="D47" s="69">
        <f>COUNTIFS('Fixed Asset List | PH'!E3:E1048576, "A600G", 'Fixed Asset List | PH'!I3:I1048576, "Defective")</f>
        <v>1</v>
      </c>
      <c r="E47" s="69">
        <f>COUNTIFS('Fixed Asset List | PH'!E3:E1048576, "A600G", 'Fixed Asset List | PH'!I3:I1048576, "Working")</f>
        <v>1</v>
      </c>
    </row>
    <row r="48" spans="1:5">
      <c r="A48" s="495" t="s">
        <v>333</v>
      </c>
      <c r="B48" s="69">
        <f>COUNTIF('Fixed Asset List | PH'!E3:E1048576, A48)</f>
        <v>1</v>
      </c>
      <c r="C48" s="69">
        <f>COUNTIFS('Fixed Asset List | PH'!E3:E1048576, "CPH2083", 'Fixed Asset List | PH'!I3:I1048576, "Spare")</f>
        <v>0</v>
      </c>
      <c r="D48" s="69">
        <f>COUNTIFS('Fixed Asset List | PH'!E3:E1048576, "CPH2083", 'Fixed Asset List | PH'!I3:I1048576, "Defective")</f>
        <v>0</v>
      </c>
      <c r="E48" s="69">
        <f>COUNTIFS('Fixed Asset List | PH'!E3:E1048576, "CPH2083", 'Fixed Asset List | PH'!I3:I1048576, "Working")</f>
        <v>1</v>
      </c>
    </row>
    <row r="49" spans="1:5">
      <c r="A49" s="495" t="s">
        <v>5088</v>
      </c>
      <c r="B49" s="69">
        <f>COUNTIF('Fixed Asset List | PH'!E3:E1048576, A49)</f>
        <v>2</v>
      </c>
      <c r="C49" s="69">
        <f>COUNTIFS('Fixed Asset List | PH'!E3:E1048576, "Galaxy A03", 'Fixed Asset List | PH'!I3:I1048576, "Spare")</f>
        <v>0</v>
      </c>
      <c r="D49" s="69">
        <f>COUNTIFS('Fixed Asset List | PH'!E3:E1048576, "Galaxy A03", 'Fixed Asset List | PH'!I3:I1048576, "Defective")</f>
        <v>0</v>
      </c>
      <c r="E49" s="69">
        <f>COUNTIFS('Fixed Asset List | PH'!E3:E1048576, "Galaxy A03", 'Fixed Asset List | PH'!I3:I1048576, "Working")</f>
        <v>2</v>
      </c>
    </row>
    <row r="50" spans="1:5">
      <c r="A50" s="495" t="s">
        <v>7396</v>
      </c>
      <c r="B50" s="69">
        <f>COUNTIF('Fixed Asset List | PH'!E3:E1048576, A50)</f>
        <v>5</v>
      </c>
      <c r="C50" s="69">
        <f>COUNTIFS('Fixed Asset List | PH'!E3:E1048576, "Galaxy A05", 'Fixed Asset List | PH'!I3:I1048576, "Spare")</f>
        <v>0</v>
      </c>
      <c r="D50" s="69">
        <f>COUNTIFS('Fixed Asset List | PH'!E3:E1048576, "Galaxy A05", 'Fixed Asset List | PH'!I3:I1048576, "Defective")</f>
        <v>0</v>
      </c>
      <c r="E50" s="69">
        <f>COUNTIFS('Fixed Asset List | PH'!E3:E1048576, "Galaxy A05", 'Fixed Asset List | PH'!I3:I1048576, "Working")</f>
        <v>5</v>
      </c>
    </row>
    <row r="51" spans="1:5">
      <c r="A51" s="495" t="s">
        <v>8193</v>
      </c>
      <c r="B51" s="69">
        <f>COUNTIF('Fixed Asset List | PH'!E3:E1048576, A51)</f>
        <v>9</v>
      </c>
      <c r="C51" s="69">
        <f>COUNTIFS('Fixed Asset List | PH'!E3:E1048576, "Galaxy A06", 'Fixed Asset List | PH'!I3:I1048576, "Spare")</f>
        <v>2</v>
      </c>
      <c r="D51" s="69">
        <f>COUNTIFS('Fixed Asset List | PH'!E3:E1048576, "Galaxy A06", 'Fixed Asset List | PH'!I3:I1048576, "Defective")</f>
        <v>0</v>
      </c>
      <c r="E51" s="69">
        <f>COUNTIFS('Fixed Asset List | PH'!E3:E1048576, "Galaxy A06", 'Fixed Asset List | PH'!I3:I1048576, "Working")</f>
        <v>7</v>
      </c>
    </row>
    <row r="52" spans="1:5">
      <c r="A52" s="495" t="s">
        <v>5614</v>
      </c>
      <c r="B52" s="69">
        <f>COUNTIF('Fixed Asset List | PH'!E3:E1048576, A52)</f>
        <v>1</v>
      </c>
      <c r="C52" s="69">
        <f>COUNTIFS('Fixed Asset List | PH'!E3:E1048576, "iPhone 12 mini", 'Fixed Asset List | PH'!I3:I1048576, "Spare")</f>
        <v>0</v>
      </c>
      <c r="D52" s="69">
        <f>COUNTIFS('Fixed Asset List | PH'!E3:E1048576, "iPhone 12 mini", 'Fixed Asset List | PH'!I3:I1048576, "Defective")</f>
        <v>0</v>
      </c>
      <c r="E52" s="69">
        <f>COUNTIFS('Fixed Asset List | PH'!E3:E1048576, "iPhone 12 mini", 'Fixed Asset List | PH'!I3:I1048576, "Working")</f>
        <v>1</v>
      </c>
    </row>
    <row r="53" spans="1:5">
      <c r="A53" s="495" t="s">
        <v>5067</v>
      </c>
      <c r="B53" s="69">
        <f>COUNTIF('Fixed Asset List | PH'!E3:E1048576, A53)</f>
        <v>1</v>
      </c>
      <c r="C53" s="69">
        <f>COUNTIFS('Fixed Asset List | PH'!E3:E1048576, "RMX2195", 'Fixed Asset List | PH'!I3:I1048576, "Spare")</f>
        <v>1</v>
      </c>
      <c r="D53" s="69">
        <f>COUNTIFS('Fixed Asset List | PH'!E3:E1048576, "RMX2195", 'Fixed Asset List | PH'!I3:I1048576, "Defective")</f>
        <v>0</v>
      </c>
      <c r="E53" s="69">
        <f>COUNTIFS('Fixed Asset List | PH'!E3:E1048576, "RMX2195", 'Fixed Asset List | PH'!I3:I1048576, "Working")</f>
        <v>0</v>
      </c>
    </row>
    <row r="54" spans="1:5">
      <c r="A54" s="495" t="s">
        <v>4704</v>
      </c>
      <c r="B54" s="69">
        <f>COUNTIF('Fixed Asset List | PH'!E3:E1048576, A54)</f>
        <v>13</v>
      </c>
      <c r="C54" s="69">
        <f>COUNTIFS('Fixed Asset List | PH'!E3:E1048576, "V2120 - Y15S", 'Fixed Asset List | PH'!I3:I1048576, "Spare")</f>
        <v>1</v>
      </c>
      <c r="D54" s="69">
        <f>COUNTIFS('Fixed Asset List | PH'!E3:E1048576, "V2120 - Y15S", 'Fixed Asset List | PH'!I3:I1048576, "Defective")</f>
        <v>1</v>
      </c>
      <c r="E54" s="69">
        <f>COUNTIFS('Fixed Asset List | PH'!E3:E1048576, "V2120 - Y15S", 'Fixed Asset List | PH'!I3:I1048576, "Working")</f>
        <v>11</v>
      </c>
    </row>
    <row r="55" spans="1:5">
      <c r="A55" s="501" t="s">
        <v>387</v>
      </c>
      <c r="B55" s="503" t="s">
        <v>9583</v>
      </c>
      <c r="C55" s="488" t="s">
        <v>9584</v>
      </c>
      <c r="D55" s="489" t="s">
        <v>54</v>
      </c>
      <c r="E55" s="490" t="s">
        <v>32</v>
      </c>
    </row>
    <row r="56" spans="1:5">
      <c r="A56" s="498" t="s">
        <v>497</v>
      </c>
      <c r="B56" s="496">
        <f>COUNTIF('Fixed Asset List | PH'!E3:E1048576, A56)</f>
        <v>87</v>
      </c>
      <c r="C56" s="499">
        <f>COUNTIFS('Fixed Asset List | PH'!E3:E1048576, "KB3121", 'Fixed Asset List | PH'!I3:I1048576, "Spare")</f>
        <v>56</v>
      </c>
      <c r="D56" s="69">
        <f>COUNTIFS('Fixed Asset List | PH'!E3:E1048576, "KB3121", 'Fixed Asset List | PH'!I3:I1048576, "Defective")</f>
        <v>0</v>
      </c>
      <c r="E56" s="69">
        <f>COUNTIFS('Fixed Asset List | PH'!E3:E1048576, "KB3121", 'Fixed Asset List | PH'!I3:I1048576, "Working")</f>
        <v>31</v>
      </c>
    </row>
    <row r="57" spans="1:5">
      <c r="A57" s="498" t="s">
        <v>410</v>
      </c>
      <c r="B57" s="69">
        <f>COUNTIF('Fixed Asset List | PH'!E3:E1048576, A57)</f>
        <v>100</v>
      </c>
      <c r="C57" s="499">
        <f>COUNTIFS('Fixed Asset List | PH'!E3:E1048576, "KB216BKUS", 'Fixed Asset List | PH'!I3:I1048576, "Spare")</f>
        <v>63</v>
      </c>
      <c r="D57" s="499">
        <f>COUNTIFS('Fixed Asset List | PH'!E3:E1048576, "KB216BKUS", 'Fixed Asset List | PH'!I3:I1048576, "Defective")</f>
        <v>0</v>
      </c>
      <c r="E57" s="499">
        <f>COUNTIFS('Fixed Asset List | PH'!E3:E1048576, "KB216BKUS", 'Fixed Asset List | PH'!I3:I1048576, "Working")</f>
        <v>37</v>
      </c>
    </row>
    <row r="58" spans="1:5">
      <c r="A58" s="498" t="s">
        <v>388</v>
      </c>
      <c r="B58" s="69">
        <f>COUNTIF('Fixed Asset List | PH'!E3:E1048576, A58)</f>
        <v>130</v>
      </c>
      <c r="C58" s="499">
        <f>COUNTIFS('Fixed Asset List | PH'!E3:E1048576, "KB216d2", 'Fixed Asset List | PH'!I3:I1048576, "Spare")</f>
        <v>25</v>
      </c>
      <c r="D58" s="499">
        <f>COUNTIFS('Fixed Asset List | PH'!E3:E1048576, "KB216d2", 'Fixed Asset List | PH'!I3:I1048576, "Defective")</f>
        <v>1</v>
      </c>
      <c r="E58" s="499">
        <f>COUNTIFS('Fixed Asset List | PH'!E3:E1048576, "KB216d2", 'Fixed Asset List | PH'!I3:I1048576, "Working")</f>
        <v>104</v>
      </c>
    </row>
    <row r="59" spans="1:5">
      <c r="A59" s="498" t="s">
        <v>417</v>
      </c>
      <c r="B59" s="69">
        <f>COUNTIF('Fixed Asset List | PH'!E3:E1048576, A59)</f>
        <v>140</v>
      </c>
      <c r="C59" s="499">
        <f>COUNTIFS('Fixed Asset List | PH'!E3:E1048576, "KM3322W", 'Fixed Asset List | PH'!I3:I1048576, "Spare")</f>
        <v>77</v>
      </c>
      <c r="D59" s="499">
        <f>COUNTIFS('Fixed Asset List | PH'!E3:E1048576, "KM3322W", 'Fixed Asset List | PH'!I3:I1048576, "Defective")</f>
        <v>0</v>
      </c>
      <c r="E59" s="499">
        <f>COUNTIFS('Fixed Asset List | PH'!E3:E1048576, "KM3322W", 'Fixed Asset List | PH'!I3:I1048576, "Working")</f>
        <v>60</v>
      </c>
    </row>
    <row r="60" spans="1:5">
      <c r="A60" s="500" t="s">
        <v>4871</v>
      </c>
      <c r="B60" s="69">
        <f>COUNTIF('Fixed Asset List | PH'!E3:E1048576, A60)</f>
        <v>33</v>
      </c>
      <c r="C60" s="499">
        <f>COUNTIFS('Fixed Asset List | PH'!E3:E1048576, "WK636", 'Fixed Asset List | PH'!I3:I1048576, "Spare")</f>
        <v>32</v>
      </c>
      <c r="D60" s="499">
        <f>COUNTIFS('Fixed Asset List | PH'!E3:E1048576, "WK636", 'Fixed Asset List | PH'!I3:I1048576, "Defective")</f>
        <v>0</v>
      </c>
      <c r="E60" s="499">
        <f>COUNTIFS('Fixed Asset List | PH'!E3:E1048576, "WK636", 'Fixed Asset List | PH'!I3:I1048576, "Working")</f>
        <v>1</v>
      </c>
    </row>
    <row r="61" spans="1:5">
      <c r="A61" s="501" t="s">
        <v>393</v>
      </c>
      <c r="B61" s="503" t="s">
        <v>9583</v>
      </c>
      <c r="C61" s="488" t="s">
        <v>9584</v>
      </c>
      <c r="D61" s="489" t="s">
        <v>54</v>
      </c>
      <c r="E61" s="490" t="s">
        <v>32</v>
      </c>
    </row>
    <row r="62" spans="1:5">
      <c r="A62" s="495" t="s">
        <v>424</v>
      </c>
      <c r="B62" s="69">
        <f>COUNTIF('Fixed Asset List | PH'!E3:E1048576, A62)</f>
        <v>238</v>
      </c>
      <c r="C62" s="499">
        <f>COUNTIFS('Fixed Asset List | PH'!E3:E1048576, "MS116", 'Fixed Asset List | PH'!I3:I1048576, "Spare")</f>
        <v>89</v>
      </c>
      <c r="D62" s="499">
        <f>COUNTIFS('Fixed Asset List | PH'!E3:E1048576, "MS116", 'Fixed Asset List | PH'!I3:I1048576, "Defective")</f>
        <v>3</v>
      </c>
      <c r="E62" s="499">
        <f>COUNTIFS('Fixed Asset List | PH'!E3:E1048576, "MS116", 'Fixed Asset List | PH'!I3:I1048576, "Working")</f>
        <v>146</v>
      </c>
    </row>
    <row r="63" spans="1:5">
      <c r="A63" s="495" t="s">
        <v>445</v>
      </c>
      <c r="B63" s="69">
        <f>COUNTIF('Fixed Asset List | PH'!E3:E1048576, A63)</f>
        <v>61</v>
      </c>
      <c r="C63" s="69">
        <f>COUNTIFS('Fixed Asset List | PH'!E3:E1048576, "MS3121", 'Fixed Asset List | PH'!I3:I1048576, "Spare")</f>
        <v>33</v>
      </c>
      <c r="D63" s="69">
        <f>COUNTIFS('Fixed Asset List | PH'!E3:E1048576, "MS3121", 'Fixed Asset List | PH'!I3:I1048576, "Defective")</f>
        <v>2</v>
      </c>
      <c r="E63" s="69">
        <f>COUNTIFS('Fixed Asset List | PH'!E3:E1048576, "MS3121", 'Fixed Asset List | PH'!I3:I1048576, "Working")</f>
        <v>26</v>
      </c>
    </row>
    <row r="64" spans="1:5">
      <c r="A64" s="495" t="s">
        <v>8429</v>
      </c>
      <c r="B64" s="69">
        <f>COUNTIF('Fixed Asset List | PH'!E3:E1048576, A64)</f>
        <v>1</v>
      </c>
      <c r="C64" s="69">
        <f>COUNTIFS('Fixed Asset List | PH'!E3:E1048576, "MS5320W", 'Fixed Asset List | PH'!I3:I1048576, "Spare")</f>
        <v>1</v>
      </c>
      <c r="D64" s="69">
        <f>COUNTIFS('Fixed Asset List | PH'!E3:E1048576, "MS5320W", 'Fixed Asset List | PH'!I3:I1048576, "Defective")</f>
        <v>0</v>
      </c>
      <c r="E64" s="69">
        <f>COUNTIFS('Fixed Asset List | PH'!E3:E1048576, "MS5320W", 'Fixed Asset List | PH'!I3:I1048576, "Working")</f>
        <v>0</v>
      </c>
    </row>
    <row r="65" spans="1:5">
      <c r="A65" s="495" t="s">
        <v>8406</v>
      </c>
      <c r="B65" s="69">
        <f>COUNTIF('Fixed Asset List | PH'!E3:E1048576, A65)</f>
        <v>16</v>
      </c>
      <c r="C65" s="69">
        <f>COUNTIFS('Fixed Asset List | PH'!E3:E1048576, "WM116", 'Fixed Asset List | PH'!I3:I1048576, "Spare")</f>
        <v>16</v>
      </c>
      <c r="D65" s="69">
        <f>COUNTIFS('Fixed Asset List | PH'!E3:E1048576, "WM116", 'Fixed Asset List | PH'!I3:I1048576, "Defective")</f>
        <v>0</v>
      </c>
      <c r="E65" s="69">
        <f>COUNTIFS('Fixed Asset List | PH'!E3:E1048576, "WM116", 'Fixed Asset List | PH'!I3:I1048576, "Working")</f>
        <v>0</v>
      </c>
    </row>
    <row r="66" spans="1:5">
      <c r="A66" s="498" t="s">
        <v>417</v>
      </c>
      <c r="B66" s="69">
        <f>COUNTIFS('Fixed Asset List | PH'!E3:E1048576, A66, 'Fixed Asset List | PH'!D3:D1048576, "Mouse")</f>
        <v>70</v>
      </c>
      <c r="C66" s="69">
        <f>COUNTIFS('Fixed Asset List | PH'!E3:E1048576, "KM3322W", 'Fixed Asset List | PH'!I3:I1048576, "Spare", 'Fixed Asset List | PH'!D3:D1048576, "Mouse")</f>
        <v>40</v>
      </c>
      <c r="D66" s="69">
        <f>COUNTIFS('Fixed Asset List | PH'!E3:E1048576, "KM3322W", 'Fixed Asset List | PH'!I3:I1048576, "Defective", 'Fixed Asset List | PH'!D3:D1048576, "Mouse")</f>
        <v>0</v>
      </c>
      <c r="E66" s="69">
        <f>COUNTIFS('Fixed Asset List | PH'!E3:E1048576, "KM3322W", 'Fixed Asset List | PH'!I3:I1048576, "Working", 'Fixed Asset List | PH'!D3:D1048576, "Mouse")</f>
        <v>30</v>
      </c>
    </row>
    <row r="67" spans="1:5">
      <c r="A67" s="501" t="s">
        <v>290</v>
      </c>
      <c r="B67" s="503" t="s">
        <v>9583</v>
      </c>
      <c r="C67" s="488" t="s">
        <v>9584</v>
      </c>
      <c r="D67" s="489" t="s">
        <v>54</v>
      </c>
      <c r="E67" s="490" t="s">
        <v>32</v>
      </c>
    </row>
    <row r="68" spans="1:5">
      <c r="A68" s="495" t="s">
        <v>291</v>
      </c>
      <c r="B68" s="69">
        <f>COUNTIF('Fixed Asset List | PH'!E3:E1048576, A68)</f>
        <v>533</v>
      </c>
      <c r="C68" s="69">
        <f>COUNTIFS('Fixed Asset List | PH'!E3:E1048576, "Evolve 20", 'Fixed Asset List | PH'!I3:I1048576, "Spare")</f>
        <v>199</v>
      </c>
      <c r="D68" s="69">
        <f>COUNTIFS('Fixed Asset List | PH'!E3:E1048576, "Evolve 20", 'Fixed Asset List | PH'!I3:I1048576, "Defective")</f>
        <v>11</v>
      </c>
      <c r="E68" s="69">
        <f>COUNTIFS('Fixed Asset List | PH'!E3:E1048576, "Evolve 20", 'Fixed Asset List | PH'!I3:I1048576, "Working")</f>
        <v>323</v>
      </c>
    </row>
    <row r="69" spans="1:5">
      <c r="A69" s="495" t="s">
        <v>4987</v>
      </c>
      <c r="B69" s="69">
        <f>COUNTIF('Fixed Asset List | PH'!E3:E1048576, A69)</f>
        <v>24</v>
      </c>
      <c r="C69" s="69">
        <f>COUNTIFS('Fixed Asset List | PH'!E3:E1048576, "Evolve2 40", 'Fixed Asset List | PH'!I3:I1048576, "Spare")</f>
        <v>6</v>
      </c>
      <c r="D69" s="69">
        <f>COUNTIFS('Fixed Asset List | PH'!E3:E1048576, "Evolve2 40", 'Fixed Asset List | PH'!I3:I1048576, "Defective")</f>
        <v>0</v>
      </c>
      <c r="E69" s="69">
        <f>COUNTIFS('Fixed Asset List | PH'!E3:E1048576, "Evolve2 40", 'Fixed Asset List | PH'!I3:I1048576, "Working")</f>
        <v>18</v>
      </c>
    </row>
    <row r="70" spans="1:5">
      <c r="A70" s="495" t="s">
        <v>7905</v>
      </c>
      <c r="B70" s="69">
        <f>COUNTIF('Fixed Asset List | PH'!E3:E1048576, A70)</f>
        <v>3</v>
      </c>
      <c r="C70" s="69">
        <f>COUNTIFS('Fixed Asset List | PH'!E3:E1048576, "Evolve2 50", 'Fixed Asset List | PH'!I3:I1048576, "Spare")</f>
        <v>1</v>
      </c>
      <c r="D70" s="69">
        <f>COUNTIFS('Fixed Asset List | PH'!E3:E1048576, "Evolve2 50", 'Fixed Asset List | PH'!I3:I1048576, "Defective")</f>
        <v>0</v>
      </c>
      <c r="E70" s="69">
        <f>COUNTIFS('Fixed Asset List | PH'!E3:E1048576, "Evolve2 50", 'Fixed Asset List | PH'!I3:I1048576, "Working")</f>
        <v>2</v>
      </c>
    </row>
    <row r="71" spans="1:5">
      <c r="A71" s="495" t="s">
        <v>323</v>
      </c>
      <c r="B71" s="69">
        <f>COUNTIF('Fixed Asset List | PH'!E3:E1048576, A71)</f>
        <v>9</v>
      </c>
      <c r="C71" s="69">
        <f>COUNTIFS('Fixed Asset List | PH'!E3:E1048576, "HSC010", 'Fixed Asset List | PH'!I3:I1048576, "Spare")</f>
        <v>4</v>
      </c>
      <c r="D71" s="69">
        <f>COUNTIFS('Fixed Asset List | PH'!E3:E1048576, "HSC010", 'Fixed Asset List | PH'!I3:I1048576, "Defective")</f>
        <v>2</v>
      </c>
      <c r="E71" s="69">
        <f>COUNTIFS('Fixed Asset List | PH'!E3:E1048576, "HSC010", 'Fixed Asset List | PH'!I3:I1048576, "Working")</f>
        <v>3</v>
      </c>
    </row>
    <row r="72" spans="1:5">
      <c r="A72" s="495" t="s">
        <v>7923</v>
      </c>
      <c r="B72" s="69">
        <f>COUNTIF('Fixed Asset List | PH'!E3:E1048576, A72)</f>
        <v>1</v>
      </c>
      <c r="C72" s="69">
        <f>COUNTIFS('Fixed Asset List | PH'!E3:E1048576, "HSC175", 'Fixed Asset List | PH'!I3:I1048576, "Spare")</f>
        <v>0</v>
      </c>
      <c r="D72" s="69">
        <f>COUNTIFS('Fixed Asset List | PH'!E3:E1048576, "HSC175", 'Fixed Asset List | PH'!I3:I1048576, "Defective")</f>
        <v>0</v>
      </c>
      <c r="E72" s="69">
        <f>COUNTIFS('Fixed Asset List | PH'!E3:E1048576, "HSC175", 'Fixed Asset List | PH'!I3:I1048576, "Working")</f>
        <v>1</v>
      </c>
    </row>
    <row r="73" spans="1:5">
      <c r="A73" s="495" t="s">
        <v>3712</v>
      </c>
      <c r="B73" s="69">
        <f>COUNTIF('Fixed Asset List | PH'!E3:E1048576, A73)</f>
        <v>23</v>
      </c>
      <c r="C73" s="69">
        <f>COUNTIFS('Fixed Asset List | PH'!E3:E1048576, "Poly Blackwire 8225", 'Fixed Asset List | PH'!I3:I1048576, "Spare")</f>
        <v>4</v>
      </c>
      <c r="D73" s="69">
        <f>COUNTIFS('Fixed Asset List | PH'!E3:E1048576, "Poly Blackwire 8225", 'Fixed Asset List | PH'!I3:I1048576, "Defective")</f>
        <v>5</v>
      </c>
      <c r="E73" s="69">
        <f>COUNTIFS('Fixed Asset List | PH'!E3:E1048576, "Poly Blackwire 8225", 'Fixed Asset List | PH'!I3:I1048576, "Working")</f>
        <v>14</v>
      </c>
    </row>
    <row r="74" spans="1:5">
      <c r="A74" s="501" t="s">
        <v>407</v>
      </c>
      <c r="B74" s="503" t="s">
        <v>9583</v>
      </c>
      <c r="C74" s="488" t="s">
        <v>9584</v>
      </c>
      <c r="D74" s="489" t="s">
        <v>54</v>
      </c>
      <c r="E74" s="490" t="s">
        <v>32</v>
      </c>
    </row>
    <row r="75" spans="1:5">
      <c r="A75" s="495" t="s">
        <v>408</v>
      </c>
      <c r="B75" s="69">
        <f>COUNTIF('Fixed Asset List | PH'!E3:E1048576, A75)</f>
        <v>10</v>
      </c>
      <c r="C75" s="69">
        <f>COUNTIFS('Fixed Asset List | PH'!E3:E1048576, "C1080E", 'Fixed Asset List | PH'!I3:I1048576, "Spare")</f>
        <v>4</v>
      </c>
      <c r="D75" s="69">
        <f>COUNTIFS('Fixed Asset List | PH'!E3:E1048576, "C1080E", 'Fixed Asset List | PH'!I3:I1048576, "Defective")</f>
        <v>0</v>
      </c>
      <c r="E75" s="69">
        <f>COUNTIFS('Fixed Asset List | PH'!E3:E1048576, "C1080E", 'Fixed Asset List | PH'!I3:I1048576, "Working")</f>
        <v>6</v>
      </c>
    </row>
    <row r="76" spans="1:5">
      <c r="A76" s="495" t="s">
        <v>7665</v>
      </c>
      <c r="B76" s="69">
        <f>COUNTIF('Fixed Asset List | PH'!E3:E1048576, A76)</f>
        <v>1</v>
      </c>
      <c r="C76" s="69">
        <f>COUNTIFS('Fixed Asset List | PH'!E3:E1048576, "Generic 1080p Webcam", 'Fixed Asset List | PH'!I3:I1048576, "Spare")</f>
        <v>1</v>
      </c>
      <c r="D76" s="69">
        <f>COUNTIFS('Fixed Asset List | PH'!E3:E1048576, "Generic 1080p Webcam", 'Fixed Asset List | PH'!I3:I1048576, "Defective")</f>
        <v>0</v>
      </c>
      <c r="E76" s="69">
        <f>COUNTIFS('Fixed Asset List | PH'!E3:E1048576, "Generic 1080p Webcam", 'Fixed Asset List | PH'!I3:I1048576, "Working")</f>
        <v>0</v>
      </c>
    </row>
    <row r="77" spans="1:5">
      <c r="A77" s="495" t="s">
        <v>463</v>
      </c>
      <c r="B77" s="69">
        <f>COUNTIF('Fixed Asset List | PH'!E3:E1048576, A77)</f>
        <v>15</v>
      </c>
      <c r="C77" s="69">
        <f>COUNTIFS('Fixed Asset List | PH'!E3:E1048576, "PK-910H", 'Fixed Asset List | PH'!I3:I1048576, "Spare")</f>
        <v>6</v>
      </c>
      <c r="D77" s="69">
        <f>COUNTIFS('Fixed Asset List | PH'!E3:E1048576, "PK-910H", 'Fixed Asset List | PH'!I3:I1048576, "Defective")</f>
        <v>0</v>
      </c>
      <c r="E77" s="69">
        <f>COUNTIFS('Fixed Asset List | PH'!E3:E1048576, "PK-910H", 'Fixed Asset List | PH'!I3:I1048576, "Working")</f>
        <v>9</v>
      </c>
    </row>
    <row r="78" spans="1:5">
      <c r="A78" s="495" t="s">
        <v>75</v>
      </c>
      <c r="B78" s="69">
        <f>COUNTIF('Fixed Asset List | PH'!E3:E1048576, A78)</f>
        <v>3</v>
      </c>
      <c r="C78" s="69">
        <f>COUNTIFS('Fixed Asset List | PH'!E3:E1048576, "V-U0015", 'Fixed Asset List | PH'!I3:I1048576, "Spare")</f>
        <v>1</v>
      </c>
      <c r="D78" s="69">
        <f>COUNTIFS('Fixed Asset List | PH'!E3:E1048576, "V-U0015", 'Fixed Asset List | PH'!I3:I1048576, "Defective")</f>
        <v>0</v>
      </c>
      <c r="E78" s="69">
        <f>COUNTIFS('Fixed Asset List | PH'!E3:E1048576, "V-U0015", 'Fixed Asset List | PH'!I3:I1048576, "Working")</f>
        <v>2</v>
      </c>
    </row>
  </sheetData>
  <sortState xmlns:xlrd2="http://schemas.microsoft.com/office/spreadsheetml/2017/richdata2" ref="A76:A78">
    <sortCondition ref="A76:A78"/>
  </sortState>
  <mergeCells count="2">
    <mergeCell ref="G1:H1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D0D9-3F68-4EF7-A8AE-082A82E8344F}">
  <dimension ref="A1:Q1312"/>
  <sheetViews>
    <sheetView workbookViewId="0">
      <pane xSplit="6" topLeftCell="G122" activePane="topRight" state="frozen"/>
      <selection pane="topRight" activeCell="I123" sqref="I123"/>
    </sheetView>
  </sheetViews>
  <sheetFormatPr defaultColWidth="9.140625" defaultRowHeight="15"/>
  <cols>
    <col min="1" max="1" width="17.42578125" style="5" customWidth="1"/>
    <col min="2" max="2" width="26" style="5" customWidth="1"/>
    <col min="3" max="3" width="21" style="5" bestFit="1" customWidth="1"/>
    <col min="4" max="4" width="34.28515625" style="5" bestFit="1" customWidth="1"/>
    <col min="5" max="5" width="26.42578125" style="5" bestFit="1" customWidth="1"/>
    <col min="6" max="6" width="31.42578125" style="5" bestFit="1" customWidth="1"/>
    <col min="7" max="7" width="24.5703125" style="5" bestFit="1" customWidth="1"/>
    <col min="8" max="8" width="22.28515625" style="5" bestFit="1" customWidth="1"/>
    <col min="9" max="9" width="25.85546875" style="5" bestFit="1" customWidth="1"/>
    <col min="10" max="10" width="13.140625" style="5" customWidth="1"/>
    <col min="11" max="11" width="19.42578125" style="5" customWidth="1"/>
    <col min="12" max="12" width="23.5703125" style="5" customWidth="1"/>
    <col min="13" max="13" width="20.5703125" style="5" customWidth="1"/>
    <col min="14" max="14" width="13.7109375" style="261" customWidth="1"/>
    <col min="15" max="15" width="17.28515625" style="261" customWidth="1"/>
    <col min="16" max="16" width="14.85546875" style="5" customWidth="1"/>
    <col min="17" max="17" width="23.28515625" style="5" customWidth="1"/>
    <col min="18" max="16384" width="9.140625" style="5"/>
  </cols>
  <sheetData>
    <row r="1" spans="1:17">
      <c r="A1" s="1" t="s">
        <v>5</v>
      </c>
      <c r="B1" s="1" t="s">
        <v>9592</v>
      </c>
      <c r="C1" s="1" t="s">
        <v>7</v>
      </c>
      <c r="D1" s="1" t="s">
        <v>8</v>
      </c>
      <c r="E1" s="1" t="s">
        <v>9</v>
      </c>
      <c r="F1" s="26" t="s">
        <v>10</v>
      </c>
      <c r="G1" s="26" t="s">
        <v>11</v>
      </c>
      <c r="H1" s="26" t="s">
        <v>12</v>
      </c>
      <c r="I1" s="1" t="s">
        <v>14</v>
      </c>
      <c r="J1" s="10" t="s">
        <v>16</v>
      </c>
      <c r="K1" s="20" t="s">
        <v>9593</v>
      </c>
      <c r="L1" s="20" t="s">
        <v>9594</v>
      </c>
      <c r="M1" s="20" t="s">
        <v>9595</v>
      </c>
      <c r="N1" s="259" t="s">
        <v>9596</v>
      </c>
      <c r="O1" s="259" t="s">
        <v>9597</v>
      </c>
      <c r="P1" s="20" t="s">
        <v>9598</v>
      </c>
      <c r="Q1" s="20" t="s">
        <v>9599</v>
      </c>
    </row>
    <row r="2" spans="1:17" s="132" customFormat="1">
      <c r="A2" s="132" t="s">
        <v>3479</v>
      </c>
      <c r="B2" s="132" t="s">
        <v>9600</v>
      </c>
      <c r="C2" s="132" t="s">
        <v>289</v>
      </c>
      <c r="D2" s="132" t="s">
        <v>290</v>
      </c>
      <c r="E2" s="132" t="s">
        <v>4987</v>
      </c>
      <c r="F2" s="184" t="s">
        <v>9601</v>
      </c>
      <c r="G2" s="184" t="s">
        <v>9601</v>
      </c>
      <c r="J2" s="132" t="s">
        <v>9602</v>
      </c>
      <c r="N2" s="260"/>
      <c r="O2" s="260"/>
    </row>
    <row r="3" spans="1:17" s="132" customFormat="1">
      <c r="A3" s="132" t="s">
        <v>9603</v>
      </c>
      <c r="B3" s="132">
        <v>5912573</v>
      </c>
      <c r="C3" s="132" t="s">
        <v>9604</v>
      </c>
      <c r="D3" s="132" t="s">
        <v>9605</v>
      </c>
      <c r="E3" s="132" t="s">
        <v>9606</v>
      </c>
      <c r="F3" s="132" t="s">
        <v>9607</v>
      </c>
      <c r="M3" s="5"/>
      <c r="N3" s="261"/>
      <c r="O3" s="261"/>
      <c r="P3" s="5"/>
      <c r="Q3" s="5"/>
    </row>
    <row r="4" spans="1:17" s="132" customFormat="1">
      <c r="A4" s="132" t="s">
        <v>9608</v>
      </c>
      <c r="B4" s="132" t="s">
        <v>9609</v>
      </c>
      <c r="C4" s="132" t="s">
        <v>4816</v>
      </c>
      <c r="D4" s="132" t="s">
        <v>9610</v>
      </c>
      <c r="E4" s="132" t="s">
        <v>9611</v>
      </c>
      <c r="F4" s="132" t="s">
        <v>9612</v>
      </c>
      <c r="N4" s="260"/>
      <c r="O4" s="260"/>
    </row>
    <row r="5" spans="1:17" s="132" customFormat="1">
      <c r="A5" s="132" t="s">
        <v>9613</v>
      </c>
      <c r="B5" s="132" t="s">
        <v>9614</v>
      </c>
      <c r="C5" s="132" t="s">
        <v>4816</v>
      </c>
      <c r="D5" s="132" t="s">
        <v>9610</v>
      </c>
      <c r="E5" s="132" t="s">
        <v>9611</v>
      </c>
      <c r="F5" s="132" t="s">
        <v>9615</v>
      </c>
      <c r="N5" s="260"/>
      <c r="O5" s="260"/>
    </row>
    <row r="6" spans="1:17" s="132" customFormat="1">
      <c r="A6" s="132" t="s">
        <v>9616</v>
      </c>
      <c r="B6" s="132" t="s">
        <v>9616</v>
      </c>
      <c r="C6" s="132" t="s">
        <v>9617</v>
      </c>
      <c r="D6" s="132" t="s">
        <v>9618</v>
      </c>
      <c r="E6" s="132" t="s">
        <v>9619</v>
      </c>
      <c r="F6" s="132" t="s">
        <v>9620</v>
      </c>
      <c r="N6" s="260"/>
      <c r="O6" s="260"/>
    </row>
    <row r="7" spans="1:17" s="132" customFormat="1">
      <c r="A7" s="132" t="s">
        <v>9621</v>
      </c>
      <c r="B7" s="132" t="s">
        <v>9622</v>
      </c>
      <c r="C7" s="132" t="s">
        <v>9617</v>
      </c>
      <c r="D7" s="132" t="s">
        <v>9618</v>
      </c>
      <c r="E7" s="132" t="s">
        <v>9623</v>
      </c>
      <c r="F7" s="132" t="s">
        <v>9624</v>
      </c>
      <c r="N7" s="260"/>
      <c r="O7" s="260"/>
    </row>
    <row r="8" spans="1:17" s="132" customFormat="1">
      <c r="A8" s="132" t="s">
        <v>9625</v>
      </c>
      <c r="B8" s="132" t="s">
        <v>9625</v>
      </c>
      <c r="C8" s="132" t="s">
        <v>9617</v>
      </c>
      <c r="D8" s="132" t="s">
        <v>9618</v>
      </c>
      <c r="E8" s="132" t="s">
        <v>9623</v>
      </c>
      <c r="F8" s="132" t="s">
        <v>9626</v>
      </c>
      <c r="N8" s="260"/>
      <c r="O8" s="260"/>
    </row>
    <row r="9" spans="1:17" s="132" customFormat="1">
      <c r="A9" s="132" t="s">
        <v>9627</v>
      </c>
      <c r="B9" s="132" t="s">
        <v>9627</v>
      </c>
      <c r="C9" s="132" t="s">
        <v>500</v>
      </c>
      <c r="D9" s="132" t="s">
        <v>9618</v>
      </c>
      <c r="E9" s="132" t="s">
        <v>9628</v>
      </c>
      <c r="F9" s="132" t="s">
        <v>9629</v>
      </c>
      <c r="N9" s="260"/>
      <c r="O9" s="260"/>
    </row>
    <row r="10" spans="1:17" s="132" customFormat="1">
      <c r="A10" s="132" t="s">
        <v>9630</v>
      </c>
      <c r="B10" s="132" t="s">
        <v>9631</v>
      </c>
      <c r="C10" s="132" t="s">
        <v>500</v>
      </c>
      <c r="D10" s="132" t="s">
        <v>9632</v>
      </c>
      <c r="E10" s="132" t="s">
        <v>6631</v>
      </c>
      <c r="F10" s="132" t="s">
        <v>9633</v>
      </c>
      <c r="L10" s="132" t="s">
        <v>9634</v>
      </c>
      <c r="N10" s="260">
        <v>52410.8</v>
      </c>
      <c r="O10" s="260">
        <v>507990.06</v>
      </c>
    </row>
    <row r="11" spans="1:17" s="132" customFormat="1">
      <c r="A11" s="132" t="s">
        <v>9635</v>
      </c>
      <c r="B11" s="132" t="s">
        <v>9635</v>
      </c>
      <c r="C11" s="132" t="s">
        <v>5852</v>
      </c>
      <c r="D11" s="132" t="s">
        <v>9636</v>
      </c>
      <c r="E11" s="132" t="s">
        <v>9637</v>
      </c>
      <c r="F11" s="132" t="s">
        <v>9638</v>
      </c>
      <c r="N11" s="260"/>
      <c r="O11" s="260"/>
    </row>
    <row r="12" spans="1:17" s="132" customFormat="1">
      <c r="A12" s="132" t="s">
        <v>9639</v>
      </c>
      <c r="B12" s="132" t="s">
        <v>9639</v>
      </c>
      <c r="C12" s="132" t="s">
        <v>9640</v>
      </c>
      <c r="D12" s="132" t="s">
        <v>9641</v>
      </c>
      <c r="E12" s="132" t="s">
        <v>9642</v>
      </c>
      <c r="F12" s="132" t="s">
        <v>9643</v>
      </c>
      <c r="N12" s="260"/>
      <c r="O12" s="260"/>
    </row>
    <row r="13" spans="1:17" s="132" customFormat="1">
      <c r="A13" s="132" t="s">
        <v>9644</v>
      </c>
      <c r="B13" s="132" t="s">
        <v>9644</v>
      </c>
      <c r="C13" s="132" t="s">
        <v>8467</v>
      </c>
      <c r="D13" s="132" t="s">
        <v>9645</v>
      </c>
      <c r="F13" s="132" t="s">
        <v>9578</v>
      </c>
      <c r="N13" s="260"/>
      <c r="O13" s="260"/>
    </row>
    <row r="14" spans="1:17" s="132" customFormat="1">
      <c r="A14" s="132" t="s">
        <v>9646</v>
      </c>
      <c r="B14" s="132" t="s">
        <v>9646</v>
      </c>
      <c r="C14" s="132" t="s">
        <v>5852</v>
      </c>
      <c r="D14" s="132" t="s">
        <v>6630</v>
      </c>
      <c r="E14" s="132" t="s">
        <v>9647</v>
      </c>
      <c r="F14" s="132" t="s">
        <v>9648</v>
      </c>
      <c r="L14" s="132" t="s">
        <v>9649</v>
      </c>
      <c r="N14" s="260"/>
      <c r="O14" s="260"/>
    </row>
    <row r="15" spans="1:17" s="132" customFormat="1">
      <c r="A15" s="132" t="s">
        <v>9650</v>
      </c>
      <c r="B15" s="132" t="s">
        <v>9650</v>
      </c>
      <c r="C15" s="132" t="s">
        <v>5894</v>
      </c>
      <c r="D15" s="132" t="s">
        <v>9618</v>
      </c>
      <c r="E15" s="132" t="s">
        <v>9651</v>
      </c>
      <c r="F15" s="132" t="s">
        <v>9652</v>
      </c>
      <c r="L15" s="132" t="s">
        <v>9649</v>
      </c>
      <c r="N15" s="260">
        <v>4819.38</v>
      </c>
      <c r="O15" s="260">
        <v>650646.96</v>
      </c>
    </row>
    <row r="16" spans="1:17" s="132" customFormat="1">
      <c r="A16" s="132" t="s">
        <v>9653</v>
      </c>
      <c r="B16" s="132" t="s">
        <v>9653</v>
      </c>
      <c r="C16" s="132" t="s">
        <v>5894</v>
      </c>
      <c r="D16" s="132" t="s">
        <v>9618</v>
      </c>
      <c r="E16" s="132" t="s">
        <v>9651</v>
      </c>
      <c r="F16" s="132" t="s">
        <v>9654</v>
      </c>
      <c r="L16" s="132" t="s">
        <v>9649</v>
      </c>
      <c r="N16" s="260">
        <v>4819.38</v>
      </c>
      <c r="O16" s="260">
        <v>650646.96</v>
      </c>
    </row>
    <row r="17" spans="1:15" s="132" customFormat="1">
      <c r="A17" s="132" t="s">
        <v>9655</v>
      </c>
      <c r="B17" s="132" t="s">
        <v>9655</v>
      </c>
      <c r="C17" s="132" t="s">
        <v>9617</v>
      </c>
      <c r="D17" s="132" t="s">
        <v>9618</v>
      </c>
      <c r="E17" s="132" t="s">
        <v>9623</v>
      </c>
      <c r="F17" s="132" t="s">
        <v>9656</v>
      </c>
      <c r="N17" s="260"/>
      <c r="O17" s="260"/>
    </row>
    <row r="18" spans="1:15" s="132" customFormat="1">
      <c r="A18" s="132" t="s">
        <v>9657</v>
      </c>
      <c r="B18" s="132" t="s">
        <v>9657</v>
      </c>
      <c r="C18" s="132" t="s">
        <v>8467</v>
      </c>
      <c r="D18" s="132" t="s">
        <v>9618</v>
      </c>
      <c r="E18" s="132" t="s">
        <v>9658</v>
      </c>
      <c r="F18" s="132" t="s">
        <v>9659</v>
      </c>
      <c r="N18" s="260"/>
      <c r="O18" s="260"/>
    </row>
    <row r="19" spans="1:15" s="132" customFormat="1">
      <c r="A19" s="132" t="s">
        <v>9660</v>
      </c>
      <c r="B19" s="132" t="s">
        <v>9660</v>
      </c>
      <c r="C19" s="132" t="s">
        <v>8467</v>
      </c>
      <c r="D19" s="132" t="s">
        <v>9618</v>
      </c>
      <c r="E19" s="132" t="s">
        <v>9661</v>
      </c>
      <c r="F19" s="132" t="s">
        <v>9662</v>
      </c>
      <c r="N19" s="260"/>
      <c r="O19" s="260"/>
    </row>
    <row r="20" spans="1:15" s="132" customFormat="1">
      <c r="A20" s="132" t="s">
        <v>9663</v>
      </c>
      <c r="B20" s="132" t="s">
        <v>9663</v>
      </c>
      <c r="C20" s="132" t="s">
        <v>9664</v>
      </c>
      <c r="D20" s="132" t="s">
        <v>9618</v>
      </c>
      <c r="E20" s="132" t="s">
        <v>9665</v>
      </c>
      <c r="F20" s="132" t="s">
        <v>9666</v>
      </c>
      <c r="N20" s="260"/>
      <c r="O20" s="260"/>
    </row>
    <row r="21" spans="1:15" s="132" customFormat="1">
      <c r="A21" s="132" t="s">
        <v>9667</v>
      </c>
      <c r="B21" s="132" t="s">
        <v>9667</v>
      </c>
      <c r="C21" s="132" t="s">
        <v>8467</v>
      </c>
      <c r="D21" s="132" t="s">
        <v>9618</v>
      </c>
      <c r="E21" s="132" t="s">
        <v>9668</v>
      </c>
      <c r="F21" s="132" t="s">
        <v>9669</v>
      </c>
      <c r="N21" s="260"/>
      <c r="O21" s="260"/>
    </row>
    <row r="22" spans="1:15" s="132" customFormat="1">
      <c r="A22" s="132" t="s">
        <v>9670</v>
      </c>
      <c r="B22" s="132" t="s">
        <v>9670</v>
      </c>
      <c r="C22" s="132" t="s">
        <v>4816</v>
      </c>
      <c r="D22" s="132" t="s">
        <v>9610</v>
      </c>
      <c r="E22" s="132" t="s">
        <v>9671</v>
      </c>
      <c r="F22" s="132" t="s">
        <v>9672</v>
      </c>
      <c r="N22" s="260"/>
      <c r="O22" s="260"/>
    </row>
    <row r="23" spans="1:15" s="132" customFormat="1">
      <c r="A23" s="132" t="s">
        <v>9673</v>
      </c>
      <c r="B23" s="132" t="s">
        <v>9673</v>
      </c>
      <c r="C23" s="132" t="s">
        <v>500</v>
      </c>
      <c r="D23" s="132" t="s">
        <v>6656</v>
      </c>
      <c r="E23" s="132" t="s">
        <v>9674</v>
      </c>
      <c r="F23" s="132" t="s">
        <v>9675</v>
      </c>
      <c r="N23" s="260"/>
      <c r="O23" s="260"/>
    </row>
    <row r="24" spans="1:15" s="132" customFormat="1">
      <c r="A24" s="132" t="s">
        <v>9676</v>
      </c>
      <c r="B24" s="132" t="s">
        <v>9676</v>
      </c>
      <c r="C24" s="132" t="s">
        <v>500</v>
      </c>
      <c r="D24" s="132" t="s">
        <v>6656</v>
      </c>
      <c r="E24" s="132" t="s">
        <v>9674</v>
      </c>
      <c r="F24" s="132" t="s">
        <v>9677</v>
      </c>
      <c r="N24" s="260"/>
      <c r="O24" s="260"/>
    </row>
    <row r="25" spans="1:15" s="132" customFormat="1">
      <c r="A25" s="132" t="s">
        <v>9678</v>
      </c>
      <c r="B25" s="132" t="s">
        <v>9678</v>
      </c>
      <c r="C25" s="132" t="s">
        <v>500</v>
      </c>
      <c r="D25" s="132" t="s">
        <v>6656</v>
      </c>
      <c r="E25" s="132" t="s">
        <v>9674</v>
      </c>
      <c r="F25" s="132" t="s">
        <v>9679</v>
      </c>
      <c r="N25" s="260"/>
      <c r="O25" s="260"/>
    </row>
    <row r="26" spans="1:15" s="132" customFormat="1">
      <c r="A26" s="132" t="s">
        <v>9680</v>
      </c>
      <c r="B26" s="132" t="s">
        <v>9681</v>
      </c>
      <c r="C26" s="132" t="s">
        <v>9682</v>
      </c>
      <c r="D26" s="132" t="s">
        <v>9683</v>
      </c>
      <c r="E26" s="132" t="s">
        <v>9683</v>
      </c>
      <c r="F26" s="132" t="s">
        <v>9684</v>
      </c>
      <c r="G26" s="132" t="s">
        <v>9684</v>
      </c>
      <c r="I26" s="132" t="s">
        <v>9685</v>
      </c>
      <c r="J26" s="132" t="s">
        <v>9602</v>
      </c>
      <c r="N26" s="260"/>
      <c r="O26" s="260"/>
    </row>
    <row r="27" spans="1:15" s="132" customFormat="1">
      <c r="A27" s="132" t="s">
        <v>9686</v>
      </c>
      <c r="B27" s="132" t="s">
        <v>9686</v>
      </c>
      <c r="C27" s="132" t="s">
        <v>7895</v>
      </c>
      <c r="D27" s="132" t="s">
        <v>339</v>
      </c>
      <c r="E27" s="132" t="s">
        <v>327</v>
      </c>
      <c r="F27" s="132" t="s">
        <v>9580</v>
      </c>
      <c r="G27" s="132" t="s">
        <v>9580</v>
      </c>
      <c r="H27" s="132">
        <v>36223905854</v>
      </c>
      <c r="N27" s="260"/>
      <c r="O27" s="260"/>
    </row>
    <row r="28" spans="1:15" s="132" customFormat="1">
      <c r="A28" s="132" t="s">
        <v>9687</v>
      </c>
      <c r="B28" s="132" t="s">
        <v>9687</v>
      </c>
      <c r="C28" s="132" t="s">
        <v>7895</v>
      </c>
      <c r="D28" s="132" t="s">
        <v>339</v>
      </c>
      <c r="E28" s="132" t="s">
        <v>327</v>
      </c>
      <c r="F28" s="132" t="s">
        <v>9688</v>
      </c>
      <c r="G28" s="132" t="s">
        <v>9688</v>
      </c>
      <c r="H28" s="132">
        <v>6342785750</v>
      </c>
      <c r="I28" s="132" t="s">
        <v>9689</v>
      </c>
      <c r="J28" s="132" t="s">
        <v>9602</v>
      </c>
      <c r="N28" s="260"/>
      <c r="O28" s="260"/>
    </row>
    <row r="29" spans="1:15" s="132" customFormat="1">
      <c r="A29" s="132" t="s">
        <v>9690</v>
      </c>
      <c r="B29" s="132" t="s">
        <v>7122</v>
      </c>
      <c r="C29" s="132" t="s">
        <v>7895</v>
      </c>
      <c r="D29" s="132" t="s">
        <v>339</v>
      </c>
      <c r="E29" s="132" t="s">
        <v>327</v>
      </c>
      <c r="F29" s="132" t="s">
        <v>7123</v>
      </c>
      <c r="G29" s="132" t="s">
        <v>7123</v>
      </c>
      <c r="H29" s="132">
        <v>14847605390</v>
      </c>
      <c r="I29" s="132" t="s">
        <v>1015</v>
      </c>
      <c r="J29" s="132" t="s">
        <v>9691</v>
      </c>
      <c r="N29" s="260"/>
      <c r="O29" s="260"/>
    </row>
    <row r="30" spans="1:15" s="132" customFormat="1">
      <c r="A30" s="132" t="s">
        <v>9692</v>
      </c>
      <c r="B30" s="132" t="s">
        <v>9692</v>
      </c>
      <c r="C30" s="132" t="s">
        <v>7895</v>
      </c>
      <c r="D30" s="132" t="s">
        <v>339</v>
      </c>
      <c r="E30" s="132" t="s">
        <v>327</v>
      </c>
      <c r="F30" s="132" t="s">
        <v>4758</v>
      </c>
      <c r="G30" s="132" t="s">
        <v>4758</v>
      </c>
      <c r="N30" s="260"/>
      <c r="O30" s="260"/>
    </row>
    <row r="31" spans="1:15" s="132" customFormat="1">
      <c r="A31" s="132" t="s">
        <v>9693</v>
      </c>
      <c r="B31" s="132" t="s">
        <v>1595</v>
      </c>
      <c r="C31" s="132" t="s">
        <v>7895</v>
      </c>
      <c r="D31" s="132" t="s">
        <v>339</v>
      </c>
      <c r="E31" s="132" t="s">
        <v>397</v>
      </c>
      <c r="F31" s="132" t="s">
        <v>1596</v>
      </c>
      <c r="G31" s="132" t="s">
        <v>1596</v>
      </c>
      <c r="H31" s="132">
        <v>3768598803</v>
      </c>
      <c r="N31" s="260"/>
      <c r="O31" s="260"/>
    </row>
    <row r="32" spans="1:15" s="132" customFormat="1">
      <c r="A32" s="132" t="s">
        <v>9694</v>
      </c>
      <c r="B32" s="132" t="s">
        <v>9695</v>
      </c>
      <c r="C32" s="132" t="s">
        <v>7895</v>
      </c>
      <c r="D32" s="132" t="s">
        <v>397</v>
      </c>
      <c r="E32" s="132" t="s">
        <v>397</v>
      </c>
      <c r="F32" s="132" t="s">
        <v>1587</v>
      </c>
      <c r="G32" s="132" t="s">
        <v>1587</v>
      </c>
      <c r="I32" s="132" t="s">
        <v>9696</v>
      </c>
      <c r="J32" s="132" t="s">
        <v>9602</v>
      </c>
      <c r="N32" s="260"/>
      <c r="O32" s="260"/>
    </row>
    <row r="33" spans="1:15" s="132" customFormat="1">
      <c r="A33" s="132" t="s">
        <v>9697</v>
      </c>
      <c r="B33" s="132" t="s">
        <v>9698</v>
      </c>
      <c r="C33" s="132" t="s">
        <v>7895</v>
      </c>
      <c r="D33" s="132" t="s">
        <v>7047</v>
      </c>
      <c r="E33" s="132" t="s">
        <v>9699</v>
      </c>
      <c r="F33" s="132" t="s">
        <v>9700</v>
      </c>
      <c r="G33" s="132" t="s">
        <v>9700</v>
      </c>
      <c r="H33" s="132">
        <v>12773676207</v>
      </c>
      <c r="I33" s="132" t="s">
        <v>9685</v>
      </c>
      <c r="J33" s="132" t="s">
        <v>9602</v>
      </c>
      <c r="N33" s="260"/>
      <c r="O33" s="260"/>
    </row>
    <row r="34" spans="1:15" s="132" customFormat="1">
      <c r="A34" s="132" t="s">
        <v>9701</v>
      </c>
      <c r="B34" s="132" t="s">
        <v>9702</v>
      </c>
      <c r="C34" s="132" t="s">
        <v>7895</v>
      </c>
      <c r="D34" s="132" t="s">
        <v>7047</v>
      </c>
      <c r="E34" s="132" t="s">
        <v>9699</v>
      </c>
      <c r="F34" s="132" t="s">
        <v>9703</v>
      </c>
      <c r="G34" s="132" t="s">
        <v>9703</v>
      </c>
      <c r="H34" s="132" t="s">
        <v>9704</v>
      </c>
      <c r="I34" s="132" t="s">
        <v>9685</v>
      </c>
      <c r="J34" s="132" t="s">
        <v>9602</v>
      </c>
      <c r="N34" s="260"/>
      <c r="O34" s="260"/>
    </row>
    <row r="35" spans="1:15" s="132" customFormat="1">
      <c r="A35" s="132" t="s">
        <v>9705</v>
      </c>
      <c r="B35" s="132" t="s">
        <v>9706</v>
      </c>
      <c r="C35" s="132" t="s">
        <v>7895</v>
      </c>
      <c r="D35" s="132" t="s">
        <v>7047</v>
      </c>
      <c r="E35" s="132" t="s">
        <v>9699</v>
      </c>
      <c r="F35" s="132" t="s">
        <v>9707</v>
      </c>
      <c r="G35" s="132" t="s">
        <v>9707</v>
      </c>
      <c r="H35" s="132">
        <v>14829526191</v>
      </c>
      <c r="I35" s="132" t="s">
        <v>9685</v>
      </c>
      <c r="J35" s="132" t="s">
        <v>9602</v>
      </c>
      <c r="N35" s="260"/>
      <c r="O35" s="260"/>
    </row>
    <row r="36" spans="1:15" s="132" customFormat="1" ht="17.25" customHeight="1">
      <c r="A36" s="132" t="s">
        <v>9708</v>
      </c>
      <c r="B36" s="132" t="s">
        <v>9709</v>
      </c>
      <c r="C36" s="132" t="s">
        <v>7895</v>
      </c>
      <c r="D36" s="132" t="s">
        <v>7047</v>
      </c>
      <c r="E36" s="132" t="s">
        <v>9699</v>
      </c>
      <c r="F36" s="132" t="s">
        <v>9710</v>
      </c>
      <c r="G36" s="132" t="s">
        <v>9710</v>
      </c>
      <c r="H36" s="132">
        <v>8299179183</v>
      </c>
      <c r="I36" s="132" t="s">
        <v>9711</v>
      </c>
      <c r="J36" s="132" t="s">
        <v>9602</v>
      </c>
      <c r="N36" s="260"/>
      <c r="O36" s="260"/>
    </row>
    <row r="37" spans="1:15" s="132" customFormat="1">
      <c r="A37" s="132" t="s">
        <v>9712</v>
      </c>
      <c r="B37" s="132" t="s">
        <v>9713</v>
      </c>
      <c r="C37" s="132" t="s">
        <v>7895</v>
      </c>
      <c r="D37" s="132" t="s">
        <v>7047</v>
      </c>
      <c r="E37" s="132" t="s">
        <v>9699</v>
      </c>
      <c r="F37" s="132" t="s">
        <v>9714</v>
      </c>
      <c r="G37" s="132" t="s">
        <v>9714</v>
      </c>
      <c r="H37" s="132">
        <v>14950458543</v>
      </c>
      <c r="I37" s="132" t="s">
        <v>9685</v>
      </c>
      <c r="J37" s="132" t="s">
        <v>9602</v>
      </c>
      <c r="N37" s="260"/>
      <c r="O37" s="260"/>
    </row>
    <row r="38" spans="1:15" s="132" customFormat="1">
      <c r="A38" s="132" t="s">
        <v>9715</v>
      </c>
      <c r="B38" s="132" t="s">
        <v>9716</v>
      </c>
      <c r="C38" s="132" t="s">
        <v>7895</v>
      </c>
      <c r="D38" s="132" t="s">
        <v>7047</v>
      </c>
      <c r="E38" s="132" t="s">
        <v>9699</v>
      </c>
      <c r="F38" s="132" t="s">
        <v>9717</v>
      </c>
      <c r="G38" s="132" t="s">
        <v>9717</v>
      </c>
      <c r="H38" s="132">
        <v>38774131887</v>
      </c>
      <c r="I38" s="132" t="s">
        <v>9685</v>
      </c>
      <c r="J38" s="132" t="s">
        <v>9602</v>
      </c>
      <c r="N38" s="260"/>
      <c r="O38" s="260"/>
    </row>
    <row r="39" spans="1:15" s="132" customFormat="1">
      <c r="A39" s="132" t="s">
        <v>9718</v>
      </c>
      <c r="B39" s="132" t="s">
        <v>9719</v>
      </c>
      <c r="C39" s="132" t="s">
        <v>7895</v>
      </c>
      <c r="D39" s="132" t="s">
        <v>7047</v>
      </c>
      <c r="E39" s="132" t="s">
        <v>9699</v>
      </c>
      <c r="F39" s="132" t="s">
        <v>9567</v>
      </c>
      <c r="G39" s="132" t="s">
        <v>9567</v>
      </c>
      <c r="H39" s="132">
        <v>17006308527</v>
      </c>
      <c r="I39" s="132" t="s">
        <v>9685</v>
      </c>
      <c r="J39" s="132" t="s">
        <v>9602</v>
      </c>
      <c r="N39" s="260"/>
      <c r="O39" s="260"/>
    </row>
    <row r="40" spans="1:15" s="132" customFormat="1">
      <c r="A40" s="132" t="s">
        <v>9720</v>
      </c>
      <c r="B40" s="132" t="s">
        <v>9721</v>
      </c>
      <c r="C40" s="132" t="s">
        <v>7895</v>
      </c>
      <c r="D40" s="132" t="s">
        <v>7047</v>
      </c>
      <c r="E40" s="132" t="s">
        <v>9699</v>
      </c>
      <c r="F40" s="132" t="s">
        <v>9561</v>
      </c>
      <c r="G40" s="132" t="s">
        <v>9561</v>
      </c>
      <c r="H40" s="132">
        <v>19304023215</v>
      </c>
      <c r="I40" s="132" t="s">
        <v>9685</v>
      </c>
      <c r="J40" s="132" t="s">
        <v>9602</v>
      </c>
      <c r="N40" s="260"/>
      <c r="O40" s="260"/>
    </row>
    <row r="41" spans="1:15" s="132" customFormat="1">
      <c r="A41" s="132" t="s">
        <v>9722</v>
      </c>
      <c r="B41" s="132" t="s">
        <v>9723</v>
      </c>
      <c r="C41" s="132" t="s">
        <v>7895</v>
      </c>
      <c r="D41" s="132" t="s">
        <v>7047</v>
      </c>
      <c r="E41" s="132" t="s">
        <v>9699</v>
      </c>
      <c r="F41" s="132" t="s">
        <v>9724</v>
      </c>
      <c r="G41" s="132" t="s">
        <v>9724</v>
      </c>
      <c r="H41" s="132">
        <v>17127240879</v>
      </c>
      <c r="I41" s="132" t="s">
        <v>9685</v>
      </c>
      <c r="J41" s="132" t="s">
        <v>9602</v>
      </c>
      <c r="N41" s="260"/>
      <c r="O41" s="260"/>
    </row>
    <row r="42" spans="1:15" s="132" customFormat="1">
      <c r="A42" s="132" t="s">
        <v>9725</v>
      </c>
      <c r="B42" s="132" t="s">
        <v>9726</v>
      </c>
      <c r="C42" s="132" t="s">
        <v>7895</v>
      </c>
      <c r="D42" s="132" t="s">
        <v>7047</v>
      </c>
      <c r="E42" s="132" t="s">
        <v>9699</v>
      </c>
      <c r="F42" s="132" t="s">
        <v>9727</v>
      </c>
      <c r="G42" s="132" t="s">
        <v>9727</v>
      </c>
      <c r="H42" s="132">
        <v>4066546863</v>
      </c>
      <c r="I42" s="132" t="s">
        <v>9728</v>
      </c>
      <c r="J42" s="132" t="s">
        <v>9602</v>
      </c>
      <c r="N42" s="260"/>
      <c r="O42" s="260"/>
    </row>
    <row r="43" spans="1:15" s="132" customFormat="1">
      <c r="A43" s="132" t="s">
        <v>9729</v>
      </c>
      <c r="B43" s="132" t="s">
        <v>9730</v>
      </c>
      <c r="C43" s="132" t="s">
        <v>7895</v>
      </c>
      <c r="D43" s="132" t="s">
        <v>7047</v>
      </c>
      <c r="E43" s="132" t="s">
        <v>9699</v>
      </c>
      <c r="F43" s="132" t="s">
        <v>9558</v>
      </c>
      <c r="G43" s="132" t="s">
        <v>9558</v>
      </c>
      <c r="H43" s="132">
        <v>12652743855</v>
      </c>
      <c r="I43" s="132" t="s">
        <v>9685</v>
      </c>
      <c r="J43" s="132" t="s">
        <v>9602</v>
      </c>
      <c r="N43" s="260"/>
      <c r="O43" s="260"/>
    </row>
    <row r="44" spans="1:15" s="132" customFormat="1">
      <c r="A44" s="132" t="s">
        <v>9731</v>
      </c>
      <c r="B44" s="132" t="s">
        <v>9732</v>
      </c>
      <c r="C44" s="132" t="s">
        <v>7895</v>
      </c>
      <c r="D44" s="132" t="s">
        <v>7047</v>
      </c>
      <c r="E44" s="132" t="s">
        <v>9699</v>
      </c>
      <c r="F44" s="132" t="s">
        <v>9733</v>
      </c>
      <c r="G44" s="132" t="s">
        <v>9733</v>
      </c>
      <c r="H44" s="132">
        <v>21359873199</v>
      </c>
      <c r="I44" s="132" t="s">
        <v>9734</v>
      </c>
      <c r="J44" s="132" t="s">
        <v>9602</v>
      </c>
      <c r="N44" s="260"/>
      <c r="O44" s="260"/>
    </row>
    <row r="45" spans="1:15" s="132" customFormat="1">
      <c r="A45" s="132" t="s">
        <v>9735</v>
      </c>
      <c r="B45" s="132" t="s">
        <v>9736</v>
      </c>
      <c r="C45" s="132" t="s">
        <v>7895</v>
      </c>
      <c r="D45" s="132" t="s">
        <v>7047</v>
      </c>
      <c r="E45" s="132" t="s">
        <v>9699</v>
      </c>
      <c r="F45" s="132" t="s">
        <v>9737</v>
      </c>
      <c r="G45" s="132" t="s">
        <v>9737</v>
      </c>
      <c r="H45" s="132">
        <v>25713437871</v>
      </c>
      <c r="I45" s="132" t="s">
        <v>9685</v>
      </c>
      <c r="J45" s="132" t="s">
        <v>9602</v>
      </c>
      <c r="N45" s="260"/>
      <c r="O45" s="260"/>
    </row>
    <row r="46" spans="1:15" s="132" customFormat="1">
      <c r="A46" s="132" t="s">
        <v>9738</v>
      </c>
      <c r="B46" s="132" t="s">
        <v>9739</v>
      </c>
      <c r="C46" s="132" t="s">
        <v>7895</v>
      </c>
      <c r="D46" s="132" t="s">
        <v>7047</v>
      </c>
      <c r="E46" s="132" t="s">
        <v>9699</v>
      </c>
      <c r="F46" s="132" t="s">
        <v>9564</v>
      </c>
      <c r="G46" s="132" t="s">
        <v>9564</v>
      </c>
      <c r="H46" s="132">
        <v>8420111535</v>
      </c>
      <c r="I46" s="132" t="s">
        <v>9685</v>
      </c>
      <c r="J46" s="132" t="s">
        <v>9602</v>
      </c>
      <c r="N46" s="260"/>
      <c r="O46" s="260"/>
    </row>
    <row r="47" spans="1:15" s="132" customFormat="1">
      <c r="A47" s="132" t="s">
        <v>9740</v>
      </c>
      <c r="B47" s="132" t="s">
        <v>9741</v>
      </c>
      <c r="C47" s="132" t="s">
        <v>7895</v>
      </c>
      <c r="D47" s="132" t="s">
        <v>9742</v>
      </c>
      <c r="E47" s="132" t="s">
        <v>9743</v>
      </c>
      <c r="F47" s="132" t="s">
        <v>9744</v>
      </c>
      <c r="G47" s="132" t="s">
        <v>9744</v>
      </c>
      <c r="H47" s="132">
        <v>14655470547</v>
      </c>
      <c r="I47" s="132" t="s">
        <v>9745</v>
      </c>
      <c r="J47" s="132" t="s">
        <v>9602</v>
      </c>
      <c r="N47" s="260"/>
      <c r="O47" s="260"/>
    </row>
    <row r="48" spans="1:15" s="132" customFormat="1">
      <c r="A48" s="132" t="s">
        <v>9746</v>
      </c>
      <c r="B48" s="132" t="s">
        <v>9747</v>
      </c>
      <c r="C48" s="132" t="s">
        <v>7895</v>
      </c>
      <c r="D48" s="132" t="s">
        <v>7896</v>
      </c>
      <c r="E48" s="132" t="s">
        <v>7896</v>
      </c>
      <c r="F48" s="132" t="s">
        <v>9748</v>
      </c>
      <c r="G48" s="132" t="s">
        <v>9748</v>
      </c>
      <c r="H48" s="132">
        <v>9540945219</v>
      </c>
      <c r="J48" s="132" t="s">
        <v>9602</v>
      </c>
      <c r="N48" s="260"/>
      <c r="O48" s="260"/>
    </row>
    <row r="49" spans="1:15" s="132" customFormat="1">
      <c r="A49" s="132" t="s">
        <v>9749</v>
      </c>
      <c r="B49" s="132" t="s">
        <v>9750</v>
      </c>
      <c r="C49" s="132" t="s">
        <v>7895</v>
      </c>
      <c r="D49" s="132" t="s">
        <v>7896</v>
      </c>
      <c r="E49" s="132" t="s">
        <v>7896</v>
      </c>
      <c r="F49" s="132" t="s">
        <v>9751</v>
      </c>
      <c r="G49" s="132" t="s">
        <v>9751</v>
      </c>
      <c r="H49" s="132">
        <v>21215956035</v>
      </c>
      <c r="I49" s="132" t="s">
        <v>9752</v>
      </c>
      <c r="J49" s="132" t="s">
        <v>9602</v>
      </c>
      <c r="N49" s="260"/>
      <c r="O49" s="260"/>
    </row>
    <row r="50" spans="1:15" s="132" customFormat="1">
      <c r="A50" s="132" t="s">
        <v>9753</v>
      </c>
      <c r="B50" s="132" t="s">
        <v>9754</v>
      </c>
      <c r="C50" s="132" t="s">
        <v>7895</v>
      </c>
      <c r="D50" s="132" t="s">
        <v>9755</v>
      </c>
      <c r="E50" s="132" t="s">
        <v>7896</v>
      </c>
      <c r="F50" s="132" t="s">
        <v>9756</v>
      </c>
      <c r="G50" s="132" t="s">
        <v>9756</v>
      </c>
      <c r="H50" s="132">
        <v>14504210499</v>
      </c>
      <c r="I50" s="132" t="s">
        <v>9757</v>
      </c>
      <c r="J50" s="132" t="s">
        <v>9602</v>
      </c>
      <c r="N50" s="260"/>
      <c r="O50" s="260"/>
    </row>
    <row r="51" spans="1:15" s="132" customFormat="1">
      <c r="A51" s="132" t="s">
        <v>9758</v>
      </c>
      <c r="B51" s="132" t="s">
        <v>9759</v>
      </c>
      <c r="C51" s="132" t="s">
        <v>7895</v>
      </c>
      <c r="D51" s="132" t="s">
        <v>7047</v>
      </c>
      <c r="E51" s="132" t="s">
        <v>9699</v>
      </c>
      <c r="F51" s="132" t="s">
        <v>9760</v>
      </c>
      <c r="G51" s="132" t="s">
        <v>9760</v>
      </c>
      <c r="H51" s="132">
        <v>214080551</v>
      </c>
      <c r="I51" s="132" t="s">
        <v>9745</v>
      </c>
      <c r="J51" s="132" t="s">
        <v>9602</v>
      </c>
      <c r="N51" s="260"/>
      <c r="O51" s="260"/>
    </row>
    <row r="52" spans="1:15" s="132" customFormat="1">
      <c r="A52" s="132" t="s">
        <v>9761</v>
      </c>
      <c r="B52" s="132" t="s">
        <v>9762</v>
      </c>
      <c r="C52" s="132" t="s">
        <v>7895</v>
      </c>
      <c r="D52" s="132" t="s">
        <v>7047</v>
      </c>
      <c r="E52" s="132" t="s">
        <v>9699</v>
      </c>
      <c r="F52" s="132" t="s">
        <v>9573</v>
      </c>
      <c r="G52" s="132" t="s">
        <v>9573</v>
      </c>
      <c r="H52" s="132">
        <v>10475961519</v>
      </c>
      <c r="I52" s="132" t="s">
        <v>9763</v>
      </c>
      <c r="J52" s="132" t="s">
        <v>9602</v>
      </c>
      <c r="N52" s="260"/>
      <c r="O52" s="260"/>
    </row>
    <row r="53" spans="1:15" s="132" customFormat="1">
      <c r="A53" s="132" t="s">
        <v>9764</v>
      </c>
      <c r="B53" s="132" t="s">
        <v>9765</v>
      </c>
      <c r="C53" s="132" t="s">
        <v>7895</v>
      </c>
      <c r="D53" s="132" t="s">
        <v>7896</v>
      </c>
      <c r="E53" s="132" t="s">
        <v>7896</v>
      </c>
      <c r="F53" s="132" t="s">
        <v>9766</v>
      </c>
      <c r="G53" s="132" t="s">
        <v>9766</v>
      </c>
      <c r="H53" s="132">
        <v>34095251523</v>
      </c>
      <c r="I53" s="132" t="s">
        <v>9767</v>
      </c>
      <c r="J53" s="132" t="s">
        <v>9602</v>
      </c>
      <c r="N53" s="260"/>
      <c r="O53" s="260"/>
    </row>
    <row r="54" spans="1:15" s="132" customFormat="1">
      <c r="A54" s="132" t="s">
        <v>9768</v>
      </c>
      <c r="N54" s="260"/>
      <c r="O54" s="260"/>
    </row>
    <row r="55" spans="1:15" s="132" customFormat="1">
      <c r="A55" s="132" t="s">
        <v>9769</v>
      </c>
      <c r="B55" s="132" t="s">
        <v>9770</v>
      </c>
      <c r="C55" s="132" t="s">
        <v>7895</v>
      </c>
      <c r="D55" s="132" t="s">
        <v>7896</v>
      </c>
      <c r="E55" s="132" t="s">
        <v>7896</v>
      </c>
      <c r="F55" s="133" t="s">
        <v>8263</v>
      </c>
      <c r="G55" s="133" t="s">
        <v>8263</v>
      </c>
      <c r="H55" s="132">
        <v>25327656003</v>
      </c>
      <c r="J55" s="132" t="s">
        <v>9691</v>
      </c>
      <c r="N55" s="260"/>
      <c r="O55" s="260"/>
    </row>
    <row r="56" spans="1:15" s="132" customFormat="1">
      <c r="A56" s="132" t="s">
        <v>9771</v>
      </c>
      <c r="B56" s="132" t="s">
        <v>1590</v>
      </c>
      <c r="C56" s="132" t="s">
        <v>7895</v>
      </c>
      <c r="D56" s="132" t="s">
        <v>397</v>
      </c>
      <c r="E56" s="132" t="s">
        <v>397</v>
      </c>
      <c r="F56" s="132" t="s">
        <v>1591</v>
      </c>
      <c r="G56" s="132" t="s">
        <v>1591</v>
      </c>
      <c r="H56" s="132">
        <v>37340763411</v>
      </c>
      <c r="I56" s="132" t="s">
        <v>9772</v>
      </c>
      <c r="J56" s="132" t="s">
        <v>9602</v>
      </c>
      <c r="N56" s="260"/>
      <c r="O56" s="260"/>
    </row>
    <row r="57" spans="1:15" s="132" customFormat="1">
      <c r="A57" s="132" t="s">
        <v>9773</v>
      </c>
      <c r="B57" s="132" t="s">
        <v>9774</v>
      </c>
      <c r="C57" s="132" t="s">
        <v>9682</v>
      </c>
      <c r="D57" s="132" t="s">
        <v>9683</v>
      </c>
      <c r="E57" s="132" t="s">
        <v>9683</v>
      </c>
      <c r="F57" s="132" t="s">
        <v>9775</v>
      </c>
      <c r="G57" s="132" t="s">
        <v>9775</v>
      </c>
      <c r="I57" s="132" t="s">
        <v>9685</v>
      </c>
      <c r="J57" s="132" t="s">
        <v>9602</v>
      </c>
      <c r="N57" s="260"/>
      <c r="O57" s="260"/>
    </row>
    <row r="58" spans="1:15" s="132" customFormat="1" hidden="1">
      <c r="A58" s="132" t="s">
        <v>9776</v>
      </c>
      <c r="B58" s="132" t="s">
        <v>9776</v>
      </c>
      <c r="C58" s="132" t="s">
        <v>480</v>
      </c>
      <c r="D58" s="132" t="s">
        <v>9777</v>
      </c>
      <c r="E58" s="132" t="s">
        <v>9777</v>
      </c>
      <c r="I58" s="132" t="s">
        <v>9778</v>
      </c>
      <c r="N58" s="260">
        <v>963.88</v>
      </c>
      <c r="O58" s="260">
        <v>650646.96</v>
      </c>
    </row>
    <row r="59" spans="1:15" s="132" customFormat="1">
      <c r="A59" s="132" t="s">
        <v>9779</v>
      </c>
      <c r="B59" s="132" t="s">
        <v>9780</v>
      </c>
      <c r="C59" s="132" t="s">
        <v>9682</v>
      </c>
      <c r="D59" s="132" t="s">
        <v>9683</v>
      </c>
      <c r="E59" s="132" t="s">
        <v>9683</v>
      </c>
      <c r="F59" s="132" t="s">
        <v>9781</v>
      </c>
      <c r="G59" s="132" t="s">
        <v>9781</v>
      </c>
      <c r="I59" s="132" t="s">
        <v>9685</v>
      </c>
      <c r="J59" s="132" t="s">
        <v>9602</v>
      </c>
      <c r="N59" s="260"/>
      <c r="O59" s="260"/>
    </row>
    <row r="60" spans="1:15" s="132" customFormat="1">
      <c r="A60" s="132" t="s">
        <v>9782</v>
      </c>
      <c r="B60" s="132" t="s">
        <v>9782</v>
      </c>
      <c r="C60" s="132" t="s">
        <v>7895</v>
      </c>
      <c r="D60" s="132" t="s">
        <v>481</v>
      </c>
      <c r="E60" s="132" t="s">
        <v>132</v>
      </c>
      <c r="F60" s="132" t="s">
        <v>9783</v>
      </c>
      <c r="I60" s="132" t="s">
        <v>9763</v>
      </c>
      <c r="J60" s="132" t="s">
        <v>9602</v>
      </c>
      <c r="L60" s="132" t="s">
        <v>9634</v>
      </c>
      <c r="N60" s="260">
        <v>1084.3599999999999</v>
      </c>
      <c r="O60" s="260">
        <v>507990.06</v>
      </c>
    </row>
    <row r="61" spans="1:15" s="132" customFormat="1">
      <c r="A61" s="132" t="s">
        <v>9784</v>
      </c>
      <c r="B61" s="132" t="s">
        <v>9784</v>
      </c>
      <c r="C61" s="132" t="s">
        <v>7895</v>
      </c>
      <c r="D61" s="132" t="s">
        <v>481</v>
      </c>
      <c r="E61" s="132" t="s">
        <v>132</v>
      </c>
      <c r="F61" s="132" t="s">
        <v>9785</v>
      </c>
      <c r="I61" s="132" t="s">
        <v>9763</v>
      </c>
      <c r="J61" s="132" t="s">
        <v>9602</v>
      </c>
      <c r="L61" s="132" t="s">
        <v>9634</v>
      </c>
      <c r="N61" s="260">
        <v>1084.3599999999999</v>
      </c>
      <c r="O61" s="260">
        <v>507990.06</v>
      </c>
    </row>
    <row r="62" spans="1:15" s="132" customFormat="1">
      <c r="A62" s="132" t="s">
        <v>9786</v>
      </c>
      <c r="B62" s="132" t="s">
        <v>9786</v>
      </c>
      <c r="C62" s="132" t="s">
        <v>7895</v>
      </c>
      <c r="D62" s="132" t="s">
        <v>481</v>
      </c>
      <c r="E62" s="132" t="s">
        <v>132</v>
      </c>
      <c r="F62" s="132" t="s">
        <v>9787</v>
      </c>
      <c r="I62" s="132" t="s">
        <v>9745</v>
      </c>
      <c r="J62" s="132" t="s">
        <v>9602</v>
      </c>
      <c r="L62" s="132" t="s">
        <v>9634</v>
      </c>
      <c r="N62" s="260">
        <v>1084.3599999999999</v>
      </c>
      <c r="O62" s="260">
        <v>507990.06</v>
      </c>
    </row>
    <row r="63" spans="1:15" s="132" customFormat="1">
      <c r="A63" s="132" t="s">
        <v>9788</v>
      </c>
      <c r="B63" s="132" t="s">
        <v>9788</v>
      </c>
      <c r="C63" s="132" t="s">
        <v>7895</v>
      </c>
      <c r="D63" s="132" t="s">
        <v>481</v>
      </c>
      <c r="E63" s="132" t="s">
        <v>132</v>
      </c>
      <c r="F63" s="132" t="s">
        <v>9789</v>
      </c>
      <c r="I63" s="132" t="s">
        <v>9790</v>
      </c>
      <c r="J63" s="132" t="s">
        <v>9602</v>
      </c>
      <c r="L63" s="132" t="s">
        <v>9634</v>
      </c>
      <c r="N63" s="260">
        <v>1084.3599999999999</v>
      </c>
      <c r="O63" s="260">
        <v>507990.06</v>
      </c>
    </row>
    <row r="64" spans="1:15" s="132" customFormat="1">
      <c r="A64" s="132" t="s">
        <v>9791</v>
      </c>
      <c r="B64" s="132" t="s">
        <v>9791</v>
      </c>
      <c r="C64" s="132" t="s">
        <v>9792</v>
      </c>
      <c r="D64" s="132" t="s">
        <v>481</v>
      </c>
      <c r="E64" s="132" t="s">
        <v>9793</v>
      </c>
      <c r="F64" s="132" t="s">
        <v>9794</v>
      </c>
      <c r="N64" s="260"/>
      <c r="O64" s="260"/>
    </row>
    <row r="65" spans="1:15" s="132" customFormat="1" hidden="1">
      <c r="A65" s="132" t="s">
        <v>9795</v>
      </c>
      <c r="B65" s="132" t="s">
        <v>9795</v>
      </c>
      <c r="C65" s="132" t="s">
        <v>480</v>
      </c>
      <c r="D65" s="132" t="s">
        <v>9796</v>
      </c>
      <c r="E65" s="132" t="s">
        <v>9796</v>
      </c>
      <c r="F65" s="185" t="s">
        <v>9797</v>
      </c>
      <c r="I65" s="132" t="s">
        <v>9798</v>
      </c>
      <c r="N65" s="260">
        <v>4819.38</v>
      </c>
      <c r="O65" s="260">
        <v>650646.96</v>
      </c>
    </row>
    <row r="66" spans="1:15" s="132" customFormat="1">
      <c r="A66" s="132" t="s">
        <v>9799</v>
      </c>
      <c r="B66" s="132" t="s">
        <v>9799</v>
      </c>
      <c r="C66" s="132" t="s">
        <v>9792</v>
      </c>
      <c r="D66" s="132" t="s">
        <v>481</v>
      </c>
      <c r="E66" s="132" t="s">
        <v>9793</v>
      </c>
      <c r="F66" s="132" t="s">
        <v>9800</v>
      </c>
      <c r="N66" s="260"/>
      <c r="O66" s="260"/>
    </row>
    <row r="67" spans="1:15" s="132" customFormat="1">
      <c r="A67" s="132" t="s">
        <v>9801</v>
      </c>
      <c r="B67" s="132" t="s">
        <v>9801</v>
      </c>
      <c r="C67" s="132" t="s">
        <v>7895</v>
      </c>
      <c r="D67" s="132" t="s">
        <v>9802</v>
      </c>
      <c r="E67" s="132" t="s">
        <v>9803</v>
      </c>
      <c r="F67" s="132" t="s">
        <v>9804</v>
      </c>
      <c r="G67" s="132" t="s">
        <v>9805</v>
      </c>
      <c r="H67" s="132">
        <v>3408538354</v>
      </c>
      <c r="I67" s="132" t="s">
        <v>9806</v>
      </c>
      <c r="J67" s="132" t="s">
        <v>9602</v>
      </c>
      <c r="N67" s="260"/>
      <c r="O67" s="260"/>
    </row>
    <row r="68" spans="1:15" s="132" customFormat="1">
      <c r="A68" s="132" t="s">
        <v>9807</v>
      </c>
      <c r="B68" s="132" t="s">
        <v>9807</v>
      </c>
      <c r="C68" s="132" t="s">
        <v>7895</v>
      </c>
      <c r="D68" s="132" t="s">
        <v>481</v>
      </c>
      <c r="E68" s="132" t="s">
        <v>9808</v>
      </c>
      <c r="F68" s="132" t="s">
        <v>9809</v>
      </c>
      <c r="G68" s="132" t="s">
        <v>9810</v>
      </c>
      <c r="H68" s="132">
        <v>38006295914</v>
      </c>
      <c r="I68" s="132" t="s">
        <v>9685</v>
      </c>
      <c r="J68" s="132" t="s">
        <v>9602</v>
      </c>
      <c r="N68" s="260"/>
      <c r="O68" s="260"/>
    </row>
    <row r="69" spans="1:15" s="132" customFormat="1">
      <c r="A69" s="132" t="s">
        <v>9811</v>
      </c>
      <c r="B69" s="132" t="s">
        <v>9811</v>
      </c>
      <c r="C69" s="132" t="s">
        <v>7895</v>
      </c>
      <c r="D69" s="132" t="s">
        <v>481</v>
      </c>
      <c r="E69" s="132" t="s">
        <v>9808</v>
      </c>
      <c r="F69" s="132" t="s">
        <v>9812</v>
      </c>
      <c r="G69" s="132" t="s">
        <v>9813</v>
      </c>
      <c r="H69" s="132">
        <v>35829513578</v>
      </c>
      <c r="I69" s="132" t="s">
        <v>9685</v>
      </c>
      <c r="J69" s="132" t="s">
        <v>9602</v>
      </c>
      <c r="N69" s="260"/>
      <c r="O69" s="260"/>
    </row>
    <row r="70" spans="1:15" s="132" customFormat="1">
      <c r="A70" s="132" t="s">
        <v>9814</v>
      </c>
      <c r="B70" s="132" t="s">
        <v>9814</v>
      </c>
      <c r="C70" s="132" t="s">
        <v>7895</v>
      </c>
      <c r="D70" s="132" t="s">
        <v>9802</v>
      </c>
      <c r="E70" s="132" t="s">
        <v>9803</v>
      </c>
      <c r="F70" s="132" t="s">
        <v>9815</v>
      </c>
      <c r="G70" s="132" t="s">
        <v>9816</v>
      </c>
      <c r="H70" s="132">
        <v>41811850838</v>
      </c>
      <c r="I70" s="132" t="s">
        <v>9817</v>
      </c>
      <c r="J70" s="132" t="s">
        <v>9602</v>
      </c>
      <c r="N70" s="260"/>
      <c r="O70" s="260"/>
    </row>
    <row r="71" spans="1:15" s="132" customFormat="1">
      <c r="A71" s="132" t="s">
        <v>9818</v>
      </c>
      <c r="B71" s="132" t="s">
        <v>9818</v>
      </c>
      <c r="C71" s="132" t="s">
        <v>7895</v>
      </c>
      <c r="D71" s="132" t="s">
        <v>481</v>
      </c>
      <c r="E71" s="132" t="s">
        <v>132</v>
      </c>
      <c r="F71" s="132" t="s">
        <v>9819</v>
      </c>
      <c r="I71" s="132" t="s">
        <v>9820</v>
      </c>
      <c r="J71" s="132" t="s">
        <v>9602</v>
      </c>
      <c r="L71" s="132" t="s">
        <v>9634</v>
      </c>
      <c r="N71" s="260">
        <v>1084.3599999999999</v>
      </c>
      <c r="O71" s="260">
        <v>507990.06</v>
      </c>
    </row>
    <row r="72" spans="1:15" s="132" customFormat="1">
      <c r="A72" s="132" t="s">
        <v>9821</v>
      </c>
      <c r="B72" s="132" t="s">
        <v>9822</v>
      </c>
      <c r="C72" s="132" t="s">
        <v>7895</v>
      </c>
      <c r="D72" s="132" t="s">
        <v>9823</v>
      </c>
      <c r="E72" s="132" t="s">
        <v>6544</v>
      </c>
      <c r="F72" s="132" t="s">
        <v>9824</v>
      </c>
      <c r="G72" s="132" t="s">
        <v>9824</v>
      </c>
      <c r="H72" s="132">
        <v>11668356578</v>
      </c>
      <c r="I72" s="132" t="s">
        <v>9820</v>
      </c>
      <c r="J72" s="132" t="s">
        <v>9602</v>
      </c>
      <c r="L72" s="132" t="s">
        <v>9634</v>
      </c>
      <c r="N72" s="260">
        <v>6012.18</v>
      </c>
      <c r="O72" s="260">
        <v>507990.06</v>
      </c>
    </row>
    <row r="73" spans="1:15" s="132" customFormat="1">
      <c r="A73" s="132" t="s">
        <v>9825</v>
      </c>
      <c r="B73" s="132" t="s">
        <v>9825</v>
      </c>
      <c r="C73" s="132" t="s">
        <v>7895</v>
      </c>
      <c r="D73" s="132" t="s">
        <v>481</v>
      </c>
      <c r="E73" s="132" t="s">
        <v>132</v>
      </c>
      <c r="F73" s="132" t="s">
        <v>9826</v>
      </c>
      <c r="G73" s="132" t="s">
        <v>9827</v>
      </c>
      <c r="H73" s="132">
        <v>17834195414</v>
      </c>
      <c r="I73" s="132" t="s">
        <v>9828</v>
      </c>
      <c r="J73" s="132" t="s">
        <v>9602</v>
      </c>
      <c r="L73" s="132" t="s">
        <v>9634</v>
      </c>
      <c r="N73" s="260">
        <v>1084.3599999999999</v>
      </c>
      <c r="O73" s="260">
        <v>507990.06</v>
      </c>
    </row>
    <row r="74" spans="1:15" s="132" customFormat="1">
      <c r="A74" s="132" t="s">
        <v>9829</v>
      </c>
      <c r="B74" s="132" t="s">
        <v>9830</v>
      </c>
      <c r="C74" s="132" t="s">
        <v>7895</v>
      </c>
      <c r="D74" s="132" t="s">
        <v>9823</v>
      </c>
      <c r="E74" s="132" t="s">
        <v>6544</v>
      </c>
      <c r="F74" s="132" t="s">
        <v>9831</v>
      </c>
      <c r="G74" s="132" t="s">
        <v>9831</v>
      </c>
      <c r="H74" s="132">
        <v>11669894930</v>
      </c>
      <c r="I74" s="132" t="s">
        <v>9828</v>
      </c>
      <c r="J74" s="132" t="s">
        <v>9602</v>
      </c>
      <c r="L74" s="132" t="s">
        <v>9634</v>
      </c>
      <c r="N74" s="260">
        <v>6012.18</v>
      </c>
      <c r="O74" s="260">
        <v>507990.06</v>
      </c>
    </row>
    <row r="75" spans="1:15" s="132" customFormat="1">
      <c r="A75" s="132" t="s">
        <v>9832</v>
      </c>
      <c r="B75" s="132" t="s">
        <v>9832</v>
      </c>
      <c r="C75" s="132" t="s">
        <v>9792</v>
      </c>
      <c r="D75" s="132" t="s">
        <v>9833</v>
      </c>
      <c r="E75" s="132" t="s">
        <v>9833</v>
      </c>
      <c r="F75" s="132" t="s">
        <v>9834</v>
      </c>
      <c r="G75" s="132" t="s">
        <v>9834</v>
      </c>
      <c r="I75" s="132" t="s">
        <v>9696</v>
      </c>
      <c r="J75" s="132" t="s">
        <v>9602</v>
      </c>
      <c r="N75" s="260"/>
      <c r="O75" s="260"/>
    </row>
    <row r="76" spans="1:15" s="132" customFormat="1">
      <c r="A76" s="132" t="s">
        <v>9835</v>
      </c>
      <c r="B76" s="132" t="s">
        <v>9836</v>
      </c>
      <c r="C76" s="132" t="s">
        <v>7895</v>
      </c>
      <c r="D76" s="132" t="s">
        <v>9823</v>
      </c>
      <c r="E76" s="132" t="s">
        <v>6548</v>
      </c>
      <c r="F76" s="132" t="s">
        <v>9837</v>
      </c>
      <c r="G76" s="132" t="s">
        <v>9837</v>
      </c>
      <c r="H76" s="132">
        <v>29870852726</v>
      </c>
      <c r="I76" s="132" t="s">
        <v>9838</v>
      </c>
      <c r="J76" s="132" t="s">
        <v>9602</v>
      </c>
      <c r="L76" s="132" t="s">
        <v>9634</v>
      </c>
      <c r="N76" s="260">
        <v>6012.18</v>
      </c>
      <c r="O76" s="260">
        <v>507990.06</v>
      </c>
    </row>
    <row r="77" spans="1:15" s="132" customFormat="1">
      <c r="A77" s="132" t="s">
        <v>9839</v>
      </c>
      <c r="B77" s="132" t="s">
        <v>9839</v>
      </c>
      <c r="C77" s="132" t="s">
        <v>7895</v>
      </c>
      <c r="D77" s="132" t="s">
        <v>481</v>
      </c>
      <c r="E77" s="132" t="s">
        <v>132</v>
      </c>
      <c r="F77" s="132" t="s">
        <v>9840</v>
      </c>
      <c r="I77" s="132" t="s">
        <v>9841</v>
      </c>
      <c r="J77" s="132" t="s">
        <v>9602</v>
      </c>
      <c r="L77" s="132" t="s">
        <v>9634</v>
      </c>
      <c r="N77" s="260">
        <v>1084.3599999999999</v>
      </c>
      <c r="O77" s="260">
        <v>507990.06</v>
      </c>
    </row>
    <row r="78" spans="1:15" s="132" customFormat="1">
      <c r="A78" s="132" t="s">
        <v>9842</v>
      </c>
      <c r="B78" s="132" t="s">
        <v>9843</v>
      </c>
      <c r="C78" s="132" t="s">
        <v>7895</v>
      </c>
      <c r="D78" s="132" t="s">
        <v>9823</v>
      </c>
      <c r="E78" s="132" t="s">
        <v>6544</v>
      </c>
      <c r="F78" s="132" t="s">
        <v>9844</v>
      </c>
      <c r="G78" s="132" t="s">
        <v>9844</v>
      </c>
      <c r="H78" s="132">
        <v>12131930594</v>
      </c>
      <c r="I78" s="132" t="s">
        <v>9841</v>
      </c>
      <c r="J78" s="132" t="s">
        <v>9602</v>
      </c>
      <c r="L78" s="132" t="s">
        <v>9634</v>
      </c>
      <c r="N78" s="260">
        <v>6012.18</v>
      </c>
      <c r="O78" s="260">
        <v>507990.06</v>
      </c>
    </row>
    <row r="79" spans="1:15" s="132" customFormat="1">
      <c r="A79" s="132" t="s">
        <v>9845</v>
      </c>
      <c r="B79" s="132" t="s">
        <v>9846</v>
      </c>
      <c r="C79" s="132" t="s">
        <v>7895</v>
      </c>
      <c r="D79" s="132" t="s">
        <v>9823</v>
      </c>
      <c r="E79" s="132" t="s">
        <v>6544</v>
      </c>
      <c r="F79" s="132" t="s">
        <v>9847</v>
      </c>
      <c r="G79" s="132" t="s">
        <v>9847</v>
      </c>
      <c r="H79" s="132">
        <v>9657574994</v>
      </c>
      <c r="I79" s="132" t="s">
        <v>9848</v>
      </c>
      <c r="J79" s="132" t="s">
        <v>9602</v>
      </c>
      <c r="L79" s="132" t="s">
        <v>9634</v>
      </c>
      <c r="N79" s="260">
        <v>6012.18</v>
      </c>
      <c r="O79" s="260">
        <v>507990.06</v>
      </c>
    </row>
    <row r="80" spans="1:15" s="132" customFormat="1">
      <c r="A80" s="132" t="s">
        <v>9849</v>
      </c>
      <c r="B80" s="132" t="s">
        <v>9849</v>
      </c>
      <c r="C80" s="132" t="s">
        <v>7895</v>
      </c>
      <c r="D80" s="132" t="s">
        <v>481</v>
      </c>
      <c r="E80" s="132" t="s">
        <v>132</v>
      </c>
      <c r="F80" s="132" t="s">
        <v>9850</v>
      </c>
      <c r="G80" s="132" t="s">
        <v>9851</v>
      </c>
      <c r="H80" s="132">
        <v>13070944406</v>
      </c>
      <c r="I80" s="132" t="s">
        <v>9848</v>
      </c>
      <c r="J80" s="132" t="s">
        <v>9602</v>
      </c>
      <c r="L80" s="132" t="s">
        <v>9634</v>
      </c>
      <c r="N80" s="260">
        <v>1084.3599999999999</v>
      </c>
      <c r="O80" s="260">
        <v>507990.06</v>
      </c>
    </row>
    <row r="81" spans="1:15" s="132" customFormat="1">
      <c r="A81" s="132" t="s">
        <v>9852</v>
      </c>
      <c r="B81" s="132" t="s">
        <v>9852</v>
      </c>
      <c r="C81" s="132" t="s">
        <v>7895</v>
      </c>
      <c r="D81" s="132" t="s">
        <v>481</v>
      </c>
      <c r="E81" s="132" t="s">
        <v>132</v>
      </c>
      <c r="F81" s="132" t="s">
        <v>9853</v>
      </c>
      <c r="G81" s="132" t="s">
        <v>9853</v>
      </c>
      <c r="H81" s="132">
        <v>36354061334</v>
      </c>
      <c r="L81" s="132" t="s">
        <v>9634</v>
      </c>
      <c r="N81" s="260">
        <v>1084.3599999999999</v>
      </c>
      <c r="O81" s="260">
        <v>507990.06</v>
      </c>
    </row>
    <row r="82" spans="1:15" s="132" customFormat="1">
      <c r="A82" s="132" t="s">
        <v>9854</v>
      </c>
      <c r="B82" s="132" t="s">
        <v>9854</v>
      </c>
      <c r="C82" s="132" t="s">
        <v>7895</v>
      </c>
      <c r="D82" s="132" t="s">
        <v>481</v>
      </c>
      <c r="E82" s="132" t="s">
        <v>132</v>
      </c>
      <c r="F82" s="132" t="s">
        <v>9855</v>
      </c>
      <c r="G82" s="132" t="s">
        <v>9855</v>
      </c>
      <c r="H82" s="132">
        <v>4145558294</v>
      </c>
      <c r="L82" s="132" t="s">
        <v>9634</v>
      </c>
      <c r="N82" s="260">
        <v>1084.3599999999999</v>
      </c>
      <c r="O82" s="260">
        <v>507990.06</v>
      </c>
    </row>
    <row r="83" spans="1:15" s="132" customFormat="1">
      <c r="A83" s="132" t="s">
        <v>9856</v>
      </c>
      <c r="B83" s="132" t="s">
        <v>9856</v>
      </c>
      <c r="C83" s="132" t="s">
        <v>7895</v>
      </c>
      <c r="D83" s="132" t="s">
        <v>481</v>
      </c>
      <c r="E83" s="132" t="s">
        <v>132</v>
      </c>
      <c r="F83" s="132" t="s">
        <v>9857</v>
      </c>
      <c r="G83" s="132" t="s">
        <v>9857</v>
      </c>
      <c r="H83" s="132">
        <v>18766802198</v>
      </c>
      <c r="N83" s="260"/>
      <c r="O83" s="260"/>
    </row>
    <row r="84" spans="1:15" s="132" customFormat="1">
      <c r="A84" s="132" t="s">
        <v>9858</v>
      </c>
      <c r="B84" s="132" t="s">
        <v>9858</v>
      </c>
      <c r="C84" s="132" t="s">
        <v>7895</v>
      </c>
      <c r="D84" s="132" t="s">
        <v>481</v>
      </c>
      <c r="E84" s="132" t="s">
        <v>132</v>
      </c>
      <c r="F84" s="132" t="s">
        <v>9859</v>
      </c>
      <c r="G84" s="132" t="s">
        <v>9859</v>
      </c>
      <c r="H84" s="132">
        <v>21721060118</v>
      </c>
      <c r="N84" s="260"/>
      <c r="O84" s="260"/>
    </row>
    <row r="85" spans="1:15" s="132" customFormat="1">
      <c r="A85" s="132" t="s">
        <v>9860</v>
      </c>
      <c r="B85" s="132" t="s">
        <v>9860</v>
      </c>
      <c r="C85" s="132" t="s">
        <v>7895</v>
      </c>
      <c r="D85" s="132" t="s">
        <v>481</v>
      </c>
      <c r="E85" s="132" t="s">
        <v>132</v>
      </c>
      <c r="F85" s="132" t="s">
        <v>9861</v>
      </c>
      <c r="G85" s="132" t="s">
        <v>9861</v>
      </c>
      <c r="H85" s="132">
        <v>34620510998</v>
      </c>
      <c r="N85" s="260"/>
      <c r="O85" s="260"/>
    </row>
    <row r="86" spans="1:15" s="132" customFormat="1">
      <c r="A86" s="132" t="s">
        <v>9862</v>
      </c>
      <c r="B86" s="132" t="s">
        <v>9862</v>
      </c>
      <c r="C86" s="132" t="s">
        <v>7895</v>
      </c>
      <c r="D86" s="132" t="s">
        <v>481</v>
      </c>
      <c r="E86" s="132" t="s">
        <v>132</v>
      </c>
      <c r="F86" s="132" t="s">
        <v>9863</v>
      </c>
      <c r="G86" s="132" t="s">
        <v>9863</v>
      </c>
      <c r="H86" s="132">
        <v>3702326294</v>
      </c>
      <c r="N86" s="260"/>
      <c r="O86" s="260"/>
    </row>
    <row r="87" spans="1:15" s="132" customFormat="1">
      <c r="A87" s="132" t="s">
        <v>9864</v>
      </c>
      <c r="B87" s="132" t="s">
        <v>9864</v>
      </c>
      <c r="C87" s="132" t="s">
        <v>7895</v>
      </c>
      <c r="D87" s="132" t="s">
        <v>481</v>
      </c>
      <c r="E87" s="132" t="s">
        <v>132</v>
      </c>
      <c r="F87" s="132" t="s">
        <v>9865</v>
      </c>
      <c r="G87" s="132" t="s">
        <v>9866</v>
      </c>
      <c r="H87" s="132">
        <v>20943584534</v>
      </c>
      <c r="I87" s="132" t="s">
        <v>9685</v>
      </c>
      <c r="J87" s="132" t="s">
        <v>9602</v>
      </c>
      <c r="N87" s="260"/>
      <c r="O87" s="260"/>
    </row>
    <row r="88" spans="1:15" s="132" customFormat="1">
      <c r="A88" s="132" t="s">
        <v>9867</v>
      </c>
      <c r="B88" s="132" t="s">
        <v>9867</v>
      </c>
      <c r="C88" s="132" t="s">
        <v>7895</v>
      </c>
      <c r="D88" s="132" t="s">
        <v>481</v>
      </c>
      <c r="E88" s="132" t="s">
        <v>132</v>
      </c>
      <c r="F88" s="132" t="s">
        <v>9868</v>
      </c>
      <c r="G88" s="132" t="s">
        <v>9869</v>
      </c>
      <c r="H88" s="132">
        <v>12236455190</v>
      </c>
      <c r="I88" s="132" t="s">
        <v>9685</v>
      </c>
      <c r="J88" s="132" t="s">
        <v>9602</v>
      </c>
      <c r="N88" s="260"/>
      <c r="O88" s="260"/>
    </row>
    <row r="89" spans="1:15" s="132" customFormat="1">
      <c r="A89" s="132" t="s">
        <v>9870</v>
      </c>
      <c r="B89" s="132" t="s">
        <v>9870</v>
      </c>
      <c r="C89" s="132" t="s">
        <v>7895</v>
      </c>
      <c r="D89" s="132" t="s">
        <v>481</v>
      </c>
      <c r="E89" s="132" t="s">
        <v>132</v>
      </c>
      <c r="F89" s="132" t="s">
        <v>9871</v>
      </c>
      <c r="G89" s="132" t="s">
        <v>9872</v>
      </c>
      <c r="H89" s="132">
        <v>29650713878</v>
      </c>
      <c r="I89" s="132" t="s">
        <v>9685</v>
      </c>
      <c r="J89" s="132" t="s">
        <v>9602</v>
      </c>
      <c r="N89" s="260"/>
      <c r="O89" s="260"/>
    </row>
    <row r="90" spans="1:15" s="132" customFormat="1">
      <c r="A90" s="132" t="s">
        <v>9873</v>
      </c>
      <c r="B90" s="132" t="s">
        <v>9873</v>
      </c>
      <c r="C90" s="132" t="s">
        <v>7895</v>
      </c>
      <c r="D90" s="132" t="s">
        <v>481</v>
      </c>
      <c r="E90" s="132" t="s">
        <v>132</v>
      </c>
      <c r="F90" s="132" t="s">
        <v>9874</v>
      </c>
      <c r="G90" s="132" t="s">
        <v>9875</v>
      </c>
      <c r="H90" s="132">
        <v>30206480150</v>
      </c>
      <c r="I90" s="132" t="s">
        <v>9685</v>
      </c>
      <c r="J90" s="132" t="s">
        <v>9602</v>
      </c>
      <c r="N90" s="260"/>
      <c r="O90" s="260"/>
    </row>
    <row r="91" spans="1:15" s="132" customFormat="1">
      <c r="A91" s="132" t="s">
        <v>9876</v>
      </c>
      <c r="B91" s="132" t="s">
        <v>9876</v>
      </c>
      <c r="C91" s="132" t="s">
        <v>7895</v>
      </c>
      <c r="D91" s="132" t="s">
        <v>481</v>
      </c>
      <c r="E91" s="132" t="s">
        <v>132</v>
      </c>
      <c r="F91" s="132" t="s">
        <v>9877</v>
      </c>
      <c r="G91" s="132" t="s">
        <v>9878</v>
      </c>
      <c r="H91" s="132">
        <v>34064744726</v>
      </c>
      <c r="I91" s="132" t="s">
        <v>9685</v>
      </c>
      <c r="J91" s="132" t="s">
        <v>9602</v>
      </c>
      <c r="N91" s="260"/>
      <c r="O91" s="260"/>
    </row>
    <row r="92" spans="1:15" s="132" customFormat="1">
      <c r="A92" s="132" t="s">
        <v>9879</v>
      </c>
      <c r="B92" s="132" t="s">
        <v>9879</v>
      </c>
      <c r="C92" s="132" t="s">
        <v>7895</v>
      </c>
      <c r="D92" s="132" t="s">
        <v>481</v>
      </c>
      <c r="E92" s="132" t="s">
        <v>132</v>
      </c>
      <c r="F92" s="132" t="s">
        <v>9880</v>
      </c>
      <c r="G92" s="132" t="s">
        <v>9881</v>
      </c>
      <c r="H92" s="132">
        <v>42711407894</v>
      </c>
      <c r="I92" s="132" t="s">
        <v>9685</v>
      </c>
      <c r="J92" s="132" t="s">
        <v>9602</v>
      </c>
      <c r="N92" s="260"/>
      <c r="O92" s="260"/>
    </row>
    <row r="93" spans="1:15" s="132" customFormat="1">
      <c r="A93" s="132" t="s">
        <v>9882</v>
      </c>
      <c r="B93" s="132" t="s">
        <v>9882</v>
      </c>
      <c r="C93" s="132" t="s">
        <v>7895</v>
      </c>
      <c r="D93" s="132" t="s">
        <v>481</v>
      </c>
      <c r="E93" s="132" t="s">
        <v>132</v>
      </c>
      <c r="F93" s="132" t="s">
        <v>9883</v>
      </c>
      <c r="G93" s="132" t="s">
        <v>9884</v>
      </c>
      <c r="H93" s="132">
        <v>10059672854</v>
      </c>
      <c r="I93" s="132" t="s">
        <v>9685</v>
      </c>
      <c r="J93" s="132" t="s">
        <v>9602</v>
      </c>
      <c r="N93" s="260"/>
      <c r="O93" s="260"/>
    </row>
    <row r="94" spans="1:15" s="132" customFormat="1">
      <c r="A94" s="132" t="s">
        <v>9885</v>
      </c>
      <c r="B94" s="132" t="s">
        <v>9886</v>
      </c>
      <c r="C94" s="132" t="s">
        <v>7895</v>
      </c>
      <c r="D94" s="132" t="s">
        <v>481</v>
      </c>
      <c r="E94" s="132" t="s">
        <v>132</v>
      </c>
      <c r="F94" s="132" t="s">
        <v>9887</v>
      </c>
      <c r="G94" s="132" t="s">
        <v>9888</v>
      </c>
      <c r="H94" s="132">
        <v>14473703702</v>
      </c>
      <c r="I94" s="132" t="s">
        <v>9685</v>
      </c>
      <c r="J94" s="132" t="s">
        <v>9602</v>
      </c>
      <c r="N94" s="260"/>
      <c r="O94" s="260"/>
    </row>
    <row r="95" spans="1:15" s="132" customFormat="1">
      <c r="A95" s="132" t="s">
        <v>9889</v>
      </c>
      <c r="B95" s="132" t="s">
        <v>9889</v>
      </c>
      <c r="C95" s="132" t="s">
        <v>7895</v>
      </c>
      <c r="D95" s="132" t="s">
        <v>481</v>
      </c>
      <c r="E95" s="132" t="s">
        <v>132</v>
      </c>
      <c r="F95" s="132" t="s">
        <v>9890</v>
      </c>
      <c r="G95" s="132" t="s">
        <v>9891</v>
      </c>
      <c r="H95" s="132">
        <v>29823714326</v>
      </c>
      <c r="I95" s="132" t="s">
        <v>9685</v>
      </c>
      <c r="J95" s="132" t="s">
        <v>9602</v>
      </c>
      <c r="N95" s="260"/>
      <c r="O95" s="260"/>
    </row>
    <row r="96" spans="1:15" s="132" customFormat="1">
      <c r="A96" s="132" t="s">
        <v>9892</v>
      </c>
      <c r="B96" s="132" t="s">
        <v>9892</v>
      </c>
      <c r="C96" s="132" t="s">
        <v>7895</v>
      </c>
      <c r="D96" s="132" t="s">
        <v>481</v>
      </c>
      <c r="E96" s="132" t="s">
        <v>132</v>
      </c>
      <c r="F96" s="132" t="s">
        <v>9893</v>
      </c>
      <c r="G96" s="132" t="s">
        <v>9894</v>
      </c>
      <c r="H96" s="132">
        <v>28090163990</v>
      </c>
      <c r="I96" s="132" t="s">
        <v>9685</v>
      </c>
      <c r="J96" s="132" t="s">
        <v>9602</v>
      </c>
      <c r="N96" s="260"/>
      <c r="O96" s="260"/>
    </row>
    <row r="97" spans="1:17" s="132" customFormat="1">
      <c r="A97" s="132" t="s">
        <v>9895</v>
      </c>
      <c r="B97" s="132" t="s">
        <v>9895</v>
      </c>
      <c r="C97" s="132" t="s">
        <v>7895</v>
      </c>
      <c r="D97" s="132" t="s">
        <v>481</v>
      </c>
      <c r="E97" s="132" t="s">
        <v>132</v>
      </c>
      <c r="F97" s="132" t="s">
        <v>9896</v>
      </c>
      <c r="G97" s="132" t="s">
        <v>9897</v>
      </c>
      <c r="H97" s="132">
        <v>15190713110</v>
      </c>
      <c r="I97" s="132" t="s">
        <v>9685</v>
      </c>
      <c r="J97" s="132" t="s">
        <v>9602</v>
      </c>
      <c r="N97" s="260"/>
      <c r="O97" s="260"/>
    </row>
    <row r="98" spans="1:17" s="132" customFormat="1">
      <c r="A98" s="132" t="s">
        <v>9898</v>
      </c>
      <c r="B98" s="132" t="s">
        <v>9898</v>
      </c>
      <c r="C98" s="132" t="s">
        <v>7895</v>
      </c>
      <c r="D98" s="132" t="s">
        <v>9899</v>
      </c>
      <c r="E98" s="132" t="s">
        <v>132</v>
      </c>
      <c r="F98" s="132" t="s">
        <v>9900</v>
      </c>
      <c r="G98" s="132" t="s">
        <v>9901</v>
      </c>
      <c r="H98" s="132">
        <v>2192164886</v>
      </c>
      <c r="I98" s="132" t="s">
        <v>9685</v>
      </c>
      <c r="J98" s="132" t="s">
        <v>9602</v>
      </c>
      <c r="N98" s="260"/>
      <c r="O98" s="260"/>
    </row>
    <row r="99" spans="1:17" s="132" customFormat="1">
      <c r="A99" s="132" t="s">
        <v>9902</v>
      </c>
      <c r="B99" s="132" t="s">
        <v>9902</v>
      </c>
      <c r="C99" s="132" t="s">
        <v>7895</v>
      </c>
      <c r="D99" s="132" t="s">
        <v>481</v>
      </c>
      <c r="E99" s="132" t="s">
        <v>132</v>
      </c>
      <c r="F99" s="132" t="s">
        <v>9903</v>
      </c>
      <c r="G99" s="132" t="s">
        <v>9904</v>
      </c>
      <c r="H99" s="132">
        <v>6382806806</v>
      </c>
      <c r="I99" s="132" t="s">
        <v>9685</v>
      </c>
      <c r="J99" s="132" t="s">
        <v>9602</v>
      </c>
      <c r="N99" s="260"/>
      <c r="O99" s="260"/>
    </row>
    <row r="100" spans="1:17" s="132" customFormat="1">
      <c r="A100" s="132" t="s">
        <v>9905</v>
      </c>
      <c r="B100" s="132" t="s">
        <v>9905</v>
      </c>
      <c r="C100" s="132" t="s">
        <v>7895</v>
      </c>
      <c r="D100" s="132" t="s">
        <v>481</v>
      </c>
      <c r="E100" s="132" t="s">
        <v>132</v>
      </c>
      <c r="F100" s="132" t="s">
        <v>9906</v>
      </c>
      <c r="G100" s="132" t="s">
        <v>9907</v>
      </c>
      <c r="H100" s="132">
        <v>17145786134</v>
      </c>
      <c r="I100" s="132" t="s">
        <v>9685</v>
      </c>
      <c r="J100" s="132" t="s">
        <v>9602</v>
      </c>
      <c r="N100" s="260"/>
      <c r="O100" s="260"/>
    </row>
    <row r="101" spans="1:17" s="132" customFormat="1">
      <c r="A101" s="132" t="s">
        <v>9908</v>
      </c>
      <c r="B101" s="132" t="s">
        <v>9908</v>
      </c>
      <c r="C101" s="132" t="s">
        <v>7895</v>
      </c>
      <c r="D101" s="132" t="s">
        <v>481</v>
      </c>
      <c r="E101" s="132" t="s">
        <v>132</v>
      </c>
      <c r="F101" s="132" t="s">
        <v>9909</v>
      </c>
      <c r="G101" s="132" t="s">
        <v>9910</v>
      </c>
      <c r="H101" s="132">
        <v>26074624790</v>
      </c>
      <c r="I101" s="132" t="s">
        <v>9685</v>
      </c>
      <c r="J101" s="132" t="s">
        <v>9602</v>
      </c>
      <c r="N101" s="260"/>
      <c r="O101" s="260"/>
    </row>
    <row r="102" spans="1:17" s="132" customFormat="1">
      <c r="A102" s="132" t="s">
        <v>9911</v>
      </c>
      <c r="B102" s="132" t="s">
        <v>9911</v>
      </c>
      <c r="C102" s="132" t="s">
        <v>7895</v>
      </c>
      <c r="D102" s="132" t="s">
        <v>481</v>
      </c>
      <c r="E102" s="132" t="s">
        <v>132</v>
      </c>
      <c r="F102" s="132" t="s">
        <v>9912</v>
      </c>
      <c r="G102" s="132" t="s">
        <v>9913</v>
      </c>
      <c r="H102" s="132">
        <v>12409455638</v>
      </c>
      <c r="I102" s="132" t="s">
        <v>9685</v>
      </c>
      <c r="J102" s="132" t="s">
        <v>9602</v>
      </c>
      <c r="N102" s="260"/>
      <c r="O102" s="260"/>
    </row>
    <row r="103" spans="1:17">
      <c r="A103" s="132" t="s">
        <v>9914</v>
      </c>
      <c r="B103" s="132" t="s">
        <v>9914</v>
      </c>
      <c r="C103" s="132" t="s">
        <v>7895</v>
      </c>
      <c r="D103" s="132" t="s">
        <v>481</v>
      </c>
      <c r="E103" s="132" t="s">
        <v>132</v>
      </c>
      <c r="F103" s="132" t="s">
        <v>9915</v>
      </c>
      <c r="G103" s="132" t="s">
        <v>9916</v>
      </c>
      <c r="H103" s="132">
        <v>34177278998</v>
      </c>
      <c r="I103" s="132" t="s">
        <v>9685</v>
      </c>
      <c r="J103" s="132" t="s">
        <v>9602</v>
      </c>
      <c r="K103" s="132"/>
      <c r="L103" s="132"/>
      <c r="M103" s="132"/>
      <c r="N103" s="260"/>
      <c r="O103" s="260"/>
      <c r="P103" s="132"/>
      <c r="Q103" s="132"/>
    </row>
    <row r="104" spans="1:17">
      <c r="A104" s="132" t="s">
        <v>9917</v>
      </c>
      <c r="B104" s="132" t="s">
        <v>9917</v>
      </c>
      <c r="C104" s="132" t="s">
        <v>7895</v>
      </c>
      <c r="D104" s="132" t="s">
        <v>481</v>
      </c>
      <c r="E104" s="132" t="s">
        <v>132</v>
      </c>
      <c r="F104" s="132" t="s">
        <v>9918</v>
      </c>
      <c r="G104" s="132" t="s">
        <v>9919</v>
      </c>
      <c r="H104" s="132">
        <v>38409911318</v>
      </c>
      <c r="I104" s="132" t="s">
        <v>9685</v>
      </c>
      <c r="J104" s="132" t="s">
        <v>9602</v>
      </c>
      <c r="K104" s="132"/>
      <c r="L104" s="132"/>
      <c r="M104" s="132"/>
      <c r="N104" s="260"/>
      <c r="O104" s="260"/>
      <c r="P104" s="132"/>
      <c r="Q104" s="132"/>
    </row>
    <row r="105" spans="1:17" s="132" customFormat="1">
      <c r="A105" s="132" t="s">
        <v>9920</v>
      </c>
      <c r="B105" s="132" t="s">
        <v>9920</v>
      </c>
      <c r="C105" s="132" t="s">
        <v>7895</v>
      </c>
      <c r="D105" s="132" t="s">
        <v>481</v>
      </c>
      <c r="E105" s="132" t="s">
        <v>132</v>
      </c>
      <c r="F105" s="132" t="s">
        <v>9921</v>
      </c>
      <c r="G105" s="132" t="s">
        <v>9922</v>
      </c>
      <c r="H105" s="132">
        <v>27655330070</v>
      </c>
      <c r="I105" s="132" t="s">
        <v>9685</v>
      </c>
      <c r="J105" s="132" t="s">
        <v>9602</v>
      </c>
      <c r="N105" s="260"/>
      <c r="O105" s="260"/>
    </row>
    <row r="106" spans="1:17" s="132" customFormat="1">
      <c r="A106" s="132" t="s">
        <v>9923</v>
      </c>
      <c r="B106" s="132" t="s">
        <v>9923</v>
      </c>
      <c r="C106" s="132" t="s">
        <v>7895</v>
      </c>
      <c r="D106" s="132" t="s">
        <v>481</v>
      </c>
      <c r="E106" s="132" t="s">
        <v>132</v>
      </c>
      <c r="F106" s="132" t="s">
        <v>9924</v>
      </c>
      <c r="G106" s="132" t="s">
        <v>9925</v>
      </c>
      <c r="H106" s="132">
        <v>14969003798</v>
      </c>
      <c r="I106" s="132" t="s">
        <v>9728</v>
      </c>
      <c r="J106" s="132" t="s">
        <v>9602</v>
      </c>
      <c r="N106" s="260"/>
      <c r="O106" s="260"/>
    </row>
    <row r="107" spans="1:17" s="132" customFormat="1">
      <c r="A107" s="5" t="s">
        <v>9926</v>
      </c>
      <c r="B107" s="5" t="s">
        <v>9926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261"/>
      <c r="O107" s="261"/>
      <c r="P107" s="5"/>
      <c r="Q107" s="5"/>
    </row>
    <row r="108" spans="1:17" s="132" customFormat="1">
      <c r="A108" s="5" t="s">
        <v>9927</v>
      </c>
      <c r="B108" s="5" t="s">
        <v>9927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261"/>
      <c r="O108" s="261"/>
      <c r="P108" s="5"/>
      <c r="Q108" s="5"/>
    </row>
    <row r="109" spans="1:17" s="132" customFormat="1">
      <c r="A109" s="132" t="s">
        <v>9928</v>
      </c>
      <c r="B109" s="132" t="s">
        <v>9929</v>
      </c>
      <c r="C109" s="132" t="s">
        <v>7895</v>
      </c>
      <c r="D109" s="132" t="s">
        <v>9823</v>
      </c>
      <c r="E109" s="132" t="s">
        <v>9930</v>
      </c>
      <c r="F109" s="132" t="s">
        <v>9931</v>
      </c>
      <c r="G109" s="132" t="s">
        <v>9931</v>
      </c>
      <c r="H109" s="132">
        <v>2506408022</v>
      </c>
      <c r="L109" s="132" t="s">
        <v>9649</v>
      </c>
      <c r="N109" s="260">
        <v>4819.38</v>
      </c>
      <c r="O109" s="260">
        <v>650646.96</v>
      </c>
    </row>
    <row r="110" spans="1:17" s="132" customFormat="1">
      <c r="A110" s="132" t="s">
        <v>9932</v>
      </c>
      <c r="B110" s="132" t="s">
        <v>9933</v>
      </c>
      <c r="C110" s="132" t="s">
        <v>7895</v>
      </c>
      <c r="D110" s="132" t="s">
        <v>9823</v>
      </c>
      <c r="E110" s="132" t="s">
        <v>9930</v>
      </c>
      <c r="F110" s="132" t="s">
        <v>9934</v>
      </c>
      <c r="G110" s="132" t="s">
        <v>9934</v>
      </c>
      <c r="H110" s="132">
        <v>2499549590</v>
      </c>
      <c r="L110" s="132" t="s">
        <v>9649</v>
      </c>
      <c r="N110" s="260">
        <v>4819.38</v>
      </c>
      <c r="O110" s="260">
        <v>650646.96</v>
      </c>
    </row>
    <row r="111" spans="1:17" s="132" customFormat="1">
      <c r="A111" s="132" t="s">
        <v>9935</v>
      </c>
      <c r="B111" s="132" t="s">
        <v>9936</v>
      </c>
      <c r="C111" s="132" t="s">
        <v>7895</v>
      </c>
      <c r="D111" s="132" t="s">
        <v>9823</v>
      </c>
      <c r="E111" s="132" t="s">
        <v>9930</v>
      </c>
      <c r="F111" s="132" t="s">
        <v>9937</v>
      </c>
      <c r="G111" s="132" t="s">
        <v>9937</v>
      </c>
      <c r="H111" s="132">
        <v>2371992086</v>
      </c>
      <c r="L111" s="132" t="s">
        <v>9649</v>
      </c>
      <c r="N111" s="260">
        <v>4819.38</v>
      </c>
      <c r="O111" s="260">
        <v>650646.96</v>
      </c>
    </row>
    <row r="112" spans="1:17" s="132" customFormat="1">
      <c r="A112" s="132" t="s">
        <v>9938</v>
      </c>
      <c r="B112" s="132" t="s">
        <v>9938</v>
      </c>
      <c r="C112" s="132" t="s">
        <v>7895</v>
      </c>
      <c r="D112" s="132" t="s">
        <v>9823</v>
      </c>
      <c r="E112" s="132" t="s">
        <v>9930</v>
      </c>
      <c r="F112" s="132" t="s">
        <v>9939</v>
      </c>
      <c r="G112" s="132" t="s">
        <v>9939</v>
      </c>
      <c r="H112" s="132">
        <v>42027894182</v>
      </c>
      <c r="J112" s="132" t="s">
        <v>9602</v>
      </c>
      <c r="L112" s="132" t="s">
        <v>9649</v>
      </c>
      <c r="N112" s="260">
        <v>4819.38</v>
      </c>
      <c r="O112" s="260">
        <v>650646.96</v>
      </c>
    </row>
    <row r="113" spans="1:15" s="132" customFormat="1">
      <c r="A113" s="132" t="s">
        <v>9940</v>
      </c>
      <c r="B113" s="132" t="s">
        <v>9940</v>
      </c>
      <c r="C113" s="132" t="s">
        <v>7895</v>
      </c>
      <c r="D113" s="132" t="s">
        <v>9823</v>
      </c>
      <c r="E113" s="132" t="s">
        <v>9930</v>
      </c>
      <c r="F113" s="132" t="s">
        <v>9941</v>
      </c>
      <c r="G113" s="132" t="s">
        <v>9941</v>
      </c>
      <c r="H113" s="132">
        <v>42028340042</v>
      </c>
      <c r="L113" s="132" t="s">
        <v>9649</v>
      </c>
      <c r="N113" s="260">
        <v>4819.38</v>
      </c>
      <c r="O113" s="260">
        <v>650646.96</v>
      </c>
    </row>
    <row r="114" spans="1:15" s="132" customFormat="1">
      <c r="A114" s="132" t="s">
        <v>9942</v>
      </c>
      <c r="B114" s="132" t="s">
        <v>9942</v>
      </c>
      <c r="C114" s="132" t="s">
        <v>7895</v>
      </c>
      <c r="D114" s="132" t="s">
        <v>9823</v>
      </c>
      <c r="E114" s="132" t="s">
        <v>9930</v>
      </c>
      <c r="F114" s="132" t="s">
        <v>9943</v>
      </c>
      <c r="G114" s="132" t="s">
        <v>9943</v>
      </c>
      <c r="H114" s="132">
        <v>4661289146</v>
      </c>
      <c r="L114" s="132" t="s">
        <v>9649</v>
      </c>
      <c r="N114" s="260">
        <v>4819.38</v>
      </c>
      <c r="O114" s="260">
        <v>650646.96</v>
      </c>
    </row>
    <row r="115" spans="1:15" s="132" customFormat="1">
      <c r="A115" s="132" t="s">
        <v>9944</v>
      </c>
      <c r="B115" s="132" t="s">
        <v>9944</v>
      </c>
      <c r="C115" s="132" t="s">
        <v>7895</v>
      </c>
      <c r="D115" s="132" t="s">
        <v>9823</v>
      </c>
      <c r="E115" s="132" t="s">
        <v>9930</v>
      </c>
      <c r="F115" s="132" t="s">
        <v>9945</v>
      </c>
      <c r="G115" s="132" t="s">
        <v>9945</v>
      </c>
      <c r="H115" s="132">
        <v>42026214566</v>
      </c>
      <c r="L115" s="132" t="s">
        <v>9649</v>
      </c>
      <c r="N115" s="260">
        <v>4819.38</v>
      </c>
      <c r="O115" s="260">
        <v>650646.96</v>
      </c>
    </row>
    <row r="116" spans="1:15" s="132" customFormat="1">
      <c r="A116" s="132" t="s">
        <v>9946</v>
      </c>
      <c r="B116" s="132" t="s">
        <v>9946</v>
      </c>
      <c r="C116" s="132" t="s">
        <v>7895</v>
      </c>
      <c r="D116" s="132" t="s">
        <v>9823</v>
      </c>
      <c r="E116" s="132" t="s">
        <v>9930</v>
      </c>
      <c r="F116" s="132" t="s">
        <v>9947</v>
      </c>
      <c r="G116" s="132" t="s">
        <v>9947</v>
      </c>
      <c r="H116" s="132">
        <v>13016925326</v>
      </c>
      <c r="L116" s="132" t="s">
        <v>9649</v>
      </c>
      <c r="N116" s="260">
        <v>4819.38</v>
      </c>
      <c r="O116" s="260">
        <v>650646.96</v>
      </c>
    </row>
    <row r="117" spans="1:15" s="132" customFormat="1">
      <c r="A117" s="132" t="s">
        <v>9948</v>
      </c>
      <c r="B117" s="132" t="s">
        <v>9949</v>
      </c>
      <c r="C117" s="132" t="s">
        <v>7895</v>
      </c>
      <c r="D117" s="132" t="s">
        <v>9823</v>
      </c>
      <c r="E117" s="132" t="s">
        <v>9930</v>
      </c>
      <c r="F117" s="132" t="s">
        <v>9950</v>
      </c>
      <c r="G117" s="132" t="s">
        <v>9950</v>
      </c>
      <c r="H117" s="132">
        <v>24680710190</v>
      </c>
      <c r="L117" s="132" t="s">
        <v>9649</v>
      </c>
      <c r="N117" s="260">
        <v>4819.38</v>
      </c>
      <c r="O117" s="260">
        <v>650646.96</v>
      </c>
    </row>
    <row r="118" spans="1:15" s="132" customFormat="1">
      <c r="A118" s="132" t="s">
        <v>9951</v>
      </c>
      <c r="B118" s="132" t="s">
        <v>9952</v>
      </c>
      <c r="C118" s="132" t="s">
        <v>7895</v>
      </c>
      <c r="D118" s="132" t="s">
        <v>9823</v>
      </c>
      <c r="E118" s="132" t="s">
        <v>9930</v>
      </c>
      <c r="F118" s="132" t="s">
        <v>9953</v>
      </c>
      <c r="G118" s="132" t="s">
        <v>9953</v>
      </c>
      <c r="H118" s="132">
        <v>35072636834</v>
      </c>
      <c r="L118" s="132" t="s">
        <v>9649</v>
      </c>
      <c r="N118" s="260">
        <v>4819.38</v>
      </c>
      <c r="O118" s="260">
        <v>650646.96</v>
      </c>
    </row>
    <row r="119" spans="1:15" s="132" customFormat="1">
      <c r="A119" s="132" t="s">
        <v>9954</v>
      </c>
      <c r="B119" s="132" t="s">
        <v>9955</v>
      </c>
      <c r="C119" s="132" t="s">
        <v>7895</v>
      </c>
      <c r="D119" s="132" t="s">
        <v>9823</v>
      </c>
      <c r="E119" s="132" t="s">
        <v>9930</v>
      </c>
      <c r="F119" s="132" t="s">
        <v>9956</v>
      </c>
      <c r="G119" s="132" t="s">
        <v>9956</v>
      </c>
      <c r="H119" s="132">
        <v>10313926742</v>
      </c>
      <c r="L119" s="132" t="s">
        <v>9649</v>
      </c>
      <c r="N119" s="260">
        <v>4819.38</v>
      </c>
      <c r="O119" s="260">
        <v>650646.96</v>
      </c>
    </row>
    <row r="120" spans="1:15" s="132" customFormat="1">
      <c r="A120" s="132" t="s">
        <v>9957</v>
      </c>
      <c r="B120" s="132" t="s">
        <v>9958</v>
      </c>
      <c r="C120" s="132" t="s">
        <v>7895</v>
      </c>
      <c r="D120" s="132" t="s">
        <v>9823</v>
      </c>
      <c r="E120" s="132" t="s">
        <v>9930</v>
      </c>
      <c r="F120" s="132" t="s">
        <v>9959</v>
      </c>
      <c r="G120" s="132" t="s">
        <v>9959</v>
      </c>
      <c r="H120" s="132">
        <v>2516439062</v>
      </c>
      <c r="L120" s="132" t="s">
        <v>9649</v>
      </c>
      <c r="N120" s="260">
        <v>4819.38</v>
      </c>
      <c r="O120" s="260">
        <v>650646.96</v>
      </c>
    </row>
    <row r="121" spans="1:15" s="132" customFormat="1">
      <c r="A121" s="132" t="s">
        <v>9960</v>
      </c>
      <c r="B121" s="132" t="s">
        <v>9961</v>
      </c>
      <c r="C121" s="132" t="s">
        <v>7895</v>
      </c>
      <c r="D121" s="132" t="s">
        <v>9823</v>
      </c>
      <c r="E121" s="132" t="s">
        <v>9930</v>
      </c>
      <c r="F121" s="132" t="s">
        <v>9962</v>
      </c>
      <c r="G121" s="132" t="s">
        <v>9962</v>
      </c>
      <c r="H121" s="132">
        <v>4168787114</v>
      </c>
      <c r="L121" s="132" t="s">
        <v>9649</v>
      </c>
      <c r="N121" s="260">
        <v>4819.38</v>
      </c>
      <c r="O121" s="260">
        <v>650646.96</v>
      </c>
    </row>
    <row r="122" spans="1:15" s="132" customFormat="1">
      <c r="A122" s="132" t="s">
        <v>9963</v>
      </c>
      <c r="B122" s="132" t="s">
        <v>9964</v>
      </c>
      <c r="C122" s="132" t="s">
        <v>7895</v>
      </c>
      <c r="D122" s="132" t="s">
        <v>9823</v>
      </c>
      <c r="E122" s="132" t="s">
        <v>9930</v>
      </c>
      <c r="F122" s="132" t="s">
        <v>9965</v>
      </c>
      <c r="G122" s="132" t="s">
        <v>9965</v>
      </c>
      <c r="H122" s="132">
        <v>2551571030</v>
      </c>
      <c r="J122" s="132" t="s">
        <v>9602</v>
      </c>
      <c r="L122" s="132" t="s">
        <v>9649</v>
      </c>
      <c r="N122" s="260">
        <v>4819.38</v>
      </c>
      <c r="O122" s="260">
        <v>650646.96</v>
      </c>
    </row>
    <row r="123" spans="1:15" s="132" customFormat="1">
      <c r="A123" s="132" t="s">
        <v>9966</v>
      </c>
      <c r="B123" s="132" t="s">
        <v>9967</v>
      </c>
      <c r="C123" s="132" t="s">
        <v>7895</v>
      </c>
      <c r="D123" s="132" t="s">
        <v>9823</v>
      </c>
      <c r="E123" s="132" t="s">
        <v>9930</v>
      </c>
      <c r="F123" s="132" t="s">
        <v>9968</v>
      </c>
      <c r="G123" s="132" t="s">
        <v>9968</v>
      </c>
      <c r="H123" s="132">
        <v>33655180898</v>
      </c>
      <c r="I123" s="132" t="s">
        <v>9685</v>
      </c>
      <c r="J123" s="132" t="s">
        <v>9602</v>
      </c>
      <c r="L123" s="132" t="s">
        <v>9649</v>
      </c>
      <c r="N123" s="260">
        <v>4819.38</v>
      </c>
      <c r="O123" s="260">
        <v>650646.96</v>
      </c>
    </row>
    <row r="124" spans="1:15" s="132" customFormat="1">
      <c r="A124" s="132" t="s">
        <v>9969</v>
      </c>
      <c r="B124" s="132" t="s">
        <v>9970</v>
      </c>
      <c r="C124" s="132" t="s">
        <v>7895</v>
      </c>
      <c r="D124" s="132" t="s">
        <v>9823</v>
      </c>
      <c r="E124" s="132" t="s">
        <v>9930</v>
      </c>
      <c r="F124" s="132" t="s">
        <v>9971</v>
      </c>
      <c r="G124" s="132" t="s">
        <v>9971</v>
      </c>
      <c r="H124" s="132">
        <v>9506574542</v>
      </c>
      <c r="L124" s="132" t="s">
        <v>9649</v>
      </c>
      <c r="N124" s="260">
        <v>4819.38</v>
      </c>
      <c r="O124" s="260">
        <v>650646.96</v>
      </c>
    </row>
    <row r="125" spans="1:15" s="132" customFormat="1">
      <c r="A125" s="132" t="s">
        <v>9972</v>
      </c>
      <c r="B125" s="132" t="s">
        <v>9973</v>
      </c>
      <c r="C125" s="132" t="s">
        <v>7895</v>
      </c>
      <c r="D125" s="132" t="s">
        <v>9823</v>
      </c>
      <c r="E125" s="132" t="s">
        <v>9930</v>
      </c>
      <c r="F125" s="132" t="s">
        <v>9974</v>
      </c>
      <c r="G125" s="132" t="s">
        <v>9974</v>
      </c>
      <c r="H125" s="132">
        <v>4645798058</v>
      </c>
      <c r="L125" s="132" t="s">
        <v>9649</v>
      </c>
      <c r="N125" s="260">
        <v>4819.38</v>
      </c>
      <c r="O125" s="260">
        <v>650646.96</v>
      </c>
    </row>
    <row r="126" spans="1:15" s="132" customFormat="1">
      <c r="A126" s="132" t="s">
        <v>9975</v>
      </c>
      <c r="B126" s="132" t="s">
        <v>9976</v>
      </c>
      <c r="C126" s="132" t="s">
        <v>7895</v>
      </c>
      <c r="D126" s="132" t="s">
        <v>9823</v>
      </c>
      <c r="E126" s="132" t="s">
        <v>9930</v>
      </c>
      <c r="F126" s="132" t="s">
        <v>9977</v>
      </c>
      <c r="G126" s="132" t="s">
        <v>9977</v>
      </c>
      <c r="H126" s="132">
        <v>35064605450</v>
      </c>
      <c r="L126" s="132" t="s">
        <v>9649</v>
      </c>
      <c r="N126" s="260">
        <v>4819.38</v>
      </c>
      <c r="O126" s="260">
        <v>650646.96</v>
      </c>
    </row>
    <row r="127" spans="1:15" s="132" customFormat="1">
      <c r="A127" s="132" t="s">
        <v>9978</v>
      </c>
      <c r="B127" s="132" t="s">
        <v>9979</v>
      </c>
      <c r="C127" s="132" t="s">
        <v>7895</v>
      </c>
      <c r="D127" s="132" t="s">
        <v>9823</v>
      </c>
      <c r="E127" s="132" t="s">
        <v>9930</v>
      </c>
      <c r="F127" s="132" t="s">
        <v>9980</v>
      </c>
      <c r="G127" s="132" t="s">
        <v>9980</v>
      </c>
      <c r="H127" s="132">
        <v>42026427146</v>
      </c>
      <c r="J127" s="132" t="s">
        <v>9602</v>
      </c>
      <c r="L127" s="132" t="s">
        <v>9649</v>
      </c>
      <c r="N127" s="260">
        <v>4819.38</v>
      </c>
      <c r="O127" s="260">
        <v>650646.96</v>
      </c>
    </row>
    <row r="128" spans="1:15" s="132" customFormat="1">
      <c r="A128" s="132" t="s">
        <v>9981</v>
      </c>
      <c r="B128" s="132" t="s">
        <v>9982</v>
      </c>
      <c r="C128" s="132" t="s">
        <v>7895</v>
      </c>
      <c r="D128" s="132" t="s">
        <v>9823</v>
      </c>
      <c r="E128" s="132" t="s">
        <v>9930</v>
      </c>
      <c r="F128" s="132" t="s">
        <v>9983</v>
      </c>
      <c r="G128" s="132" t="s">
        <v>9983</v>
      </c>
      <c r="H128" s="132">
        <v>35071183946</v>
      </c>
      <c r="L128" s="132" t="s">
        <v>9649</v>
      </c>
      <c r="N128" s="260">
        <v>4819.38</v>
      </c>
      <c r="O128" s="260">
        <v>650646.96</v>
      </c>
    </row>
    <row r="129" spans="1:15" s="132" customFormat="1">
      <c r="A129" s="132" t="s">
        <v>9984</v>
      </c>
      <c r="B129" s="132" t="s">
        <v>9985</v>
      </c>
      <c r="C129" s="132" t="s">
        <v>7895</v>
      </c>
      <c r="D129" s="132" t="s">
        <v>9823</v>
      </c>
      <c r="E129" s="132" t="s">
        <v>9930</v>
      </c>
      <c r="F129" s="132" t="s">
        <v>9986</v>
      </c>
      <c r="G129" s="132" t="s">
        <v>9986</v>
      </c>
      <c r="H129" s="132">
        <v>4657696634</v>
      </c>
      <c r="L129" s="132" t="s">
        <v>9649</v>
      </c>
      <c r="N129" s="260">
        <v>4819.38</v>
      </c>
      <c r="O129" s="260">
        <v>650646.96</v>
      </c>
    </row>
    <row r="130" spans="1:15" s="132" customFormat="1">
      <c r="A130" s="132" t="s">
        <v>9987</v>
      </c>
      <c r="B130" s="132" t="s">
        <v>9987</v>
      </c>
      <c r="C130" s="132" t="s">
        <v>7895</v>
      </c>
      <c r="D130" s="132" t="s">
        <v>9823</v>
      </c>
      <c r="E130" s="132" t="s">
        <v>9930</v>
      </c>
      <c r="F130" s="132" t="s">
        <v>9988</v>
      </c>
      <c r="G130" s="132" t="s">
        <v>9988</v>
      </c>
      <c r="H130" s="132">
        <v>4644259706</v>
      </c>
      <c r="L130" s="132" t="s">
        <v>9649</v>
      </c>
      <c r="N130" s="260">
        <v>4819.38</v>
      </c>
      <c r="O130" s="260">
        <v>650646.96</v>
      </c>
    </row>
    <row r="131" spans="1:15" s="132" customFormat="1">
      <c r="A131" s="132" t="s">
        <v>9989</v>
      </c>
      <c r="B131" s="132" t="s">
        <v>9989</v>
      </c>
      <c r="C131" s="132" t="s">
        <v>7895</v>
      </c>
      <c r="D131" s="132" t="s">
        <v>9823</v>
      </c>
      <c r="E131" s="132" t="s">
        <v>9930</v>
      </c>
      <c r="F131" s="132" t="s">
        <v>9990</v>
      </c>
      <c r="G131" s="132" t="s">
        <v>9990</v>
      </c>
      <c r="H131" s="132">
        <v>4655875754</v>
      </c>
      <c r="L131" s="132" t="s">
        <v>9649</v>
      </c>
      <c r="N131" s="260">
        <v>4819.38</v>
      </c>
      <c r="O131" s="260">
        <v>650646.96</v>
      </c>
    </row>
    <row r="132" spans="1:15" s="132" customFormat="1">
      <c r="A132" s="132" t="s">
        <v>9991</v>
      </c>
      <c r="B132" s="132" t="s">
        <v>9991</v>
      </c>
      <c r="C132" s="132" t="s">
        <v>7895</v>
      </c>
      <c r="D132" s="132" t="s">
        <v>9823</v>
      </c>
      <c r="E132" s="132" t="s">
        <v>9930</v>
      </c>
      <c r="F132" s="132" t="s">
        <v>9992</v>
      </c>
      <c r="G132" s="132" t="s">
        <v>9992</v>
      </c>
      <c r="H132" s="132">
        <v>4652611130</v>
      </c>
      <c r="L132" s="132" t="s">
        <v>9649</v>
      </c>
      <c r="N132" s="260">
        <v>4819.38</v>
      </c>
      <c r="O132" s="260">
        <v>650646.96</v>
      </c>
    </row>
    <row r="133" spans="1:15" s="132" customFormat="1">
      <c r="A133" s="132" t="s">
        <v>9993</v>
      </c>
      <c r="B133" s="132" t="s">
        <v>9993</v>
      </c>
      <c r="C133" s="132" t="s">
        <v>7895</v>
      </c>
      <c r="D133" s="132" t="s">
        <v>9823</v>
      </c>
      <c r="E133" s="132" t="s">
        <v>9930</v>
      </c>
      <c r="F133" s="132" t="s">
        <v>9994</v>
      </c>
      <c r="G133" s="132" t="s">
        <v>9994</v>
      </c>
      <c r="H133" s="132">
        <v>42024747530</v>
      </c>
      <c r="L133" s="132" t="s">
        <v>9649</v>
      </c>
      <c r="N133" s="260">
        <v>4819.38</v>
      </c>
      <c r="O133" s="260">
        <v>650646.96</v>
      </c>
    </row>
    <row r="134" spans="1:15" s="132" customFormat="1">
      <c r="A134" s="132" t="s">
        <v>9995</v>
      </c>
      <c r="B134" s="132" t="s">
        <v>9995</v>
      </c>
      <c r="C134" s="132" t="s">
        <v>7895</v>
      </c>
      <c r="D134" s="132" t="s">
        <v>9823</v>
      </c>
      <c r="E134" s="132" t="s">
        <v>9930</v>
      </c>
      <c r="F134" s="132" t="s">
        <v>9996</v>
      </c>
      <c r="G134" s="132" t="s">
        <v>9996</v>
      </c>
      <c r="H134" s="132">
        <v>15141844190</v>
      </c>
      <c r="I134" s="132" t="s">
        <v>9997</v>
      </c>
      <c r="J134" s="132" t="s">
        <v>9602</v>
      </c>
      <c r="L134" s="132" t="s">
        <v>9649</v>
      </c>
      <c r="N134" s="260">
        <v>4819.38</v>
      </c>
      <c r="O134" s="260">
        <v>650646.96</v>
      </c>
    </row>
    <row r="135" spans="1:15" s="132" customFormat="1">
      <c r="A135" s="132" t="s">
        <v>9998</v>
      </c>
      <c r="B135" s="132" t="s">
        <v>9999</v>
      </c>
      <c r="C135" s="132" t="s">
        <v>7895</v>
      </c>
      <c r="D135" s="132" t="s">
        <v>9823</v>
      </c>
      <c r="E135" s="132" t="s">
        <v>9930</v>
      </c>
      <c r="F135" s="132" t="s">
        <v>10000</v>
      </c>
      <c r="G135" s="132" t="s">
        <v>10000</v>
      </c>
      <c r="H135" s="132">
        <v>2523297494</v>
      </c>
      <c r="L135" s="132" t="s">
        <v>9649</v>
      </c>
      <c r="N135" s="260">
        <v>4819.38</v>
      </c>
      <c r="O135" s="260">
        <v>650646.96</v>
      </c>
    </row>
    <row r="136" spans="1:15" s="132" customFormat="1">
      <c r="A136" s="132" t="s">
        <v>10001</v>
      </c>
      <c r="B136" s="132" t="s">
        <v>10002</v>
      </c>
      <c r="C136" s="132" t="s">
        <v>7895</v>
      </c>
      <c r="D136" s="132" t="s">
        <v>9823</v>
      </c>
      <c r="E136" s="132" t="s">
        <v>9930</v>
      </c>
      <c r="F136" s="132" t="s">
        <v>10003</v>
      </c>
      <c r="G136" s="132" t="s">
        <v>10003</v>
      </c>
      <c r="H136" s="132">
        <v>9953493662</v>
      </c>
      <c r="I136" s="132" t="s">
        <v>9997</v>
      </c>
      <c r="J136" s="132" t="s">
        <v>9602</v>
      </c>
      <c r="L136" s="132" t="s">
        <v>9649</v>
      </c>
      <c r="N136" s="260">
        <v>4819.38</v>
      </c>
      <c r="O136" s="260">
        <v>650646.96</v>
      </c>
    </row>
    <row r="137" spans="1:15" s="132" customFormat="1">
      <c r="A137" s="132" t="s">
        <v>10004</v>
      </c>
      <c r="C137" s="132" t="s">
        <v>7895</v>
      </c>
      <c r="D137" s="132" t="s">
        <v>9823</v>
      </c>
      <c r="E137" s="132" t="s">
        <v>9930</v>
      </c>
      <c r="F137" s="132" t="s">
        <v>10005</v>
      </c>
      <c r="G137" s="132" t="s">
        <v>10005</v>
      </c>
      <c r="H137" s="132">
        <v>25398560374</v>
      </c>
      <c r="L137" s="132" t="s">
        <v>9649</v>
      </c>
      <c r="N137" s="260">
        <v>4819.38</v>
      </c>
      <c r="O137" s="260">
        <v>650646.96</v>
      </c>
    </row>
    <row r="138" spans="1:15" s="132" customFormat="1">
      <c r="A138" s="132" t="s">
        <v>10006</v>
      </c>
      <c r="B138" s="132" t="s">
        <v>10007</v>
      </c>
      <c r="C138" s="132" t="s">
        <v>7895</v>
      </c>
      <c r="D138" s="132" t="s">
        <v>9823</v>
      </c>
      <c r="E138" s="132" t="s">
        <v>9930</v>
      </c>
      <c r="F138" s="132" t="s">
        <v>10008</v>
      </c>
      <c r="G138" s="132" t="s">
        <v>10008</v>
      </c>
      <c r="H138" s="132">
        <v>33651821666</v>
      </c>
      <c r="I138" s="132" t="s">
        <v>9728</v>
      </c>
      <c r="J138" s="132" t="s">
        <v>9602</v>
      </c>
      <c r="L138" s="132" t="s">
        <v>9649</v>
      </c>
      <c r="N138" s="260">
        <v>4819.38</v>
      </c>
      <c r="O138" s="260">
        <v>650646.96</v>
      </c>
    </row>
    <row r="139" spans="1:15" s="132" customFormat="1">
      <c r="A139" s="132" t="s">
        <v>10009</v>
      </c>
      <c r="B139" s="132" t="s">
        <v>10010</v>
      </c>
      <c r="C139" s="132" t="s">
        <v>7895</v>
      </c>
      <c r="D139" s="132" t="s">
        <v>9823</v>
      </c>
      <c r="E139" s="132" t="s">
        <v>9930</v>
      </c>
      <c r="F139" s="132" t="s">
        <v>10011</v>
      </c>
      <c r="G139" s="132" t="s">
        <v>10011</v>
      </c>
      <c r="H139" s="132">
        <v>33658120226</v>
      </c>
      <c r="L139" s="132" t="s">
        <v>9649</v>
      </c>
      <c r="N139" s="260">
        <v>4819.38</v>
      </c>
      <c r="O139" s="260">
        <v>650646.96</v>
      </c>
    </row>
    <row r="140" spans="1:15" s="132" customFormat="1">
      <c r="A140" s="132" t="s">
        <v>10012</v>
      </c>
      <c r="B140" s="132" t="s">
        <v>10012</v>
      </c>
      <c r="C140" s="132" t="s">
        <v>7895</v>
      </c>
      <c r="D140" s="132" t="s">
        <v>9823</v>
      </c>
      <c r="E140" s="132" t="s">
        <v>10013</v>
      </c>
      <c r="F140" s="132" t="s">
        <v>10014</v>
      </c>
      <c r="G140" s="132" t="s">
        <v>10014</v>
      </c>
      <c r="H140" s="132">
        <v>11708432786</v>
      </c>
      <c r="L140" s="132" t="s">
        <v>9634</v>
      </c>
      <c r="N140" s="260">
        <v>6012.18</v>
      </c>
      <c r="O140" s="260">
        <v>507990.06</v>
      </c>
    </row>
    <row r="141" spans="1:15" s="132" customFormat="1">
      <c r="A141" s="132" t="s">
        <v>10015</v>
      </c>
      <c r="B141" s="132" t="s">
        <v>10015</v>
      </c>
      <c r="C141" s="132" t="s">
        <v>7895</v>
      </c>
      <c r="D141" s="132" t="s">
        <v>9823</v>
      </c>
      <c r="E141" s="132" t="s">
        <v>10016</v>
      </c>
      <c r="F141" s="132" t="s">
        <v>10017</v>
      </c>
      <c r="G141" s="132" t="s">
        <v>10017</v>
      </c>
      <c r="H141" s="132">
        <v>35805950750</v>
      </c>
      <c r="L141" s="132" t="s">
        <v>9634</v>
      </c>
      <c r="N141" s="260">
        <v>6012.18</v>
      </c>
      <c r="O141" s="260">
        <v>507990.06</v>
      </c>
    </row>
    <row r="142" spans="1:15" s="132" customFormat="1">
      <c r="A142" s="132" t="s">
        <v>10018</v>
      </c>
      <c r="B142" s="132" t="s">
        <v>10018</v>
      </c>
      <c r="C142" s="132" t="s">
        <v>7895</v>
      </c>
      <c r="D142" s="132" t="s">
        <v>481</v>
      </c>
      <c r="E142" s="132" t="s">
        <v>132</v>
      </c>
      <c r="F142" s="132" t="s">
        <v>10019</v>
      </c>
      <c r="G142" s="132" t="s">
        <v>10019</v>
      </c>
      <c r="H142" s="132">
        <v>28368886934</v>
      </c>
      <c r="N142" s="260"/>
      <c r="O142" s="260"/>
    </row>
    <row r="143" spans="1:15" s="132" customFormat="1">
      <c r="A143" s="132" t="s">
        <v>10020</v>
      </c>
      <c r="B143" s="132" t="s">
        <v>10020</v>
      </c>
      <c r="C143" s="132" t="s">
        <v>7895</v>
      </c>
      <c r="D143" s="132" t="s">
        <v>9823</v>
      </c>
      <c r="E143" s="132" t="s">
        <v>10013</v>
      </c>
      <c r="F143" s="132" t="s">
        <v>10021</v>
      </c>
      <c r="G143" s="132" t="s">
        <v>10021</v>
      </c>
      <c r="H143" s="132">
        <v>12155257298</v>
      </c>
      <c r="L143" s="132" t="s">
        <v>9634</v>
      </c>
      <c r="N143" s="260">
        <v>6012.18</v>
      </c>
      <c r="O143" s="260">
        <v>507990.06</v>
      </c>
    </row>
    <row r="144" spans="1:15" s="132" customFormat="1">
      <c r="A144" s="132" t="s">
        <v>10022</v>
      </c>
      <c r="B144" s="132" t="s">
        <v>10022</v>
      </c>
      <c r="C144" s="132" t="s">
        <v>7895</v>
      </c>
      <c r="D144" s="132" t="s">
        <v>481</v>
      </c>
      <c r="E144" s="132" t="s">
        <v>132</v>
      </c>
      <c r="F144" s="132" t="s">
        <v>10023</v>
      </c>
      <c r="G144" s="132" t="s">
        <v>10023</v>
      </c>
      <c r="H144" s="132">
        <v>21122787638</v>
      </c>
      <c r="N144" s="260"/>
      <c r="O144" s="260"/>
    </row>
    <row r="145" spans="1:15" s="132" customFormat="1">
      <c r="A145" s="132" t="s">
        <v>10024</v>
      </c>
      <c r="B145" s="132" t="s">
        <v>10024</v>
      </c>
      <c r="C145" s="132" t="s">
        <v>7895</v>
      </c>
      <c r="D145" s="132" t="s">
        <v>481</v>
      </c>
      <c r="E145" s="132" t="s">
        <v>132</v>
      </c>
      <c r="F145" s="132" t="s">
        <v>10025</v>
      </c>
      <c r="N145" s="260"/>
      <c r="O145" s="260"/>
    </row>
    <row r="146" spans="1:15" s="132" customFormat="1">
      <c r="A146" s="132" t="s">
        <v>10026</v>
      </c>
      <c r="B146" s="132" t="s">
        <v>10026</v>
      </c>
      <c r="C146" s="132" t="s">
        <v>7895</v>
      </c>
      <c r="D146" s="132" t="s">
        <v>9823</v>
      </c>
      <c r="E146" s="132" t="s">
        <v>10013</v>
      </c>
      <c r="F146" s="132" t="s">
        <v>10027</v>
      </c>
      <c r="G146" s="132" t="s">
        <v>10027</v>
      </c>
      <c r="H146" s="132">
        <v>11703675170</v>
      </c>
      <c r="L146" s="132" t="s">
        <v>9634</v>
      </c>
      <c r="N146" s="260">
        <v>6012.18</v>
      </c>
      <c r="O146" s="260">
        <v>507990.06</v>
      </c>
    </row>
    <row r="147" spans="1:15" s="132" customFormat="1">
      <c r="A147" s="132" t="s">
        <v>10028</v>
      </c>
      <c r="B147" s="132" t="s">
        <v>10028</v>
      </c>
      <c r="C147" s="132" t="s">
        <v>9792</v>
      </c>
      <c r="D147" s="132" t="s">
        <v>481</v>
      </c>
      <c r="E147" s="132" t="s">
        <v>9793</v>
      </c>
      <c r="F147" s="132" t="s">
        <v>10029</v>
      </c>
      <c r="N147" s="260"/>
      <c r="O147" s="260"/>
    </row>
    <row r="148" spans="1:15" s="132" customFormat="1">
      <c r="A148" s="132" t="s">
        <v>10030</v>
      </c>
      <c r="B148" s="132" t="s">
        <v>10030</v>
      </c>
      <c r="C148" s="132" t="s">
        <v>7895</v>
      </c>
      <c r="D148" s="132" t="s">
        <v>9823</v>
      </c>
      <c r="E148" s="132" t="s">
        <v>10016</v>
      </c>
      <c r="F148" s="132" t="s">
        <v>10031</v>
      </c>
      <c r="G148" s="132" t="s">
        <v>10031</v>
      </c>
      <c r="H148" s="132">
        <v>26336696726</v>
      </c>
      <c r="L148" s="132" t="s">
        <v>9634</v>
      </c>
      <c r="N148" s="260">
        <v>6012.18</v>
      </c>
      <c r="O148" s="260">
        <v>507990.06</v>
      </c>
    </row>
    <row r="149" spans="1:15" s="132" customFormat="1">
      <c r="A149" s="132" t="s">
        <v>10032</v>
      </c>
      <c r="B149" s="132" t="s">
        <v>10032</v>
      </c>
      <c r="C149" s="132" t="s">
        <v>7895</v>
      </c>
      <c r="D149" s="132" t="s">
        <v>481</v>
      </c>
      <c r="E149" s="132" t="s">
        <v>132</v>
      </c>
      <c r="F149" s="132" t="s">
        <v>10033</v>
      </c>
      <c r="G149" s="132" t="s">
        <v>10033</v>
      </c>
      <c r="H149" s="132">
        <v>29829916982</v>
      </c>
      <c r="N149" s="260"/>
      <c r="O149" s="260"/>
    </row>
    <row r="150" spans="1:15" s="132" customFormat="1">
      <c r="A150" s="132" t="s">
        <v>10034</v>
      </c>
      <c r="B150" s="132" t="s">
        <v>10034</v>
      </c>
      <c r="C150" s="132" t="s">
        <v>7895</v>
      </c>
      <c r="D150" s="132" t="s">
        <v>481</v>
      </c>
      <c r="E150" s="132" t="s">
        <v>10035</v>
      </c>
      <c r="F150" s="132" t="s">
        <v>10036</v>
      </c>
      <c r="G150" s="132" t="s">
        <v>10036</v>
      </c>
      <c r="H150" s="132">
        <v>4469309930</v>
      </c>
      <c r="I150" s="132" t="s">
        <v>10037</v>
      </c>
      <c r="L150" s="132" t="s">
        <v>10038</v>
      </c>
      <c r="N150" s="260">
        <v>1566.3</v>
      </c>
      <c r="O150" s="260">
        <v>507990.06</v>
      </c>
    </row>
    <row r="151" spans="1:15" s="132" customFormat="1">
      <c r="A151" s="132" t="s">
        <v>10039</v>
      </c>
      <c r="B151" s="132" t="s">
        <v>10039</v>
      </c>
      <c r="C151" s="132" t="s">
        <v>7895</v>
      </c>
      <c r="D151" s="132" t="s">
        <v>481</v>
      </c>
      <c r="E151" s="132" t="s">
        <v>10035</v>
      </c>
      <c r="F151" s="132" t="s">
        <v>10040</v>
      </c>
      <c r="G151" s="132" t="s">
        <v>10040</v>
      </c>
      <c r="H151" s="132">
        <v>25726773566</v>
      </c>
      <c r="L151" s="132" t="s">
        <v>10038</v>
      </c>
      <c r="N151" s="260">
        <v>1566.3</v>
      </c>
      <c r="O151" s="260">
        <v>507990.06</v>
      </c>
    </row>
    <row r="152" spans="1:15" s="132" customFormat="1">
      <c r="A152" s="132" t="s">
        <v>10041</v>
      </c>
      <c r="B152" s="132" t="s">
        <v>10041</v>
      </c>
      <c r="C152" s="132" t="s">
        <v>7895</v>
      </c>
      <c r="D152" s="132" t="s">
        <v>481</v>
      </c>
      <c r="E152" s="132" t="s">
        <v>10035</v>
      </c>
      <c r="F152" s="132" t="s">
        <v>10042</v>
      </c>
      <c r="G152" s="132" t="s">
        <v>10042</v>
      </c>
      <c r="H152" s="132">
        <v>7969453310</v>
      </c>
      <c r="L152" s="132" t="s">
        <v>10038</v>
      </c>
      <c r="N152" s="260">
        <v>1566.3</v>
      </c>
      <c r="O152" s="260">
        <v>507990.06</v>
      </c>
    </row>
    <row r="153" spans="1:15" s="132" customFormat="1">
      <c r="A153" s="132" t="s">
        <v>10043</v>
      </c>
      <c r="B153" s="132" t="s">
        <v>10043</v>
      </c>
      <c r="C153" s="132" t="s">
        <v>7895</v>
      </c>
      <c r="D153" s="132" t="s">
        <v>481</v>
      </c>
      <c r="E153" s="132" t="s">
        <v>132</v>
      </c>
      <c r="F153" s="132" t="s">
        <v>10044</v>
      </c>
      <c r="G153" s="132" t="s">
        <v>10044</v>
      </c>
      <c r="H153" s="132">
        <v>9187532246</v>
      </c>
      <c r="I153" s="132" t="s">
        <v>10045</v>
      </c>
      <c r="J153" s="132" t="s">
        <v>9602</v>
      </c>
      <c r="N153" s="260"/>
      <c r="O153" s="260"/>
    </row>
    <row r="154" spans="1:15" s="132" customFormat="1">
      <c r="A154" s="132" t="s">
        <v>10046</v>
      </c>
      <c r="B154" s="132" t="s">
        <v>10046</v>
      </c>
      <c r="C154" s="132" t="s">
        <v>7895</v>
      </c>
      <c r="D154" s="132" t="s">
        <v>9823</v>
      </c>
      <c r="E154" s="132" t="s">
        <v>10013</v>
      </c>
      <c r="F154" s="132" t="s">
        <v>10047</v>
      </c>
      <c r="G154" s="132" t="s">
        <v>10047</v>
      </c>
      <c r="H154" s="132">
        <v>11713424978</v>
      </c>
      <c r="I154" s="132" t="s">
        <v>10045</v>
      </c>
      <c r="J154" s="132" t="s">
        <v>9602</v>
      </c>
      <c r="L154" s="132" t="s">
        <v>9634</v>
      </c>
      <c r="N154" s="260">
        <v>6012.18</v>
      </c>
      <c r="O154" s="260">
        <v>507990.06</v>
      </c>
    </row>
    <row r="155" spans="1:15" s="132" customFormat="1">
      <c r="A155" s="132" t="s">
        <v>10048</v>
      </c>
      <c r="B155" s="132" t="s">
        <v>10048</v>
      </c>
      <c r="C155" s="132" t="s">
        <v>7895</v>
      </c>
      <c r="D155" s="132" t="s">
        <v>481</v>
      </c>
      <c r="E155" s="132" t="s">
        <v>132</v>
      </c>
      <c r="F155" s="132" t="s">
        <v>10049</v>
      </c>
      <c r="N155" s="260"/>
      <c r="O155" s="260"/>
    </row>
    <row r="156" spans="1:15" s="132" customFormat="1">
      <c r="A156" s="132" t="s">
        <v>10050</v>
      </c>
      <c r="B156" s="132" t="s">
        <v>10050</v>
      </c>
      <c r="C156" s="132" t="s">
        <v>7895</v>
      </c>
      <c r="D156" s="132" t="s">
        <v>9823</v>
      </c>
      <c r="E156" s="132" t="s">
        <v>10013</v>
      </c>
      <c r="F156" s="132" t="s">
        <v>10051</v>
      </c>
      <c r="G156" s="132" t="s">
        <v>10051</v>
      </c>
      <c r="H156" s="132">
        <v>11700174674</v>
      </c>
      <c r="L156" s="132" t="s">
        <v>9634</v>
      </c>
      <c r="N156" s="260">
        <v>6012.18</v>
      </c>
      <c r="O156" s="260">
        <v>507990.06</v>
      </c>
    </row>
    <row r="157" spans="1:15" s="132" customFormat="1">
      <c r="A157" s="132" t="s">
        <v>10052</v>
      </c>
      <c r="B157" s="132" t="s">
        <v>10052</v>
      </c>
      <c r="C157" s="132" t="s">
        <v>7895</v>
      </c>
      <c r="D157" s="132" t="s">
        <v>9823</v>
      </c>
      <c r="E157" s="132" t="s">
        <v>10016</v>
      </c>
      <c r="F157" s="132" t="s">
        <v>10053</v>
      </c>
      <c r="G157" s="132" t="s">
        <v>10053</v>
      </c>
      <c r="H157" s="132">
        <v>10996679918</v>
      </c>
      <c r="L157" s="132" t="s">
        <v>9634</v>
      </c>
      <c r="N157" s="260">
        <v>6012.18</v>
      </c>
      <c r="O157" s="260">
        <v>507990.06</v>
      </c>
    </row>
    <row r="158" spans="1:15" s="132" customFormat="1">
      <c r="A158" s="132" t="s">
        <v>10054</v>
      </c>
      <c r="B158" s="132" t="s">
        <v>10054</v>
      </c>
      <c r="C158" s="132" t="s">
        <v>7895</v>
      </c>
      <c r="D158" s="132" t="s">
        <v>481</v>
      </c>
      <c r="E158" s="132" t="s">
        <v>132</v>
      </c>
      <c r="F158" s="132" t="s">
        <v>10055</v>
      </c>
      <c r="L158" s="132" t="s">
        <v>9649</v>
      </c>
      <c r="N158" s="260">
        <v>963.88</v>
      </c>
      <c r="O158" s="260">
        <v>650646.96</v>
      </c>
    </row>
    <row r="159" spans="1:15" s="132" customFormat="1">
      <c r="A159" s="132" t="s">
        <v>10056</v>
      </c>
      <c r="B159" s="132" t="s">
        <v>10056</v>
      </c>
      <c r="C159" s="132" t="s">
        <v>7895</v>
      </c>
      <c r="D159" s="132" t="s">
        <v>9823</v>
      </c>
      <c r="E159" s="132" t="s">
        <v>10013</v>
      </c>
      <c r="F159" s="132" t="s">
        <v>10057</v>
      </c>
      <c r="G159" s="132" t="s">
        <v>10057</v>
      </c>
      <c r="H159" s="132">
        <v>11706893138</v>
      </c>
      <c r="I159" s="132" t="s">
        <v>10058</v>
      </c>
      <c r="J159" s="132" t="s">
        <v>9602</v>
      </c>
      <c r="L159" s="132" t="s">
        <v>9634</v>
      </c>
      <c r="N159" s="260">
        <v>6012.18</v>
      </c>
      <c r="O159" s="260">
        <v>507990.06</v>
      </c>
    </row>
    <row r="160" spans="1:15" s="132" customFormat="1">
      <c r="A160" s="132" t="s">
        <v>10059</v>
      </c>
      <c r="B160" s="132" t="s">
        <v>10059</v>
      </c>
      <c r="C160" s="132" t="s">
        <v>7895</v>
      </c>
      <c r="D160" s="132" t="s">
        <v>481</v>
      </c>
      <c r="E160" s="132" t="s">
        <v>132</v>
      </c>
      <c r="F160" s="132" t="s">
        <v>10060</v>
      </c>
      <c r="L160" s="132" t="s">
        <v>9649</v>
      </c>
      <c r="N160" s="260">
        <v>963.88</v>
      </c>
      <c r="O160" s="260">
        <v>650646.96</v>
      </c>
    </row>
    <row r="161" spans="1:15" s="132" customFormat="1">
      <c r="A161" s="132" t="s">
        <v>10061</v>
      </c>
      <c r="B161" s="132" t="s">
        <v>10061</v>
      </c>
      <c r="C161" s="132" t="s">
        <v>9792</v>
      </c>
      <c r="D161" s="132" t="s">
        <v>481</v>
      </c>
      <c r="E161" s="132" t="s">
        <v>9793</v>
      </c>
      <c r="F161" s="132" t="s">
        <v>10062</v>
      </c>
      <c r="N161" s="260"/>
      <c r="O161" s="260"/>
    </row>
    <row r="162" spans="1:15" s="132" customFormat="1">
      <c r="A162" s="132" t="s">
        <v>10063</v>
      </c>
      <c r="B162" s="132" t="s">
        <v>10063</v>
      </c>
      <c r="C162" s="132" t="s">
        <v>9792</v>
      </c>
      <c r="D162" s="132" t="s">
        <v>481</v>
      </c>
      <c r="E162" s="132" t="s">
        <v>9793</v>
      </c>
      <c r="F162" s="132" t="s">
        <v>10064</v>
      </c>
      <c r="I162" s="132" t="s">
        <v>9728</v>
      </c>
      <c r="J162" s="132" t="s">
        <v>9602</v>
      </c>
      <c r="N162" s="260"/>
      <c r="O162" s="260"/>
    </row>
    <row r="163" spans="1:15" s="132" customFormat="1">
      <c r="A163" s="132" t="s">
        <v>10065</v>
      </c>
      <c r="B163" s="132" t="s">
        <v>10065</v>
      </c>
      <c r="C163" s="132" t="s">
        <v>7895</v>
      </c>
      <c r="D163" s="132" t="s">
        <v>7047</v>
      </c>
      <c r="E163" s="132" t="s">
        <v>9699</v>
      </c>
      <c r="F163" s="132" t="s">
        <v>9570</v>
      </c>
      <c r="G163" s="132" t="s">
        <v>9570</v>
      </c>
      <c r="H163" s="132">
        <v>19183090863</v>
      </c>
      <c r="N163" s="260"/>
      <c r="O163" s="260"/>
    </row>
    <row r="164" spans="1:15" s="132" customFormat="1">
      <c r="A164" s="132" t="s">
        <v>10066</v>
      </c>
      <c r="B164" s="132" t="s">
        <v>10066</v>
      </c>
      <c r="C164" s="132" t="s">
        <v>7895</v>
      </c>
      <c r="D164" s="132" t="s">
        <v>9823</v>
      </c>
      <c r="E164" s="132" t="s">
        <v>10013</v>
      </c>
      <c r="F164" s="132" t="s">
        <v>10067</v>
      </c>
      <c r="G164" s="132" t="s">
        <v>10067</v>
      </c>
      <c r="H164" s="132">
        <v>12139954130</v>
      </c>
      <c r="I164" s="132" t="s">
        <v>10068</v>
      </c>
      <c r="J164" s="132" t="s">
        <v>9602</v>
      </c>
      <c r="L164" s="132" t="s">
        <v>9634</v>
      </c>
      <c r="N164" s="260">
        <v>6012.18</v>
      </c>
      <c r="O164" s="260">
        <v>507990.06</v>
      </c>
    </row>
    <row r="165" spans="1:15" s="132" customFormat="1">
      <c r="A165" s="132" t="s">
        <v>10069</v>
      </c>
      <c r="B165" s="132" t="s">
        <v>10069</v>
      </c>
      <c r="C165" s="132" t="s">
        <v>7895</v>
      </c>
      <c r="D165" s="132" t="s">
        <v>481</v>
      </c>
      <c r="E165" s="132" t="s">
        <v>132</v>
      </c>
      <c r="F165" s="132" t="s">
        <v>10070</v>
      </c>
      <c r="L165" s="132" t="s">
        <v>9649</v>
      </c>
      <c r="N165" s="260">
        <v>963.88</v>
      </c>
      <c r="O165" s="260">
        <v>650646.96</v>
      </c>
    </row>
    <row r="166" spans="1:15" s="132" customFormat="1">
      <c r="A166" s="132" t="s">
        <v>10071</v>
      </c>
      <c r="B166" s="132" t="s">
        <v>10071</v>
      </c>
      <c r="C166" s="132" t="s">
        <v>7895</v>
      </c>
      <c r="D166" s="132" t="s">
        <v>481</v>
      </c>
      <c r="E166" s="132" t="s">
        <v>132</v>
      </c>
      <c r="F166" s="132" t="s">
        <v>10072</v>
      </c>
      <c r="L166" s="132" t="s">
        <v>9649</v>
      </c>
      <c r="N166" s="260">
        <v>963.88</v>
      </c>
      <c r="O166" s="260">
        <v>650646.96</v>
      </c>
    </row>
    <row r="167" spans="1:15" s="132" customFormat="1">
      <c r="A167" s="132" t="s">
        <v>10073</v>
      </c>
      <c r="B167" s="132" t="s">
        <v>10073</v>
      </c>
      <c r="C167" s="132" t="s">
        <v>7895</v>
      </c>
      <c r="D167" s="132" t="s">
        <v>9823</v>
      </c>
      <c r="E167" s="132" t="s">
        <v>10013</v>
      </c>
      <c r="F167" s="132" t="s">
        <v>10074</v>
      </c>
      <c r="G167" s="132" t="s">
        <v>10074</v>
      </c>
      <c r="H167" s="132">
        <v>12156890258</v>
      </c>
      <c r="L167" s="132" t="s">
        <v>9634</v>
      </c>
      <c r="N167" s="260">
        <v>6012.18</v>
      </c>
      <c r="O167" s="260">
        <v>507990.06</v>
      </c>
    </row>
    <row r="168" spans="1:15" s="132" customFormat="1">
      <c r="A168" s="132" t="s">
        <v>10075</v>
      </c>
      <c r="B168" s="132" t="s">
        <v>10075</v>
      </c>
      <c r="C168" s="132" t="s">
        <v>7895</v>
      </c>
      <c r="D168" s="132" t="s">
        <v>481</v>
      </c>
      <c r="E168" s="132" t="s">
        <v>132</v>
      </c>
      <c r="F168" s="132" t="s">
        <v>10076</v>
      </c>
      <c r="L168" s="132" t="s">
        <v>9649</v>
      </c>
      <c r="N168" s="260">
        <v>963.88</v>
      </c>
      <c r="O168" s="260">
        <v>650646.96</v>
      </c>
    </row>
    <row r="169" spans="1:15" s="132" customFormat="1">
      <c r="A169" s="132" t="s">
        <v>10077</v>
      </c>
      <c r="B169" s="132" t="s">
        <v>10077</v>
      </c>
      <c r="C169" s="132" t="s">
        <v>7895</v>
      </c>
      <c r="D169" s="132" t="s">
        <v>9823</v>
      </c>
      <c r="E169" s="132" t="s">
        <v>10013</v>
      </c>
      <c r="F169" s="132" t="s">
        <v>10078</v>
      </c>
      <c r="G169" s="132" t="s">
        <v>10078</v>
      </c>
      <c r="H169" s="132">
        <v>12130204322</v>
      </c>
      <c r="L169" s="132" t="s">
        <v>9634</v>
      </c>
      <c r="N169" s="260">
        <v>6012.18</v>
      </c>
      <c r="O169" s="260">
        <v>507990.06</v>
      </c>
    </row>
    <row r="170" spans="1:15" s="132" customFormat="1">
      <c r="A170" s="132" t="s">
        <v>10079</v>
      </c>
      <c r="B170" s="132" t="s">
        <v>10079</v>
      </c>
      <c r="C170" s="132" t="s">
        <v>7895</v>
      </c>
      <c r="D170" s="132" t="s">
        <v>481</v>
      </c>
      <c r="E170" s="132" t="s">
        <v>132</v>
      </c>
      <c r="F170" s="132" t="s">
        <v>10080</v>
      </c>
      <c r="G170" s="132" t="s">
        <v>10080</v>
      </c>
      <c r="H170" s="132">
        <v>14586237974</v>
      </c>
      <c r="L170" s="132" t="s">
        <v>9649</v>
      </c>
      <c r="N170" s="260">
        <v>963.88</v>
      </c>
      <c r="O170" s="260">
        <v>650646.96</v>
      </c>
    </row>
    <row r="171" spans="1:15" s="132" customFormat="1">
      <c r="A171" s="132" t="s">
        <v>10081</v>
      </c>
      <c r="B171" s="132" t="s">
        <v>10081</v>
      </c>
      <c r="C171" s="132" t="s">
        <v>7895</v>
      </c>
      <c r="D171" s="132" t="s">
        <v>9823</v>
      </c>
      <c r="E171" s="132" t="s">
        <v>10082</v>
      </c>
      <c r="F171" s="132" t="s">
        <v>10083</v>
      </c>
      <c r="G171" s="132" t="s">
        <v>10083</v>
      </c>
      <c r="H171" s="132">
        <v>42027614246</v>
      </c>
      <c r="L171" s="132" t="s">
        <v>9649</v>
      </c>
      <c r="N171" s="260">
        <v>4819.38</v>
      </c>
      <c r="O171" s="260">
        <v>650646.96</v>
      </c>
    </row>
    <row r="172" spans="1:15" s="132" customFormat="1">
      <c r="A172" s="132" t="s">
        <v>10084</v>
      </c>
      <c r="B172" s="132" t="s">
        <v>10084</v>
      </c>
      <c r="C172" s="132" t="s">
        <v>7895</v>
      </c>
      <c r="D172" s="132" t="s">
        <v>481</v>
      </c>
      <c r="E172" s="132" t="s">
        <v>132</v>
      </c>
      <c r="F172" s="132" t="s">
        <v>10085</v>
      </c>
      <c r="G172" s="132" t="s">
        <v>10085</v>
      </c>
      <c r="H172" s="132">
        <v>30428189462</v>
      </c>
      <c r="L172" s="132" t="s">
        <v>9649</v>
      </c>
      <c r="N172" s="260">
        <v>963.88</v>
      </c>
      <c r="O172" s="260">
        <v>650646.96</v>
      </c>
    </row>
    <row r="173" spans="1:15" s="132" customFormat="1">
      <c r="A173" s="132" t="s">
        <v>10086</v>
      </c>
      <c r="B173" s="132" t="s">
        <v>10086</v>
      </c>
      <c r="C173" s="132" t="s">
        <v>7895</v>
      </c>
      <c r="D173" s="132" t="s">
        <v>9823</v>
      </c>
      <c r="E173" s="132" t="s">
        <v>10082</v>
      </c>
      <c r="F173" s="132" t="s">
        <v>10087</v>
      </c>
      <c r="G173" s="132" t="s">
        <v>10087</v>
      </c>
      <c r="H173" s="132">
        <v>42025027466</v>
      </c>
      <c r="L173" s="132" t="s">
        <v>9649</v>
      </c>
      <c r="N173" s="260">
        <v>4819.38</v>
      </c>
      <c r="O173" s="260">
        <v>650646.96</v>
      </c>
    </row>
    <row r="174" spans="1:15" s="132" customFormat="1">
      <c r="A174" s="132" t="s">
        <v>10088</v>
      </c>
      <c r="B174" s="132" t="s">
        <v>10088</v>
      </c>
      <c r="C174" s="132" t="s">
        <v>7895</v>
      </c>
      <c r="D174" s="132" t="s">
        <v>481</v>
      </c>
      <c r="E174" s="132" t="s">
        <v>132</v>
      </c>
      <c r="F174" s="132" t="s">
        <v>10089</v>
      </c>
      <c r="G174" s="132" t="s">
        <v>10089</v>
      </c>
      <c r="H174" s="132">
        <v>2252631062</v>
      </c>
      <c r="L174" s="132" t="s">
        <v>9649</v>
      </c>
      <c r="N174" s="260">
        <v>963.88</v>
      </c>
      <c r="O174" s="260">
        <v>650646.96</v>
      </c>
    </row>
    <row r="175" spans="1:15" s="132" customFormat="1">
      <c r="A175" s="132" t="s">
        <v>10090</v>
      </c>
      <c r="B175" s="132" t="s">
        <v>10090</v>
      </c>
      <c r="C175" s="132" t="s">
        <v>7895</v>
      </c>
      <c r="D175" s="132" t="s">
        <v>9823</v>
      </c>
      <c r="E175" s="132" t="s">
        <v>10082</v>
      </c>
      <c r="F175" s="132" t="s">
        <v>10091</v>
      </c>
      <c r="G175" s="132" t="s">
        <v>10091</v>
      </c>
      <c r="H175" s="132">
        <v>24258722042</v>
      </c>
      <c r="L175" s="132" t="s">
        <v>9649</v>
      </c>
      <c r="N175" s="260">
        <v>4819.38</v>
      </c>
      <c r="O175" s="260">
        <v>650646.96</v>
      </c>
    </row>
    <row r="176" spans="1:15" s="132" customFormat="1">
      <c r="A176" s="132" t="s">
        <v>10092</v>
      </c>
      <c r="B176" s="132" t="s">
        <v>10092</v>
      </c>
      <c r="C176" s="132" t="s">
        <v>7895</v>
      </c>
      <c r="D176" s="132" t="s">
        <v>481</v>
      </c>
      <c r="E176" s="132" t="s">
        <v>132</v>
      </c>
      <c r="F176" s="132" t="s">
        <v>10093</v>
      </c>
      <c r="G176" s="132" t="s">
        <v>10093</v>
      </c>
      <c r="H176" s="132">
        <v>42763475990</v>
      </c>
      <c r="I176" s="132" t="s">
        <v>9728</v>
      </c>
      <c r="J176" s="132" t="s">
        <v>9602</v>
      </c>
      <c r="L176" s="132" t="s">
        <v>9649</v>
      </c>
      <c r="N176" s="260">
        <v>963.88</v>
      </c>
      <c r="O176" s="260">
        <v>650646.96</v>
      </c>
    </row>
    <row r="177" spans="1:15" s="132" customFormat="1">
      <c r="A177" s="132" t="s">
        <v>10094</v>
      </c>
      <c r="B177" s="132" t="s">
        <v>10094</v>
      </c>
      <c r="C177" s="132" t="s">
        <v>7895</v>
      </c>
      <c r="D177" s="132" t="s">
        <v>481</v>
      </c>
      <c r="E177" s="132" t="s">
        <v>132</v>
      </c>
      <c r="F177" s="132" t="s">
        <v>10095</v>
      </c>
      <c r="H177" s="132">
        <v>42027894182</v>
      </c>
      <c r="I177" s="132" t="s">
        <v>10096</v>
      </c>
      <c r="J177" s="132" t="s">
        <v>9602</v>
      </c>
      <c r="L177" s="132" t="s">
        <v>9649</v>
      </c>
      <c r="N177" s="260">
        <v>963.88</v>
      </c>
      <c r="O177" s="260">
        <v>650646.96</v>
      </c>
    </row>
    <row r="178" spans="1:15" s="132" customFormat="1">
      <c r="A178" s="132" t="s">
        <v>10097</v>
      </c>
      <c r="B178" s="132" t="s">
        <v>10097</v>
      </c>
      <c r="C178" s="132" t="s">
        <v>7895</v>
      </c>
      <c r="D178" s="132" t="s">
        <v>9823</v>
      </c>
      <c r="E178" s="132" t="s">
        <v>10082</v>
      </c>
      <c r="F178" s="132" t="s">
        <v>10098</v>
      </c>
      <c r="G178" s="132" t="s">
        <v>10098</v>
      </c>
      <c r="H178" s="132">
        <v>9503261966</v>
      </c>
      <c r="L178" s="132" t="s">
        <v>9649</v>
      </c>
      <c r="N178" s="260">
        <v>4819.38</v>
      </c>
      <c r="O178" s="260">
        <v>650646.96</v>
      </c>
    </row>
    <row r="179" spans="1:15" s="132" customFormat="1">
      <c r="A179" s="132" t="s">
        <v>10099</v>
      </c>
      <c r="B179" s="132" t="s">
        <v>10099</v>
      </c>
      <c r="C179" s="132" t="s">
        <v>7895</v>
      </c>
      <c r="D179" s="132" t="s">
        <v>481</v>
      </c>
      <c r="E179" s="132" t="s">
        <v>132</v>
      </c>
      <c r="F179" s="132" t="s">
        <v>10100</v>
      </c>
      <c r="G179" s="132" t="s">
        <v>10100</v>
      </c>
      <c r="H179" s="132">
        <v>19383034646</v>
      </c>
      <c r="I179" s="132" t="s">
        <v>10101</v>
      </c>
      <c r="L179" s="132" t="s">
        <v>9649</v>
      </c>
      <c r="N179" s="260">
        <v>963.88</v>
      </c>
      <c r="O179" s="260">
        <v>650646.96</v>
      </c>
    </row>
    <row r="180" spans="1:15" s="132" customFormat="1">
      <c r="A180" s="132" t="s">
        <v>10102</v>
      </c>
      <c r="B180" s="132" t="s">
        <v>10102</v>
      </c>
      <c r="C180" s="132" t="s">
        <v>7895</v>
      </c>
      <c r="D180" s="132" t="s">
        <v>9823</v>
      </c>
      <c r="E180" s="132" t="s">
        <v>10082</v>
      </c>
      <c r="F180" s="132" t="s">
        <v>10103</v>
      </c>
      <c r="G180" s="132" t="s">
        <v>10103</v>
      </c>
      <c r="H180" s="132">
        <v>9506527886</v>
      </c>
      <c r="I180" s="132" t="s">
        <v>10104</v>
      </c>
      <c r="J180" s="132" t="s">
        <v>9602</v>
      </c>
      <c r="L180" s="132" t="s">
        <v>9649</v>
      </c>
      <c r="N180" s="260">
        <v>4819.38</v>
      </c>
      <c r="O180" s="260">
        <v>650646.96</v>
      </c>
    </row>
    <row r="181" spans="1:15" s="132" customFormat="1">
      <c r="A181" s="132" t="s">
        <v>10105</v>
      </c>
      <c r="B181" s="132" t="s">
        <v>10105</v>
      </c>
      <c r="C181" s="132" t="s">
        <v>7895</v>
      </c>
      <c r="D181" s="132" t="s">
        <v>481</v>
      </c>
      <c r="E181" s="132" t="s">
        <v>132</v>
      </c>
      <c r="F181" s="132" t="s">
        <v>10106</v>
      </c>
      <c r="G181" s="132" t="s">
        <v>10106</v>
      </c>
      <c r="H181" s="132">
        <v>8559589142</v>
      </c>
      <c r="I181" s="132" t="s">
        <v>9997</v>
      </c>
      <c r="J181" s="132" t="s">
        <v>9602</v>
      </c>
      <c r="L181" s="132" t="s">
        <v>9649</v>
      </c>
      <c r="N181" s="260">
        <v>963.88</v>
      </c>
      <c r="O181" s="260">
        <v>650646.96</v>
      </c>
    </row>
    <row r="182" spans="1:15" s="132" customFormat="1">
      <c r="A182" s="132" t="s">
        <v>10107</v>
      </c>
      <c r="B182" s="132" t="s">
        <v>10107</v>
      </c>
      <c r="C182" s="132" t="s">
        <v>7895</v>
      </c>
      <c r="D182" s="132" t="s">
        <v>9823</v>
      </c>
      <c r="E182" s="132" t="s">
        <v>10082</v>
      </c>
      <c r="F182" s="132" t="s">
        <v>10108</v>
      </c>
      <c r="G182" s="132" t="s">
        <v>10108</v>
      </c>
      <c r="H182" s="132">
        <v>4630916090</v>
      </c>
      <c r="L182" s="132" t="s">
        <v>9649</v>
      </c>
      <c r="N182" s="260">
        <v>4819.38</v>
      </c>
      <c r="O182" s="260">
        <v>650646.96</v>
      </c>
    </row>
    <row r="183" spans="1:15" s="132" customFormat="1">
      <c r="A183" s="132" t="s">
        <v>10109</v>
      </c>
      <c r="B183" s="132" t="s">
        <v>10109</v>
      </c>
      <c r="C183" s="132" t="s">
        <v>7895</v>
      </c>
      <c r="D183" s="132" t="s">
        <v>481</v>
      </c>
      <c r="E183" s="132" t="s">
        <v>132</v>
      </c>
      <c r="F183" s="132" t="s">
        <v>10110</v>
      </c>
      <c r="G183" s="132" t="s">
        <v>10110</v>
      </c>
      <c r="H183" s="132">
        <v>16590019862</v>
      </c>
      <c r="L183" s="132" t="s">
        <v>9649</v>
      </c>
      <c r="N183" s="260">
        <v>963.88</v>
      </c>
      <c r="O183" s="260">
        <v>650646.96</v>
      </c>
    </row>
    <row r="184" spans="1:15" s="132" customFormat="1">
      <c r="A184" s="132" t="s">
        <v>10111</v>
      </c>
      <c r="B184" s="132" t="s">
        <v>10111</v>
      </c>
      <c r="C184" s="132" t="s">
        <v>7895</v>
      </c>
      <c r="D184" s="132" t="s">
        <v>9823</v>
      </c>
      <c r="E184" s="132" t="s">
        <v>10082</v>
      </c>
      <c r="F184" s="132" t="s">
        <v>10112</v>
      </c>
      <c r="G184" s="132" t="s">
        <v>10112</v>
      </c>
      <c r="H184" s="132">
        <v>9973602398</v>
      </c>
      <c r="L184" s="132" t="s">
        <v>9649</v>
      </c>
      <c r="N184" s="260">
        <v>4819.38</v>
      </c>
      <c r="O184" s="260">
        <v>650646.96</v>
      </c>
    </row>
    <row r="185" spans="1:15" s="132" customFormat="1">
      <c r="A185" s="132" t="s">
        <v>10113</v>
      </c>
      <c r="B185" s="132" t="s">
        <v>10113</v>
      </c>
      <c r="C185" s="132" t="s">
        <v>7895</v>
      </c>
      <c r="D185" s="132" t="s">
        <v>481</v>
      </c>
      <c r="E185" s="132" t="s">
        <v>132</v>
      </c>
      <c r="F185" s="132" t="s">
        <v>10114</v>
      </c>
      <c r="G185" s="132" t="s">
        <v>10114</v>
      </c>
      <c r="H185" s="132">
        <v>29711180054</v>
      </c>
      <c r="L185" s="132" t="s">
        <v>9649</v>
      </c>
      <c r="N185" s="260">
        <v>963.88</v>
      </c>
      <c r="O185" s="260">
        <v>650646.96</v>
      </c>
    </row>
    <row r="186" spans="1:15" s="132" customFormat="1">
      <c r="A186" s="132" t="s">
        <v>10115</v>
      </c>
      <c r="B186" s="132" t="s">
        <v>10115</v>
      </c>
      <c r="C186" s="132" t="s">
        <v>7895</v>
      </c>
      <c r="D186" s="132" t="s">
        <v>481</v>
      </c>
      <c r="E186" s="132" t="s">
        <v>132</v>
      </c>
      <c r="F186" s="132" t="s">
        <v>10116</v>
      </c>
      <c r="L186" s="132" t="s">
        <v>9649</v>
      </c>
      <c r="N186" s="260"/>
      <c r="O186" s="260"/>
    </row>
    <row r="187" spans="1:15" s="132" customFormat="1">
      <c r="A187" s="132" t="s">
        <v>10117</v>
      </c>
      <c r="B187" s="132" t="s">
        <v>10117</v>
      </c>
      <c r="C187" s="132" t="s">
        <v>480</v>
      </c>
      <c r="D187" s="132" t="s">
        <v>481</v>
      </c>
      <c r="E187" s="132" t="s">
        <v>10118</v>
      </c>
      <c r="F187" s="132" t="s">
        <v>10119</v>
      </c>
      <c r="N187" s="260"/>
      <c r="O187" s="260"/>
    </row>
    <row r="188" spans="1:15" s="132" customFormat="1">
      <c r="A188" s="132" t="s">
        <v>10120</v>
      </c>
      <c r="B188" s="132" t="s">
        <v>10120</v>
      </c>
      <c r="C188" s="132" t="s">
        <v>7895</v>
      </c>
      <c r="D188" s="132" t="s">
        <v>481</v>
      </c>
      <c r="E188" s="132" t="s">
        <v>10035</v>
      </c>
      <c r="F188" s="132" t="s">
        <v>10121</v>
      </c>
      <c r="G188" s="132" t="s">
        <v>10121</v>
      </c>
      <c r="H188" s="132">
        <v>27904683974</v>
      </c>
      <c r="L188" s="132" t="s">
        <v>10038</v>
      </c>
      <c r="N188" s="260"/>
      <c r="O188" s="260"/>
    </row>
    <row r="189" spans="1:15" s="132" customFormat="1">
      <c r="A189" s="132" t="s">
        <v>10122</v>
      </c>
      <c r="B189" s="132" t="s">
        <v>10122</v>
      </c>
      <c r="C189" s="132" t="s">
        <v>7895</v>
      </c>
      <c r="D189" s="132" t="s">
        <v>9823</v>
      </c>
      <c r="E189" s="132" t="s">
        <v>10013</v>
      </c>
      <c r="F189" s="132" t="s">
        <v>10123</v>
      </c>
      <c r="G189" s="132" t="s">
        <v>10123</v>
      </c>
      <c r="H189" s="132">
        <v>12160484066</v>
      </c>
      <c r="I189" s="132" t="s">
        <v>10124</v>
      </c>
      <c r="J189" s="132" t="s">
        <v>9602</v>
      </c>
      <c r="L189" s="132" t="s">
        <v>9634</v>
      </c>
      <c r="N189" s="260">
        <v>963.88</v>
      </c>
      <c r="O189" s="260">
        <v>650646.96</v>
      </c>
    </row>
    <row r="190" spans="1:15" s="132" customFormat="1">
      <c r="A190" s="132" t="s">
        <v>10125</v>
      </c>
      <c r="B190" s="132" t="s">
        <v>10125</v>
      </c>
      <c r="C190" s="132" t="s">
        <v>7895</v>
      </c>
      <c r="D190" s="132" t="s">
        <v>481</v>
      </c>
      <c r="E190" s="132" t="s">
        <v>132</v>
      </c>
      <c r="F190" s="132" t="s">
        <v>10126</v>
      </c>
      <c r="G190" s="132" t="s">
        <v>10126</v>
      </c>
      <c r="H190" s="132">
        <v>27534397718</v>
      </c>
      <c r="L190" s="132" t="s">
        <v>9649</v>
      </c>
      <c r="N190" s="260"/>
      <c r="O190" s="260"/>
    </row>
    <row r="191" spans="1:15" s="132" customFormat="1">
      <c r="A191" s="132" t="s">
        <v>10127</v>
      </c>
      <c r="B191" s="132" t="s">
        <v>10127</v>
      </c>
      <c r="C191" s="132" t="s">
        <v>7895</v>
      </c>
      <c r="D191" s="132" t="s">
        <v>9823</v>
      </c>
      <c r="E191" s="132" t="s">
        <v>10082</v>
      </c>
      <c r="F191" s="132" t="s">
        <v>10128</v>
      </c>
      <c r="G191" s="132" t="s">
        <v>10128</v>
      </c>
      <c r="H191" s="132">
        <v>9499809422</v>
      </c>
      <c r="L191" s="132" t="s">
        <v>9649</v>
      </c>
      <c r="N191" s="260">
        <v>4819.38</v>
      </c>
      <c r="O191" s="260">
        <v>650646.96</v>
      </c>
    </row>
    <row r="192" spans="1:15" s="132" customFormat="1">
      <c r="A192" s="132" t="s">
        <v>10129</v>
      </c>
      <c r="B192" s="132" t="s">
        <v>10129</v>
      </c>
      <c r="C192" s="132" t="s">
        <v>7895</v>
      </c>
      <c r="D192" s="132" t="s">
        <v>9823</v>
      </c>
      <c r="E192" s="132" t="s">
        <v>10082</v>
      </c>
      <c r="F192" s="132" t="s">
        <v>10130</v>
      </c>
      <c r="G192" s="132" t="s">
        <v>10130</v>
      </c>
      <c r="H192" s="132">
        <v>2528336342</v>
      </c>
      <c r="I192" s="132" t="s">
        <v>10096</v>
      </c>
      <c r="J192" s="132" t="s">
        <v>9602</v>
      </c>
      <c r="L192" s="132" t="s">
        <v>9649</v>
      </c>
      <c r="N192" s="260">
        <v>963.88</v>
      </c>
      <c r="O192" s="260">
        <v>650646.96</v>
      </c>
    </row>
    <row r="193" spans="1:15" s="132" customFormat="1">
      <c r="A193" s="132" t="s">
        <v>10131</v>
      </c>
      <c r="B193" s="132" t="s">
        <v>10131</v>
      </c>
      <c r="C193" s="132" t="s">
        <v>7895</v>
      </c>
      <c r="D193" s="132" t="s">
        <v>481</v>
      </c>
      <c r="E193" s="132" t="s">
        <v>132</v>
      </c>
      <c r="F193" s="132" t="s">
        <v>10132</v>
      </c>
      <c r="G193" s="132" t="s">
        <v>10132</v>
      </c>
      <c r="H193" s="132">
        <v>25357615382</v>
      </c>
      <c r="L193" s="132" t="s">
        <v>9649</v>
      </c>
      <c r="N193" s="260"/>
      <c r="O193" s="260"/>
    </row>
    <row r="194" spans="1:15" s="132" customFormat="1">
      <c r="A194" s="132" t="s">
        <v>10133</v>
      </c>
      <c r="B194" s="132" t="s">
        <v>10133</v>
      </c>
      <c r="C194" s="132" t="s">
        <v>7895</v>
      </c>
      <c r="D194" s="132" t="s">
        <v>481</v>
      </c>
      <c r="E194" s="132" t="s">
        <v>132</v>
      </c>
      <c r="F194" s="132" t="s">
        <v>10134</v>
      </c>
      <c r="G194" s="132" t="s">
        <v>10134</v>
      </c>
      <c r="H194" s="132">
        <v>8055890966</v>
      </c>
      <c r="L194" s="132" t="s">
        <v>9649</v>
      </c>
      <c r="N194" s="260"/>
      <c r="O194" s="260"/>
    </row>
    <row r="195" spans="1:15" s="132" customFormat="1">
      <c r="A195" s="132" t="s">
        <v>10135</v>
      </c>
      <c r="B195" s="132" t="s">
        <v>10135</v>
      </c>
      <c r="C195" s="132" t="s">
        <v>7895</v>
      </c>
      <c r="D195" s="132" t="s">
        <v>9823</v>
      </c>
      <c r="E195" s="132" t="s">
        <v>10082</v>
      </c>
      <c r="F195" s="132" t="s">
        <v>10136</v>
      </c>
      <c r="G195" s="132" t="s">
        <v>10136</v>
      </c>
      <c r="H195" s="132">
        <v>4649438522</v>
      </c>
      <c r="L195" s="132" t="s">
        <v>9649</v>
      </c>
      <c r="N195" s="260">
        <v>963.88</v>
      </c>
      <c r="O195" s="260">
        <v>650646.96</v>
      </c>
    </row>
    <row r="196" spans="1:15" s="132" customFormat="1">
      <c r="A196" s="132" t="s">
        <v>10137</v>
      </c>
      <c r="B196" s="132" t="s">
        <v>10137</v>
      </c>
      <c r="C196" s="132" t="s">
        <v>7895</v>
      </c>
      <c r="D196" s="132" t="s">
        <v>9823</v>
      </c>
      <c r="E196" s="132" t="s">
        <v>10082</v>
      </c>
      <c r="F196" s="132" t="s">
        <v>10138</v>
      </c>
      <c r="G196" s="132" t="s">
        <v>10138</v>
      </c>
      <c r="H196" s="132">
        <v>4639079594</v>
      </c>
      <c r="L196" s="132" t="s">
        <v>9649</v>
      </c>
      <c r="N196" s="260">
        <v>4819.38</v>
      </c>
      <c r="O196" s="260">
        <v>650646.96</v>
      </c>
    </row>
    <row r="197" spans="1:15" s="132" customFormat="1">
      <c r="A197" s="132" t="s">
        <v>10139</v>
      </c>
      <c r="B197" s="132" t="s">
        <v>10139</v>
      </c>
      <c r="C197" s="132" t="s">
        <v>7895</v>
      </c>
      <c r="D197" s="132" t="s">
        <v>481</v>
      </c>
      <c r="E197" s="132" t="s">
        <v>132</v>
      </c>
      <c r="F197" s="132" t="s">
        <v>10140</v>
      </c>
      <c r="G197" s="132" t="s">
        <v>10140</v>
      </c>
      <c r="H197" s="132">
        <v>12792221462</v>
      </c>
      <c r="L197" s="132" t="s">
        <v>9649</v>
      </c>
      <c r="N197" s="260"/>
      <c r="O197" s="260"/>
    </row>
    <row r="198" spans="1:15" s="132" customFormat="1">
      <c r="A198" s="132" t="s">
        <v>10141</v>
      </c>
      <c r="B198" s="132" t="s">
        <v>10141</v>
      </c>
      <c r="C198" s="132" t="s">
        <v>7895</v>
      </c>
      <c r="D198" s="132" t="s">
        <v>9823</v>
      </c>
      <c r="E198" s="132" t="s">
        <v>10082</v>
      </c>
      <c r="F198" s="132" t="s">
        <v>10142</v>
      </c>
      <c r="G198" s="132" t="s">
        <v>10142</v>
      </c>
      <c r="H198" s="132">
        <v>34835418398</v>
      </c>
      <c r="L198" s="132" t="s">
        <v>9649</v>
      </c>
      <c r="N198" s="260">
        <v>963.88</v>
      </c>
      <c r="O198" s="260">
        <v>650646.96</v>
      </c>
    </row>
    <row r="199" spans="1:15" s="132" customFormat="1">
      <c r="A199" s="132" t="s">
        <v>10143</v>
      </c>
      <c r="B199" s="132" t="s">
        <v>10143</v>
      </c>
      <c r="C199" s="132" t="s">
        <v>7895</v>
      </c>
      <c r="D199" s="132" t="s">
        <v>481</v>
      </c>
      <c r="E199" s="132" t="s">
        <v>132</v>
      </c>
      <c r="F199" s="132" t="s">
        <v>10144</v>
      </c>
      <c r="G199" s="132" t="s">
        <v>10144</v>
      </c>
      <c r="H199" s="132">
        <v>36241527062</v>
      </c>
      <c r="L199" s="132" t="s">
        <v>9649</v>
      </c>
      <c r="N199" s="260"/>
      <c r="O199" s="260"/>
    </row>
    <row r="200" spans="1:15" s="132" customFormat="1">
      <c r="A200" s="132" t="s">
        <v>10145</v>
      </c>
      <c r="B200" s="132" t="s">
        <v>10145</v>
      </c>
      <c r="C200" s="132" t="s">
        <v>7895</v>
      </c>
      <c r="D200" s="132" t="s">
        <v>339</v>
      </c>
      <c r="E200" s="132" t="s">
        <v>7896</v>
      </c>
      <c r="F200" s="132" t="s">
        <v>7900</v>
      </c>
      <c r="G200" s="132" t="s">
        <v>10146</v>
      </c>
      <c r="H200" s="132">
        <v>35904197955</v>
      </c>
      <c r="N200" s="260"/>
      <c r="O200" s="260"/>
    </row>
    <row r="201" spans="1:15" s="132" customFormat="1">
      <c r="A201" s="132" t="s">
        <v>10147</v>
      </c>
      <c r="B201" s="132" t="s">
        <v>10147</v>
      </c>
      <c r="C201" s="132" t="s">
        <v>7895</v>
      </c>
      <c r="D201" s="132" t="s">
        <v>481</v>
      </c>
      <c r="E201" s="132" t="s">
        <v>132</v>
      </c>
      <c r="F201" s="132" t="s">
        <v>10148</v>
      </c>
      <c r="G201" s="132" t="s">
        <v>10148</v>
      </c>
      <c r="H201" s="132">
        <v>23959988246</v>
      </c>
      <c r="L201" s="132" t="s">
        <v>9649</v>
      </c>
      <c r="N201" s="260"/>
      <c r="O201" s="260"/>
    </row>
    <row r="202" spans="1:15" s="132" customFormat="1">
      <c r="A202" s="132" t="s">
        <v>10149</v>
      </c>
      <c r="B202" s="132" t="s">
        <v>10149</v>
      </c>
      <c r="C202" s="132" t="s">
        <v>7895</v>
      </c>
      <c r="D202" s="132" t="s">
        <v>481</v>
      </c>
      <c r="E202" s="132" t="s">
        <v>10035</v>
      </c>
      <c r="F202" s="132" t="s">
        <v>10150</v>
      </c>
      <c r="G202" s="132" t="s">
        <v>10150</v>
      </c>
      <c r="H202" s="132">
        <v>18415254890</v>
      </c>
      <c r="L202" s="132" t="s">
        <v>10038</v>
      </c>
      <c r="N202" s="260"/>
      <c r="O202" s="260"/>
    </row>
    <row r="203" spans="1:15" s="132" customFormat="1">
      <c r="A203" s="132" t="s">
        <v>10151</v>
      </c>
      <c r="B203" s="132" t="s">
        <v>10151</v>
      </c>
      <c r="C203" s="132" t="s">
        <v>7895</v>
      </c>
      <c r="D203" s="132" t="s">
        <v>9823</v>
      </c>
      <c r="E203" s="132" t="s">
        <v>10013</v>
      </c>
      <c r="F203" s="132" t="s">
        <v>10152</v>
      </c>
      <c r="G203" s="132" t="s">
        <v>10152</v>
      </c>
      <c r="H203" s="132">
        <v>12162069074</v>
      </c>
      <c r="I203" s="132" t="s">
        <v>10153</v>
      </c>
      <c r="J203" s="132" t="s">
        <v>9602</v>
      </c>
      <c r="L203" s="132" t="s">
        <v>9634</v>
      </c>
      <c r="N203" s="260">
        <v>4819.38</v>
      </c>
      <c r="O203" s="260">
        <v>650646.96</v>
      </c>
    </row>
    <row r="204" spans="1:15" s="132" customFormat="1">
      <c r="A204" s="132" t="s">
        <v>10154</v>
      </c>
      <c r="B204" s="132" t="s">
        <v>10154</v>
      </c>
      <c r="C204" s="132" t="s">
        <v>7895</v>
      </c>
      <c r="D204" s="132" t="s">
        <v>9823</v>
      </c>
      <c r="E204" s="132" t="s">
        <v>10013</v>
      </c>
      <c r="F204" s="132" t="s">
        <v>10155</v>
      </c>
      <c r="G204" s="132" t="s">
        <v>10155</v>
      </c>
      <c r="H204" s="132">
        <v>11879800274</v>
      </c>
      <c r="L204" s="132" t="s">
        <v>9634</v>
      </c>
      <c r="N204" s="260">
        <v>963.88</v>
      </c>
      <c r="O204" s="260">
        <v>650646.96</v>
      </c>
    </row>
    <row r="205" spans="1:15" s="132" customFormat="1">
      <c r="A205" s="132" t="s">
        <v>10156</v>
      </c>
      <c r="B205" s="132" t="s">
        <v>10156</v>
      </c>
      <c r="C205" s="132" t="s">
        <v>7895</v>
      </c>
      <c r="D205" s="132" t="s">
        <v>481</v>
      </c>
      <c r="E205" s="132" t="s">
        <v>132</v>
      </c>
      <c r="F205" s="132" t="s">
        <v>10157</v>
      </c>
      <c r="I205" s="132" t="s">
        <v>10124</v>
      </c>
      <c r="J205" s="132" t="s">
        <v>9602</v>
      </c>
      <c r="L205" s="132" t="s">
        <v>9649</v>
      </c>
      <c r="N205" s="260"/>
      <c r="O205" s="260"/>
    </row>
    <row r="206" spans="1:15" s="132" customFormat="1">
      <c r="A206" s="132" t="s">
        <v>10158</v>
      </c>
      <c r="B206" s="132" t="s">
        <v>10158</v>
      </c>
      <c r="C206" s="132" t="s">
        <v>7895</v>
      </c>
      <c r="D206" s="132" t="s">
        <v>10159</v>
      </c>
      <c r="E206" s="132" t="s">
        <v>10159</v>
      </c>
      <c r="F206" s="132" t="s">
        <v>10160</v>
      </c>
      <c r="I206" s="132" t="s">
        <v>10161</v>
      </c>
      <c r="J206" s="132" t="s">
        <v>9602</v>
      </c>
      <c r="N206" s="260"/>
      <c r="O206" s="260"/>
    </row>
    <row r="207" spans="1:15" s="132" customFormat="1">
      <c r="A207" s="132" t="s">
        <v>10162</v>
      </c>
      <c r="B207" s="132" t="s">
        <v>10162</v>
      </c>
      <c r="C207" s="132" t="s">
        <v>7895</v>
      </c>
      <c r="D207" s="132" t="s">
        <v>393</v>
      </c>
      <c r="E207" s="132" t="s">
        <v>10163</v>
      </c>
      <c r="F207" s="132" t="s">
        <v>10164</v>
      </c>
      <c r="I207" s="132" t="s">
        <v>10161</v>
      </c>
      <c r="J207" s="132" t="s">
        <v>9602</v>
      </c>
      <c r="N207" s="260"/>
      <c r="O207" s="260"/>
    </row>
    <row r="208" spans="1:15" s="132" customFormat="1">
      <c r="A208" s="132" t="s">
        <v>10165</v>
      </c>
      <c r="B208" s="132" t="s">
        <v>10165</v>
      </c>
      <c r="C208" s="132" t="s">
        <v>7895</v>
      </c>
      <c r="D208" s="132" t="s">
        <v>10159</v>
      </c>
      <c r="E208" s="132" t="s">
        <v>10159</v>
      </c>
      <c r="F208" s="132" t="s">
        <v>10166</v>
      </c>
      <c r="N208" s="260"/>
      <c r="O208" s="260"/>
    </row>
    <row r="209" spans="1:15" s="132" customFormat="1">
      <c r="A209" s="132" t="s">
        <v>10167</v>
      </c>
      <c r="B209" s="132" t="s">
        <v>10167</v>
      </c>
      <c r="C209" s="132" t="s">
        <v>7895</v>
      </c>
      <c r="D209" s="132" t="s">
        <v>393</v>
      </c>
      <c r="E209" s="132" t="s">
        <v>10163</v>
      </c>
      <c r="F209" s="132" t="s">
        <v>10168</v>
      </c>
      <c r="N209" s="260"/>
      <c r="O209" s="260"/>
    </row>
    <row r="210" spans="1:15" s="132" customFormat="1">
      <c r="A210" s="132" t="s">
        <v>10169</v>
      </c>
      <c r="B210" s="132" t="s">
        <v>10169</v>
      </c>
      <c r="C210" s="132" t="s">
        <v>7895</v>
      </c>
      <c r="D210" s="132" t="s">
        <v>10159</v>
      </c>
      <c r="E210" s="132" t="s">
        <v>10159</v>
      </c>
      <c r="F210" s="132" t="s">
        <v>10170</v>
      </c>
      <c r="N210" s="260"/>
      <c r="O210" s="260"/>
    </row>
    <row r="211" spans="1:15" s="132" customFormat="1">
      <c r="A211" s="132" t="s">
        <v>10171</v>
      </c>
      <c r="B211" s="132" t="s">
        <v>10171</v>
      </c>
      <c r="C211" s="132" t="s">
        <v>7895</v>
      </c>
      <c r="D211" s="132" t="s">
        <v>393</v>
      </c>
      <c r="E211" s="132" t="s">
        <v>9</v>
      </c>
      <c r="F211" s="132" t="s">
        <v>10172</v>
      </c>
      <c r="N211" s="260"/>
      <c r="O211" s="260"/>
    </row>
    <row r="212" spans="1:15" s="132" customFormat="1">
      <c r="A212" s="132" t="s">
        <v>10173</v>
      </c>
      <c r="B212" s="132" t="s">
        <v>10173</v>
      </c>
      <c r="C212" s="132" t="s">
        <v>7895</v>
      </c>
      <c r="D212" s="132" t="s">
        <v>10159</v>
      </c>
      <c r="E212" s="132" t="s">
        <v>10159</v>
      </c>
      <c r="F212" s="132" t="s">
        <v>10174</v>
      </c>
      <c r="I212" s="132" t="s">
        <v>9772</v>
      </c>
      <c r="J212" s="132" t="s">
        <v>9602</v>
      </c>
      <c r="N212" s="260"/>
      <c r="O212" s="260"/>
    </row>
    <row r="213" spans="1:15" s="132" customFormat="1">
      <c r="A213" s="132" t="s">
        <v>10175</v>
      </c>
      <c r="B213" s="132" t="s">
        <v>10175</v>
      </c>
      <c r="C213" s="132" t="s">
        <v>7895</v>
      </c>
      <c r="D213" s="132" t="s">
        <v>393</v>
      </c>
      <c r="E213" s="132" t="s">
        <v>10163</v>
      </c>
      <c r="F213" s="132" t="s">
        <v>10176</v>
      </c>
      <c r="I213" s="132" t="s">
        <v>9772</v>
      </c>
      <c r="J213" s="132" t="s">
        <v>9602</v>
      </c>
      <c r="N213" s="260"/>
      <c r="O213" s="260"/>
    </row>
    <row r="214" spans="1:15" s="132" customFormat="1">
      <c r="A214" s="132" t="s">
        <v>10177</v>
      </c>
      <c r="B214" s="132" t="s">
        <v>10177</v>
      </c>
      <c r="D214" s="132" t="s">
        <v>10178</v>
      </c>
      <c r="E214" s="132" t="s">
        <v>4836</v>
      </c>
      <c r="F214" s="185">
        <v>442212505848</v>
      </c>
      <c r="G214" s="132" t="s">
        <v>18</v>
      </c>
      <c r="H214" s="132" t="s">
        <v>18</v>
      </c>
      <c r="N214" s="260"/>
      <c r="O214" s="260"/>
    </row>
    <row r="215" spans="1:15" s="132" customFormat="1">
      <c r="A215" s="132" t="s">
        <v>10179</v>
      </c>
      <c r="B215" s="132" t="s">
        <v>10179</v>
      </c>
      <c r="C215" s="132" t="s">
        <v>7895</v>
      </c>
      <c r="D215" s="132" t="s">
        <v>9823</v>
      </c>
      <c r="E215" s="132" t="s">
        <v>10082</v>
      </c>
      <c r="F215" s="132" t="s">
        <v>10180</v>
      </c>
      <c r="G215" s="132" t="s">
        <v>10180</v>
      </c>
      <c r="H215" s="132">
        <v>34833550862</v>
      </c>
      <c r="L215" s="132" t="s">
        <v>9649</v>
      </c>
      <c r="N215" s="260">
        <v>4819.38</v>
      </c>
      <c r="O215" s="260">
        <v>650646.96</v>
      </c>
    </row>
    <row r="216" spans="1:15" s="132" customFormat="1">
      <c r="A216" s="132" t="s">
        <v>10181</v>
      </c>
      <c r="B216" s="132" t="s">
        <v>10181</v>
      </c>
      <c r="C216" s="132" t="s">
        <v>7895</v>
      </c>
      <c r="D216" s="132" t="s">
        <v>481</v>
      </c>
      <c r="E216" s="132" t="s">
        <v>132</v>
      </c>
      <c r="F216" s="132" t="s">
        <v>10182</v>
      </c>
      <c r="G216" s="132" t="s">
        <v>10182</v>
      </c>
      <c r="H216" s="132">
        <v>14413237526</v>
      </c>
      <c r="L216" s="132" t="s">
        <v>9649</v>
      </c>
      <c r="N216" s="260"/>
      <c r="O216" s="260"/>
    </row>
    <row r="217" spans="1:15" s="132" customFormat="1">
      <c r="A217" s="132" t="s">
        <v>10183</v>
      </c>
      <c r="B217" s="132" t="s">
        <v>10183</v>
      </c>
      <c r="C217" s="132" t="s">
        <v>7895</v>
      </c>
      <c r="D217" s="132" t="s">
        <v>9823</v>
      </c>
      <c r="E217" s="132" t="s">
        <v>10082</v>
      </c>
      <c r="F217" s="132" t="s">
        <v>10184</v>
      </c>
      <c r="G217" s="132" t="s">
        <v>10184</v>
      </c>
      <c r="H217" s="132">
        <v>42024747530</v>
      </c>
      <c r="I217" s="132" t="s">
        <v>9728</v>
      </c>
      <c r="J217" s="132" t="s">
        <v>9602</v>
      </c>
      <c r="L217" s="132" t="s">
        <v>9649</v>
      </c>
      <c r="N217" s="260">
        <v>963.88</v>
      </c>
      <c r="O217" s="260">
        <v>650646.96</v>
      </c>
    </row>
    <row r="218" spans="1:15" s="132" customFormat="1">
      <c r="A218" s="132" t="s">
        <v>10185</v>
      </c>
      <c r="B218" s="132" t="s">
        <v>10185</v>
      </c>
      <c r="C218" s="132" t="s">
        <v>7895</v>
      </c>
      <c r="D218" s="132" t="s">
        <v>481</v>
      </c>
      <c r="E218" s="132" t="s">
        <v>132</v>
      </c>
      <c r="F218" s="132" t="s">
        <v>10186</v>
      </c>
      <c r="G218" s="132" t="s">
        <v>10186</v>
      </c>
      <c r="H218" s="132">
        <v>34781754134</v>
      </c>
      <c r="L218" s="132" t="s">
        <v>9649</v>
      </c>
      <c r="N218" s="260"/>
      <c r="O218" s="260"/>
    </row>
    <row r="219" spans="1:15" s="132" customFormat="1">
      <c r="A219" s="132" t="s">
        <v>10187</v>
      </c>
      <c r="B219" s="132" t="s">
        <v>10187</v>
      </c>
      <c r="C219" s="132" t="s">
        <v>7895</v>
      </c>
      <c r="D219" s="132" t="s">
        <v>9823</v>
      </c>
      <c r="E219" s="132" t="s">
        <v>10082</v>
      </c>
      <c r="F219" s="132" t="s">
        <v>10188</v>
      </c>
      <c r="G219" s="132" t="s">
        <v>10188</v>
      </c>
      <c r="H219" s="132">
        <v>35072816906</v>
      </c>
      <c r="L219" s="132" t="s">
        <v>9649</v>
      </c>
      <c r="N219" s="260">
        <v>4819.38</v>
      </c>
      <c r="O219" s="260">
        <v>650646.96</v>
      </c>
    </row>
    <row r="220" spans="1:15" s="132" customFormat="1">
      <c r="A220" s="132" t="s">
        <v>10189</v>
      </c>
      <c r="B220" s="132" t="s">
        <v>10189</v>
      </c>
      <c r="C220" s="132" t="s">
        <v>7895</v>
      </c>
      <c r="D220" s="132" t="s">
        <v>481</v>
      </c>
      <c r="E220" s="132" t="s">
        <v>132</v>
      </c>
      <c r="F220" s="132" t="s">
        <v>10190</v>
      </c>
      <c r="G220" s="132" t="s">
        <v>10190</v>
      </c>
      <c r="H220" s="132">
        <v>27525999638</v>
      </c>
      <c r="L220" s="132" t="s">
        <v>9649</v>
      </c>
      <c r="N220" s="260"/>
      <c r="O220" s="260"/>
    </row>
    <row r="221" spans="1:15" s="132" customFormat="1">
      <c r="A221" s="132" t="s">
        <v>10191</v>
      </c>
      <c r="B221" s="132" t="s">
        <v>10191</v>
      </c>
      <c r="C221" s="132" t="s">
        <v>7895</v>
      </c>
      <c r="D221" s="132" t="s">
        <v>9823</v>
      </c>
      <c r="E221" s="132" t="s">
        <v>10082</v>
      </c>
      <c r="F221" s="132" t="s">
        <v>10192</v>
      </c>
      <c r="G221" s="132" t="s">
        <v>10192</v>
      </c>
      <c r="H221" s="132">
        <v>34803365726</v>
      </c>
      <c r="L221" s="132" t="s">
        <v>9649</v>
      </c>
      <c r="N221" s="260">
        <v>963.88</v>
      </c>
      <c r="O221" s="260">
        <v>650646.96</v>
      </c>
    </row>
    <row r="222" spans="1:15" s="132" customFormat="1">
      <c r="A222" s="132" t="s">
        <v>10193</v>
      </c>
      <c r="B222" s="132" t="s">
        <v>10193</v>
      </c>
      <c r="C222" s="132" t="s">
        <v>7895</v>
      </c>
      <c r="D222" s="132" t="s">
        <v>481</v>
      </c>
      <c r="E222" s="132" t="s">
        <v>132</v>
      </c>
      <c r="F222" s="132" t="s">
        <v>10194</v>
      </c>
      <c r="G222" s="132" t="s">
        <v>10194</v>
      </c>
      <c r="H222" s="132">
        <v>20995652630</v>
      </c>
      <c r="L222" s="132" t="s">
        <v>9649</v>
      </c>
      <c r="N222" s="260"/>
      <c r="O222" s="260"/>
    </row>
    <row r="223" spans="1:15" s="132" customFormat="1">
      <c r="A223" s="132" t="s">
        <v>10195</v>
      </c>
      <c r="B223" s="132" t="s">
        <v>10195</v>
      </c>
      <c r="C223" s="132" t="s">
        <v>7895</v>
      </c>
      <c r="D223" s="132" t="s">
        <v>9823</v>
      </c>
      <c r="E223" s="132" t="s">
        <v>10082</v>
      </c>
      <c r="F223" s="132" t="s">
        <v>10196</v>
      </c>
      <c r="G223" s="132" t="s">
        <v>10196</v>
      </c>
      <c r="H223" s="132">
        <v>34977997838</v>
      </c>
      <c r="L223" s="132" t="s">
        <v>9649</v>
      </c>
      <c r="N223" s="260">
        <v>4819.38</v>
      </c>
      <c r="O223" s="260">
        <v>650646.96</v>
      </c>
    </row>
    <row r="224" spans="1:15" s="132" customFormat="1">
      <c r="A224" s="132" t="s">
        <v>10197</v>
      </c>
      <c r="B224" s="132" t="s">
        <v>10197</v>
      </c>
      <c r="C224" s="132" t="s">
        <v>7895</v>
      </c>
      <c r="D224" s="132" t="s">
        <v>481</v>
      </c>
      <c r="E224" s="132" t="s">
        <v>132</v>
      </c>
      <c r="F224" s="132" t="s">
        <v>10198</v>
      </c>
      <c r="G224" s="132" t="s">
        <v>10198</v>
      </c>
      <c r="H224" s="132">
        <v>13076076566</v>
      </c>
      <c r="L224" s="132" t="s">
        <v>9649</v>
      </c>
      <c r="N224" s="260"/>
      <c r="O224" s="260"/>
    </row>
    <row r="225" spans="1:15" s="132" customFormat="1">
      <c r="A225" s="132" t="s">
        <v>10199</v>
      </c>
      <c r="B225" s="132" t="s">
        <v>10199</v>
      </c>
      <c r="C225" s="132" t="s">
        <v>7895</v>
      </c>
      <c r="D225" s="132" t="s">
        <v>9823</v>
      </c>
      <c r="E225" s="132" t="s">
        <v>10082</v>
      </c>
      <c r="F225" s="132" t="s">
        <v>10200</v>
      </c>
      <c r="G225" s="132" t="s">
        <v>10200</v>
      </c>
      <c r="H225" s="132">
        <v>4632689018</v>
      </c>
      <c r="L225" s="132" t="s">
        <v>9649</v>
      </c>
      <c r="N225" s="260">
        <v>4819.38</v>
      </c>
      <c r="O225" s="260">
        <v>650646.96</v>
      </c>
    </row>
    <row r="226" spans="1:15" s="132" customFormat="1">
      <c r="A226" s="132" t="s">
        <v>10201</v>
      </c>
      <c r="B226" s="132" t="s">
        <v>10201</v>
      </c>
      <c r="C226" s="132" t="s">
        <v>7895</v>
      </c>
      <c r="D226" s="132" t="s">
        <v>481</v>
      </c>
      <c r="E226" s="132" t="s">
        <v>132</v>
      </c>
      <c r="F226" s="132" t="s">
        <v>10202</v>
      </c>
      <c r="G226" s="132" t="s">
        <v>10202</v>
      </c>
      <c r="H226" s="132">
        <v>21116584982</v>
      </c>
      <c r="L226" s="132" t="s">
        <v>9649</v>
      </c>
      <c r="N226" s="260"/>
      <c r="O226" s="260"/>
    </row>
    <row r="227" spans="1:15" s="132" customFormat="1">
      <c r="A227" s="132" t="s">
        <v>10203</v>
      </c>
      <c r="B227" s="132" t="s">
        <v>10203</v>
      </c>
      <c r="C227" s="132" t="s">
        <v>7895</v>
      </c>
      <c r="D227" s="132" t="s">
        <v>9823</v>
      </c>
      <c r="E227" s="132" t="s">
        <v>10082</v>
      </c>
      <c r="F227" s="132" t="s">
        <v>10204</v>
      </c>
      <c r="G227" s="132" t="s">
        <v>10204</v>
      </c>
      <c r="H227" s="132">
        <v>42024794186</v>
      </c>
      <c r="L227" s="132" t="s">
        <v>9649</v>
      </c>
      <c r="N227" s="260">
        <v>963.88</v>
      </c>
      <c r="O227" s="260">
        <v>650646.96</v>
      </c>
    </row>
    <row r="228" spans="1:15" s="132" customFormat="1">
      <c r="A228" s="132" t="s">
        <v>10205</v>
      </c>
      <c r="B228" s="132" t="s">
        <v>10205</v>
      </c>
      <c r="C228" s="132" t="s">
        <v>7895</v>
      </c>
      <c r="D228" s="132" t="s">
        <v>481</v>
      </c>
      <c r="E228" s="132" t="s">
        <v>132</v>
      </c>
      <c r="F228" s="132" t="s">
        <v>10206</v>
      </c>
      <c r="G228" s="132" t="s">
        <v>10206</v>
      </c>
      <c r="H228" s="132">
        <v>16521155606</v>
      </c>
      <c r="L228" s="132" t="s">
        <v>9649</v>
      </c>
      <c r="N228" s="260"/>
      <c r="O228" s="260"/>
    </row>
    <row r="229" spans="1:15" s="132" customFormat="1">
      <c r="A229" s="132" t="s">
        <v>10207</v>
      </c>
      <c r="B229" s="132" t="s">
        <v>10207</v>
      </c>
      <c r="C229" s="132" t="s">
        <v>7895</v>
      </c>
      <c r="D229" s="132" t="s">
        <v>9823</v>
      </c>
      <c r="E229" s="132" t="s">
        <v>10082</v>
      </c>
      <c r="F229" s="132" t="s">
        <v>10208</v>
      </c>
      <c r="G229" s="132" t="s">
        <v>10208</v>
      </c>
      <c r="H229" s="132">
        <v>42027707558</v>
      </c>
      <c r="L229" s="132" t="s">
        <v>9649</v>
      </c>
      <c r="N229" s="260">
        <v>963.88</v>
      </c>
      <c r="O229" s="260">
        <v>650646.96</v>
      </c>
    </row>
    <row r="230" spans="1:15" s="132" customFormat="1">
      <c r="A230" s="132" t="s">
        <v>10209</v>
      </c>
      <c r="B230" s="132" t="s">
        <v>10209</v>
      </c>
      <c r="C230" s="132" t="s">
        <v>7895</v>
      </c>
      <c r="D230" s="132" t="s">
        <v>481</v>
      </c>
      <c r="E230" s="132" t="s">
        <v>132</v>
      </c>
      <c r="F230" s="132" t="s">
        <v>10210</v>
      </c>
      <c r="G230" s="132" t="s">
        <v>10210</v>
      </c>
      <c r="H230" s="132">
        <v>18827268374</v>
      </c>
      <c r="L230" s="132" t="s">
        <v>9649</v>
      </c>
      <c r="N230" s="260"/>
      <c r="O230" s="260"/>
    </row>
    <row r="231" spans="1:15" s="132" customFormat="1">
      <c r="A231" s="132" t="s">
        <v>10211</v>
      </c>
      <c r="B231" s="132" t="s">
        <v>10211</v>
      </c>
      <c r="C231" s="132" t="s">
        <v>7895</v>
      </c>
      <c r="D231" s="132" t="s">
        <v>9823</v>
      </c>
      <c r="E231" s="132" t="s">
        <v>10082</v>
      </c>
      <c r="F231" s="132" t="s">
        <v>10212</v>
      </c>
      <c r="G231" s="132" t="s">
        <v>10212</v>
      </c>
      <c r="H231" s="132">
        <v>42024534950</v>
      </c>
      <c r="L231" s="132" t="s">
        <v>9649</v>
      </c>
      <c r="N231" s="260">
        <v>4819.38</v>
      </c>
      <c r="O231" s="260">
        <v>650646.96</v>
      </c>
    </row>
    <row r="232" spans="1:15" s="132" customFormat="1">
      <c r="A232" s="132" t="s">
        <v>10213</v>
      </c>
      <c r="B232" s="132" t="s">
        <v>10213</v>
      </c>
      <c r="C232" s="132" t="s">
        <v>7895</v>
      </c>
      <c r="D232" s="132" t="s">
        <v>481</v>
      </c>
      <c r="E232" s="132" t="s">
        <v>132</v>
      </c>
      <c r="F232" s="132" t="s">
        <v>10214</v>
      </c>
      <c r="L232" s="132" t="s">
        <v>9649</v>
      </c>
      <c r="N232" s="260"/>
      <c r="O232" s="260"/>
    </row>
    <row r="233" spans="1:15" s="132" customFormat="1">
      <c r="A233" s="132" t="s">
        <v>10215</v>
      </c>
      <c r="B233" s="132" t="s">
        <v>10215</v>
      </c>
      <c r="C233" s="132" t="s">
        <v>7895</v>
      </c>
      <c r="D233" s="132" t="s">
        <v>9823</v>
      </c>
      <c r="E233" s="132" t="s">
        <v>10013</v>
      </c>
      <c r="F233" s="132" t="s">
        <v>10216</v>
      </c>
      <c r="G233" s="132" t="s">
        <v>10216</v>
      </c>
      <c r="H233" s="132">
        <v>12155398562</v>
      </c>
      <c r="L233" s="132" t="s">
        <v>9634</v>
      </c>
      <c r="N233" s="260">
        <v>963.88</v>
      </c>
      <c r="O233" s="260">
        <v>650646.96</v>
      </c>
    </row>
    <row r="234" spans="1:15" s="132" customFormat="1">
      <c r="A234" s="132" t="s">
        <v>10217</v>
      </c>
      <c r="B234" s="132" t="s">
        <v>10217</v>
      </c>
      <c r="C234" s="132" t="s">
        <v>7895</v>
      </c>
      <c r="D234" s="132" t="s">
        <v>481</v>
      </c>
      <c r="E234" s="132" t="s">
        <v>132</v>
      </c>
      <c r="F234" s="132" t="s">
        <v>10218</v>
      </c>
      <c r="L234" s="132" t="s">
        <v>9649</v>
      </c>
      <c r="N234" s="260"/>
      <c r="O234" s="260"/>
    </row>
    <row r="235" spans="1:15" s="132" customFormat="1">
      <c r="A235" s="132" t="s">
        <v>10219</v>
      </c>
      <c r="B235" s="132" t="s">
        <v>10219</v>
      </c>
      <c r="C235" s="132" t="s">
        <v>7895</v>
      </c>
      <c r="D235" s="132" t="s">
        <v>481</v>
      </c>
      <c r="E235" s="132" t="s">
        <v>132</v>
      </c>
      <c r="F235" s="132" t="s">
        <v>10220</v>
      </c>
      <c r="G235" s="132" t="s">
        <v>10220</v>
      </c>
      <c r="H235" s="132">
        <v>10120139030</v>
      </c>
      <c r="L235" s="132" t="s">
        <v>9649</v>
      </c>
      <c r="N235" s="260"/>
      <c r="O235" s="260"/>
    </row>
    <row r="236" spans="1:15" s="132" customFormat="1">
      <c r="A236" s="132" t="s">
        <v>10221</v>
      </c>
      <c r="B236" s="132" t="s">
        <v>10221</v>
      </c>
      <c r="C236" s="132" t="s">
        <v>7895</v>
      </c>
      <c r="D236" s="132" t="s">
        <v>9823</v>
      </c>
      <c r="E236" s="132" t="s">
        <v>10082</v>
      </c>
      <c r="F236" s="132" t="s">
        <v>10222</v>
      </c>
      <c r="G236" s="132" t="s">
        <v>10222</v>
      </c>
      <c r="H236" s="132">
        <v>15504939542</v>
      </c>
      <c r="L236" s="132" t="s">
        <v>9649</v>
      </c>
      <c r="N236" s="260">
        <v>4819.38</v>
      </c>
      <c r="O236" s="260">
        <v>650646.96</v>
      </c>
    </row>
    <row r="237" spans="1:15" s="132" customFormat="1">
      <c r="A237" s="132" t="s">
        <v>10223</v>
      </c>
      <c r="B237" s="132" t="s">
        <v>10223</v>
      </c>
      <c r="C237" s="132" t="s">
        <v>7895</v>
      </c>
      <c r="D237" s="132" t="s">
        <v>481</v>
      </c>
      <c r="E237" s="132" t="s">
        <v>132</v>
      </c>
      <c r="F237" s="132" t="s">
        <v>10224</v>
      </c>
      <c r="G237" s="132" t="s">
        <v>10224</v>
      </c>
      <c r="H237" s="132">
        <v>25852915478</v>
      </c>
      <c r="L237" s="132" t="s">
        <v>9649</v>
      </c>
      <c r="N237" s="260"/>
      <c r="O237" s="260"/>
    </row>
    <row r="238" spans="1:15" s="132" customFormat="1">
      <c r="A238" s="132" t="s">
        <v>10225</v>
      </c>
      <c r="B238" s="132" t="s">
        <v>10225</v>
      </c>
      <c r="C238" s="132" t="s">
        <v>7895</v>
      </c>
      <c r="D238" s="132" t="s">
        <v>9823</v>
      </c>
      <c r="E238" s="132" t="s">
        <v>10082</v>
      </c>
      <c r="F238" s="132" t="s">
        <v>10226</v>
      </c>
      <c r="G238" s="132" t="s">
        <v>10226</v>
      </c>
      <c r="H238" s="132">
        <v>34961482910</v>
      </c>
      <c r="L238" s="132" t="s">
        <v>9649</v>
      </c>
      <c r="N238" s="260">
        <v>963.88</v>
      </c>
      <c r="O238" s="260">
        <v>650646.96</v>
      </c>
    </row>
    <row r="239" spans="1:15" s="132" customFormat="1">
      <c r="A239" s="132" t="s">
        <v>10227</v>
      </c>
      <c r="B239" s="132" t="s">
        <v>10227</v>
      </c>
      <c r="C239" s="132" t="s">
        <v>7895</v>
      </c>
      <c r="D239" s="132" t="s">
        <v>9823</v>
      </c>
      <c r="E239" s="132" t="s">
        <v>10082</v>
      </c>
      <c r="F239" s="132" t="s">
        <v>10228</v>
      </c>
      <c r="G239" s="132" t="s">
        <v>10228</v>
      </c>
      <c r="H239" s="132">
        <v>15511797974</v>
      </c>
      <c r="L239" s="132" t="s">
        <v>9649</v>
      </c>
      <c r="N239" s="260">
        <v>4819.38</v>
      </c>
      <c r="O239" s="260">
        <v>650646.96</v>
      </c>
    </row>
    <row r="240" spans="1:15" s="132" customFormat="1">
      <c r="A240" s="132" t="s">
        <v>10229</v>
      </c>
      <c r="B240" s="132" t="s">
        <v>10229</v>
      </c>
      <c r="C240" s="132" t="s">
        <v>7895</v>
      </c>
      <c r="D240" s="132" t="s">
        <v>481</v>
      </c>
      <c r="E240" s="132" t="s">
        <v>132</v>
      </c>
      <c r="F240" s="132" t="s">
        <v>10230</v>
      </c>
      <c r="G240" s="132" t="s">
        <v>10230</v>
      </c>
      <c r="H240" s="132">
        <v>36958536470</v>
      </c>
      <c r="L240" s="132" t="s">
        <v>9649</v>
      </c>
      <c r="N240" s="260"/>
      <c r="O240" s="260"/>
    </row>
    <row r="241" spans="1:15" s="132" customFormat="1">
      <c r="A241" s="132" t="s">
        <v>10231</v>
      </c>
      <c r="B241" s="132" t="s">
        <v>10231</v>
      </c>
      <c r="C241" s="132" t="s">
        <v>7895</v>
      </c>
      <c r="D241" s="132" t="s">
        <v>481</v>
      </c>
      <c r="E241" s="132" t="s">
        <v>132</v>
      </c>
      <c r="F241" s="132" t="s">
        <v>10232</v>
      </c>
      <c r="L241" s="132" t="s">
        <v>9649</v>
      </c>
      <c r="N241" s="260"/>
      <c r="O241" s="260"/>
    </row>
    <row r="242" spans="1:15" s="132" customFormat="1">
      <c r="A242" s="132" t="s">
        <v>10233</v>
      </c>
      <c r="B242" s="132" t="s">
        <v>10233</v>
      </c>
      <c r="C242" s="132" t="s">
        <v>7895</v>
      </c>
      <c r="D242" s="132" t="s">
        <v>9823</v>
      </c>
      <c r="E242" s="132" t="s">
        <v>10082</v>
      </c>
      <c r="F242" s="132" t="s">
        <v>10234</v>
      </c>
      <c r="G242" s="132" t="s">
        <v>10234</v>
      </c>
      <c r="H242" s="132">
        <v>15506805782</v>
      </c>
      <c r="L242" s="132" t="s">
        <v>9649</v>
      </c>
      <c r="N242" s="260">
        <v>963.88</v>
      </c>
      <c r="O242" s="260">
        <v>650646.96</v>
      </c>
    </row>
    <row r="243" spans="1:15" s="132" customFormat="1">
      <c r="A243" s="132" t="s">
        <v>10235</v>
      </c>
      <c r="B243" s="132" t="s">
        <v>10235</v>
      </c>
      <c r="C243" s="132" t="s">
        <v>7895</v>
      </c>
      <c r="D243" s="132" t="s">
        <v>481</v>
      </c>
      <c r="E243" s="132" t="s">
        <v>132</v>
      </c>
      <c r="F243" s="132" t="s">
        <v>10236</v>
      </c>
      <c r="G243" s="132" t="s">
        <v>10236</v>
      </c>
      <c r="H243" s="132">
        <v>30367723286</v>
      </c>
      <c r="L243" s="132" t="s">
        <v>9649</v>
      </c>
      <c r="N243" s="260"/>
      <c r="O243" s="260"/>
    </row>
    <row r="244" spans="1:15" s="132" customFormat="1">
      <c r="A244" s="132" t="s">
        <v>10237</v>
      </c>
      <c r="B244" s="132" t="s">
        <v>10237</v>
      </c>
      <c r="C244" s="132" t="s">
        <v>7895</v>
      </c>
      <c r="D244" s="132" t="s">
        <v>9823</v>
      </c>
      <c r="E244" s="132" t="s">
        <v>10082</v>
      </c>
      <c r="F244" s="132" t="s">
        <v>10238</v>
      </c>
      <c r="G244" s="132" t="s">
        <v>10238</v>
      </c>
      <c r="H244" s="132">
        <v>35066285066</v>
      </c>
      <c r="L244" s="132" t="s">
        <v>9649</v>
      </c>
      <c r="N244" s="260">
        <v>4819.38</v>
      </c>
      <c r="O244" s="260">
        <v>650646.96</v>
      </c>
    </row>
    <row r="245" spans="1:15" s="132" customFormat="1">
      <c r="A245" s="132" t="s">
        <v>10239</v>
      </c>
      <c r="B245" s="132" t="s">
        <v>10239</v>
      </c>
      <c r="C245" s="132" t="s">
        <v>7895</v>
      </c>
      <c r="D245" s="132" t="s">
        <v>9823</v>
      </c>
      <c r="E245" s="132" t="s">
        <v>10082</v>
      </c>
      <c r="F245" s="132" t="s">
        <v>10240</v>
      </c>
      <c r="G245" s="132" t="s">
        <v>10240</v>
      </c>
      <c r="H245" s="132">
        <v>35073003530</v>
      </c>
      <c r="L245" s="132" t="s">
        <v>9649</v>
      </c>
      <c r="N245" s="260">
        <v>963.88</v>
      </c>
      <c r="O245" s="260">
        <v>650646.96</v>
      </c>
    </row>
    <row r="246" spans="1:15" s="132" customFormat="1">
      <c r="A246" s="132" t="s">
        <v>10241</v>
      </c>
      <c r="B246" s="132" t="s">
        <v>10241</v>
      </c>
      <c r="C246" s="132" t="s">
        <v>7895</v>
      </c>
      <c r="D246" s="132" t="s">
        <v>481</v>
      </c>
      <c r="E246" s="132" t="s">
        <v>132</v>
      </c>
      <c r="F246" s="132" t="s">
        <v>10242</v>
      </c>
      <c r="G246" s="132" t="s">
        <v>10242</v>
      </c>
      <c r="H246" s="132">
        <v>17429641238</v>
      </c>
      <c r="L246" s="132" t="s">
        <v>9649</v>
      </c>
      <c r="N246" s="260"/>
      <c r="O246" s="260"/>
    </row>
    <row r="247" spans="1:15" s="132" customFormat="1">
      <c r="A247" s="132" t="s">
        <v>10243</v>
      </c>
      <c r="B247" s="132" t="s">
        <v>10243</v>
      </c>
      <c r="C247" s="132" t="s">
        <v>7895</v>
      </c>
      <c r="D247" s="132" t="s">
        <v>9823</v>
      </c>
      <c r="E247" s="132" t="s">
        <v>10082</v>
      </c>
      <c r="F247" s="132" t="s">
        <v>10244</v>
      </c>
      <c r="G247" s="132" t="s">
        <v>10244</v>
      </c>
      <c r="H247" s="132">
        <v>4642580090</v>
      </c>
      <c r="L247" s="132" t="s">
        <v>9649</v>
      </c>
      <c r="N247" s="260">
        <v>4819.38</v>
      </c>
      <c r="O247" s="260">
        <v>650646.96</v>
      </c>
    </row>
    <row r="248" spans="1:15" s="132" customFormat="1">
      <c r="A248" s="132" t="s">
        <v>10245</v>
      </c>
      <c r="B248" s="132" t="s">
        <v>10245</v>
      </c>
      <c r="C248" s="132" t="s">
        <v>7895</v>
      </c>
      <c r="D248" s="132" t="s">
        <v>481</v>
      </c>
      <c r="E248" s="132" t="s">
        <v>132</v>
      </c>
      <c r="F248" s="132" t="s">
        <v>10246</v>
      </c>
      <c r="G248" s="132" t="s">
        <v>10246</v>
      </c>
      <c r="H248" s="132">
        <v>8722511894</v>
      </c>
      <c r="L248" s="132" t="s">
        <v>9649</v>
      </c>
      <c r="N248" s="260"/>
      <c r="O248" s="260"/>
    </row>
    <row r="249" spans="1:15" s="132" customFormat="1">
      <c r="A249" s="132" t="s">
        <v>10247</v>
      </c>
      <c r="B249" s="132" t="s">
        <v>10247</v>
      </c>
      <c r="C249" s="132" t="s">
        <v>7895</v>
      </c>
      <c r="D249" s="132" t="s">
        <v>481</v>
      </c>
      <c r="E249" s="132" t="s">
        <v>10248</v>
      </c>
      <c r="F249" s="132" t="s">
        <v>10249</v>
      </c>
      <c r="G249" s="132" t="s">
        <v>10249</v>
      </c>
      <c r="H249" s="132">
        <v>36207157502</v>
      </c>
      <c r="I249" s="132" t="s">
        <v>10037</v>
      </c>
      <c r="J249" s="132" t="s">
        <v>9602</v>
      </c>
      <c r="N249" s="260"/>
      <c r="O249" s="260"/>
    </row>
    <row r="250" spans="1:15" s="132" customFormat="1">
      <c r="A250" s="132" t="s">
        <v>10250</v>
      </c>
      <c r="B250" s="132" t="s">
        <v>10250</v>
      </c>
      <c r="C250" s="132" t="s">
        <v>7895</v>
      </c>
      <c r="D250" s="132" t="s">
        <v>9823</v>
      </c>
      <c r="E250" s="132" t="s">
        <v>10082</v>
      </c>
      <c r="F250" s="132" t="s">
        <v>10251</v>
      </c>
      <c r="G250" s="132" t="s">
        <v>10251</v>
      </c>
      <c r="H250" s="132">
        <v>42024887468</v>
      </c>
      <c r="L250" s="132" t="s">
        <v>9649</v>
      </c>
      <c r="N250" s="260">
        <v>4819.38</v>
      </c>
      <c r="O250" s="260">
        <v>650646.96</v>
      </c>
    </row>
    <row r="251" spans="1:15" s="132" customFormat="1">
      <c r="A251" s="132" t="s">
        <v>10252</v>
      </c>
      <c r="B251" s="132" t="s">
        <v>10252</v>
      </c>
      <c r="C251" s="132" t="s">
        <v>7895</v>
      </c>
      <c r="D251" s="132" t="s">
        <v>481</v>
      </c>
      <c r="E251" s="132" t="s">
        <v>132</v>
      </c>
      <c r="F251" s="132" t="s">
        <v>10253</v>
      </c>
      <c r="G251" s="132" t="s">
        <v>10253</v>
      </c>
      <c r="H251" s="132">
        <v>12852687638</v>
      </c>
      <c r="L251" s="132" t="s">
        <v>9649</v>
      </c>
      <c r="N251" s="260"/>
      <c r="O251" s="260"/>
    </row>
    <row r="252" spans="1:15" s="132" customFormat="1">
      <c r="A252" s="132" t="s">
        <v>10254</v>
      </c>
      <c r="B252" s="132" t="s">
        <v>10254</v>
      </c>
      <c r="C252" s="132" t="s">
        <v>7895</v>
      </c>
      <c r="D252" s="132" t="s">
        <v>9823</v>
      </c>
      <c r="E252" s="132" t="s">
        <v>10082</v>
      </c>
      <c r="F252" s="132" t="s">
        <v>10255</v>
      </c>
      <c r="G252" s="132" t="s">
        <v>10255</v>
      </c>
      <c r="H252" s="132">
        <v>42026893706</v>
      </c>
      <c r="L252" s="132" t="s">
        <v>9649</v>
      </c>
      <c r="N252" s="260">
        <v>963.88</v>
      </c>
      <c r="O252" s="260">
        <v>650646.96</v>
      </c>
    </row>
    <row r="253" spans="1:15" s="132" customFormat="1">
      <c r="A253" s="132" t="s">
        <v>10256</v>
      </c>
      <c r="B253" s="132" t="s">
        <v>10256</v>
      </c>
      <c r="C253" s="132" t="s">
        <v>7895</v>
      </c>
      <c r="D253" s="132" t="s">
        <v>9823</v>
      </c>
      <c r="E253" s="132" t="s">
        <v>10082</v>
      </c>
      <c r="F253" s="132" t="s">
        <v>10257</v>
      </c>
      <c r="G253" s="132" t="s">
        <v>10257</v>
      </c>
      <c r="H253" s="132">
        <v>4649157290</v>
      </c>
      <c r="L253" s="132" t="s">
        <v>9649</v>
      </c>
      <c r="N253" s="260">
        <v>4819.38</v>
      </c>
      <c r="O253" s="260">
        <v>650646.96</v>
      </c>
    </row>
    <row r="254" spans="1:15" s="132" customFormat="1">
      <c r="A254" s="132" t="s">
        <v>10258</v>
      </c>
      <c r="B254" s="132" t="s">
        <v>10258</v>
      </c>
      <c r="C254" s="132" t="s">
        <v>7895</v>
      </c>
      <c r="D254" s="132" t="s">
        <v>481</v>
      </c>
      <c r="E254" s="132" t="s">
        <v>132</v>
      </c>
      <c r="F254" s="132" t="s">
        <v>10259</v>
      </c>
      <c r="L254" s="132" t="s">
        <v>9649</v>
      </c>
      <c r="N254" s="260"/>
      <c r="O254" s="260"/>
    </row>
    <row r="255" spans="1:15" s="132" customFormat="1">
      <c r="A255" s="132" t="s">
        <v>10260</v>
      </c>
      <c r="B255" s="132" t="s">
        <v>10260</v>
      </c>
      <c r="C255" s="132" t="s">
        <v>7895</v>
      </c>
      <c r="D255" s="132" t="s">
        <v>481</v>
      </c>
      <c r="E255" s="132" t="s">
        <v>132</v>
      </c>
      <c r="F255" s="132" t="s">
        <v>10261</v>
      </c>
      <c r="L255" s="132" t="s">
        <v>9649</v>
      </c>
      <c r="N255" s="260"/>
      <c r="O255" s="260"/>
    </row>
    <row r="256" spans="1:15" s="132" customFormat="1">
      <c r="A256" s="132" t="s">
        <v>10262</v>
      </c>
      <c r="B256" s="132" t="s">
        <v>10262</v>
      </c>
      <c r="C256" s="132" t="s">
        <v>7895</v>
      </c>
      <c r="D256" s="132" t="s">
        <v>9823</v>
      </c>
      <c r="E256" s="132" t="s">
        <v>10082</v>
      </c>
      <c r="F256" s="132" t="s">
        <v>10263</v>
      </c>
      <c r="G256" s="132" t="s">
        <v>10263</v>
      </c>
      <c r="H256" s="132">
        <v>9506669150</v>
      </c>
      <c r="L256" s="132" t="s">
        <v>9649</v>
      </c>
      <c r="N256" s="260">
        <v>963.88</v>
      </c>
      <c r="O256" s="260">
        <v>650646.96</v>
      </c>
    </row>
    <row r="257" spans="1:15" s="132" customFormat="1">
      <c r="A257" s="132" t="s">
        <v>10264</v>
      </c>
      <c r="B257" s="132" t="s">
        <v>10264</v>
      </c>
      <c r="C257" s="132" t="s">
        <v>7895</v>
      </c>
      <c r="D257" s="132" t="s">
        <v>481</v>
      </c>
      <c r="E257" s="132" t="s">
        <v>132</v>
      </c>
      <c r="F257" s="132" t="s">
        <v>10265</v>
      </c>
      <c r="G257" s="132" t="s">
        <v>10265</v>
      </c>
      <c r="H257" s="132">
        <v>8438656790</v>
      </c>
      <c r="L257" s="132" t="s">
        <v>9649</v>
      </c>
      <c r="N257" s="260"/>
      <c r="O257" s="260"/>
    </row>
    <row r="258" spans="1:15" s="132" customFormat="1">
      <c r="A258" s="132" t="s">
        <v>10266</v>
      </c>
      <c r="B258" s="132" t="s">
        <v>10266</v>
      </c>
      <c r="C258" s="132" t="s">
        <v>7895</v>
      </c>
      <c r="D258" s="132" t="s">
        <v>9823</v>
      </c>
      <c r="E258" s="132" t="s">
        <v>10082</v>
      </c>
      <c r="F258" s="132" t="s">
        <v>10267</v>
      </c>
      <c r="G258" s="132" t="s">
        <v>10267</v>
      </c>
      <c r="H258" s="132">
        <v>9501489038</v>
      </c>
      <c r="L258" s="132" t="s">
        <v>9649</v>
      </c>
      <c r="N258" s="260">
        <v>4819.38</v>
      </c>
      <c r="O258" s="260">
        <v>650646.96</v>
      </c>
    </row>
    <row r="259" spans="1:15" s="132" customFormat="1">
      <c r="A259" s="132" t="s">
        <v>10268</v>
      </c>
      <c r="B259" s="132" t="s">
        <v>10268</v>
      </c>
      <c r="C259" s="132" t="s">
        <v>7895</v>
      </c>
      <c r="D259" s="132" t="s">
        <v>481</v>
      </c>
      <c r="E259" s="132" t="s">
        <v>132</v>
      </c>
      <c r="F259" s="132" t="s">
        <v>10269</v>
      </c>
      <c r="G259" s="132" t="s">
        <v>10269</v>
      </c>
      <c r="H259" s="132">
        <v>8499122966</v>
      </c>
      <c r="L259" s="132" t="s">
        <v>9649</v>
      </c>
      <c r="N259" s="260"/>
      <c r="O259" s="260"/>
    </row>
    <row r="260" spans="1:15" s="132" customFormat="1">
      <c r="A260" s="132" t="s">
        <v>10270</v>
      </c>
      <c r="B260" s="132" t="s">
        <v>10270</v>
      </c>
      <c r="C260" s="132" t="s">
        <v>7895</v>
      </c>
      <c r="D260" s="132" t="s">
        <v>9823</v>
      </c>
      <c r="E260" s="132" t="s">
        <v>10082</v>
      </c>
      <c r="F260" s="132" t="s">
        <v>10271</v>
      </c>
      <c r="G260" s="132" t="s">
        <v>10271</v>
      </c>
      <c r="H260" s="132">
        <v>42025981286</v>
      </c>
      <c r="L260" s="132" t="s">
        <v>9649</v>
      </c>
      <c r="N260" s="260">
        <v>963.88</v>
      </c>
      <c r="O260" s="260">
        <v>650646.96</v>
      </c>
    </row>
    <row r="261" spans="1:15" s="132" customFormat="1">
      <c r="A261" s="132" t="s">
        <v>10272</v>
      </c>
      <c r="B261" s="132" t="s">
        <v>10272</v>
      </c>
      <c r="C261" s="132" t="s">
        <v>7895</v>
      </c>
      <c r="D261" s="132" t="s">
        <v>481</v>
      </c>
      <c r="E261" s="132" t="s">
        <v>132</v>
      </c>
      <c r="F261" s="132" t="s">
        <v>10273</v>
      </c>
      <c r="G261" s="132" t="s">
        <v>10273</v>
      </c>
      <c r="H261" s="132">
        <v>25913381654</v>
      </c>
      <c r="L261" s="132" t="s">
        <v>9649</v>
      </c>
      <c r="N261" s="260"/>
      <c r="O261" s="260"/>
    </row>
    <row r="262" spans="1:15" s="132" customFormat="1">
      <c r="A262" s="132" t="s">
        <v>10274</v>
      </c>
      <c r="B262" s="132" t="s">
        <v>10274</v>
      </c>
      <c r="C262" s="132" t="s">
        <v>7895</v>
      </c>
      <c r="D262" s="132" t="s">
        <v>481</v>
      </c>
      <c r="E262" s="132" t="s">
        <v>132</v>
      </c>
      <c r="F262" s="132" t="s">
        <v>10275</v>
      </c>
      <c r="G262" s="132" t="s">
        <v>10275</v>
      </c>
      <c r="H262" s="132">
        <v>26136770582</v>
      </c>
      <c r="L262" s="132" t="s">
        <v>9649</v>
      </c>
      <c r="N262" s="260"/>
      <c r="O262" s="260"/>
    </row>
    <row r="263" spans="1:15" s="132" customFormat="1">
      <c r="A263" s="132" t="s">
        <v>10276</v>
      </c>
      <c r="B263" s="132" t="s">
        <v>10276</v>
      </c>
      <c r="C263" s="132" t="s">
        <v>7895</v>
      </c>
      <c r="D263" s="132" t="s">
        <v>9823</v>
      </c>
      <c r="E263" s="132" t="s">
        <v>10082</v>
      </c>
      <c r="F263" s="132" t="s">
        <v>10277</v>
      </c>
      <c r="G263" s="132" t="s">
        <v>10277</v>
      </c>
      <c r="H263" s="132">
        <v>4656156986</v>
      </c>
      <c r="L263" s="132" t="s">
        <v>9649</v>
      </c>
      <c r="N263" s="260">
        <v>4819.38</v>
      </c>
      <c r="O263" s="260">
        <v>650646.96</v>
      </c>
    </row>
    <row r="264" spans="1:15" s="132" customFormat="1">
      <c r="A264" s="132" t="s">
        <v>10278</v>
      </c>
      <c r="B264" s="132" t="s">
        <v>10278</v>
      </c>
      <c r="C264" s="132" t="s">
        <v>7895</v>
      </c>
      <c r="D264" s="132" t="s">
        <v>481</v>
      </c>
      <c r="E264" s="132" t="s">
        <v>132</v>
      </c>
      <c r="F264" s="132" t="s">
        <v>10279</v>
      </c>
      <c r="L264" s="132" t="s">
        <v>9649</v>
      </c>
      <c r="N264" s="260"/>
      <c r="O264" s="260"/>
    </row>
    <row r="265" spans="1:15" s="132" customFormat="1">
      <c r="A265" s="132" t="s">
        <v>10280</v>
      </c>
      <c r="B265" s="132" t="s">
        <v>10280</v>
      </c>
      <c r="C265" s="132" t="s">
        <v>7895</v>
      </c>
      <c r="D265" s="132" t="s">
        <v>9823</v>
      </c>
      <c r="E265" s="132" t="s">
        <v>10082</v>
      </c>
      <c r="F265" s="132" t="s">
        <v>10281</v>
      </c>
      <c r="G265" s="132" t="s">
        <v>10281</v>
      </c>
      <c r="H265" s="132">
        <v>42027987494</v>
      </c>
      <c r="L265" s="132" t="s">
        <v>9649</v>
      </c>
      <c r="N265" s="260">
        <v>963.88</v>
      </c>
      <c r="O265" s="260">
        <v>650646.96</v>
      </c>
    </row>
    <row r="266" spans="1:15" s="132" customFormat="1">
      <c r="A266" s="132" t="s">
        <v>10282</v>
      </c>
      <c r="B266" s="132" t="s">
        <v>10282</v>
      </c>
      <c r="C266" s="132" t="s">
        <v>7895</v>
      </c>
      <c r="D266" s="132" t="s">
        <v>481</v>
      </c>
      <c r="E266" s="132" t="s">
        <v>132</v>
      </c>
      <c r="F266" s="132" t="s">
        <v>10283</v>
      </c>
      <c r="G266" s="132" t="s">
        <v>10283</v>
      </c>
      <c r="H266" s="132">
        <v>21004050710</v>
      </c>
      <c r="L266" s="132" t="s">
        <v>9649</v>
      </c>
      <c r="N266" s="260"/>
      <c r="O266" s="260"/>
    </row>
    <row r="267" spans="1:15" s="132" customFormat="1">
      <c r="A267" s="132" t="s">
        <v>10284</v>
      </c>
      <c r="B267" s="132" t="s">
        <v>10284</v>
      </c>
      <c r="C267" s="132" t="s">
        <v>7895</v>
      </c>
      <c r="D267" s="132" t="s">
        <v>9823</v>
      </c>
      <c r="E267" s="132" t="s">
        <v>10082</v>
      </c>
      <c r="F267" s="132" t="s">
        <v>10285</v>
      </c>
      <c r="G267" s="132" t="s">
        <v>10285</v>
      </c>
      <c r="H267" s="132">
        <v>4654477370</v>
      </c>
      <c r="L267" s="132" t="s">
        <v>9649</v>
      </c>
      <c r="N267" s="260">
        <v>6012.18</v>
      </c>
      <c r="O267" s="260">
        <v>507990.06</v>
      </c>
    </row>
    <row r="268" spans="1:15" s="132" customFormat="1">
      <c r="A268" s="132" t="s">
        <v>10286</v>
      </c>
      <c r="B268" s="132" t="s">
        <v>10286</v>
      </c>
      <c r="C268" s="132" t="s">
        <v>7895</v>
      </c>
      <c r="D268" s="132" t="s">
        <v>481</v>
      </c>
      <c r="E268" s="132" t="s">
        <v>132</v>
      </c>
      <c r="F268" s="132" t="s">
        <v>10287</v>
      </c>
      <c r="G268" s="132" t="s">
        <v>10287</v>
      </c>
      <c r="H268" s="132">
        <v>38974075670</v>
      </c>
      <c r="L268" s="132" t="s">
        <v>9649</v>
      </c>
      <c r="N268" s="260"/>
      <c r="O268" s="260"/>
    </row>
    <row r="269" spans="1:15" s="132" customFormat="1">
      <c r="A269" s="132" t="s">
        <v>10288</v>
      </c>
      <c r="B269" s="132" t="s">
        <v>10288</v>
      </c>
      <c r="C269" s="132" t="s">
        <v>7895</v>
      </c>
      <c r="D269" s="132" t="s">
        <v>9823</v>
      </c>
      <c r="E269" s="132" t="s">
        <v>10082</v>
      </c>
      <c r="F269" s="132" t="s">
        <v>10289</v>
      </c>
      <c r="G269" s="132" t="s">
        <v>10289</v>
      </c>
      <c r="H269" s="132">
        <v>4642438826</v>
      </c>
      <c r="L269" s="132" t="s">
        <v>9649</v>
      </c>
      <c r="N269" s="260">
        <v>963.88</v>
      </c>
      <c r="O269" s="260">
        <v>650646.96</v>
      </c>
    </row>
    <row r="270" spans="1:15" s="132" customFormat="1">
      <c r="A270" s="132" t="s">
        <v>10290</v>
      </c>
      <c r="B270" s="132" t="s">
        <v>10290</v>
      </c>
      <c r="C270" s="132" t="s">
        <v>7895</v>
      </c>
      <c r="D270" s="132" t="s">
        <v>481</v>
      </c>
      <c r="E270" s="132" t="s">
        <v>132</v>
      </c>
      <c r="F270" s="132" t="s">
        <v>10291</v>
      </c>
      <c r="G270" s="132" t="s">
        <v>10291</v>
      </c>
      <c r="H270" s="132">
        <v>19606423574</v>
      </c>
      <c r="L270" s="132" t="s">
        <v>9649</v>
      </c>
      <c r="N270" s="260"/>
      <c r="O270" s="260"/>
    </row>
    <row r="271" spans="1:15" s="132" customFormat="1">
      <c r="A271" s="132" t="s">
        <v>10292</v>
      </c>
      <c r="B271" s="132" t="s">
        <v>10292</v>
      </c>
      <c r="C271" s="132" t="s">
        <v>7895</v>
      </c>
      <c r="D271" s="132" t="s">
        <v>9823</v>
      </c>
      <c r="E271" s="132" t="s">
        <v>10082</v>
      </c>
      <c r="F271" s="132" t="s">
        <v>10293</v>
      </c>
      <c r="G271" s="132" t="s">
        <v>10293</v>
      </c>
      <c r="H271" s="132">
        <v>4644118442</v>
      </c>
      <c r="L271" s="132" t="s">
        <v>9649</v>
      </c>
      <c r="N271" s="260">
        <v>6012.18</v>
      </c>
      <c r="O271" s="260">
        <v>507990.06</v>
      </c>
    </row>
    <row r="272" spans="1:15" s="132" customFormat="1">
      <c r="A272" s="132" t="s">
        <v>10294</v>
      </c>
      <c r="B272" s="132" t="s">
        <v>10294</v>
      </c>
      <c r="C272" s="132" t="s">
        <v>7895</v>
      </c>
      <c r="D272" s="132" t="s">
        <v>9823</v>
      </c>
      <c r="E272" s="132" t="s">
        <v>10082</v>
      </c>
      <c r="F272" s="132" t="s">
        <v>10295</v>
      </c>
      <c r="G272" s="132" t="s">
        <v>10295</v>
      </c>
      <c r="H272" s="132">
        <v>4649298554</v>
      </c>
      <c r="L272" s="132" t="s">
        <v>9649</v>
      </c>
      <c r="N272" s="260">
        <v>963.88</v>
      </c>
      <c r="O272" s="260">
        <v>650646.96</v>
      </c>
    </row>
    <row r="273" spans="1:15" s="132" customFormat="1">
      <c r="A273" s="132" t="s">
        <v>10296</v>
      </c>
      <c r="B273" s="132" t="s">
        <v>10296</v>
      </c>
      <c r="C273" s="132" t="s">
        <v>7895</v>
      </c>
      <c r="D273" s="132" t="s">
        <v>481</v>
      </c>
      <c r="E273" s="132" t="s">
        <v>132</v>
      </c>
      <c r="F273" s="132" t="s">
        <v>10297</v>
      </c>
      <c r="G273" s="132" t="s">
        <v>10297</v>
      </c>
      <c r="H273" s="132">
        <v>43327640342</v>
      </c>
      <c r="L273" s="132" t="s">
        <v>9649</v>
      </c>
      <c r="N273" s="260"/>
      <c r="O273" s="260"/>
    </row>
    <row r="274" spans="1:15" s="132" customFormat="1">
      <c r="A274" s="132" t="s">
        <v>10298</v>
      </c>
      <c r="B274" s="132" t="s">
        <v>10298</v>
      </c>
      <c r="C274" s="132" t="s">
        <v>7895</v>
      </c>
      <c r="D274" s="132" t="s">
        <v>481</v>
      </c>
      <c r="E274" s="132" t="s">
        <v>132</v>
      </c>
      <c r="F274" s="132" t="s">
        <v>10299</v>
      </c>
      <c r="G274" s="132" t="s">
        <v>10299</v>
      </c>
      <c r="H274" s="132">
        <v>10675905302</v>
      </c>
      <c r="L274" s="132" t="s">
        <v>9649</v>
      </c>
      <c r="N274" s="260"/>
      <c r="O274" s="260"/>
    </row>
    <row r="275" spans="1:15" s="132" customFormat="1">
      <c r="A275" s="132" t="s">
        <v>10300</v>
      </c>
      <c r="B275" s="132" t="s">
        <v>10300</v>
      </c>
      <c r="C275" s="132" t="s">
        <v>7895</v>
      </c>
      <c r="D275" s="132" t="s">
        <v>9823</v>
      </c>
      <c r="E275" s="132" t="s">
        <v>10082</v>
      </c>
      <c r="F275" s="132" t="s">
        <v>10301</v>
      </c>
      <c r="G275" s="132" t="s">
        <v>10301</v>
      </c>
      <c r="H275" s="132">
        <v>4661195834</v>
      </c>
      <c r="L275" s="132" t="s">
        <v>9649</v>
      </c>
      <c r="N275" s="260">
        <v>6012.18</v>
      </c>
      <c r="O275" s="260">
        <v>507990.06</v>
      </c>
    </row>
    <row r="276" spans="1:15" s="132" customFormat="1">
      <c r="A276" s="132" t="s">
        <v>10302</v>
      </c>
      <c r="B276" s="132" t="s">
        <v>10302</v>
      </c>
      <c r="C276" s="132" t="s">
        <v>7895</v>
      </c>
      <c r="D276" s="132" t="s">
        <v>481</v>
      </c>
      <c r="E276" s="132" t="s">
        <v>132</v>
      </c>
      <c r="F276" s="132" t="s">
        <v>10303</v>
      </c>
      <c r="G276" s="132" t="s">
        <v>10303</v>
      </c>
      <c r="H276" s="132">
        <v>25349217302</v>
      </c>
      <c r="L276" s="132" t="s">
        <v>9649</v>
      </c>
      <c r="N276" s="260"/>
      <c r="O276" s="260"/>
    </row>
    <row r="277" spans="1:15" s="132" customFormat="1">
      <c r="A277" s="132" t="s">
        <v>10304</v>
      </c>
      <c r="B277" s="132" t="s">
        <v>10304</v>
      </c>
      <c r="C277" s="132" t="s">
        <v>7895</v>
      </c>
      <c r="D277" s="132" t="s">
        <v>9823</v>
      </c>
      <c r="E277" s="132" t="s">
        <v>10082</v>
      </c>
      <c r="F277" s="132" t="s">
        <v>10305</v>
      </c>
      <c r="G277" s="132" t="s">
        <v>10305</v>
      </c>
      <c r="H277" s="132">
        <v>34887205262</v>
      </c>
      <c r="L277" s="132" t="s">
        <v>9649</v>
      </c>
      <c r="N277" s="260">
        <v>963.88</v>
      </c>
      <c r="O277" s="260">
        <v>650646.96</v>
      </c>
    </row>
    <row r="278" spans="1:15" s="132" customFormat="1">
      <c r="A278" s="132" t="s">
        <v>10306</v>
      </c>
      <c r="B278" s="132" t="s">
        <v>10306</v>
      </c>
      <c r="C278" s="132" t="s">
        <v>7895</v>
      </c>
      <c r="D278" s="132" t="s">
        <v>481</v>
      </c>
      <c r="E278" s="132" t="s">
        <v>132</v>
      </c>
      <c r="F278" s="132" t="s">
        <v>10307</v>
      </c>
      <c r="G278" s="132" t="s">
        <v>10307</v>
      </c>
      <c r="H278" s="132">
        <v>5887506710</v>
      </c>
      <c r="I278" s="132" t="s">
        <v>9689</v>
      </c>
      <c r="J278" s="132" t="s">
        <v>9602</v>
      </c>
      <c r="L278" s="132" t="s">
        <v>9649</v>
      </c>
      <c r="N278" s="260"/>
      <c r="O278" s="260"/>
    </row>
    <row r="279" spans="1:15" s="132" customFormat="1">
      <c r="A279" s="132" t="s">
        <v>10308</v>
      </c>
      <c r="B279" s="132" t="s">
        <v>10308</v>
      </c>
      <c r="C279" s="132" t="s">
        <v>7895</v>
      </c>
      <c r="D279" s="132" t="s">
        <v>9823</v>
      </c>
      <c r="E279" s="132" t="s">
        <v>10082</v>
      </c>
      <c r="F279" s="132" t="s">
        <v>10309</v>
      </c>
      <c r="G279" s="132" t="s">
        <v>10309</v>
      </c>
      <c r="H279" s="132">
        <v>34954671134</v>
      </c>
      <c r="L279" s="132" t="s">
        <v>9649</v>
      </c>
      <c r="N279" s="260">
        <v>6012.18</v>
      </c>
      <c r="O279" s="260">
        <v>507990.06</v>
      </c>
    </row>
    <row r="280" spans="1:15" s="132" customFormat="1">
      <c r="A280" s="132" t="s">
        <v>10310</v>
      </c>
      <c r="B280" s="132" t="s">
        <v>10310</v>
      </c>
      <c r="C280" s="132" t="s">
        <v>7895</v>
      </c>
      <c r="D280" s="132" t="s">
        <v>481</v>
      </c>
      <c r="E280" s="132" t="s">
        <v>132</v>
      </c>
      <c r="F280" s="132" t="s">
        <v>10311</v>
      </c>
      <c r="G280" s="132" t="s">
        <v>10311</v>
      </c>
      <c r="H280" s="132">
        <v>3581393942</v>
      </c>
      <c r="L280" s="132" t="s">
        <v>9649</v>
      </c>
      <c r="N280" s="260"/>
      <c r="O280" s="260"/>
    </row>
    <row r="281" spans="1:15" s="132" customFormat="1">
      <c r="A281" s="132" t="s">
        <v>10312</v>
      </c>
      <c r="B281" s="132" t="s">
        <v>10312</v>
      </c>
      <c r="C281" s="132" t="s">
        <v>7895</v>
      </c>
      <c r="D281" s="132" t="s">
        <v>9823</v>
      </c>
      <c r="E281" s="132" t="s">
        <v>10082</v>
      </c>
      <c r="F281" s="132" t="s">
        <v>10313</v>
      </c>
      <c r="G281" s="132" t="s">
        <v>10313</v>
      </c>
      <c r="H281" s="132">
        <v>9506621198</v>
      </c>
      <c r="L281" s="132" t="s">
        <v>9649</v>
      </c>
      <c r="N281" s="260">
        <v>963.88</v>
      </c>
      <c r="O281" s="260">
        <v>650646.96</v>
      </c>
    </row>
    <row r="282" spans="1:15" s="132" customFormat="1">
      <c r="A282" s="132" t="s">
        <v>10314</v>
      </c>
      <c r="B282" s="132" t="s">
        <v>10314</v>
      </c>
      <c r="C282" s="132" t="s">
        <v>7895</v>
      </c>
      <c r="D282" s="132" t="s">
        <v>481</v>
      </c>
      <c r="E282" s="132" t="s">
        <v>132</v>
      </c>
      <c r="F282" s="132" t="s">
        <v>10315</v>
      </c>
      <c r="G282" s="132" t="s">
        <v>10315</v>
      </c>
      <c r="H282" s="132">
        <v>6545729558</v>
      </c>
      <c r="L282" s="132" t="s">
        <v>9649</v>
      </c>
      <c r="N282" s="260"/>
      <c r="O282" s="260"/>
    </row>
    <row r="283" spans="1:15" s="132" customFormat="1">
      <c r="A283" s="132" t="s">
        <v>10316</v>
      </c>
      <c r="B283" s="132" t="s">
        <v>10316</v>
      </c>
      <c r="C283" s="132" t="s">
        <v>7895</v>
      </c>
      <c r="D283" s="132" t="s">
        <v>9823</v>
      </c>
      <c r="E283" s="132" t="s">
        <v>10082</v>
      </c>
      <c r="F283" s="132" t="s">
        <v>10317</v>
      </c>
      <c r="G283" s="132" t="s">
        <v>10317</v>
      </c>
      <c r="H283" s="132">
        <v>9505036190</v>
      </c>
      <c r="L283" s="132" t="s">
        <v>9649</v>
      </c>
      <c r="N283" s="260">
        <v>6012.18</v>
      </c>
      <c r="O283" s="260">
        <v>507990.06</v>
      </c>
    </row>
    <row r="284" spans="1:15" s="132" customFormat="1">
      <c r="A284" s="132" t="s">
        <v>10318</v>
      </c>
      <c r="B284" s="132" t="s">
        <v>10318</v>
      </c>
      <c r="C284" s="132" t="s">
        <v>7895</v>
      </c>
      <c r="D284" s="132" t="s">
        <v>9823</v>
      </c>
      <c r="E284" s="132" t="s">
        <v>10082</v>
      </c>
      <c r="F284" s="132" t="s">
        <v>10319</v>
      </c>
      <c r="G284" s="132" t="s">
        <v>10319</v>
      </c>
      <c r="H284" s="132">
        <v>42028386698</v>
      </c>
      <c r="L284" s="132" t="s">
        <v>9649</v>
      </c>
      <c r="N284" s="260">
        <v>963.88</v>
      </c>
      <c r="O284" s="260">
        <v>650646.96</v>
      </c>
    </row>
    <row r="285" spans="1:15" s="132" customFormat="1">
      <c r="A285" s="132" t="s">
        <v>10320</v>
      </c>
      <c r="B285" s="132" t="s">
        <v>10320</v>
      </c>
      <c r="C285" s="132" t="s">
        <v>7895</v>
      </c>
      <c r="D285" s="132" t="s">
        <v>481</v>
      </c>
      <c r="E285" s="132" t="s">
        <v>132</v>
      </c>
      <c r="F285" s="132" t="s">
        <v>10321</v>
      </c>
      <c r="G285" s="132" t="s">
        <v>10321</v>
      </c>
      <c r="H285" s="132">
        <v>36267623678</v>
      </c>
      <c r="L285" s="132" t="s">
        <v>9649</v>
      </c>
      <c r="N285" s="260"/>
      <c r="O285" s="260"/>
    </row>
    <row r="286" spans="1:15" s="132" customFormat="1">
      <c r="A286" s="132" t="s">
        <v>10322</v>
      </c>
      <c r="B286" s="132" t="s">
        <v>10322</v>
      </c>
      <c r="C286" s="132" t="s">
        <v>7895</v>
      </c>
      <c r="D286" s="132" t="s">
        <v>9823</v>
      </c>
      <c r="E286" s="132" t="s">
        <v>10082</v>
      </c>
      <c r="F286" s="132" t="s">
        <v>10323</v>
      </c>
      <c r="G286" s="132" t="s">
        <v>10323</v>
      </c>
      <c r="H286" s="132">
        <v>42027940838</v>
      </c>
      <c r="L286" s="132" t="s">
        <v>9649</v>
      </c>
      <c r="N286" s="260">
        <v>6012.18</v>
      </c>
      <c r="O286" s="260">
        <v>507990.06</v>
      </c>
    </row>
    <row r="287" spans="1:15" s="132" customFormat="1">
      <c r="A287" s="132" t="s">
        <v>10324</v>
      </c>
      <c r="B287" s="132" t="s">
        <v>10324</v>
      </c>
      <c r="C287" s="132" t="s">
        <v>7895</v>
      </c>
      <c r="D287" s="132" t="s">
        <v>481</v>
      </c>
      <c r="E287" s="132" t="s">
        <v>132</v>
      </c>
      <c r="F287" s="132" t="s">
        <v>10325</v>
      </c>
      <c r="G287" s="132" t="s">
        <v>10325</v>
      </c>
      <c r="H287" s="132">
        <v>5913603326</v>
      </c>
      <c r="I287" s="132" t="s">
        <v>9689</v>
      </c>
      <c r="J287" s="132" t="s">
        <v>9602</v>
      </c>
      <c r="L287" s="132" t="s">
        <v>9649</v>
      </c>
      <c r="N287" s="260"/>
      <c r="O287" s="260"/>
    </row>
    <row r="288" spans="1:15" s="132" customFormat="1">
      <c r="A288" s="132" t="s">
        <v>10326</v>
      </c>
      <c r="B288" s="132" t="s">
        <v>10326</v>
      </c>
      <c r="C288" s="132" t="s">
        <v>7895</v>
      </c>
      <c r="D288" s="132" t="s">
        <v>9823</v>
      </c>
      <c r="E288" s="132" t="s">
        <v>10082</v>
      </c>
      <c r="F288" s="132" t="s">
        <v>10327</v>
      </c>
      <c r="G288" s="132" t="s">
        <v>10327</v>
      </c>
      <c r="H288" s="132">
        <v>34825247390</v>
      </c>
      <c r="L288" s="132" t="s">
        <v>9649</v>
      </c>
      <c r="N288" s="260">
        <v>963.88</v>
      </c>
      <c r="O288" s="260">
        <v>650646.96</v>
      </c>
    </row>
    <row r="289" spans="1:15" s="132" customFormat="1">
      <c r="A289" s="132" t="s">
        <v>10328</v>
      </c>
      <c r="B289" s="132" t="s">
        <v>10328</v>
      </c>
      <c r="C289" s="132" t="s">
        <v>7895</v>
      </c>
      <c r="D289" s="132" t="s">
        <v>481</v>
      </c>
      <c r="E289" s="132" t="s">
        <v>132</v>
      </c>
      <c r="F289" s="132" t="s">
        <v>10329</v>
      </c>
      <c r="G289" s="132" t="s">
        <v>10329</v>
      </c>
      <c r="H289" s="132">
        <v>38913609494</v>
      </c>
      <c r="L289" s="132" t="s">
        <v>9649</v>
      </c>
      <c r="N289" s="260"/>
      <c r="O289" s="260"/>
    </row>
    <row r="290" spans="1:15" s="132" customFormat="1">
      <c r="A290" s="132" t="s">
        <v>10330</v>
      </c>
      <c r="B290" s="132" t="s">
        <v>10330</v>
      </c>
      <c r="C290" s="132" t="s">
        <v>7895</v>
      </c>
      <c r="D290" s="132" t="s">
        <v>9823</v>
      </c>
      <c r="E290" s="132" t="s">
        <v>10082</v>
      </c>
      <c r="F290" s="132" t="s">
        <v>10331</v>
      </c>
      <c r="G290" s="132" t="s">
        <v>10331</v>
      </c>
      <c r="H290" s="132">
        <v>34813630046</v>
      </c>
      <c r="L290" s="132" t="s">
        <v>9649</v>
      </c>
      <c r="N290" s="260">
        <v>6012.18</v>
      </c>
      <c r="O290" s="260">
        <v>507990.06</v>
      </c>
    </row>
    <row r="291" spans="1:15" s="132" customFormat="1">
      <c r="A291" s="132" t="s">
        <v>10332</v>
      </c>
      <c r="B291" s="132" t="s">
        <v>10332</v>
      </c>
      <c r="C291" s="132" t="s">
        <v>7895</v>
      </c>
      <c r="D291" s="132" t="s">
        <v>481</v>
      </c>
      <c r="E291" s="132" t="s">
        <v>132</v>
      </c>
      <c r="F291" s="132" t="s">
        <v>10333</v>
      </c>
      <c r="L291" s="132" t="s">
        <v>9649</v>
      </c>
      <c r="N291" s="260"/>
      <c r="O291" s="260"/>
    </row>
    <row r="292" spans="1:15" s="132" customFormat="1">
      <c r="A292" s="132" t="s">
        <v>10334</v>
      </c>
      <c r="B292" s="132" t="s">
        <v>10334</v>
      </c>
      <c r="C292" s="132" t="s">
        <v>7895</v>
      </c>
      <c r="D292" s="132" t="s">
        <v>9823</v>
      </c>
      <c r="E292" s="132" t="s">
        <v>10016</v>
      </c>
      <c r="F292" s="132" t="s">
        <v>10335</v>
      </c>
      <c r="G292" s="132" t="s">
        <v>10335</v>
      </c>
      <c r="H292" s="132">
        <v>20374732766</v>
      </c>
      <c r="L292" s="132" t="s">
        <v>9634</v>
      </c>
      <c r="N292" s="260">
        <v>963.88</v>
      </c>
      <c r="O292" s="260">
        <v>650646.96</v>
      </c>
    </row>
    <row r="293" spans="1:15" s="132" customFormat="1">
      <c r="A293" s="132" t="s">
        <v>10336</v>
      </c>
      <c r="B293" s="132" t="s">
        <v>10336</v>
      </c>
      <c r="C293" s="132" t="s">
        <v>7895</v>
      </c>
      <c r="D293" s="132" t="s">
        <v>481</v>
      </c>
      <c r="E293" s="132" t="s">
        <v>132</v>
      </c>
      <c r="F293" s="132" t="s">
        <v>10337</v>
      </c>
      <c r="G293" s="132" t="s">
        <v>10337</v>
      </c>
      <c r="H293" s="132">
        <v>310606214</v>
      </c>
      <c r="L293" s="132" t="s">
        <v>9649</v>
      </c>
      <c r="N293" s="260"/>
      <c r="O293" s="260"/>
    </row>
    <row r="294" spans="1:15" s="132" customFormat="1">
      <c r="A294" s="132" t="s">
        <v>10338</v>
      </c>
      <c r="B294" s="132" t="s">
        <v>10338</v>
      </c>
      <c r="C294" s="132" t="s">
        <v>7895</v>
      </c>
      <c r="D294" s="132" t="s">
        <v>9823</v>
      </c>
      <c r="E294" s="132" t="s">
        <v>10013</v>
      </c>
      <c r="F294" s="132" t="s">
        <v>10339</v>
      </c>
      <c r="G294" s="132" t="s">
        <v>10339</v>
      </c>
      <c r="H294" s="132">
        <v>12135289826</v>
      </c>
      <c r="L294" s="132" t="s">
        <v>9634</v>
      </c>
      <c r="N294" s="260">
        <v>6012.18</v>
      </c>
      <c r="O294" s="260">
        <v>507990.06</v>
      </c>
    </row>
    <row r="295" spans="1:15" s="132" customFormat="1">
      <c r="A295" s="132" t="s">
        <v>10340</v>
      </c>
      <c r="B295" s="132" t="s">
        <v>10340</v>
      </c>
      <c r="C295" s="132" t="s">
        <v>7895</v>
      </c>
      <c r="D295" s="132" t="s">
        <v>481</v>
      </c>
      <c r="E295" s="132" t="s">
        <v>132</v>
      </c>
      <c r="F295" s="132" t="s">
        <v>10341</v>
      </c>
      <c r="G295" s="132" t="s">
        <v>10341</v>
      </c>
      <c r="H295" s="132">
        <v>27681426686</v>
      </c>
      <c r="L295" s="132" t="s">
        <v>9649</v>
      </c>
      <c r="N295" s="260"/>
      <c r="O295" s="260"/>
    </row>
    <row r="296" spans="1:15" s="132" customFormat="1">
      <c r="A296" s="132" t="s">
        <v>10342</v>
      </c>
      <c r="B296" s="132" t="s">
        <v>10342</v>
      </c>
      <c r="C296" s="132" t="s">
        <v>7895</v>
      </c>
      <c r="D296" s="132" t="s">
        <v>9823</v>
      </c>
      <c r="E296" s="132" t="s">
        <v>10013</v>
      </c>
      <c r="F296" s="132" t="s">
        <v>10343</v>
      </c>
      <c r="G296" s="132" t="s">
        <v>10343</v>
      </c>
      <c r="H296" s="132">
        <v>11712026594</v>
      </c>
      <c r="L296" s="132" t="s">
        <v>9634</v>
      </c>
      <c r="N296" s="260">
        <v>963.88</v>
      </c>
      <c r="O296" s="260">
        <v>650646.96</v>
      </c>
    </row>
    <row r="297" spans="1:15" s="132" customFormat="1">
      <c r="A297" s="132" t="s">
        <v>10344</v>
      </c>
      <c r="B297" s="132" t="s">
        <v>10344</v>
      </c>
      <c r="C297" s="132" t="s">
        <v>7895</v>
      </c>
      <c r="D297" s="132" t="s">
        <v>481</v>
      </c>
      <c r="E297" s="132" t="s">
        <v>132</v>
      </c>
      <c r="F297" s="132" t="s">
        <v>10345</v>
      </c>
      <c r="G297" s="132" t="s">
        <v>10345</v>
      </c>
      <c r="H297" s="132">
        <v>12323017982</v>
      </c>
      <c r="L297" s="132" t="s">
        <v>9649</v>
      </c>
      <c r="N297" s="260"/>
      <c r="O297" s="260"/>
    </row>
    <row r="298" spans="1:15" s="132" customFormat="1">
      <c r="A298" s="132" t="s">
        <v>10346</v>
      </c>
      <c r="B298" s="132" t="s">
        <v>10346</v>
      </c>
      <c r="C298" s="132" t="s">
        <v>7895</v>
      </c>
      <c r="D298" s="132" t="s">
        <v>9823</v>
      </c>
      <c r="E298" s="132" t="s">
        <v>10013</v>
      </c>
      <c r="F298" s="132" t="s">
        <v>10347</v>
      </c>
      <c r="G298" s="132" t="s">
        <v>10347</v>
      </c>
      <c r="H298" s="132">
        <v>12158757794</v>
      </c>
      <c r="L298" s="132" t="s">
        <v>9634</v>
      </c>
      <c r="N298" s="260">
        <v>963.88</v>
      </c>
      <c r="O298" s="260">
        <v>650646.96</v>
      </c>
    </row>
    <row r="299" spans="1:15" s="132" customFormat="1">
      <c r="A299" s="132" t="s">
        <v>10348</v>
      </c>
      <c r="B299" s="132" t="s">
        <v>10348</v>
      </c>
      <c r="C299" s="132" t="s">
        <v>7895</v>
      </c>
      <c r="D299" s="132" t="s">
        <v>481</v>
      </c>
      <c r="E299" s="132" t="s">
        <v>132</v>
      </c>
      <c r="F299" s="132" t="s">
        <v>10349</v>
      </c>
      <c r="G299" s="132" t="s">
        <v>10349</v>
      </c>
      <c r="H299" s="132">
        <v>632340630</v>
      </c>
      <c r="L299" s="132" t="s">
        <v>9649</v>
      </c>
      <c r="N299" s="260"/>
      <c r="O299" s="260"/>
    </row>
    <row r="300" spans="1:15" s="132" customFormat="1">
      <c r="A300" s="132" t="s">
        <v>10350</v>
      </c>
      <c r="B300" s="132" t="s">
        <v>10350</v>
      </c>
      <c r="C300" s="132" t="s">
        <v>7895</v>
      </c>
      <c r="D300" s="132" t="s">
        <v>9823</v>
      </c>
      <c r="E300" s="132" t="s">
        <v>10013</v>
      </c>
      <c r="F300" s="132" t="s">
        <v>10351</v>
      </c>
      <c r="G300" s="132" t="s">
        <v>10351</v>
      </c>
      <c r="H300" s="132">
        <v>12165569570</v>
      </c>
      <c r="L300" s="132" t="s">
        <v>9634</v>
      </c>
      <c r="N300" s="260">
        <v>963.88</v>
      </c>
      <c r="O300" s="260">
        <v>650646.96</v>
      </c>
    </row>
    <row r="301" spans="1:15" s="132" customFormat="1">
      <c r="A301" s="132" t="s">
        <v>10352</v>
      </c>
      <c r="B301" s="132" t="s">
        <v>10352</v>
      </c>
      <c r="C301" s="132" t="s">
        <v>7895</v>
      </c>
      <c r="D301" s="132" t="s">
        <v>481</v>
      </c>
      <c r="E301" s="132" t="s">
        <v>132</v>
      </c>
      <c r="F301" s="132" t="s">
        <v>10353</v>
      </c>
      <c r="G301" s="132" t="s">
        <v>10353</v>
      </c>
      <c r="H301" s="132">
        <v>4206024470</v>
      </c>
      <c r="L301" s="132" t="s">
        <v>9649</v>
      </c>
      <c r="N301" s="260"/>
      <c r="O301" s="260"/>
    </row>
    <row r="302" spans="1:15" s="132" customFormat="1">
      <c r="A302" s="132" t="s">
        <v>10354</v>
      </c>
      <c r="B302" s="132" t="s">
        <v>10354</v>
      </c>
      <c r="C302" s="132" t="s">
        <v>7895</v>
      </c>
      <c r="D302" s="132" t="s">
        <v>9823</v>
      </c>
      <c r="E302" s="132" t="s">
        <v>10013</v>
      </c>
      <c r="F302" s="132" t="s">
        <v>10355</v>
      </c>
      <c r="G302" s="132" t="s">
        <v>10355</v>
      </c>
      <c r="H302" s="132">
        <v>12152132642</v>
      </c>
      <c r="L302" s="132" t="s">
        <v>9634</v>
      </c>
      <c r="N302" s="260">
        <v>6012.18</v>
      </c>
      <c r="O302" s="260">
        <v>507990.06</v>
      </c>
    </row>
    <row r="303" spans="1:15" s="132" customFormat="1">
      <c r="A303" s="132" t="s">
        <v>10356</v>
      </c>
      <c r="B303" s="132" t="s">
        <v>10356</v>
      </c>
      <c r="C303" s="132" t="s">
        <v>7895</v>
      </c>
      <c r="D303" s="132" t="s">
        <v>481</v>
      </c>
      <c r="E303" s="132" t="s">
        <v>132</v>
      </c>
      <c r="F303" s="132" t="s">
        <v>10357</v>
      </c>
      <c r="G303" s="132" t="s">
        <v>10357</v>
      </c>
      <c r="H303" s="132">
        <v>29858209022</v>
      </c>
      <c r="L303" s="132" t="s">
        <v>9649</v>
      </c>
      <c r="N303" s="260"/>
      <c r="O303" s="260"/>
    </row>
    <row r="304" spans="1:15" s="132" customFormat="1">
      <c r="A304" s="132" t="s">
        <v>10358</v>
      </c>
      <c r="B304" s="132" t="s">
        <v>10358</v>
      </c>
      <c r="C304" s="132" t="s">
        <v>7895</v>
      </c>
      <c r="D304" s="132" t="s">
        <v>9823</v>
      </c>
      <c r="E304" s="132" t="s">
        <v>10013</v>
      </c>
      <c r="F304" s="132" t="s">
        <v>10359</v>
      </c>
      <c r="G304" s="132" t="s">
        <v>10359</v>
      </c>
      <c r="H304" s="132">
        <v>19687973582</v>
      </c>
      <c r="L304" s="132" t="s">
        <v>9634</v>
      </c>
      <c r="N304" s="260">
        <v>963.88</v>
      </c>
      <c r="O304" s="260">
        <v>650646.96</v>
      </c>
    </row>
    <row r="305" spans="1:15" s="132" customFormat="1">
      <c r="A305" s="132" t="s">
        <v>10360</v>
      </c>
      <c r="B305" s="132" t="s">
        <v>10360</v>
      </c>
      <c r="C305" s="132" t="s">
        <v>7895</v>
      </c>
      <c r="D305" s="132" t="s">
        <v>481</v>
      </c>
      <c r="E305" s="132" t="s">
        <v>132</v>
      </c>
      <c r="F305" s="132" t="s">
        <v>10361</v>
      </c>
      <c r="G305" s="132" t="s">
        <v>10361</v>
      </c>
      <c r="H305" s="132">
        <v>29737276670</v>
      </c>
      <c r="I305" s="132" t="s">
        <v>9711</v>
      </c>
      <c r="J305" s="132" t="s">
        <v>9602</v>
      </c>
      <c r="L305" s="132" t="s">
        <v>9649</v>
      </c>
      <c r="N305" s="260"/>
      <c r="O305" s="260"/>
    </row>
    <row r="306" spans="1:15" s="132" customFormat="1">
      <c r="A306" s="132" t="s">
        <v>10362</v>
      </c>
      <c r="B306" s="132" t="s">
        <v>10362</v>
      </c>
      <c r="C306" s="132" t="s">
        <v>7895</v>
      </c>
      <c r="D306" s="132" t="s">
        <v>9823</v>
      </c>
      <c r="E306" s="132" t="s">
        <v>10013</v>
      </c>
      <c r="F306" s="132" t="s">
        <v>10363</v>
      </c>
      <c r="G306" s="132" t="s">
        <v>10363</v>
      </c>
      <c r="H306" s="132">
        <v>1213668210</v>
      </c>
      <c r="L306" s="132" t="s">
        <v>9634</v>
      </c>
      <c r="N306" s="260">
        <v>963.88</v>
      </c>
      <c r="O306" s="260">
        <v>650646.96</v>
      </c>
    </row>
    <row r="307" spans="1:15" s="132" customFormat="1">
      <c r="A307" s="132" t="s">
        <v>10364</v>
      </c>
      <c r="B307" s="132" t="s">
        <v>10364</v>
      </c>
      <c r="C307" s="132" t="s">
        <v>7895</v>
      </c>
      <c r="D307" s="132" t="s">
        <v>481</v>
      </c>
      <c r="E307" s="132" t="s">
        <v>132</v>
      </c>
      <c r="F307" s="132" t="s">
        <v>10365</v>
      </c>
      <c r="L307" s="132" t="s">
        <v>9649</v>
      </c>
      <c r="N307" s="260"/>
      <c r="O307" s="260"/>
    </row>
    <row r="308" spans="1:15" s="132" customFormat="1">
      <c r="A308" s="132" t="s">
        <v>10366</v>
      </c>
      <c r="B308" s="132" t="s">
        <v>10366</v>
      </c>
      <c r="C308" s="132" t="s">
        <v>7895</v>
      </c>
      <c r="D308" s="132" t="s">
        <v>481</v>
      </c>
      <c r="E308" s="132" t="s">
        <v>132</v>
      </c>
      <c r="F308" s="132" t="s">
        <v>10367</v>
      </c>
      <c r="G308" s="132" t="s">
        <v>10367</v>
      </c>
      <c r="H308" s="132">
        <v>38597512502</v>
      </c>
      <c r="I308" s="132" t="s">
        <v>10058</v>
      </c>
      <c r="J308" s="132" t="s">
        <v>9602</v>
      </c>
      <c r="L308" s="132" t="s">
        <v>9649</v>
      </c>
      <c r="N308" s="260"/>
      <c r="O308" s="260"/>
    </row>
    <row r="309" spans="1:15" s="132" customFormat="1">
      <c r="A309" s="132" t="s">
        <v>10368</v>
      </c>
      <c r="B309" s="132" t="s">
        <v>10368</v>
      </c>
      <c r="C309" s="132" t="s">
        <v>7895</v>
      </c>
      <c r="D309" s="132" t="s">
        <v>481</v>
      </c>
      <c r="E309" s="132" t="s">
        <v>132</v>
      </c>
      <c r="F309" s="132" t="s">
        <v>10369</v>
      </c>
      <c r="L309" s="132" t="s">
        <v>9649</v>
      </c>
      <c r="N309" s="260"/>
      <c r="O309" s="260"/>
    </row>
    <row r="310" spans="1:15" s="132" customFormat="1">
      <c r="A310" s="132" t="s">
        <v>10370</v>
      </c>
      <c r="B310" s="132" t="s">
        <v>10370</v>
      </c>
      <c r="C310" s="132" t="s">
        <v>7895</v>
      </c>
      <c r="D310" s="132" t="s">
        <v>9823</v>
      </c>
      <c r="E310" s="132" t="s">
        <v>10013</v>
      </c>
      <c r="F310" s="132" t="s">
        <v>10371</v>
      </c>
      <c r="G310" s="132" t="s">
        <v>10371</v>
      </c>
      <c r="H310" s="132">
        <v>12153858914</v>
      </c>
      <c r="L310" s="132" t="s">
        <v>9634</v>
      </c>
      <c r="N310" s="260">
        <v>6012.18</v>
      </c>
      <c r="O310" s="260">
        <v>507990.06</v>
      </c>
    </row>
    <row r="311" spans="1:15" s="132" customFormat="1">
      <c r="A311" s="132" t="s">
        <v>10372</v>
      </c>
      <c r="B311" s="132" t="s">
        <v>10372</v>
      </c>
      <c r="C311" s="132" t="s">
        <v>7895</v>
      </c>
      <c r="D311" s="132" t="s">
        <v>481</v>
      </c>
      <c r="E311" s="132" t="s">
        <v>132</v>
      </c>
      <c r="F311" s="132" t="s">
        <v>10373</v>
      </c>
      <c r="L311" s="132" t="s">
        <v>9649</v>
      </c>
      <c r="N311" s="260"/>
      <c r="O311" s="260"/>
    </row>
    <row r="312" spans="1:15" s="132" customFormat="1">
      <c r="A312" s="132" t="s">
        <v>10374</v>
      </c>
      <c r="B312" s="132" t="s">
        <v>10374</v>
      </c>
      <c r="C312" s="132" t="s">
        <v>7895</v>
      </c>
      <c r="D312" s="132" t="s">
        <v>481</v>
      </c>
      <c r="E312" s="132" t="s">
        <v>132</v>
      </c>
      <c r="F312" s="132" t="s">
        <v>10375</v>
      </c>
      <c r="L312" s="132" t="s">
        <v>9649</v>
      </c>
      <c r="N312" s="260"/>
      <c r="O312" s="260"/>
    </row>
    <row r="313" spans="1:15" s="132" customFormat="1">
      <c r="A313" s="132" t="s">
        <v>10376</v>
      </c>
      <c r="B313" s="132" t="s">
        <v>10376</v>
      </c>
      <c r="C313" s="132" t="s">
        <v>7895</v>
      </c>
      <c r="D313" s="132" t="s">
        <v>9823</v>
      </c>
      <c r="E313" s="132" t="s">
        <v>10013</v>
      </c>
      <c r="F313" s="132" t="s">
        <v>10377</v>
      </c>
      <c r="G313" s="132" t="s">
        <v>10377</v>
      </c>
      <c r="H313" s="132">
        <v>11715151250</v>
      </c>
      <c r="L313" s="132" t="s">
        <v>9634</v>
      </c>
      <c r="N313" s="260">
        <v>963.88</v>
      </c>
      <c r="O313" s="260">
        <v>650646.96</v>
      </c>
    </row>
    <row r="314" spans="1:15" s="132" customFormat="1">
      <c r="A314" s="132" t="s">
        <v>10378</v>
      </c>
      <c r="B314" s="132" t="s">
        <v>10378</v>
      </c>
      <c r="C314" s="132" t="s">
        <v>7895</v>
      </c>
      <c r="D314" s="132" t="s">
        <v>481</v>
      </c>
      <c r="E314" s="132" t="s">
        <v>132</v>
      </c>
      <c r="F314" s="132" t="s">
        <v>10379</v>
      </c>
      <c r="L314" s="132" t="s">
        <v>9649</v>
      </c>
      <c r="N314" s="260"/>
      <c r="O314" s="260"/>
    </row>
    <row r="315" spans="1:15" s="132" customFormat="1">
      <c r="A315" s="132" t="s">
        <v>10380</v>
      </c>
      <c r="B315" s="132" t="s">
        <v>10380</v>
      </c>
      <c r="C315" s="132" t="s">
        <v>7895</v>
      </c>
      <c r="D315" s="132" t="s">
        <v>9823</v>
      </c>
      <c r="E315" s="132" t="s">
        <v>10082</v>
      </c>
      <c r="F315" s="132" t="s">
        <v>10381</v>
      </c>
      <c r="G315" s="132" t="s">
        <v>10381</v>
      </c>
      <c r="H315" s="132">
        <v>38710090154</v>
      </c>
      <c r="L315" s="132" t="s">
        <v>9649</v>
      </c>
      <c r="N315" s="260">
        <v>4819.38</v>
      </c>
      <c r="O315" s="260">
        <v>650646.96</v>
      </c>
    </row>
    <row r="316" spans="1:15" s="132" customFormat="1">
      <c r="A316" s="132" t="s">
        <v>10382</v>
      </c>
      <c r="B316" s="132" t="s">
        <v>10382</v>
      </c>
      <c r="C316" s="132" t="s">
        <v>7895</v>
      </c>
      <c r="D316" s="132" t="s">
        <v>9823</v>
      </c>
      <c r="E316" s="132" t="s">
        <v>10013</v>
      </c>
      <c r="F316" s="132" t="s">
        <v>10383</v>
      </c>
      <c r="G316" s="132" t="s">
        <v>10383</v>
      </c>
      <c r="H316" s="132">
        <v>12141820370</v>
      </c>
      <c r="L316" s="132" t="s">
        <v>9634</v>
      </c>
      <c r="N316" s="260">
        <v>6012.18</v>
      </c>
      <c r="O316" s="260">
        <v>507990.06</v>
      </c>
    </row>
    <row r="317" spans="1:15" s="132" customFormat="1">
      <c r="A317" s="132" t="s">
        <v>10384</v>
      </c>
      <c r="B317" s="132" t="s">
        <v>10384</v>
      </c>
      <c r="C317" s="132" t="s">
        <v>7895</v>
      </c>
      <c r="D317" s="132" t="s">
        <v>481</v>
      </c>
      <c r="E317" s="132" t="s">
        <v>132</v>
      </c>
      <c r="F317" s="132" t="s">
        <v>10385</v>
      </c>
      <c r="L317" s="132" t="s">
        <v>9649</v>
      </c>
      <c r="N317" s="260"/>
      <c r="O317" s="260"/>
    </row>
    <row r="318" spans="1:15" s="132" customFormat="1">
      <c r="A318" s="132" t="s">
        <v>10386</v>
      </c>
      <c r="B318" s="132" t="s">
        <v>10386</v>
      </c>
      <c r="C318" s="132" t="s">
        <v>7895</v>
      </c>
      <c r="D318" s="132" t="s">
        <v>9823</v>
      </c>
      <c r="E318" s="132" t="s">
        <v>10082</v>
      </c>
      <c r="F318" s="132" t="s">
        <v>10387</v>
      </c>
      <c r="G318" s="132" t="s">
        <v>10387</v>
      </c>
      <c r="H318" s="132">
        <v>34828606622</v>
      </c>
      <c r="I318" s="132" t="s">
        <v>10388</v>
      </c>
      <c r="J318" s="132" t="s">
        <v>9602</v>
      </c>
      <c r="L318" s="132" t="s">
        <v>9649</v>
      </c>
      <c r="N318" s="260">
        <v>963.88</v>
      </c>
      <c r="O318" s="260">
        <v>650646.96</v>
      </c>
    </row>
    <row r="319" spans="1:15" s="132" customFormat="1">
      <c r="A319" s="132" t="s">
        <v>10389</v>
      </c>
      <c r="B319" s="132" t="s">
        <v>10389</v>
      </c>
      <c r="C319" s="132" t="s">
        <v>7895</v>
      </c>
      <c r="D319" s="132" t="s">
        <v>481</v>
      </c>
      <c r="E319" s="132" t="s">
        <v>132</v>
      </c>
      <c r="F319" s="132" t="s">
        <v>10390</v>
      </c>
      <c r="G319" s="132" t="s">
        <v>10390</v>
      </c>
      <c r="H319" s="132">
        <v>27473931542</v>
      </c>
      <c r="L319" s="132" t="s">
        <v>9649</v>
      </c>
      <c r="N319" s="260"/>
      <c r="O319" s="260"/>
    </row>
    <row r="320" spans="1:15" s="132" customFormat="1">
      <c r="A320" s="132" t="s">
        <v>10391</v>
      </c>
      <c r="B320" s="132" t="s">
        <v>10391</v>
      </c>
      <c r="C320" s="132" t="s">
        <v>7895</v>
      </c>
      <c r="D320" s="132" t="s">
        <v>9823</v>
      </c>
      <c r="E320" s="132" t="s">
        <v>10082</v>
      </c>
      <c r="F320" s="132" t="s">
        <v>10392</v>
      </c>
      <c r="G320" s="132" t="s">
        <v>10392</v>
      </c>
      <c r="H320" s="132">
        <v>9506855774</v>
      </c>
      <c r="L320" s="132" t="s">
        <v>9649</v>
      </c>
      <c r="N320" s="260">
        <v>4819.38</v>
      </c>
      <c r="O320" s="260">
        <v>650646.96</v>
      </c>
    </row>
    <row r="321" spans="1:15" s="132" customFormat="1">
      <c r="A321" s="132" t="s">
        <v>10393</v>
      </c>
      <c r="B321" s="132" t="s">
        <v>10393</v>
      </c>
      <c r="C321" s="132" t="s">
        <v>7895</v>
      </c>
      <c r="D321" s="132" t="s">
        <v>481</v>
      </c>
      <c r="E321" s="132" t="s">
        <v>132</v>
      </c>
      <c r="F321" s="132" t="s">
        <v>10394</v>
      </c>
      <c r="G321" s="132" t="s">
        <v>10394</v>
      </c>
      <c r="H321" s="132">
        <v>3710724374</v>
      </c>
      <c r="L321" s="132" t="s">
        <v>9649</v>
      </c>
      <c r="N321" s="260"/>
      <c r="O321" s="260"/>
    </row>
    <row r="322" spans="1:15" s="132" customFormat="1">
      <c r="A322" s="132" t="s">
        <v>10395</v>
      </c>
      <c r="B322" s="132" t="s">
        <v>10395</v>
      </c>
      <c r="C322" s="132" t="s">
        <v>7895</v>
      </c>
      <c r="D322" s="132" t="s">
        <v>9823</v>
      </c>
      <c r="E322" s="132" t="s">
        <v>10082</v>
      </c>
      <c r="F322" s="132" t="s">
        <v>10396</v>
      </c>
      <c r="G322" s="132" t="s">
        <v>10396</v>
      </c>
      <c r="H322" s="132">
        <v>9504941582</v>
      </c>
      <c r="L322" s="132" t="s">
        <v>9649</v>
      </c>
      <c r="N322" s="260">
        <v>963.88</v>
      </c>
      <c r="O322" s="260">
        <v>650646.96</v>
      </c>
    </row>
    <row r="323" spans="1:15" s="132" customFormat="1">
      <c r="A323" s="132" t="s">
        <v>10397</v>
      </c>
      <c r="B323" s="132" t="s">
        <v>10397</v>
      </c>
      <c r="C323" s="132" t="s">
        <v>7895</v>
      </c>
      <c r="D323" s="132" t="s">
        <v>481</v>
      </c>
      <c r="E323" s="132" t="s">
        <v>10035</v>
      </c>
      <c r="F323" s="132" t="s">
        <v>10398</v>
      </c>
      <c r="G323" s="132" t="s">
        <v>10398</v>
      </c>
      <c r="H323" s="132">
        <v>20969681150</v>
      </c>
      <c r="L323" s="132" t="s">
        <v>10038</v>
      </c>
      <c r="N323" s="260"/>
      <c r="O323" s="260"/>
    </row>
    <row r="324" spans="1:15" s="132" customFormat="1">
      <c r="A324" s="132" t="s">
        <v>10399</v>
      </c>
      <c r="B324" s="132" t="s">
        <v>10399</v>
      </c>
      <c r="C324" s="132" t="s">
        <v>7895</v>
      </c>
      <c r="D324" s="132" t="s">
        <v>9823</v>
      </c>
      <c r="E324" s="132" t="s">
        <v>10082</v>
      </c>
      <c r="F324" s="132" t="s">
        <v>10400</v>
      </c>
      <c r="G324" s="132" t="s">
        <v>10400</v>
      </c>
      <c r="H324" s="132">
        <v>15552155414</v>
      </c>
      <c r="L324" s="132" t="s">
        <v>9649</v>
      </c>
      <c r="N324" s="260">
        <v>4819.38</v>
      </c>
      <c r="O324" s="260">
        <v>650646.96</v>
      </c>
    </row>
    <row r="325" spans="1:15" s="132" customFormat="1">
      <c r="A325" s="132" t="s">
        <v>10401</v>
      </c>
      <c r="B325" s="132" t="s">
        <v>10401</v>
      </c>
      <c r="C325" s="132" t="s">
        <v>7895</v>
      </c>
      <c r="D325" s="132" t="s">
        <v>481</v>
      </c>
      <c r="E325" s="132" t="s">
        <v>132</v>
      </c>
      <c r="F325" s="132" t="s">
        <v>10402</v>
      </c>
      <c r="G325" s="132" t="s">
        <v>10402</v>
      </c>
      <c r="H325" s="132">
        <v>28251407126</v>
      </c>
      <c r="L325" s="132" t="s">
        <v>9649</v>
      </c>
      <c r="N325" s="260"/>
      <c r="O325" s="260"/>
    </row>
    <row r="326" spans="1:15" s="132" customFormat="1">
      <c r="A326" s="132" t="s">
        <v>10403</v>
      </c>
      <c r="B326" s="132" t="s">
        <v>10403</v>
      </c>
      <c r="C326" s="132" t="s">
        <v>7895</v>
      </c>
      <c r="D326" s="132" t="s">
        <v>9823</v>
      </c>
      <c r="E326" s="132" t="s">
        <v>10082</v>
      </c>
      <c r="F326" s="132" t="s">
        <v>10404</v>
      </c>
      <c r="G326" s="132" t="s">
        <v>10404</v>
      </c>
      <c r="H326" s="132">
        <v>34806911582</v>
      </c>
      <c r="L326" s="132" t="s">
        <v>9649</v>
      </c>
      <c r="N326" s="260">
        <v>963.88</v>
      </c>
      <c r="O326" s="260">
        <v>650646.96</v>
      </c>
    </row>
    <row r="327" spans="1:15" s="132" customFormat="1">
      <c r="A327" s="132" t="s">
        <v>10405</v>
      </c>
      <c r="B327" s="132" t="s">
        <v>10405</v>
      </c>
      <c r="C327" s="132" t="s">
        <v>7895</v>
      </c>
      <c r="D327" s="132" t="s">
        <v>481</v>
      </c>
      <c r="E327" s="132" t="s">
        <v>132</v>
      </c>
      <c r="F327" s="132" t="s">
        <v>10406</v>
      </c>
      <c r="G327" s="132" t="s">
        <v>10406</v>
      </c>
      <c r="H327" s="132">
        <v>19544277782</v>
      </c>
      <c r="L327" s="132" t="s">
        <v>9649</v>
      </c>
      <c r="N327" s="260"/>
      <c r="O327" s="260"/>
    </row>
    <row r="328" spans="1:15" s="132" customFormat="1">
      <c r="A328" s="132" t="s">
        <v>10407</v>
      </c>
      <c r="B328" s="132" t="s">
        <v>10407</v>
      </c>
      <c r="C328" s="132" t="s">
        <v>7895</v>
      </c>
      <c r="D328" s="132" t="s">
        <v>9823</v>
      </c>
      <c r="E328" s="132" t="s">
        <v>10082</v>
      </c>
      <c r="F328" s="132" t="s">
        <v>10408</v>
      </c>
      <c r="G328" s="132" t="s">
        <v>10408</v>
      </c>
      <c r="H328" s="132">
        <v>4634088698</v>
      </c>
      <c r="L328" s="132" t="s">
        <v>9649</v>
      </c>
      <c r="N328" s="260">
        <v>4819.38</v>
      </c>
      <c r="O328" s="260">
        <v>650646.96</v>
      </c>
    </row>
    <row r="329" spans="1:15" s="132" customFormat="1">
      <c r="A329" s="132" t="s">
        <v>10409</v>
      </c>
      <c r="B329" s="132" t="s">
        <v>10409</v>
      </c>
      <c r="C329" s="132" t="s">
        <v>7895</v>
      </c>
      <c r="D329" s="132" t="s">
        <v>481</v>
      </c>
      <c r="E329" s="132" t="s">
        <v>10035</v>
      </c>
      <c r="F329" s="132" t="s">
        <v>10410</v>
      </c>
      <c r="G329" s="132" t="s">
        <v>10410</v>
      </c>
      <c r="H329" s="132">
        <v>14499800318</v>
      </c>
      <c r="L329" s="132" t="s">
        <v>10038</v>
      </c>
      <c r="N329" s="260"/>
      <c r="O329" s="260"/>
    </row>
    <row r="330" spans="1:15" s="132" customFormat="1">
      <c r="A330" s="132" t="s">
        <v>10411</v>
      </c>
      <c r="B330" s="132" t="s">
        <v>10411</v>
      </c>
      <c r="C330" s="132" t="s">
        <v>7895</v>
      </c>
      <c r="D330" s="132" t="s">
        <v>9823</v>
      </c>
      <c r="E330" s="132" t="s">
        <v>10082</v>
      </c>
      <c r="F330" s="132" t="s">
        <v>10412</v>
      </c>
      <c r="G330" s="132" t="s">
        <v>10412</v>
      </c>
      <c r="H330" s="132">
        <v>4640759210</v>
      </c>
      <c r="L330" s="132" t="s">
        <v>9649</v>
      </c>
      <c r="N330" s="260">
        <v>1566.3</v>
      </c>
      <c r="O330" s="260">
        <v>507990.06</v>
      </c>
    </row>
    <row r="331" spans="1:15" s="132" customFormat="1">
      <c r="A331" s="132" t="s">
        <v>10413</v>
      </c>
      <c r="B331" s="132" t="s">
        <v>10413</v>
      </c>
      <c r="C331" s="132" t="s">
        <v>7895</v>
      </c>
      <c r="D331" s="132" t="s">
        <v>481</v>
      </c>
      <c r="E331" s="132" t="s">
        <v>132</v>
      </c>
      <c r="F331" s="132" t="s">
        <v>10414</v>
      </c>
      <c r="G331" s="132" t="s">
        <v>10414</v>
      </c>
      <c r="H331" s="132">
        <v>34004278550</v>
      </c>
      <c r="L331" s="132" t="s">
        <v>9649</v>
      </c>
      <c r="N331" s="260"/>
      <c r="O331" s="260"/>
    </row>
    <row r="332" spans="1:15" s="132" customFormat="1">
      <c r="A332" s="132" t="s">
        <v>10415</v>
      </c>
      <c r="B332" s="132" t="s">
        <v>10415</v>
      </c>
      <c r="C332" s="132" t="s">
        <v>9792</v>
      </c>
      <c r="D332" s="132" t="s">
        <v>481</v>
      </c>
      <c r="E332" s="132" t="s">
        <v>9793</v>
      </c>
      <c r="F332" s="132" t="s">
        <v>10416</v>
      </c>
      <c r="I332" s="132" t="s">
        <v>10417</v>
      </c>
      <c r="J332" s="132" t="s">
        <v>9602</v>
      </c>
      <c r="N332" s="260"/>
      <c r="O332" s="260"/>
    </row>
    <row r="333" spans="1:15" s="132" customFormat="1">
      <c r="A333" s="132" t="s">
        <v>10418</v>
      </c>
      <c r="B333" s="132" t="s">
        <v>10418</v>
      </c>
      <c r="C333" s="132" t="s">
        <v>9792</v>
      </c>
      <c r="D333" s="132" t="s">
        <v>481</v>
      </c>
      <c r="E333" s="132" t="s">
        <v>9793</v>
      </c>
      <c r="F333" s="132" t="s">
        <v>10419</v>
      </c>
      <c r="I333" s="132" t="s">
        <v>10417</v>
      </c>
      <c r="J333" s="132" t="s">
        <v>9602</v>
      </c>
      <c r="N333" s="260"/>
      <c r="O333" s="260"/>
    </row>
    <row r="334" spans="1:15" s="132" customFormat="1">
      <c r="A334" s="132" t="s">
        <v>10420</v>
      </c>
      <c r="B334" s="132" t="s">
        <v>10420</v>
      </c>
      <c r="C334" s="132" t="s">
        <v>9792</v>
      </c>
      <c r="D334" s="132" t="s">
        <v>481</v>
      </c>
      <c r="E334" s="132" t="s">
        <v>9793</v>
      </c>
      <c r="F334" s="132" t="s">
        <v>10421</v>
      </c>
      <c r="I334" s="132" t="s">
        <v>9696</v>
      </c>
      <c r="J334" s="132" t="s">
        <v>9602</v>
      </c>
      <c r="N334" s="260"/>
      <c r="O334" s="260"/>
    </row>
    <row r="335" spans="1:15" s="132" customFormat="1">
      <c r="A335" s="132" t="s">
        <v>10422</v>
      </c>
      <c r="B335" s="132" t="s">
        <v>10422</v>
      </c>
      <c r="C335" s="132" t="s">
        <v>9792</v>
      </c>
      <c r="D335" s="132" t="s">
        <v>481</v>
      </c>
      <c r="E335" s="132" t="s">
        <v>9793</v>
      </c>
      <c r="F335" s="132" t="s">
        <v>10423</v>
      </c>
      <c r="N335" s="260"/>
      <c r="O335" s="260"/>
    </row>
    <row r="336" spans="1:15" s="132" customFormat="1">
      <c r="A336" s="132" t="s">
        <v>10424</v>
      </c>
      <c r="B336" s="132" t="s">
        <v>10424</v>
      </c>
      <c r="C336" s="132" t="s">
        <v>9792</v>
      </c>
      <c r="D336" s="132" t="s">
        <v>481</v>
      </c>
      <c r="E336" s="132" t="s">
        <v>9793</v>
      </c>
      <c r="F336" s="132" t="s">
        <v>10425</v>
      </c>
      <c r="N336" s="260"/>
      <c r="O336" s="260"/>
    </row>
    <row r="337" spans="1:17" s="187" customFormat="1">
      <c r="A337" s="132" t="s">
        <v>10426</v>
      </c>
      <c r="B337" s="132" t="s">
        <v>10426</v>
      </c>
      <c r="C337" s="132" t="s">
        <v>9792</v>
      </c>
      <c r="D337" s="132" t="s">
        <v>481</v>
      </c>
      <c r="E337" s="132" t="s">
        <v>9793</v>
      </c>
      <c r="F337" s="132" t="s">
        <v>10427</v>
      </c>
      <c r="G337" s="132"/>
      <c r="H337" s="132"/>
      <c r="I337" s="132"/>
      <c r="J337" s="132"/>
      <c r="K337" s="132"/>
      <c r="L337" s="132"/>
      <c r="M337" s="132"/>
      <c r="N337" s="260"/>
      <c r="O337" s="260"/>
      <c r="P337" s="132"/>
      <c r="Q337" s="132"/>
    </row>
    <row r="338" spans="1:17" s="132" customFormat="1">
      <c r="A338" s="132" t="s">
        <v>10428</v>
      </c>
      <c r="B338" s="132" t="s">
        <v>10428</v>
      </c>
      <c r="C338" s="132" t="s">
        <v>9792</v>
      </c>
      <c r="D338" s="132" t="s">
        <v>481</v>
      </c>
      <c r="E338" s="132" t="s">
        <v>9793</v>
      </c>
      <c r="F338" s="132" t="s">
        <v>10429</v>
      </c>
      <c r="I338" s="132" t="s">
        <v>9772</v>
      </c>
      <c r="J338" s="132" t="s">
        <v>9602</v>
      </c>
      <c r="N338" s="260"/>
      <c r="O338" s="260"/>
    </row>
    <row r="339" spans="1:17" s="132" customFormat="1">
      <c r="A339" s="132" t="s">
        <v>10430</v>
      </c>
      <c r="B339" s="132" t="s">
        <v>10430</v>
      </c>
      <c r="C339" s="132" t="s">
        <v>9792</v>
      </c>
      <c r="D339" s="132" t="s">
        <v>481</v>
      </c>
      <c r="E339" s="132" t="s">
        <v>9793</v>
      </c>
      <c r="F339" s="132" t="s">
        <v>10431</v>
      </c>
      <c r="I339" s="132" t="s">
        <v>9772</v>
      </c>
      <c r="J339" s="132" t="s">
        <v>9602</v>
      </c>
      <c r="N339" s="260"/>
      <c r="O339" s="260"/>
    </row>
    <row r="340" spans="1:17" s="132" customFormat="1">
      <c r="A340" s="187" t="s">
        <v>10432</v>
      </c>
      <c r="B340" s="187" t="s">
        <v>10432</v>
      </c>
      <c r="C340" s="187" t="s">
        <v>7895</v>
      </c>
      <c r="D340" s="187" t="s">
        <v>9823</v>
      </c>
      <c r="E340" s="187" t="s">
        <v>10013</v>
      </c>
      <c r="F340" s="187" t="s">
        <v>10433</v>
      </c>
      <c r="G340" s="187" t="s">
        <v>10433</v>
      </c>
      <c r="H340" s="187">
        <v>11713659554</v>
      </c>
      <c r="I340" s="187"/>
      <c r="J340" s="187" t="s">
        <v>10434</v>
      </c>
      <c r="K340" s="187"/>
      <c r="L340" s="132" t="s">
        <v>9634</v>
      </c>
      <c r="N340" s="260">
        <v>4819.38</v>
      </c>
      <c r="O340" s="260">
        <v>650646.96</v>
      </c>
    </row>
    <row r="341" spans="1:17" s="132" customFormat="1">
      <c r="A341" s="132" t="s">
        <v>10435</v>
      </c>
      <c r="B341" s="132" t="s">
        <v>10435</v>
      </c>
      <c r="C341" s="132" t="s">
        <v>7895</v>
      </c>
      <c r="D341" s="132" t="s">
        <v>481</v>
      </c>
      <c r="E341" s="132" t="s">
        <v>132</v>
      </c>
      <c r="F341" s="132" t="s">
        <v>10436</v>
      </c>
      <c r="L341" s="132" t="s">
        <v>9649</v>
      </c>
      <c r="N341" s="260"/>
      <c r="O341" s="260"/>
    </row>
    <row r="342" spans="1:17" s="132" customFormat="1">
      <c r="A342" s="132" t="s">
        <v>10437</v>
      </c>
      <c r="B342" s="132" t="s">
        <v>10437</v>
      </c>
      <c r="C342" s="132" t="s">
        <v>7895</v>
      </c>
      <c r="D342" s="132" t="s">
        <v>481</v>
      </c>
      <c r="E342" s="132" t="s">
        <v>132</v>
      </c>
      <c r="F342" s="132" t="s">
        <v>10438</v>
      </c>
      <c r="G342" s="132" t="s">
        <v>10438</v>
      </c>
      <c r="H342" s="132">
        <v>13983255830</v>
      </c>
      <c r="L342" s="132" t="s">
        <v>9649</v>
      </c>
      <c r="N342" s="260"/>
      <c r="O342" s="260"/>
    </row>
    <row r="343" spans="1:17" s="132" customFormat="1">
      <c r="A343" s="132" t="s">
        <v>10439</v>
      </c>
      <c r="B343" s="132" t="s">
        <v>10439</v>
      </c>
      <c r="C343" s="132" t="s">
        <v>7895</v>
      </c>
      <c r="D343" s="132" t="s">
        <v>9823</v>
      </c>
      <c r="E343" s="132" t="s">
        <v>10082</v>
      </c>
      <c r="F343" s="132" t="s">
        <v>10440</v>
      </c>
      <c r="G343" s="132" t="s">
        <v>10440</v>
      </c>
      <c r="H343" s="132">
        <v>34909133582</v>
      </c>
      <c r="L343" s="132" t="s">
        <v>9649</v>
      </c>
      <c r="N343" s="260">
        <v>963.88</v>
      </c>
      <c r="O343" s="260">
        <v>650646.96</v>
      </c>
    </row>
    <row r="344" spans="1:17" s="132" customFormat="1">
      <c r="A344" s="132" t="s">
        <v>10441</v>
      </c>
      <c r="B344" s="132" t="s">
        <v>10441</v>
      </c>
      <c r="C344" s="132" t="s">
        <v>7895</v>
      </c>
      <c r="D344" s="132" t="s">
        <v>481</v>
      </c>
      <c r="E344" s="132" t="s">
        <v>132</v>
      </c>
      <c r="F344" s="132" t="s">
        <v>10442</v>
      </c>
      <c r="G344" s="132" t="s">
        <v>10442</v>
      </c>
      <c r="H344" s="132">
        <v>4326174166</v>
      </c>
      <c r="J344" s="132" t="s">
        <v>9602</v>
      </c>
      <c r="L344" s="132" t="s">
        <v>9649</v>
      </c>
      <c r="N344" s="260"/>
      <c r="O344" s="260"/>
    </row>
    <row r="345" spans="1:17" s="132" customFormat="1">
      <c r="A345" s="132" t="s">
        <v>10443</v>
      </c>
      <c r="B345" s="132" t="s">
        <v>10443</v>
      </c>
      <c r="C345" s="132" t="s">
        <v>7895</v>
      </c>
      <c r="D345" s="132" t="s">
        <v>9823</v>
      </c>
      <c r="E345" s="132" t="s">
        <v>10082</v>
      </c>
      <c r="F345" s="132" t="s">
        <v>10444</v>
      </c>
      <c r="G345" s="132" t="s">
        <v>10444</v>
      </c>
      <c r="H345" s="132">
        <v>15515390486</v>
      </c>
      <c r="L345" s="132" t="s">
        <v>9649</v>
      </c>
      <c r="N345" s="260">
        <v>4819.38</v>
      </c>
      <c r="O345" s="260">
        <v>650646.96</v>
      </c>
    </row>
    <row r="346" spans="1:17" s="132" customFormat="1">
      <c r="A346" s="132" t="s">
        <v>10445</v>
      </c>
      <c r="B346" s="132" t="s">
        <v>10445</v>
      </c>
      <c r="C346" s="132" t="s">
        <v>7895</v>
      </c>
      <c r="D346" s="132" t="s">
        <v>481</v>
      </c>
      <c r="E346" s="132" t="s">
        <v>132</v>
      </c>
      <c r="F346" s="132" t="s">
        <v>10446</v>
      </c>
      <c r="G346" s="132" t="s">
        <v>10446</v>
      </c>
      <c r="H346" s="132">
        <v>36233128982</v>
      </c>
      <c r="L346" s="132" t="s">
        <v>9649</v>
      </c>
      <c r="N346" s="260"/>
      <c r="O346" s="260"/>
    </row>
    <row r="347" spans="1:17" s="132" customFormat="1">
      <c r="A347" s="132" t="s">
        <v>10447</v>
      </c>
      <c r="B347" s="132" t="s">
        <v>10447</v>
      </c>
      <c r="C347" s="132" t="s">
        <v>7895</v>
      </c>
      <c r="D347" s="132" t="s">
        <v>9823</v>
      </c>
      <c r="E347" s="132" t="s">
        <v>10082</v>
      </c>
      <c r="F347" s="132" t="s">
        <v>10448</v>
      </c>
      <c r="G347" s="132" t="s">
        <v>10448</v>
      </c>
      <c r="H347" s="132">
        <v>9945142238</v>
      </c>
      <c r="L347" s="132" t="s">
        <v>9649</v>
      </c>
      <c r="N347" s="260">
        <v>963.88</v>
      </c>
      <c r="O347" s="260">
        <v>650646.96</v>
      </c>
    </row>
    <row r="348" spans="1:17" s="132" customFormat="1">
      <c r="A348" s="132" t="s">
        <v>10449</v>
      </c>
      <c r="B348" s="132" t="s">
        <v>10449</v>
      </c>
      <c r="C348" s="132" t="s">
        <v>7895</v>
      </c>
      <c r="D348" s="132" t="s">
        <v>481</v>
      </c>
      <c r="E348" s="132" t="s">
        <v>132</v>
      </c>
      <c r="F348" s="132" t="s">
        <v>10450</v>
      </c>
      <c r="G348" s="132" t="s">
        <v>10450</v>
      </c>
      <c r="H348" s="132">
        <v>36736827518</v>
      </c>
      <c r="L348" s="132" t="s">
        <v>9649</v>
      </c>
      <c r="N348" s="260"/>
      <c r="O348" s="260"/>
    </row>
    <row r="349" spans="1:17" s="132" customFormat="1">
      <c r="A349" s="132" t="s">
        <v>10451</v>
      </c>
      <c r="B349" s="132" t="s">
        <v>10451</v>
      </c>
      <c r="C349" s="132" t="s">
        <v>7895</v>
      </c>
      <c r="D349" s="132" t="s">
        <v>9823</v>
      </c>
      <c r="E349" s="132" t="s">
        <v>10016</v>
      </c>
      <c r="F349" s="132" t="s">
        <v>10452</v>
      </c>
      <c r="G349" s="132" t="s">
        <v>10452</v>
      </c>
      <c r="H349" s="132">
        <v>19553225726</v>
      </c>
      <c r="L349" s="132" t="s">
        <v>9634</v>
      </c>
      <c r="N349" s="260">
        <v>4819.38</v>
      </c>
      <c r="O349" s="260">
        <v>650646.96</v>
      </c>
    </row>
    <row r="350" spans="1:17" s="132" customFormat="1">
      <c r="A350" s="132" t="s">
        <v>10453</v>
      </c>
      <c r="B350" s="132" t="s">
        <v>10453</v>
      </c>
      <c r="C350" s="132" t="s">
        <v>7895</v>
      </c>
      <c r="D350" s="132" t="s">
        <v>481</v>
      </c>
      <c r="E350" s="132" t="s">
        <v>132</v>
      </c>
      <c r="F350" s="132" t="s">
        <v>10454</v>
      </c>
      <c r="G350" s="132" t="s">
        <v>10454</v>
      </c>
      <c r="H350" s="132">
        <v>17367495446</v>
      </c>
      <c r="L350" s="132" t="s">
        <v>9649</v>
      </c>
      <c r="N350" s="260"/>
      <c r="O350" s="260"/>
    </row>
    <row r="351" spans="1:17" s="132" customFormat="1">
      <c r="A351" s="132" t="s">
        <v>10455</v>
      </c>
      <c r="B351" s="132" t="s">
        <v>10455</v>
      </c>
      <c r="C351" s="132" t="s">
        <v>7895</v>
      </c>
      <c r="D351" s="132" t="s">
        <v>9823</v>
      </c>
      <c r="E351" s="132" t="s">
        <v>10082</v>
      </c>
      <c r="F351" s="132" t="s">
        <v>10456</v>
      </c>
      <c r="G351" s="132" t="s">
        <v>10456</v>
      </c>
      <c r="H351" s="132">
        <v>9501630302</v>
      </c>
      <c r="L351" s="132" t="s">
        <v>9649</v>
      </c>
      <c r="N351" s="260">
        <v>1566.3</v>
      </c>
      <c r="O351" s="260">
        <v>507990.06</v>
      </c>
    </row>
    <row r="352" spans="1:17" s="132" customFormat="1">
      <c r="A352" s="132" t="s">
        <v>10457</v>
      </c>
      <c r="B352" s="132" t="s">
        <v>10457</v>
      </c>
      <c r="C352" s="132" t="s">
        <v>7895</v>
      </c>
      <c r="D352" s="132" t="s">
        <v>9823</v>
      </c>
      <c r="E352" s="132" t="s">
        <v>10013</v>
      </c>
      <c r="F352" s="132" t="s">
        <v>10458</v>
      </c>
      <c r="G352" s="132" t="s">
        <v>10458</v>
      </c>
      <c r="H352" s="132">
        <v>19666045262</v>
      </c>
      <c r="I352" s="132" t="s">
        <v>10459</v>
      </c>
      <c r="J352" s="132" t="s">
        <v>9602</v>
      </c>
      <c r="L352" s="132" t="s">
        <v>9634</v>
      </c>
      <c r="N352" s="260">
        <v>4819.38</v>
      </c>
      <c r="O352" s="260">
        <v>650646.96</v>
      </c>
    </row>
    <row r="353" spans="1:15" s="132" customFormat="1">
      <c r="A353" s="132" t="s">
        <v>10460</v>
      </c>
      <c r="B353" s="132" t="s">
        <v>10460</v>
      </c>
      <c r="C353" s="132" t="s">
        <v>7895</v>
      </c>
      <c r="D353" s="132" t="s">
        <v>481</v>
      </c>
      <c r="E353" s="132" t="s">
        <v>132</v>
      </c>
      <c r="F353" s="132" t="s">
        <v>10461</v>
      </c>
      <c r="L353" s="132" t="s">
        <v>9649</v>
      </c>
      <c r="N353" s="260"/>
      <c r="O353" s="260"/>
    </row>
    <row r="354" spans="1:15" s="132" customFormat="1">
      <c r="A354" s="132" t="s">
        <v>10462</v>
      </c>
      <c r="B354" s="132" t="s">
        <v>10462</v>
      </c>
      <c r="C354" s="132" t="s">
        <v>7895</v>
      </c>
      <c r="D354" s="132" t="s">
        <v>9823</v>
      </c>
      <c r="E354" s="132" t="s">
        <v>10013</v>
      </c>
      <c r="F354" s="132" t="s">
        <v>10463</v>
      </c>
      <c r="G354" s="132" t="s">
        <v>10463</v>
      </c>
      <c r="H354" s="132">
        <v>12150453262</v>
      </c>
      <c r="L354" s="132" t="s">
        <v>9634</v>
      </c>
      <c r="N354" s="260">
        <v>963.88</v>
      </c>
      <c r="O354" s="260">
        <v>650646.96</v>
      </c>
    </row>
    <row r="355" spans="1:15" s="132" customFormat="1">
      <c r="A355" s="132" t="s">
        <v>10464</v>
      </c>
      <c r="B355" s="132" t="s">
        <v>10464</v>
      </c>
      <c r="C355" s="132" t="s">
        <v>7895</v>
      </c>
      <c r="D355" s="132" t="s">
        <v>481</v>
      </c>
      <c r="E355" s="132" t="s">
        <v>132</v>
      </c>
      <c r="F355" s="132" t="s">
        <v>10465</v>
      </c>
      <c r="L355" s="132" t="s">
        <v>9649</v>
      </c>
      <c r="N355" s="260"/>
      <c r="O355" s="260"/>
    </row>
    <row r="356" spans="1:15" s="132" customFormat="1">
      <c r="A356" s="132" t="s">
        <v>10466</v>
      </c>
      <c r="B356" s="132" t="s">
        <v>10466</v>
      </c>
      <c r="C356" s="132" t="s">
        <v>7895</v>
      </c>
      <c r="D356" s="132" t="s">
        <v>9823</v>
      </c>
      <c r="E356" s="132" t="s">
        <v>10082</v>
      </c>
      <c r="F356" s="132" t="s">
        <v>10467</v>
      </c>
      <c r="G356" s="132" t="s">
        <v>10467</v>
      </c>
      <c r="H356" s="132">
        <v>42026261222</v>
      </c>
      <c r="L356" s="132" t="s">
        <v>9649</v>
      </c>
      <c r="N356" s="260"/>
      <c r="O356" s="260"/>
    </row>
    <row r="357" spans="1:15" s="132" customFormat="1">
      <c r="A357" s="132" t="s">
        <v>10468</v>
      </c>
      <c r="B357" s="132" t="s">
        <v>10468</v>
      </c>
      <c r="C357" s="132" t="s">
        <v>7895</v>
      </c>
      <c r="D357" s="132" t="s">
        <v>481</v>
      </c>
      <c r="E357" s="132" t="s">
        <v>132</v>
      </c>
      <c r="F357" s="132" t="s">
        <v>10469</v>
      </c>
      <c r="G357" s="132" t="s">
        <v>10469</v>
      </c>
      <c r="H357" s="132">
        <v>12296921366</v>
      </c>
      <c r="I357" s="132" t="s">
        <v>10101</v>
      </c>
      <c r="J357" s="132" t="s">
        <v>9602</v>
      </c>
      <c r="L357" s="132" t="s">
        <v>9649</v>
      </c>
      <c r="N357" s="260"/>
      <c r="O357" s="260"/>
    </row>
    <row r="358" spans="1:15" s="132" customFormat="1">
      <c r="A358" s="132" t="s">
        <v>10470</v>
      </c>
      <c r="B358" s="132" t="s">
        <v>10470</v>
      </c>
      <c r="C358" s="132" t="s">
        <v>7895</v>
      </c>
      <c r="D358" s="132" t="s">
        <v>9823</v>
      </c>
      <c r="E358" s="132" t="s">
        <v>10082</v>
      </c>
      <c r="F358" s="132" t="s">
        <v>10471</v>
      </c>
      <c r="G358" s="132" t="s">
        <v>10471</v>
      </c>
      <c r="H358" s="132">
        <v>4662735482</v>
      </c>
      <c r="L358" s="132" t="s">
        <v>9649</v>
      </c>
      <c r="N358" s="260"/>
      <c r="O358" s="260"/>
    </row>
    <row r="359" spans="1:15" s="132" customFormat="1">
      <c r="A359" s="132" t="s">
        <v>10472</v>
      </c>
      <c r="B359" s="132" t="s">
        <v>10472</v>
      </c>
      <c r="C359" s="132" t="s">
        <v>7895</v>
      </c>
      <c r="D359" s="132" t="s">
        <v>481</v>
      </c>
      <c r="E359" s="132" t="s">
        <v>132</v>
      </c>
      <c r="F359" s="132" t="s">
        <v>10473</v>
      </c>
      <c r="I359" s="132" t="s">
        <v>9997</v>
      </c>
      <c r="J359" s="132" t="s">
        <v>9602</v>
      </c>
      <c r="L359" s="132" t="s">
        <v>9649</v>
      </c>
      <c r="N359" s="260"/>
      <c r="O359" s="260"/>
    </row>
    <row r="360" spans="1:15" s="132" customFormat="1">
      <c r="A360" s="132" t="s">
        <v>10474</v>
      </c>
      <c r="B360" s="132" t="s">
        <v>10474</v>
      </c>
      <c r="C360" s="132" t="s">
        <v>7895</v>
      </c>
      <c r="D360" s="132" t="s">
        <v>9823</v>
      </c>
      <c r="E360" s="132" t="s">
        <v>10082</v>
      </c>
      <c r="F360" s="132" t="s">
        <v>10475</v>
      </c>
      <c r="G360" s="132" t="s">
        <v>10475</v>
      </c>
      <c r="H360" s="132">
        <v>15506572502</v>
      </c>
      <c r="L360" s="132" t="s">
        <v>9649</v>
      </c>
      <c r="N360" s="260"/>
      <c r="O360" s="260"/>
    </row>
    <row r="361" spans="1:15" s="132" customFormat="1">
      <c r="A361" s="132" t="s">
        <v>10476</v>
      </c>
      <c r="B361" s="132" t="s">
        <v>10476</v>
      </c>
      <c r="C361" s="132" t="s">
        <v>7895</v>
      </c>
      <c r="D361" s="132" t="s">
        <v>481</v>
      </c>
      <c r="E361" s="132" t="s">
        <v>132</v>
      </c>
      <c r="F361" s="132" t="s">
        <v>10477</v>
      </c>
      <c r="G361" s="132" t="s">
        <v>10477</v>
      </c>
      <c r="H361" s="132">
        <v>25470149654</v>
      </c>
      <c r="I361" s="132" t="s">
        <v>10459</v>
      </c>
      <c r="J361" s="132" t="s">
        <v>9602</v>
      </c>
      <c r="L361" s="132" t="s">
        <v>9649</v>
      </c>
      <c r="N361" s="260"/>
      <c r="O361" s="260"/>
    </row>
    <row r="362" spans="1:15" s="132" customFormat="1">
      <c r="A362" s="132" t="s">
        <v>10478</v>
      </c>
      <c r="B362" s="132" t="s">
        <v>10478</v>
      </c>
      <c r="C362" s="132" t="s">
        <v>7895</v>
      </c>
      <c r="D362" s="132" t="s">
        <v>481</v>
      </c>
      <c r="E362" s="132" t="s">
        <v>132</v>
      </c>
      <c r="F362" s="132" t="s">
        <v>10479</v>
      </c>
      <c r="I362" s="132" t="s">
        <v>10104</v>
      </c>
      <c r="J362" s="132" t="s">
        <v>9602</v>
      </c>
      <c r="L362" s="132" t="s">
        <v>9649</v>
      </c>
      <c r="N362" s="260"/>
      <c r="O362" s="260"/>
    </row>
    <row r="363" spans="1:15" s="132" customFormat="1">
      <c r="A363" s="132" t="s">
        <v>10480</v>
      </c>
      <c r="B363" s="132" t="s">
        <v>10480</v>
      </c>
      <c r="C363" s="132" t="s">
        <v>7895</v>
      </c>
      <c r="D363" s="132" t="s">
        <v>481</v>
      </c>
      <c r="E363" s="132" t="s">
        <v>132</v>
      </c>
      <c r="F363" s="132" t="s">
        <v>10481</v>
      </c>
      <c r="G363" s="230"/>
      <c r="L363" s="132" t="s">
        <v>9649</v>
      </c>
      <c r="N363" s="260"/>
      <c r="O363" s="260"/>
    </row>
    <row r="364" spans="1:15" s="132" customFormat="1">
      <c r="A364" s="132" t="s">
        <v>10482</v>
      </c>
      <c r="B364" s="132" t="s">
        <v>10482</v>
      </c>
      <c r="C364" s="132" t="s">
        <v>7895</v>
      </c>
      <c r="D364" s="132" t="s">
        <v>9823</v>
      </c>
      <c r="E364" s="132" t="s">
        <v>10016</v>
      </c>
      <c r="F364" s="132" t="s">
        <v>10483</v>
      </c>
      <c r="G364" s="132" t="s">
        <v>10483</v>
      </c>
      <c r="H364" s="132">
        <v>14355812018</v>
      </c>
      <c r="L364" s="132" t="s">
        <v>9634</v>
      </c>
      <c r="N364" s="260"/>
      <c r="O364" s="260"/>
    </row>
    <row r="365" spans="1:15" s="132" customFormat="1">
      <c r="A365" s="132" t="s">
        <v>10484</v>
      </c>
      <c r="B365" s="132" t="s">
        <v>10484</v>
      </c>
      <c r="C365" s="132" t="s">
        <v>7895</v>
      </c>
      <c r="D365" s="132" t="s">
        <v>481</v>
      </c>
      <c r="E365" s="132" t="s">
        <v>132</v>
      </c>
      <c r="F365" s="132" t="s">
        <v>10485</v>
      </c>
      <c r="I365" s="132" t="s">
        <v>10486</v>
      </c>
      <c r="J365" s="132" t="s">
        <v>9602</v>
      </c>
      <c r="L365" s="132" t="s">
        <v>9649</v>
      </c>
      <c r="N365" s="260"/>
      <c r="O365" s="260"/>
    </row>
    <row r="366" spans="1:15" s="132" customFormat="1">
      <c r="A366" s="132" t="s">
        <v>10487</v>
      </c>
      <c r="B366" s="132" t="s">
        <v>10487</v>
      </c>
      <c r="C366" s="132" t="s">
        <v>7895</v>
      </c>
      <c r="D366" s="132" t="s">
        <v>9823</v>
      </c>
      <c r="E366" s="132" t="s">
        <v>10013</v>
      </c>
      <c r="F366" s="132" t="s">
        <v>10488</v>
      </c>
      <c r="G366" s="132" t="s">
        <v>10488</v>
      </c>
      <c r="H366" s="132">
        <v>12130063085</v>
      </c>
      <c r="L366" s="132" t="s">
        <v>9634</v>
      </c>
      <c r="N366" s="260"/>
      <c r="O366" s="260"/>
    </row>
    <row r="367" spans="1:15" s="132" customFormat="1">
      <c r="A367" s="132" t="s">
        <v>10489</v>
      </c>
      <c r="B367" s="132" t="s">
        <v>10489</v>
      </c>
      <c r="C367" s="132" t="s">
        <v>9792</v>
      </c>
      <c r="D367" s="132" t="s">
        <v>481</v>
      </c>
      <c r="E367" s="132" t="s">
        <v>9793</v>
      </c>
      <c r="F367" s="132" t="s">
        <v>10490</v>
      </c>
      <c r="N367" s="260"/>
      <c r="O367" s="260"/>
    </row>
    <row r="368" spans="1:15" s="132" customFormat="1">
      <c r="A368" s="132" t="s">
        <v>10491</v>
      </c>
      <c r="B368" s="132" t="s">
        <v>10491</v>
      </c>
      <c r="C368" s="132" t="s">
        <v>7895</v>
      </c>
      <c r="D368" s="132" t="s">
        <v>9823</v>
      </c>
      <c r="E368" s="132" t="s">
        <v>10016</v>
      </c>
      <c r="F368" s="132" t="s">
        <v>10492</v>
      </c>
      <c r="G368" s="132" t="s">
        <v>10492</v>
      </c>
      <c r="H368" s="132">
        <v>10991734382</v>
      </c>
      <c r="L368" s="132" t="s">
        <v>9634</v>
      </c>
      <c r="N368" s="260"/>
      <c r="O368" s="260"/>
    </row>
    <row r="369" spans="1:17" s="132" customFormat="1">
      <c r="A369" s="132" t="s">
        <v>10493</v>
      </c>
      <c r="B369" s="132" t="s">
        <v>10493</v>
      </c>
      <c r="C369" s="132" t="s">
        <v>7895</v>
      </c>
      <c r="D369" s="132" t="s">
        <v>481</v>
      </c>
      <c r="E369" s="132" t="s">
        <v>132</v>
      </c>
      <c r="F369" s="132" t="s">
        <v>10494</v>
      </c>
      <c r="L369" s="132" t="s">
        <v>9649</v>
      </c>
      <c r="N369" s="260"/>
      <c r="O369" s="260"/>
    </row>
    <row r="370" spans="1:17" s="132" customFormat="1">
      <c r="A370" s="132" t="s">
        <v>10495</v>
      </c>
      <c r="B370" s="132" t="s">
        <v>10495</v>
      </c>
      <c r="C370" s="132" t="s">
        <v>7895</v>
      </c>
      <c r="D370" s="132" t="s">
        <v>10496</v>
      </c>
      <c r="E370" s="132" t="s">
        <v>10013</v>
      </c>
      <c r="F370" s="132" t="s">
        <v>10497</v>
      </c>
      <c r="G370" s="132" t="s">
        <v>10497</v>
      </c>
      <c r="H370" s="132">
        <v>19689653198</v>
      </c>
      <c r="L370" s="132" t="s">
        <v>9634</v>
      </c>
      <c r="N370" s="260"/>
      <c r="O370" s="260"/>
    </row>
    <row r="371" spans="1:17" s="132" customFormat="1">
      <c r="A371" s="132" t="s">
        <v>10498</v>
      </c>
      <c r="B371" s="132" t="s">
        <v>10498</v>
      </c>
      <c r="C371" s="132" t="s">
        <v>7895</v>
      </c>
      <c r="D371" s="132" t="s">
        <v>481</v>
      </c>
      <c r="E371" s="132" t="s">
        <v>132</v>
      </c>
      <c r="F371" s="132" t="s">
        <v>10499</v>
      </c>
      <c r="G371" s="132" t="s">
        <v>10499</v>
      </c>
      <c r="H371" s="132">
        <v>19006471478</v>
      </c>
      <c r="L371" s="132" t="s">
        <v>9649</v>
      </c>
      <c r="N371" s="260"/>
      <c r="O371" s="260"/>
    </row>
    <row r="372" spans="1:17" s="132" customFormat="1">
      <c r="A372" s="132" t="s">
        <v>10500</v>
      </c>
      <c r="B372" s="132" t="s">
        <v>10500</v>
      </c>
      <c r="C372" s="132" t="s">
        <v>7895</v>
      </c>
      <c r="D372" s="132" t="s">
        <v>9823</v>
      </c>
      <c r="E372" s="132" t="s">
        <v>10013</v>
      </c>
      <c r="F372" s="132" t="s">
        <v>10501</v>
      </c>
      <c r="G372" s="132" t="s">
        <v>10501</v>
      </c>
      <c r="H372" s="132">
        <v>11696628818</v>
      </c>
      <c r="L372" s="132" t="s">
        <v>9634</v>
      </c>
      <c r="N372" s="260"/>
      <c r="O372" s="260"/>
    </row>
    <row r="373" spans="1:17" s="132" customFormat="1">
      <c r="A373" s="132" t="s">
        <v>10502</v>
      </c>
      <c r="B373" s="132" t="s">
        <v>10502</v>
      </c>
      <c r="C373" s="132" t="s">
        <v>7895</v>
      </c>
      <c r="D373" s="132" t="s">
        <v>481</v>
      </c>
      <c r="E373" s="132" t="s">
        <v>10248</v>
      </c>
      <c r="F373" s="132" t="s">
        <v>10503</v>
      </c>
      <c r="G373" s="132" t="s">
        <v>10503</v>
      </c>
      <c r="H373" s="132">
        <v>10490125286</v>
      </c>
      <c r="N373" s="260"/>
      <c r="O373" s="260"/>
    </row>
    <row r="374" spans="1:17" s="132" customFormat="1">
      <c r="A374" s="132" t="s">
        <v>10504</v>
      </c>
      <c r="B374" s="132" t="s">
        <v>10504</v>
      </c>
      <c r="C374" s="132" t="s">
        <v>7895</v>
      </c>
      <c r="D374" s="132" t="s">
        <v>9823</v>
      </c>
      <c r="E374" s="132" t="s">
        <v>10013</v>
      </c>
      <c r="F374" s="132" t="s">
        <v>10505</v>
      </c>
      <c r="G374" s="132" t="s">
        <v>10505</v>
      </c>
      <c r="H374" s="132">
        <v>12148680098</v>
      </c>
      <c r="L374" s="132" t="s">
        <v>9634</v>
      </c>
      <c r="N374" s="260">
        <v>6012.18</v>
      </c>
      <c r="O374" s="260">
        <v>507990.06</v>
      </c>
      <c r="P374" s="187"/>
      <c r="Q374" s="187"/>
    </row>
    <row r="375" spans="1:17" s="132" customFormat="1">
      <c r="A375" s="132" t="s">
        <v>10506</v>
      </c>
      <c r="B375" s="132" t="s">
        <v>10506</v>
      </c>
      <c r="C375" s="132" t="s">
        <v>7895</v>
      </c>
      <c r="D375" s="132" t="s">
        <v>481</v>
      </c>
      <c r="E375" s="132" t="s">
        <v>132</v>
      </c>
      <c r="F375" s="132" t="s">
        <v>10507</v>
      </c>
      <c r="L375" s="132" t="s">
        <v>9649</v>
      </c>
      <c r="N375" s="260"/>
      <c r="O375" s="260"/>
    </row>
    <row r="376" spans="1:17" s="132" customFormat="1">
      <c r="A376" s="132" t="s">
        <v>10508</v>
      </c>
      <c r="B376" s="132" t="s">
        <v>10508</v>
      </c>
      <c r="C376" s="132" t="s">
        <v>7895</v>
      </c>
      <c r="D376" s="132" t="s">
        <v>10496</v>
      </c>
      <c r="E376" s="132" t="s">
        <v>10082</v>
      </c>
      <c r="F376" s="132" t="s">
        <v>10509</v>
      </c>
      <c r="G376" s="132" t="s">
        <v>10509</v>
      </c>
      <c r="H376" s="132">
        <v>42027660902</v>
      </c>
      <c r="L376" s="132" t="s">
        <v>9649</v>
      </c>
      <c r="N376" s="260">
        <v>963.88</v>
      </c>
      <c r="O376" s="260">
        <v>650646.96</v>
      </c>
    </row>
    <row r="377" spans="1:17" s="132" customFormat="1">
      <c r="A377" s="132" t="s">
        <v>10510</v>
      </c>
      <c r="B377" s="132" t="s">
        <v>10510</v>
      </c>
      <c r="C377" s="132" t="s">
        <v>7895</v>
      </c>
      <c r="D377" s="132" t="s">
        <v>481</v>
      </c>
      <c r="E377" s="132" t="s">
        <v>132</v>
      </c>
      <c r="F377" s="132" t="s">
        <v>10511</v>
      </c>
      <c r="G377" s="132" t="s">
        <v>10511</v>
      </c>
      <c r="H377" s="132">
        <v>7943356694</v>
      </c>
      <c r="L377" s="132" t="s">
        <v>9649</v>
      </c>
      <c r="N377" s="260"/>
      <c r="O377" s="260"/>
    </row>
    <row r="378" spans="1:17" s="132" customFormat="1">
      <c r="A378" s="132" t="s">
        <v>10512</v>
      </c>
      <c r="B378" s="132" t="s">
        <v>10512</v>
      </c>
      <c r="C378" s="132" t="s">
        <v>7895</v>
      </c>
      <c r="D378" s="132" t="s">
        <v>9823</v>
      </c>
      <c r="E378" s="132" t="s">
        <v>10082</v>
      </c>
      <c r="F378" s="132" t="s">
        <v>10513</v>
      </c>
      <c r="G378" s="132" t="s">
        <v>10513</v>
      </c>
      <c r="H378" s="132">
        <v>4650931514</v>
      </c>
      <c r="L378" s="132" t="s">
        <v>9649</v>
      </c>
      <c r="N378" s="260">
        <v>963.88</v>
      </c>
      <c r="O378" s="260">
        <v>650646.96</v>
      </c>
    </row>
    <row r="379" spans="1:17" s="132" customFormat="1">
      <c r="A379" s="132" t="s">
        <v>10514</v>
      </c>
      <c r="B379" s="132" t="s">
        <v>10514</v>
      </c>
      <c r="C379" s="132" t="s">
        <v>7895</v>
      </c>
      <c r="D379" s="132" t="s">
        <v>481</v>
      </c>
      <c r="E379" s="132" t="s">
        <v>132</v>
      </c>
      <c r="F379" s="132" t="s">
        <v>10515</v>
      </c>
      <c r="G379" s="132" t="s">
        <v>10515</v>
      </c>
      <c r="H379" s="132">
        <v>15252858902</v>
      </c>
      <c r="L379" s="132" t="s">
        <v>9649</v>
      </c>
      <c r="N379" s="260"/>
      <c r="O379" s="260"/>
    </row>
    <row r="380" spans="1:17" s="132" customFormat="1">
      <c r="A380" s="132" t="s">
        <v>10516</v>
      </c>
      <c r="B380" s="132" t="s">
        <v>10516</v>
      </c>
      <c r="C380" s="132" t="s">
        <v>7895</v>
      </c>
      <c r="D380" s="132" t="s">
        <v>9823</v>
      </c>
      <c r="E380" s="132" t="s">
        <v>10082</v>
      </c>
      <c r="F380" s="132" t="s">
        <v>10517</v>
      </c>
      <c r="G380" s="132" t="s">
        <v>10517</v>
      </c>
      <c r="H380" s="132">
        <v>34788107918</v>
      </c>
      <c r="L380" s="132" t="s">
        <v>9649</v>
      </c>
      <c r="N380" s="260">
        <v>4819.38</v>
      </c>
      <c r="O380" s="260">
        <v>650646.96</v>
      </c>
    </row>
    <row r="381" spans="1:17" s="132" customFormat="1">
      <c r="A381" s="132" t="s">
        <v>10518</v>
      </c>
      <c r="B381" s="132" t="s">
        <v>10518</v>
      </c>
      <c r="C381" s="132" t="s">
        <v>7895</v>
      </c>
      <c r="D381" s="132" t="s">
        <v>481</v>
      </c>
      <c r="E381" s="132" t="s">
        <v>9808</v>
      </c>
      <c r="F381" s="132" t="s">
        <v>10519</v>
      </c>
      <c r="G381" s="132" t="s">
        <v>10519</v>
      </c>
      <c r="H381" s="132">
        <v>15707989730</v>
      </c>
      <c r="N381" s="260"/>
      <c r="O381" s="260"/>
    </row>
    <row r="382" spans="1:17" s="132" customFormat="1">
      <c r="A382" s="132" t="s">
        <v>10520</v>
      </c>
      <c r="B382" s="132" t="s">
        <v>10520</v>
      </c>
      <c r="C382" s="132" t="s">
        <v>7895</v>
      </c>
      <c r="D382" s="132" t="s">
        <v>9823</v>
      </c>
      <c r="E382" s="132" t="s">
        <v>10082</v>
      </c>
      <c r="F382" s="132" t="s">
        <v>10521</v>
      </c>
      <c r="G382" s="132" t="s">
        <v>10521</v>
      </c>
      <c r="H382" s="132">
        <v>15501720278</v>
      </c>
      <c r="L382" s="132" t="s">
        <v>9649</v>
      </c>
      <c r="N382" s="260">
        <v>963.88</v>
      </c>
      <c r="O382" s="260">
        <v>650646.96</v>
      </c>
    </row>
    <row r="383" spans="1:17" s="132" customFormat="1">
      <c r="A383" s="132" t="s">
        <v>10522</v>
      </c>
      <c r="B383" s="132" t="s">
        <v>10522</v>
      </c>
      <c r="C383" s="132" t="s">
        <v>7895</v>
      </c>
      <c r="D383" s="132" t="s">
        <v>481</v>
      </c>
      <c r="E383" s="132" t="s">
        <v>132</v>
      </c>
      <c r="F383" s="132" t="s">
        <v>10523</v>
      </c>
      <c r="G383" s="132" t="s">
        <v>10523</v>
      </c>
      <c r="H383" s="132">
        <v>43483751318</v>
      </c>
      <c r="L383" s="132" t="s">
        <v>9649</v>
      </c>
      <c r="N383" s="260"/>
      <c r="O383" s="260"/>
    </row>
    <row r="384" spans="1:17" s="132" customFormat="1">
      <c r="A384" s="132" t="s">
        <v>10524</v>
      </c>
      <c r="B384" s="132" t="s">
        <v>10524</v>
      </c>
      <c r="C384" s="132" t="s">
        <v>7895</v>
      </c>
      <c r="D384" s="132" t="s">
        <v>9823</v>
      </c>
      <c r="E384" s="132" t="s">
        <v>10013</v>
      </c>
      <c r="F384" s="132" t="s">
        <v>10525</v>
      </c>
      <c r="G384" s="132" t="s">
        <v>10525</v>
      </c>
      <c r="H384" s="132">
        <v>11698355090</v>
      </c>
      <c r="L384" s="132" t="s">
        <v>9634</v>
      </c>
      <c r="N384" s="260">
        <v>4819.38</v>
      </c>
      <c r="O384" s="260">
        <v>650646.96</v>
      </c>
    </row>
    <row r="385" spans="1:15" s="132" customFormat="1">
      <c r="A385" s="132" t="s">
        <v>10526</v>
      </c>
      <c r="B385" s="132" t="s">
        <v>10526</v>
      </c>
      <c r="C385" s="132" t="s">
        <v>7895</v>
      </c>
      <c r="D385" s="132" t="s">
        <v>481</v>
      </c>
      <c r="E385" s="132" t="s">
        <v>132</v>
      </c>
      <c r="F385" s="132" t="s">
        <v>10527</v>
      </c>
      <c r="G385" s="132" t="s">
        <v>10527</v>
      </c>
      <c r="H385" s="132">
        <v>7929639830</v>
      </c>
      <c r="L385" s="132" t="s">
        <v>9649</v>
      </c>
      <c r="N385" s="260"/>
      <c r="O385" s="260"/>
    </row>
    <row r="386" spans="1:15" s="132" customFormat="1">
      <c r="A386" s="132" t="s">
        <v>10528</v>
      </c>
      <c r="B386" s="132" t="s">
        <v>10528</v>
      </c>
      <c r="C386" s="132" t="s">
        <v>9792</v>
      </c>
      <c r="D386" s="132" t="s">
        <v>481</v>
      </c>
      <c r="E386" s="132" t="s">
        <v>9793</v>
      </c>
      <c r="F386" s="132" t="s">
        <v>10529</v>
      </c>
      <c r="N386" s="260"/>
      <c r="O386" s="260"/>
    </row>
    <row r="387" spans="1:15" s="132" customFormat="1">
      <c r="A387" s="132" t="s">
        <v>10530</v>
      </c>
      <c r="B387" s="132" t="s">
        <v>10530</v>
      </c>
      <c r="C387" s="132" t="s">
        <v>9792</v>
      </c>
      <c r="D387" s="132" t="s">
        <v>481</v>
      </c>
      <c r="E387" s="132" t="s">
        <v>9793</v>
      </c>
      <c r="F387" s="132" t="s">
        <v>10531</v>
      </c>
      <c r="N387" s="260"/>
      <c r="O387" s="260"/>
    </row>
    <row r="388" spans="1:15" s="132" customFormat="1">
      <c r="A388" s="132" t="s">
        <v>10532</v>
      </c>
      <c r="B388" s="132" t="s">
        <v>10532</v>
      </c>
      <c r="C388" s="132" t="s">
        <v>7895</v>
      </c>
      <c r="D388" s="132" t="s">
        <v>7047</v>
      </c>
      <c r="E388" s="132" t="s">
        <v>9699</v>
      </c>
      <c r="F388" s="132" t="s">
        <v>10533</v>
      </c>
      <c r="G388" s="132" t="s">
        <v>10533</v>
      </c>
      <c r="H388" s="132">
        <v>34420567215</v>
      </c>
      <c r="I388" s="132" t="s">
        <v>9689</v>
      </c>
      <c r="J388" s="132" t="s">
        <v>9602</v>
      </c>
      <c r="N388" s="260"/>
      <c r="O388" s="260"/>
    </row>
    <row r="389" spans="1:15" s="132" customFormat="1">
      <c r="A389" s="132" t="s">
        <v>10534</v>
      </c>
      <c r="B389" s="132" t="s">
        <v>10534</v>
      </c>
      <c r="C389" s="132" t="s">
        <v>7895</v>
      </c>
      <c r="D389" s="132" t="s">
        <v>9823</v>
      </c>
      <c r="E389" s="132" t="s">
        <v>10016</v>
      </c>
      <c r="F389" s="132" t="s">
        <v>10535</v>
      </c>
      <c r="G389" s="132" t="s">
        <v>10535</v>
      </c>
      <c r="H389" s="132">
        <v>35890237334</v>
      </c>
      <c r="L389" s="132" t="s">
        <v>9634</v>
      </c>
      <c r="N389" s="260">
        <v>963.88</v>
      </c>
      <c r="O389" s="260">
        <v>650646.96</v>
      </c>
    </row>
    <row r="390" spans="1:15" s="132" customFormat="1">
      <c r="A390" s="132" t="s">
        <v>10536</v>
      </c>
      <c r="B390" s="132" t="s">
        <v>10536</v>
      </c>
      <c r="C390" s="132" t="s">
        <v>7895</v>
      </c>
      <c r="D390" s="132" t="s">
        <v>9823</v>
      </c>
      <c r="E390" s="132" t="s">
        <v>10016</v>
      </c>
      <c r="F390" s="132" t="s">
        <v>10537</v>
      </c>
      <c r="G390" s="132" t="s">
        <v>10537</v>
      </c>
      <c r="H390" s="132">
        <v>3990421176</v>
      </c>
      <c r="L390" s="132" t="s">
        <v>9634</v>
      </c>
      <c r="N390" s="260">
        <v>4819.38</v>
      </c>
      <c r="O390" s="260">
        <v>650646.96</v>
      </c>
    </row>
    <row r="391" spans="1:15" s="132" customFormat="1">
      <c r="A391" s="132" t="s">
        <v>10538</v>
      </c>
      <c r="B391" s="132" t="s">
        <v>10538</v>
      </c>
      <c r="C391" s="132" t="s">
        <v>7895</v>
      </c>
      <c r="D391" s="132" t="s">
        <v>9823</v>
      </c>
      <c r="E391" s="132" t="s">
        <v>10082</v>
      </c>
      <c r="F391" s="132" t="s">
        <v>10539</v>
      </c>
      <c r="G391" s="132" t="s">
        <v>10539</v>
      </c>
      <c r="H391" s="132">
        <v>2430778646</v>
      </c>
      <c r="L391" s="132" t="s">
        <v>9649</v>
      </c>
      <c r="N391" s="260">
        <v>963.88</v>
      </c>
      <c r="O391" s="260">
        <v>650646.96</v>
      </c>
    </row>
    <row r="392" spans="1:15" s="132" customFormat="1">
      <c r="A392" s="132" t="s">
        <v>10540</v>
      </c>
      <c r="B392" s="132" t="s">
        <v>10540</v>
      </c>
      <c r="C392" s="132" t="s">
        <v>7895</v>
      </c>
      <c r="D392" s="132" t="s">
        <v>9823</v>
      </c>
      <c r="E392" s="132" t="s">
        <v>10016</v>
      </c>
      <c r="F392" s="132" t="s">
        <v>10541</v>
      </c>
      <c r="G392" s="132" t="s">
        <v>10541</v>
      </c>
      <c r="H392" s="132">
        <v>4204212914</v>
      </c>
      <c r="I392" s="132" t="s">
        <v>10161</v>
      </c>
      <c r="J392" s="132" t="s">
        <v>9602</v>
      </c>
      <c r="L392" s="132" t="s">
        <v>9634</v>
      </c>
      <c r="N392" s="260">
        <v>6012.18</v>
      </c>
      <c r="O392" s="260">
        <v>507990.06</v>
      </c>
    </row>
    <row r="393" spans="1:15" s="132" customFormat="1">
      <c r="A393" s="132" t="s">
        <v>10542</v>
      </c>
      <c r="B393" s="132" t="s">
        <v>10542</v>
      </c>
      <c r="C393" s="132" t="s">
        <v>7895</v>
      </c>
      <c r="D393" s="132" t="s">
        <v>9823</v>
      </c>
      <c r="E393" s="132" t="s">
        <v>10013</v>
      </c>
      <c r="F393" s="132" t="s">
        <v>10543</v>
      </c>
      <c r="G393" s="132" t="s">
        <v>10543</v>
      </c>
      <c r="H393" s="132">
        <v>7302609686</v>
      </c>
      <c r="L393" s="132" t="s">
        <v>9634</v>
      </c>
      <c r="N393" s="260">
        <v>963.88</v>
      </c>
      <c r="O393" s="260">
        <v>650646.96</v>
      </c>
    </row>
    <row r="394" spans="1:15" s="132" customFormat="1">
      <c r="A394" s="132" t="s">
        <v>10544</v>
      </c>
      <c r="B394" s="132" t="s">
        <v>10544</v>
      </c>
      <c r="C394" s="132" t="s">
        <v>7895</v>
      </c>
      <c r="D394" s="132" t="s">
        <v>9823</v>
      </c>
      <c r="E394" s="132" t="s">
        <v>10013</v>
      </c>
      <c r="F394" s="132" t="s">
        <v>10545</v>
      </c>
      <c r="G394" s="132" t="s">
        <v>10545</v>
      </c>
      <c r="H394" s="132">
        <v>11716784210</v>
      </c>
      <c r="L394" s="132" t="s">
        <v>9634</v>
      </c>
      <c r="N394" s="260">
        <v>4819.38</v>
      </c>
      <c r="O394" s="260">
        <v>650646.96</v>
      </c>
    </row>
    <row r="395" spans="1:15" s="132" customFormat="1">
      <c r="A395" s="132" t="s">
        <v>10546</v>
      </c>
      <c r="B395" s="132" t="s">
        <v>10546</v>
      </c>
      <c r="C395" s="132" t="s">
        <v>7895</v>
      </c>
      <c r="D395" s="132" t="s">
        <v>9823</v>
      </c>
      <c r="E395" s="132" t="s">
        <v>10013</v>
      </c>
      <c r="F395" s="132" t="s">
        <v>10547</v>
      </c>
      <c r="G395" s="132" t="s">
        <v>10547</v>
      </c>
      <c r="H395" s="132">
        <v>11670082850</v>
      </c>
      <c r="L395" s="132" t="s">
        <v>9634</v>
      </c>
      <c r="N395" s="260">
        <v>6012.18</v>
      </c>
      <c r="O395" s="260">
        <v>507990.06</v>
      </c>
    </row>
    <row r="396" spans="1:15" s="132" customFormat="1">
      <c r="A396" s="132" t="s">
        <v>10548</v>
      </c>
      <c r="B396" s="132" t="s">
        <v>10548</v>
      </c>
      <c r="C396" s="132" t="s">
        <v>7895</v>
      </c>
      <c r="D396" s="132" t="s">
        <v>9823</v>
      </c>
      <c r="E396" s="132" t="s">
        <v>10013</v>
      </c>
      <c r="F396" s="132" t="s">
        <v>10549</v>
      </c>
      <c r="G396" s="132" t="s">
        <v>10549</v>
      </c>
      <c r="H396" s="132">
        <v>12152085986</v>
      </c>
      <c r="L396" s="132" t="s">
        <v>9634</v>
      </c>
      <c r="N396" s="260">
        <v>963.88</v>
      </c>
      <c r="O396" s="260">
        <v>650646.96</v>
      </c>
    </row>
    <row r="397" spans="1:15" s="132" customFormat="1">
      <c r="A397" s="132" t="s">
        <v>10550</v>
      </c>
      <c r="B397" s="132" t="s">
        <v>10550</v>
      </c>
      <c r="C397" s="132" t="s">
        <v>7895</v>
      </c>
      <c r="D397" s="132" t="s">
        <v>9823</v>
      </c>
      <c r="E397" s="132" t="s">
        <v>10016</v>
      </c>
      <c r="F397" s="132" t="s">
        <v>10551</v>
      </c>
      <c r="G397" s="132" t="s">
        <v>10551</v>
      </c>
      <c r="H397" s="132">
        <v>29889141878</v>
      </c>
      <c r="L397" s="132" t="s">
        <v>9634</v>
      </c>
      <c r="N397" s="260">
        <v>6012.18</v>
      </c>
      <c r="O397" s="260">
        <v>507990.06</v>
      </c>
    </row>
    <row r="398" spans="1:15" s="132" customFormat="1">
      <c r="A398" s="132" t="s">
        <v>10552</v>
      </c>
      <c r="B398" s="132" t="s">
        <v>10552</v>
      </c>
      <c r="D398" s="132" t="s">
        <v>10553</v>
      </c>
      <c r="E398" s="132" t="s">
        <v>10554</v>
      </c>
      <c r="F398" s="184" t="s">
        <v>10555</v>
      </c>
      <c r="N398" s="260"/>
      <c r="O398" s="260"/>
    </row>
    <row r="399" spans="1:15" s="132" customFormat="1">
      <c r="A399" s="132" t="s">
        <v>10556</v>
      </c>
      <c r="B399" s="132" t="s">
        <v>10556</v>
      </c>
      <c r="D399" s="132" t="s">
        <v>10553</v>
      </c>
      <c r="E399" s="132" t="s">
        <v>10554</v>
      </c>
      <c r="F399" s="184" t="s">
        <v>10555</v>
      </c>
      <c r="N399" s="260"/>
      <c r="O399" s="260"/>
    </row>
    <row r="400" spans="1:15" s="132" customFormat="1">
      <c r="A400" s="132" t="s">
        <v>10557</v>
      </c>
      <c r="B400" s="132" t="s">
        <v>10557</v>
      </c>
      <c r="D400" s="132" t="s">
        <v>10553</v>
      </c>
      <c r="E400" s="132" t="s">
        <v>10554</v>
      </c>
      <c r="F400" s="184" t="s">
        <v>10555</v>
      </c>
      <c r="I400" s="132" t="s">
        <v>9696</v>
      </c>
      <c r="J400" s="132" t="s">
        <v>9602</v>
      </c>
      <c r="N400" s="260"/>
      <c r="O400" s="260"/>
    </row>
    <row r="401" spans="1:17" s="132" customFormat="1">
      <c r="A401" s="132" t="s">
        <v>10558</v>
      </c>
      <c r="B401" s="132" t="s">
        <v>10558</v>
      </c>
      <c r="C401" s="132" t="s">
        <v>9792</v>
      </c>
      <c r="D401" s="132" t="s">
        <v>481</v>
      </c>
      <c r="E401" s="132" t="s">
        <v>9793</v>
      </c>
      <c r="F401" s="132" t="s">
        <v>10559</v>
      </c>
      <c r="N401" s="260"/>
      <c r="O401" s="260"/>
    </row>
    <row r="402" spans="1:17" s="132" customFormat="1">
      <c r="A402" s="132" t="s">
        <v>10560</v>
      </c>
      <c r="B402" s="132" t="s">
        <v>10560</v>
      </c>
      <c r="C402" s="132" t="s">
        <v>9792</v>
      </c>
      <c r="D402" s="132" t="s">
        <v>481</v>
      </c>
      <c r="E402" s="132" t="s">
        <v>9793</v>
      </c>
      <c r="F402" s="132" t="s">
        <v>10561</v>
      </c>
      <c r="N402" s="260"/>
      <c r="O402" s="260"/>
    </row>
    <row r="403" spans="1:17">
      <c r="A403" s="132" t="s">
        <v>10562</v>
      </c>
      <c r="B403" s="132" t="s">
        <v>10562</v>
      </c>
      <c r="C403" s="132" t="s">
        <v>9792</v>
      </c>
      <c r="D403" s="132" t="s">
        <v>481</v>
      </c>
      <c r="E403" s="132" t="s">
        <v>9793</v>
      </c>
      <c r="F403" s="132" t="s">
        <v>10563</v>
      </c>
      <c r="G403" s="132"/>
      <c r="H403" s="132"/>
      <c r="I403" s="132"/>
      <c r="J403" s="132"/>
      <c r="K403" s="132"/>
      <c r="L403" s="132"/>
      <c r="M403" s="132"/>
      <c r="N403" s="260"/>
      <c r="O403" s="260"/>
      <c r="P403" s="132"/>
      <c r="Q403" s="132"/>
    </row>
    <row r="404" spans="1:17">
      <c r="A404" s="132" t="s">
        <v>10564</v>
      </c>
      <c r="B404" s="132" t="s">
        <v>10564</v>
      </c>
      <c r="C404" s="132" t="s">
        <v>480</v>
      </c>
      <c r="D404" s="132" t="s">
        <v>481</v>
      </c>
      <c r="E404" s="132" t="s">
        <v>10118</v>
      </c>
      <c r="F404" s="132" t="s">
        <v>10565</v>
      </c>
      <c r="G404" s="132"/>
      <c r="H404" s="132"/>
      <c r="I404" s="132" t="s">
        <v>9752</v>
      </c>
      <c r="J404" s="132" t="s">
        <v>9602</v>
      </c>
      <c r="K404" s="132"/>
      <c r="L404" s="132"/>
      <c r="M404" s="132"/>
      <c r="N404" s="260"/>
      <c r="O404" s="260"/>
      <c r="P404" s="132"/>
      <c r="Q404" s="132"/>
    </row>
    <row r="405" spans="1:17" s="132" customFormat="1">
      <c r="A405" s="132" t="s">
        <v>10566</v>
      </c>
      <c r="B405" s="132" t="s">
        <v>10566</v>
      </c>
      <c r="C405" s="132" t="s">
        <v>8467</v>
      </c>
      <c r="D405" s="132" t="s">
        <v>613</v>
      </c>
      <c r="E405" s="132" t="s">
        <v>10567</v>
      </c>
      <c r="F405" s="132" t="s">
        <v>10568</v>
      </c>
      <c r="L405" s="132" t="s">
        <v>9649</v>
      </c>
      <c r="N405" s="260"/>
      <c r="O405" s="260"/>
    </row>
    <row r="406" spans="1:17" s="132" customFormat="1">
      <c r="A406" s="132" t="s">
        <v>10569</v>
      </c>
      <c r="B406" s="132" t="s">
        <v>10569</v>
      </c>
      <c r="C406" s="132" t="s">
        <v>10570</v>
      </c>
      <c r="D406" s="132" t="s">
        <v>6656</v>
      </c>
      <c r="E406" s="132" t="s">
        <v>10571</v>
      </c>
      <c r="F406" s="132" t="s">
        <v>10572</v>
      </c>
      <c r="G406" s="132" t="s">
        <v>10572</v>
      </c>
      <c r="N406" s="260">
        <v>963.88</v>
      </c>
      <c r="O406" s="260">
        <v>650646.96</v>
      </c>
    </row>
    <row r="407" spans="1:17" s="132" customFormat="1">
      <c r="A407" s="132" t="s">
        <v>10573</v>
      </c>
      <c r="B407" s="132" t="s">
        <v>10573</v>
      </c>
      <c r="C407" s="132" t="s">
        <v>10570</v>
      </c>
      <c r="D407" s="132" t="s">
        <v>6656</v>
      </c>
      <c r="E407" s="132" t="s">
        <v>10571</v>
      </c>
      <c r="F407" s="132" t="s">
        <v>10574</v>
      </c>
      <c r="G407" s="132" t="s">
        <v>10574</v>
      </c>
      <c r="N407" s="260"/>
      <c r="O407" s="260"/>
    </row>
    <row r="408" spans="1:17" s="132" customFormat="1">
      <c r="A408" s="132" t="s">
        <v>10575</v>
      </c>
      <c r="B408" s="132" t="s">
        <v>10575</v>
      </c>
      <c r="C408" s="132" t="s">
        <v>10570</v>
      </c>
      <c r="D408" s="132" t="s">
        <v>6656</v>
      </c>
      <c r="E408" s="132" t="s">
        <v>10571</v>
      </c>
      <c r="F408" s="132" t="s">
        <v>10576</v>
      </c>
      <c r="G408" s="132" t="s">
        <v>10576</v>
      </c>
      <c r="N408" s="260">
        <v>4819.38</v>
      </c>
      <c r="O408" s="260">
        <v>650646.96</v>
      </c>
    </row>
    <row r="409" spans="1:17" s="132" customFormat="1">
      <c r="A409" s="132" t="s">
        <v>10577</v>
      </c>
      <c r="B409" s="132" t="s">
        <v>10577</v>
      </c>
      <c r="C409" s="132" t="s">
        <v>10570</v>
      </c>
      <c r="D409" s="132" t="s">
        <v>6656</v>
      </c>
      <c r="E409" s="132" t="s">
        <v>10571</v>
      </c>
      <c r="F409" s="132" t="s">
        <v>10578</v>
      </c>
      <c r="G409" s="132" t="s">
        <v>10578</v>
      </c>
      <c r="N409" s="260">
        <v>963.88</v>
      </c>
      <c r="O409" s="260">
        <v>650646.96</v>
      </c>
    </row>
    <row r="410" spans="1:17" s="132" customFormat="1">
      <c r="A410" s="132" t="s">
        <v>10579</v>
      </c>
      <c r="B410" s="132" t="s">
        <v>10579</v>
      </c>
      <c r="C410" s="132" t="s">
        <v>10570</v>
      </c>
      <c r="D410" s="132" t="s">
        <v>6656</v>
      </c>
      <c r="E410" s="132" t="s">
        <v>10571</v>
      </c>
      <c r="F410" s="132" t="s">
        <v>10580</v>
      </c>
      <c r="G410" s="132" t="s">
        <v>10580</v>
      </c>
      <c r="N410" s="260">
        <v>4819.38</v>
      </c>
      <c r="O410" s="260">
        <v>650646.96</v>
      </c>
    </row>
    <row r="411" spans="1:17" s="132" customFormat="1">
      <c r="A411" s="132" t="s">
        <v>10581</v>
      </c>
      <c r="B411" s="132" t="s">
        <v>10581</v>
      </c>
      <c r="C411" s="132" t="s">
        <v>10570</v>
      </c>
      <c r="D411" s="132" t="s">
        <v>6656</v>
      </c>
      <c r="E411" s="132" t="s">
        <v>10571</v>
      </c>
      <c r="F411" s="132" t="s">
        <v>10582</v>
      </c>
      <c r="G411" s="132" t="s">
        <v>10582</v>
      </c>
      <c r="N411" s="260">
        <v>4819.38</v>
      </c>
      <c r="O411" s="260">
        <v>650646.96</v>
      </c>
    </row>
    <row r="412" spans="1:17">
      <c r="A412" s="132" t="s">
        <v>10583</v>
      </c>
      <c r="B412" s="132" t="s">
        <v>10583</v>
      </c>
      <c r="C412" s="132" t="s">
        <v>10570</v>
      </c>
      <c r="D412" s="132" t="s">
        <v>6656</v>
      </c>
      <c r="E412" s="132" t="s">
        <v>10571</v>
      </c>
      <c r="F412" s="132" t="s">
        <v>10584</v>
      </c>
      <c r="G412" s="132" t="s">
        <v>10584</v>
      </c>
      <c r="H412" s="132"/>
      <c r="I412" s="132"/>
      <c r="J412" s="132"/>
      <c r="K412" s="132"/>
      <c r="L412" s="132"/>
      <c r="M412" s="132"/>
      <c r="N412" s="260">
        <v>963.88</v>
      </c>
      <c r="O412" s="260">
        <v>650646.96</v>
      </c>
      <c r="P412" s="132"/>
      <c r="Q412" s="132"/>
    </row>
    <row r="413" spans="1:17" s="132" customFormat="1">
      <c r="A413" s="132" t="s">
        <v>10585</v>
      </c>
      <c r="B413" s="132" t="s">
        <v>10585</v>
      </c>
      <c r="C413" s="132" t="s">
        <v>7876</v>
      </c>
      <c r="D413" s="132" t="s">
        <v>10586</v>
      </c>
      <c r="E413" s="132" t="s">
        <v>10587</v>
      </c>
      <c r="F413" s="132" t="s">
        <v>10588</v>
      </c>
      <c r="G413" s="132" t="s">
        <v>10588</v>
      </c>
      <c r="N413" s="260"/>
      <c r="O413" s="260"/>
    </row>
    <row r="414" spans="1:17" s="132" customFormat="1">
      <c r="A414" s="132" t="s">
        <v>10589</v>
      </c>
      <c r="B414" s="132" t="s">
        <v>10589</v>
      </c>
      <c r="C414" s="132" t="s">
        <v>7876</v>
      </c>
      <c r="D414" s="132" t="s">
        <v>10586</v>
      </c>
      <c r="E414" s="132" t="s">
        <v>10587</v>
      </c>
      <c r="F414" s="132" t="s">
        <v>10590</v>
      </c>
      <c r="G414" s="132" t="s">
        <v>10590</v>
      </c>
      <c r="N414" s="260"/>
      <c r="O414" s="260"/>
    </row>
    <row r="415" spans="1:17" s="132" customFormat="1">
      <c r="A415" s="132" t="s">
        <v>10591</v>
      </c>
      <c r="B415" s="132" t="s">
        <v>10591</v>
      </c>
      <c r="C415" s="132" t="s">
        <v>7876</v>
      </c>
      <c r="D415" s="132" t="s">
        <v>10586</v>
      </c>
      <c r="E415" s="132" t="s">
        <v>10587</v>
      </c>
      <c r="F415" s="217" t="s">
        <v>10592</v>
      </c>
      <c r="G415" s="217" t="s">
        <v>10592</v>
      </c>
      <c r="N415" s="260"/>
      <c r="O415" s="260"/>
    </row>
    <row r="416" spans="1:17" s="132" customFormat="1">
      <c r="A416" s="132" t="s">
        <v>10593</v>
      </c>
      <c r="B416" s="132" t="s">
        <v>10593</v>
      </c>
      <c r="C416" s="132" t="s">
        <v>7876</v>
      </c>
      <c r="D416" s="132" t="s">
        <v>10586</v>
      </c>
      <c r="E416" s="132" t="s">
        <v>10587</v>
      </c>
      <c r="F416" s="217" t="s">
        <v>10594</v>
      </c>
      <c r="G416" s="217" t="s">
        <v>10594</v>
      </c>
      <c r="N416" s="260"/>
      <c r="O416" s="260"/>
    </row>
    <row r="417" spans="1:17" s="132" customFormat="1">
      <c r="A417" s="132" t="s">
        <v>10595</v>
      </c>
      <c r="B417" s="132" t="s">
        <v>10595</v>
      </c>
      <c r="C417" s="132" t="s">
        <v>7895</v>
      </c>
      <c r="D417" s="132" t="s">
        <v>10596</v>
      </c>
      <c r="E417" s="132" t="s">
        <v>10597</v>
      </c>
      <c r="F417" s="217" t="s">
        <v>10598</v>
      </c>
      <c r="G417" s="217"/>
      <c r="N417" s="260"/>
      <c r="O417" s="260"/>
    </row>
    <row r="418" spans="1:17" s="132" customFormat="1">
      <c r="A418" s="132" t="s">
        <v>10599</v>
      </c>
      <c r="B418" s="132" t="s">
        <v>10600</v>
      </c>
      <c r="C418" s="132" t="s">
        <v>7895</v>
      </c>
      <c r="D418" s="132" t="s">
        <v>7896</v>
      </c>
      <c r="E418" s="132" t="s">
        <v>7896</v>
      </c>
      <c r="F418" s="132" t="s">
        <v>10601</v>
      </c>
      <c r="G418" s="132" t="s">
        <v>10601</v>
      </c>
      <c r="H418" s="132">
        <v>38934225219</v>
      </c>
      <c r="I418" s="132" t="s">
        <v>10602</v>
      </c>
      <c r="J418" s="132" t="s">
        <v>9602</v>
      </c>
      <c r="N418" s="260"/>
      <c r="O418" s="260"/>
    </row>
    <row r="419" spans="1:17" s="65" customFormat="1">
      <c r="A419" s="132" t="s">
        <v>10603</v>
      </c>
      <c r="B419" s="65" t="s">
        <v>10604</v>
      </c>
      <c r="C419" s="65" t="s">
        <v>7895</v>
      </c>
      <c r="D419" s="65" t="s">
        <v>7896</v>
      </c>
      <c r="E419" s="65" t="s">
        <v>7896</v>
      </c>
      <c r="F419" s="65" t="s">
        <v>10605</v>
      </c>
      <c r="G419" s="65" t="s">
        <v>10605</v>
      </c>
      <c r="H419" s="65">
        <v>33727415619</v>
      </c>
      <c r="J419" s="65" t="s">
        <v>9602</v>
      </c>
      <c r="M419" s="132"/>
      <c r="N419" s="260"/>
      <c r="O419" s="260"/>
      <c r="P419" s="132"/>
      <c r="Q419" s="132"/>
    </row>
    <row r="420" spans="1:17" s="132" customFormat="1">
      <c r="A420" s="132" t="s">
        <v>10606</v>
      </c>
      <c r="B420" s="132" t="s">
        <v>10607</v>
      </c>
      <c r="C420" s="132" t="s">
        <v>7895</v>
      </c>
      <c r="D420" s="132" t="s">
        <v>10608</v>
      </c>
      <c r="E420" s="132" t="s">
        <v>9557</v>
      </c>
      <c r="F420" s="132" t="s">
        <v>10609</v>
      </c>
      <c r="G420" s="132" t="s">
        <v>10609</v>
      </c>
      <c r="H420" s="132">
        <v>6122396847</v>
      </c>
      <c r="I420" s="132" t="s">
        <v>9685</v>
      </c>
      <c r="J420" s="132" t="s">
        <v>9602</v>
      </c>
      <c r="N420" s="260"/>
      <c r="O420" s="260"/>
    </row>
    <row r="421" spans="1:17" s="132" customFormat="1">
      <c r="A421" s="132" t="s">
        <v>10610</v>
      </c>
      <c r="B421" s="132" t="s">
        <v>10611</v>
      </c>
      <c r="C421" s="132" t="s">
        <v>7895</v>
      </c>
      <c r="D421" s="132" t="s">
        <v>10608</v>
      </c>
      <c r="E421" s="132" t="s">
        <v>9557</v>
      </c>
      <c r="F421" s="132" t="s">
        <v>10612</v>
      </c>
      <c r="G421" s="132" t="s">
        <v>10612</v>
      </c>
      <c r="H421" s="132">
        <v>27890220207</v>
      </c>
      <c r="I421" s="132" t="s">
        <v>10124</v>
      </c>
      <c r="J421" s="132" t="s">
        <v>9602</v>
      </c>
      <c r="N421" s="260"/>
      <c r="O421" s="260"/>
    </row>
    <row r="422" spans="1:17" s="132" customFormat="1">
      <c r="A422" s="132" t="s">
        <v>10613</v>
      </c>
      <c r="B422" s="132" t="s">
        <v>10613</v>
      </c>
      <c r="C422" s="132" t="s">
        <v>9792</v>
      </c>
      <c r="D422" s="132" t="s">
        <v>9833</v>
      </c>
      <c r="E422" s="132" t="s">
        <v>9833</v>
      </c>
      <c r="F422" s="132" t="s">
        <v>10614</v>
      </c>
      <c r="G422" s="132" t="s">
        <v>10614</v>
      </c>
      <c r="J422" s="132" t="s">
        <v>9602</v>
      </c>
      <c r="N422" s="260">
        <v>963.88</v>
      </c>
      <c r="O422" s="260">
        <v>650646.96</v>
      </c>
    </row>
    <row r="423" spans="1:17" s="132" customFormat="1">
      <c r="A423" s="132" t="s">
        <v>10615</v>
      </c>
      <c r="B423" s="132" t="s">
        <v>10615</v>
      </c>
      <c r="C423" s="132" t="s">
        <v>9792</v>
      </c>
      <c r="D423" s="132" t="s">
        <v>9833</v>
      </c>
      <c r="E423" s="132" t="s">
        <v>9833</v>
      </c>
      <c r="F423" s="132" t="s">
        <v>10616</v>
      </c>
      <c r="G423" s="132" t="s">
        <v>10616</v>
      </c>
      <c r="J423" s="132" t="s">
        <v>9602</v>
      </c>
      <c r="N423" s="260"/>
      <c r="O423" s="260"/>
    </row>
    <row r="424" spans="1:17" s="132" customFormat="1">
      <c r="A424" s="132" t="s">
        <v>10617</v>
      </c>
      <c r="B424" s="132" t="s">
        <v>10617</v>
      </c>
      <c r="C424" s="132" t="s">
        <v>9792</v>
      </c>
      <c r="D424" s="132" t="s">
        <v>9833</v>
      </c>
      <c r="E424" s="132" t="s">
        <v>9833</v>
      </c>
      <c r="F424" s="132" t="s">
        <v>10618</v>
      </c>
      <c r="G424" s="132" t="s">
        <v>10618</v>
      </c>
      <c r="J424" s="132" t="s">
        <v>9602</v>
      </c>
      <c r="N424" s="260">
        <v>1566.3</v>
      </c>
      <c r="O424" s="260">
        <v>507990.06</v>
      </c>
    </row>
    <row r="425" spans="1:17" s="132" customFormat="1">
      <c r="A425" s="132" t="s">
        <v>10619</v>
      </c>
      <c r="B425" s="132" t="s">
        <v>10619</v>
      </c>
      <c r="C425" s="132" t="s">
        <v>9792</v>
      </c>
      <c r="D425" s="132" t="s">
        <v>9833</v>
      </c>
      <c r="E425" s="132" t="s">
        <v>9833</v>
      </c>
      <c r="F425" s="132" t="s">
        <v>9704</v>
      </c>
      <c r="G425" s="132" t="s">
        <v>9704</v>
      </c>
      <c r="J425" s="132" t="s">
        <v>9602</v>
      </c>
      <c r="N425" s="260">
        <v>6012.18</v>
      </c>
      <c r="O425" s="260">
        <v>507990.06</v>
      </c>
    </row>
    <row r="426" spans="1:17" s="132" customFormat="1">
      <c r="A426" s="132" t="s">
        <v>10620</v>
      </c>
      <c r="B426" s="132" t="s">
        <v>10620</v>
      </c>
      <c r="C426" s="132" t="s">
        <v>9792</v>
      </c>
      <c r="D426" s="132" t="s">
        <v>9833</v>
      </c>
      <c r="E426" s="132" t="s">
        <v>9833</v>
      </c>
      <c r="F426" s="132" t="s">
        <v>10621</v>
      </c>
      <c r="G426" s="132" t="s">
        <v>10621</v>
      </c>
      <c r="J426" s="132" t="s">
        <v>9602</v>
      </c>
      <c r="N426" s="260">
        <v>963.88</v>
      </c>
      <c r="O426" s="260">
        <v>650646.96</v>
      </c>
    </row>
    <row r="427" spans="1:17" s="132" customFormat="1">
      <c r="A427" s="132" t="s">
        <v>10622</v>
      </c>
      <c r="B427" s="132" t="s">
        <v>10622</v>
      </c>
      <c r="C427" s="132" t="s">
        <v>9792</v>
      </c>
      <c r="D427" s="132" t="s">
        <v>9833</v>
      </c>
      <c r="E427" s="132" t="s">
        <v>9833</v>
      </c>
      <c r="F427" s="132" t="s">
        <v>10623</v>
      </c>
      <c r="G427" s="132" t="s">
        <v>10623</v>
      </c>
      <c r="J427" s="132" t="s">
        <v>9602</v>
      </c>
      <c r="N427" s="260">
        <v>4819.38</v>
      </c>
      <c r="O427" s="260">
        <v>650646.96</v>
      </c>
    </row>
    <row r="428" spans="1:17" s="132" customFormat="1">
      <c r="A428" s="132" t="s">
        <v>10624</v>
      </c>
      <c r="B428" s="132" t="s">
        <v>10624</v>
      </c>
      <c r="C428" s="132" t="s">
        <v>9792</v>
      </c>
      <c r="D428" s="132" t="s">
        <v>9833</v>
      </c>
      <c r="E428" s="132" t="s">
        <v>9833</v>
      </c>
      <c r="F428" s="132" t="s">
        <v>10625</v>
      </c>
      <c r="G428" s="132" t="s">
        <v>10625</v>
      </c>
      <c r="I428" s="132" t="s">
        <v>9767</v>
      </c>
      <c r="J428" s="132" t="s">
        <v>9602</v>
      </c>
      <c r="N428" s="260">
        <v>4819.38</v>
      </c>
      <c r="O428" s="260">
        <v>650646.96</v>
      </c>
    </row>
    <row r="429" spans="1:17" s="201" customFormat="1">
      <c r="A429" s="132" t="s">
        <v>10626</v>
      </c>
      <c r="B429" s="132" t="s">
        <v>10626</v>
      </c>
      <c r="C429" s="201" t="s">
        <v>9792</v>
      </c>
      <c r="D429" s="201" t="s">
        <v>9833</v>
      </c>
      <c r="E429" s="201" t="s">
        <v>9833</v>
      </c>
      <c r="F429" s="201" t="s">
        <v>10627</v>
      </c>
      <c r="G429" s="201" t="s">
        <v>10627</v>
      </c>
      <c r="J429" s="201" t="s">
        <v>9602</v>
      </c>
      <c r="M429" s="132"/>
      <c r="N429" s="260">
        <v>963.88</v>
      </c>
      <c r="O429" s="260">
        <v>650646.96</v>
      </c>
      <c r="P429" s="132"/>
      <c r="Q429" s="132"/>
    </row>
    <row r="430" spans="1:17" s="201" customFormat="1">
      <c r="A430" s="132" t="s">
        <v>10628</v>
      </c>
      <c r="B430" s="132" t="s">
        <v>10628</v>
      </c>
      <c r="C430" s="201" t="s">
        <v>9792</v>
      </c>
      <c r="D430" s="201" t="s">
        <v>9833</v>
      </c>
      <c r="E430" s="201" t="s">
        <v>9833</v>
      </c>
      <c r="F430" s="201" t="s">
        <v>10629</v>
      </c>
      <c r="G430" s="201" t="s">
        <v>10629</v>
      </c>
      <c r="J430" s="201" t="s">
        <v>9602</v>
      </c>
      <c r="M430" s="132"/>
      <c r="N430" s="260">
        <v>963.88</v>
      </c>
      <c r="O430" s="260">
        <v>650646.96</v>
      </c>
      <c r="P430" s="132"/>
      <c r="Q430" s="132"/>
    </row>
    <row r="431" spans="1:17" s="132" customFormat="1">
      <c r="A431" s="132" t="s">
        <v>10630</v>
      </c>
      <c r="B431" s="132" t="s">
        <v>10630</v>
      </c>
      <c r="C431" s="132" t="s">
        <v>9792</v>
      </c>
      <c r="D431" s="132" t="s">
        <v>9833</v>
      </c>
      <c r="E431" s="132" t="s">
        <v>9833</v>
      </c>
      <c r="F431" s="132" t="s">
        <v>10631</v>
      </c>
      <c r="G431" s="132" t="s">
        <v>10631</v>
      </c>
      <c r="J431" s="132" t="s">
        <v>9602</v>
      </c>
      <c r="N431" s="260">
        <v>4819.38</v>
      </c>
      <c r="O431" s="260">
        <v>650646.96</v>
      </c>
    </row>
    <row r="432" spans="1:17" s="132" customFormat="1">
      <c r="A432" s="132" t="s">
        <v>10632</v>
      </c>
      <c r="B432" s="132" t="s">
        <v>10632</v>
      </c>
      <c r="C432" s="132" t="s">
        <v>7895</v>
      </c>
      <c r="D432" s="132" t="s">
        <v>481</v>
      </c>
      <c r="E432" s="132" t="s">
        <v>10633</v>
      </c>
      <c r="F432" s="132" t="s">
        <v>10634</v>
      </c>
      <c r="J432" s="132" t="s">
        <v>9602</v>
      </c>
      <c r="N432" s="260"/>
      <c r="O432" s="260"/>
    </row>
    <row r="433" spans="1:15" s="132" customFormat="1">
      <c r="A433" s="132" t="s">
        <v>10635</v>
      </c>
      <c r="B433" s="132" t="s">
        <v>10635</v>
      </c>
      <c r="C433" s="132" t="s">
        <v>480</v>
      </c>
      <c r="D433" s="132" t="s">
        <v>481</v>
      </c>
      <c r="E433" s="132" t="s">
        <v>10118</v>
      </c>
      <c r="F433" s="132" t="s">
        <v>10636</v>
      </c>
      <c r="J433" s="132" t="s">
        <v>9602</v>
      </c>
      <c r="N433" s="260">
        <v>6012.18</v>
      </c>
      <c r="O433" s="260">
        <v>507990.06</v>
      </c>
    </row>
    <row r="434" spans="1:15" s="132" customFormat="1">
      <c r="A434" s="132" t="s">
        <v>10637</v>
      </c>
      <c r="B434" s="132" t="s">
        <v>10637</v>
      </c>
      <c r="C434" s="132" t="s">
        <v>480</v>
      </c>
      <c r="D434" s="132" t="s">
        <v>481</v>
      </c>
      <c r="E434" s="132" t="s">
        <v>10118</v>
      </c>
      <c r="F434" s="132" t="s">
        <v>10638</v>
      </c>
      <c r="I434" s="132" t="s">
        <v>10639</v>
      </c>
      <c r="J434" s="132" t="s">
        <v>9602</v>
      </c>
      <c r="N434" s="260">
        <v>6012.18</v>
      </c>
      <c r="O434" s="260">
        <v>507990.06</v>
      </c>
    </row>
    <row r="435" spans="1:15" s="132" customFormat="1">
      <c r="A435" s="132" t="s">
        <v>10640</v>
      </c>
      <c r="B435" s="132" t="s">
        <v>10640</v>
      </c>
      <c r="C435" s="132" t="s">
        <v>480</v>
      </c>
      <c r="D435" s="132" t="s">
        <v>481</v>
      </c>
      <c r="E435" s="132" t="s">
        <v>10118</v>
      </c>
      <c r="F435" s="132" t="s">
        <v>10641</v>
      </c>
      <c r="J435" s="132" t="s">
        <v>9602</v>
      </c>
      <c r="N435" s="260">
        <v>4819.38</v>
      </c>
      <c r="O435" s="260">
        <v>650646.96</v>
      </c>
    </row>
    <row r="436" spans="1:15" s="132" customFormat="1">
      <c r="A436" s="132" t="s">
        <v>10642</v>
      </c>
      <c r="B436" s="132" t="s">
        <v>10642</v>
      </c>
      <c r="C436" s="132" t="s">
        <v>289</v>
      </c>
      <c r="D436" s="132" t="s">
        <v>290</v>
      </c>
      <c r="E436" s="132" t="s">
        <v>4987</v>
      </c>
      <c r="F436" s="184" t="s">
        <v>10643</v>
      </c>
      <c r="G436" s="184" t="s">
        <v>10643</v>
      </c>
      <c r="J436" s="132" t="s">
        <v>9602</v>
      </c>
      <c r="N436" s="260"/>
      <c r="O436" s="260"/>
    </row>
    <row r="437" spans="1:15" s="132" customFormat="1">
      <c r="A437" s="132" t="s">
        <v>10644</v>
      </c>
      <c r="B437" s="132" t="s">
        <v>10644</v>
      </c>
      <c r="C437" s="132" t="s">
        <v>289</v>
      </c>
      <c r="D437" s="132" t="s">
        <v>290</v>
      </c>
      <c r="E437" s="132" t="s">
        <v>4987</v>
      </c>
      <c r="F437" s="184" t="s">
        <v>10645</v>
      </c>
      <c r="G437" s="184" t="s">
        <v>10645</v>
      </c>
      <c r="J437" s="132" t="s">
        <v>9602</v>
      </c>
      <c r="N437" s="260"/>
      <c r="O437" s="260"/>
    </row>
    <row r="438" spans="1:15" s="132" customFormat="1">
      <c r="A438" s="132" t="s">
        <v>10646</v>
      </c>
      <c r="B438" s="132" t="s">
        <v>10646</v>
      </c>
      <c r="C438" s="132" t="s">
        <v>289</v>
      </c>
      <c r="D438" s="132" t="s">
        <v>290</v>
      </c>
      <c r="E438" s="132" t="s">
        <v>4987</v>
      </c>
      <c r="F438" s="184" t="s">
        <v>10647</v>
      </c>
      <c r="G438" s="184" t="s">
        <v>10647</v>
      </c>
      <c r="J438" s="132" t="s">
        <v>9602</v>
      </c>
      <c r="N438" s="260"/>
      <c r="O438" s="260"/>
    </row>
    <row r="439" spans="1:15" s="132" customFormat="1">
      <c r="A439" s="132" t="s">
        <v>10648</v>
      </c>
      <c r="B439" s="132" t="s">
        <v>10648</v>
      </c>
      <c r="C439" s="132" t="s">
        <v>289</v>
      </c>
      <c r="D439" s="132" t="s">
        <v>290</v>
      </c>
      <c r="E439" s="132" t="s">
        <v>4987</v>
      </c>
      <c r="F439" s="184" t="s">
        <v>10649</v>
      </c>
      <c r="G439" s="184" t="s">
        <v>10649</v>
      </c>
      <c r="J439" s="132" t="s">
        <v>9602</v>
      </c>
      <c r="N439" s="260"/>
      <c r="O439" s="260"/>
    </row>
    <row r="440" spans="1:15" s="132" customFormat="1">
      <c r="A440" s="132" t="s">
        <v>10650</v>
      </c>
      <c r="B440" s="132" t="s">
        <v>10650</v>
      </c>
      <c r="C440" s="132" t="s">
        <v>289</v>
      </c>
      <c r="D440" s="132" t="s">
        <v>290</v>
      </c>
      <c r="E440" s="132" t="s">
        <v>4987</v>
      </c>
      <c r="F440" s="184" t="s">
        <v>10651</v>
      </c>
      <c r="G440" s="184" t="s">
        <v>10651</v>
      </c>
      <c r="I440" s="132" t="s">
        <v>10045</v>
      </c>
      <c r="J440" s="132" t="s">
        <v>9602</v>
      </c>
      <c r="N440" s="260"/>
      <c r="O440" s="260"/>
    </row>
    <row r="441" spans="1:15" s="132" customFormat="1">
      <c r="A441" s="132" t="s">
        <v>10652</v>
      </c>
      <c r="B441" s="132" t="s">
        <v>10652</v>
      </c>
      <c r="C441" s="132" t="s">
        <v>289</v>
      </c>
      <c r="D441" s="132" t="s">
        <v>290</v>
      </c>
      <c r="E441" s="132" t="s">
        <v>4987</v>
      </c>
      <c r="F441" s="184" t="s">
        <v>10653</v>
      </c>
      <c r="G441" s="184" t="s">
        <v>10653</v>
      </c>
      <c r="J441" s="132" t="s">
        <v>9602</v>
      </c>
      <c r="N441" s="260"/>
      <c r="O441" s="260"/>
    </row>
    <row r="442" spans="1:15" s="132" customFormat="1">
      <c r="A442" s="132" t="s">
        <v>10654</v>
      </c>
      <c r="B442" s="132" t="s">
        <v>10654</v>
      </c>
      <c r="C442" s="132" t="s">
        <v>289</v>
      </c>
      <c r="D442" s="132" t="s">
        <v>290</v>
      </c>
      <c r="E442" s="132" t="s">
        <v>4987</v>
      </c>
      <c r="F442" s="184" t="s">
        <v>10655</v>
      </c>
      <c r="G442" s="184" t="s">
        <v>10655</v>
      </c>
      <c r="J442" s="132" t="s">
        <v>9602</v>
      </c>
      <c r="N442" s="260"/>
      <c r="O442" s="260"/>
    </row>
    <row r="443" spans="1:15" s="132" customFormat="1">
      <c r="A443" s="132" t="s">
        <v>10656</v>
      </c>
      <c r="B443" s="132" t="s">
        <v>10656</v>
      </c>
      <c r="C443" s="132" t="s">
        <v>289</v>
      </c>
      <c r="D443" s="132" t="s">
        <v>290</v>
      </c>
      <c r="E443" s="132" t="s">
        <v>4987</v>
      </c>
      <c r="F443" s="184" t="s">
        <v>10657</v>
      </c>
      <c r="G443" s="184" t="s">
        <v>10657</v>
      </c>
      <c r="J443" s="132" t="s">
        <v>9602</v>
      </c>
      <c r="N443" s="260"/>
      <c r="O443" s="260"/>
    </row>
    <row r="444" spans="1:15" s="132" customFormat="1">
      <c r="A444" s="132" t="s">
        <v>10658</v>
      </c>
      <c r="B444" s="132" t="s">
        <v>10658</v>
      </c>
      <c r="C444" s="132" t="s">
        <v>289</v>
      </c>
      <c r="D444" s="132" t="s">
        <v>290</v>
      </c>
      <c r="E444" s="132" t="s">
        <v>4987</v>
      </c>
      <c r="F444" s="184" t="s">
        <v>10659</v>
      </c>
      <c r="G444" s="184" t="s">
        <v>10659</v>
      </c>
      <c r="J444" s="132" t="s">
        <v>9602</v>
      </c>
      <c r="N444" s="260"/>
      <c r="O444" s="260"/>
    </row>
    <row r="445" spans="1:15" s="132" customFormat="1">
      <c r="A445" s="132" t="s">
        <v>10660</v>
      </c>
      <c r="B445" s="132" t="s">
        <v>10660</v>
      </c>
      <c r="C445" s="132" t="s">
        <v>289</v>
      </c>
      <c r="D445" s="132" t="s">
        <v>290</v>
      </c>
      <c r="E445" s="132" t="s">
        <v>4987</v>
      </c>
      <c r="F445" s="184" t="s">
        <v>10661</v>
      </c>
      <c r="G445" s="184" t="s">
        <v>10661</v>
      </c>
      <c r="J445" s="132" t="s">
        <v>9602</v>
      </c>
      <c r="N445" s="260"/>
      <c r="O445" s="260"/>
    </row>
    <row r="446" spans="1:15" s="132" customFormat="1">
      <c r="A446" s="132" t="s">
        <v>10662</v>
      </c>
      <c r="B446" s="132" t="s">
        <v>10662</v>
      </c>
      <c r="C446" s="132" t="s">
        <v>289</v>
      </c>
      <c r="D446" s="132" t="s">
        <v>290</v>
      </c>
      <c r="E446" s="132" t="s">
        <v>4987</v>
      </c>
      <c r="F446" s="184" t="s">
        <v>10663</v>
      </c>
      <c r="G446" s="184" t="s">
        <v>10663</v>
      </c>
      <c r="J446" s="132" t="s">
        <v>9602</v>
      </c>
      <c r="N446" s="260"/>
      <c r="O446" s="260"/>
    </row>
    <row r="447" spans="1:15" s="132" customFormat="1">
      <c r="A447" s="132" t="s">
        <v>10664</v>
      </c>
      <c r="B447" s="132" t="s">
        <v>10664</v>
      </c>
      <c r="C447" s="132" t="s">
        <v>289</v>
      </c>
      <c r="D447" s="132" t="s">
        <v>290</v>
      </c>
      <c r="E447" s="132" t="s">
        <v>4987</v>
      </c>
      <c r="F447" s="184" t="s">
        <v>10665</v>
      </c>
      <c r="G447" s="184" t="s">
        <v>10665</v>
      </c>
      <c r="I447" s="132" t="s">
        <v>9685</v>
      </c>
      <c r="J447" s="132" t="s">
        <v>9602</v>
      </c>
      <c r="N447" s="260"/>
      <c r="O447" s="260"/>
    </row>
    <row r="448" spans="1:15" s="132" customFormat="1">
      <c r="A448" s="132" t="s">
        <v>10666</v>
      </c>
      <c r="B448" s="132" t="s">
        <v>10666</v>
      </c>
      <c r="C448" s="132" t="s">
        <v>289</v>
      </c>
      <c r="D448" s="132" t="s">
        <v>290</v>
      </c>
      <c r="E448" s="132" t="s">
        <v>4987</v>
      </c>
      <c r="F448" s="184" t="s">
        <v>10667</v>
      </c>
      <c r="G448" s="184" t="s">
        <v>10667</v>
      </c>
      <c r="I448" s="132" t="s">
        <v>10124</v>
      </c>
      <c r="J448" s="132" t="s">
        <v>9602</v>
      </c>
      <c r="N448" s="260"/>
      <c r="O448" s="260"/>
    </row>
    <row r="449" spans="1:15" s="132" customFormat="1">
      <c r="A449" s="132" t="s">
        <v>10668</v>
      </c>
      <c r="B449" s="132" t="s">
        <v>10668</v>
      </c>
      <c r="C449" s="132" t="s">
        <v>289</v>
      </c>
      <c r="D449" s="132" t="s">
        <v>290</v>
      </c>
      <c r="E449" s="132" t="s">
        <v>4987</v>
      </c>
      <c r="F449" s="184" t="s">
        <v>10669</v>
      </c>
      <c r="G449" s="184" t="s">
        <v>10669</v>
      </c>
      <c r="I449" s="132" t="s">
        <v>9711</v>
      </c>
      <c r="J449" s="132" t="s">
        <v>9602</v>
      </c>
      <c r="N449" s="260"/>
      <c r="O449" s="260"/>
    </row>
    <row r="450" spans="1:15" s="132" customFormat="1">
      <c r="A450" s="132" t="s">
        <v>10670</v>
      </c>
      <c r="B450" s="132" t="s">
        <v>10670</v>
      </c>
      <c r="C450" s="132" t="s">
        <v>289</v>
      </c>
      <c r="D450" s="132" t="s">
        <v>290</v>
      </c>
      <c r="E450" s="132" t="s">
        <v>4987</v>
      </c>
      <c r="F450" s="184" t="s">
        <v>10671</v>
      </c>
      <c r="G450" s="184" t="s">
        <v>10671</v>
      </c>
      <c r="J450" s="132" t="s">
        <v>9602</v>
      </c>
      <c r="N450" s="260"/>
      <c r="O450" s="260"/>
    </row>
    <row r="451" spans="1:15" s="132" customFormat="1">
      <c r="A451" s="132" t="s">
        <v>10672</v>
      </c>
      <c r="B451" s="132" t="s">
        <v>10672</v>
      </c>
      <c r="C451" s="132" t="s">
        <v>289</v>
      </c>
      <c r="D451" s="132" t="s">
        <v>290</v>
      </c>
      <c r="E451" s="132" t="s">
        <v>4987</v>
      </c>
      <c r="F451" s="184" t="s">
        <v>10673</v>
      </c>
      <c r="G451" s="184" t="s">
        <v>10673</v>
      </c>
      <c r="I451" s="132" t="s">
        <v>10161</v>
      </c>
      <c r="J451" s="132" t="s">
        <v>9602</v>
      </c>
      <c r="N451" s="260"/>
      <c r="O451" s="260"/>
    </row>
    <row r="452" spans="1:15" s="132" customFormat="1">
      <c r="A452" s="132" t="s">
        <v>10674</v>
      </c>
      <c r="B452" s="132" t="s">
        <v>10674</v>
      </c>
      <c r="C452" s="132" t="s">
        <v>289</v>
      </c>
      <c r="D452" s="132" t="s">
        <v>290</v>
      </c>
      <c r="E452" s="132" t="s">
        <v>4987</v>
      </c>
      <c r="F452" s="184" t="s">
        <v>10675</v>
      </c>
      <c r="G452" s="184" t="s">
        <v>10675</v>
      </c>
      <c r="J452" s="132" t="s">
        <v>9602</v>
      </c>
      <c r="N452" s="260"/>
      <c r="O452" s="260"/>
    </row>
    <row r="453" spans="1:15" s="132" customFormat="1">
      <c r="A453" s="132" t="s">
        <v>10676</v>
      </c>
      <c r="B453" s="132" t="s">
        <v>10676</v>
      </c>
      <c r="C453" s="132" t="s">
        <v>289</v>
      </c>
      <c r="D453" s="132" t="s">
        <v>290</v>
      </c>
      <c r="E453" s="132" t="s">
        <v>4987</v>
      </c>
      <c r="F453" s="184" t="s">
        <v>10677</v>
      </c>
      <c r="G453" s="184" t="s">
        <v>10677</v>
      </c>
      <c r="J453" s="132" t="s">
        <v>9602</v>
      </c>
      <c r="N453" s="260"/>
      <c r="O453" s="260"/>
    </row>
    <row r="454" spans="1:15" s="132" customFormat="1">
      <c r="A454" s="132" t="s">
        <v>10678</v>
      </c>
      <c r="B454" s="132" t="s">
        <v>10678</v>
      </c>
      <c r="C454" s="132" t="s">
        <v>289</v>
      </c>
      <c r="D454" s="132" t="s">
        <v>290</v>
      </c>
      <c r="E454" s="132" t="s">
        <v>4987</v>
      </c>
      <c r="F454" s="184" t="s">
        <v>10679</v>
      </c>
      <c r="G454" s="184" t="s">
        <v>10679</v>
      </c>
      <c r="J454" s="132" t="s">
        <v>9602</v>
      </c>
      <c r="N454" s="260"/>
      <c r="O454" s="260"/>
    </row>
    <row r="455" spans="1:15" s="132" customFormat="1">
      <c r="A455" s="132" t="s">
        <v>10680</v>
      </c>
      <c r="B455" s="132" t="s">
        <v>10680</v>
      </c>
      <c r="C455" s="132" t="s">
        <v>289</v>
      </c>
      <c r="D455" s="132" t="s">
        <v>290</v>
      </c>
      <c r="E455" s="132" t="s">
        <v>4987</v>
      </c>
      <c r="F455" s="184" t="s">
        <v>10681</v>
      </c>
      <c r="G455" s="184" t="s">
        <v>10681</v>
      </c>
      <c r="J455" s="132" t="s">
        <v>9602</v>
      </c>
      <c r="N455" s="260"/>
      <c r="O455" s="260"/>
    </row>
    <row r="456" spans="1:15" s="132" customFormat="1">
      <c r="A456" s="132" t="s">
        <v>10682</v>
      </c>
      <c r="B456" s="132" t="s">
        <v>10682</v>
      </c>
      <c r="C456" s="132" t="s">
        <v>289</v>
      </c>
      <c r="D456" s="132" t="s">
        <v>290</v>
      </c>
      <c r="E456" s="132" t="s">
        <v>4987</v>
      </c>
      <c r="F456" s="184" t="s">
        <v>10683</v>
      </c>
      <c r="G456" s="184" t="s">
        <v>10683</v>
      </c>
      <c r="J456" s="132" t="s">
        <v>9602</v>
      </c>
      <c r="N456" s="260"/>
      <c r="O456" s="260"/>
    </row>
    <row r="457" spans="1:15" s="132" customFormat="1">
      <c r="A457" s="132" t="s">
        <v>10684</v>
      </c>
      <c r="B457" s="132" t="s">
        <v>10684</v>
      </c>
      <c r="C457" s="132" t="s">
        <v>3711</v>
      </c>
      <c r="D457" s="132" t="s">
        <v>4513</v>
      </c>
      <c r="E457" s="132" t="s">
        <v>10685</v>
      </c>
      <c r="F457" s="132" t="s">
        <v>10686</v>
      </c>
      <c r="J457" s="132" t="s">
        <v>9602</v>
      </c>
      <c r="N457" s="260"/>
      <c r="O457" s="260"/>
    </row>
    <row r="458" spans="1:15" s="132" customFormat="1">
      <c r="A458" s="132" t="s">
        <v>10687</v>
      </c>
      <c r="B458" s="132" t="s">
        <v>10687</v>
      </c>
      <c r="C458" s="132" t="s">
        <v>3711</v>
      </c>
      <c r="D458" s="132" t="s">
        <v>4513</v>
      </c>
      <c r="E458" s="132" t="s">
        <v>10688</v>
      </c>
      <c r="F458" s="132" t="s">
        <v>10689</v>
      </c>
      <c r="J458" s="132" t="s">
        <v>9602</v>
      </c>
      <c r="N458" s="260"/>
      <c r="O458" s="260"/>
    </row>
    <row r="459" spans="1:15" s="132" customFormat="1">
      <c r="A459" s="132" t="s">
        <v>10690</v>
      </c>
      <c r="B459" s="132" t="s">
        <v>10690</v>
      </c>
      <c r="C459" s="132" t="s">
        <v>3711</v>
      </c>
      <c r="D459" s="132" t="s">
        <v>4513</v>
      </c>
      <c r="E459" s="132" t="s">
        <v>10688</v>
      </c>
      <c r="F459" s="132" t="s">
        <v>10691</v>
      </c>
      <c r="J459" s="132" t="s">
        <v>9602</v>
      </c>
      <c r="N459" s="260"/>
      <c r="O459" s="260"/>
    </row>
    <row r="460" spans="1:15" s="132" customFormat="1">
      <c r="A460" s="132" t="s">
        <v>10692</v>
      </c>
      <c r="B460" s="132" t="s">
        <v>10692</v>
      </c>
      <c r="C460" s="132" t="s">
        <v>3711</v>
      </c>
      <c r="D460" s="132" t="s">
        <v>4513</v>
      </c>
      <c r="E460" s="132" t="s">
        <v>10688</v>
      </c>
      <c r="F460" s="132" t="s">
        <v>10693</v>
      </c>
      <c r="N460" s="260"/>
      <c r="O460" s="260"/>
    </row>
    <row r="461" spans="1:15" s="132" customFormat="1">
      <c r="A461" s="132" t="s">
        <v>10694</v>
      </c>
      <c r="B461" s="132" t="s">
        <v>10694</v>
      </c>
      <c r="C461" s="132" t="s">
        <v>3711</v>
      </c>
      <c r="D461" s="132" t="s">
        <v>4513</v>
      </c>
      <c r="E461" s="132" t="s">
        <v>10688</v>
      </c>
      <c r="F461" s="132" t="s">
        <v>10695</v>
      </c>
      <c r="N461" s="260"/>
      <c r="O461" s="260"/>
    </row>
    <row r="462" spans="1:15" s="132" customFormat="1">
      <c r="A462" s="132" t="s">
        <v>10696</v>
      </c>
      <c r="B462" s="132" t="s">
        <v>10696</v>
      </c>
      <c r="C462" s="132" t="s">
        <v>3711</v>
      </c>
      <c r="D462" s="132" t="s">
        <v>4513</v>
      </c>
      <c r="E462" s="132" t="s">
        <v>10688</v>
      </c>
      <c r="F462" s="132" t="s">
        <v>10697</v>
      </c>
      <c r="N462" s="260"/>
      <c r="O462" s="260"/>
    </row>
    <row r="463" spans="1:15" s="132" customFormat="1">
      <c r="A463" s="132" t="s">
        <v>10698</v>
      </c>
      <c r="B463" s="132" t="s">
        <v>10698</v>
      </c>
      <c r="C463" s="132" t="s">
        <v>3711</v>
      </c>
      <c r="D463" s="132" t="s">
        <v>4513</v>
      </c>
      <c r="E463" s="132" t="s">
        <v>10688</v>
      </c>
      <c r="F463" s="132" t="s">
        <v>10699</v>
      </c>
      <c r="N463" s="260"/>
      <c r="O463" s="260"/>
    </row>
    <row r="464" spans="1:15" s="132" customFormat="1">
      <c r="A464" s="132" t="s">
        <v>10700</v>
      </c>
      <c r="B464" s="132" t="s">
        <v>10700</v>
      </c>
      <c r="C464" s="132" t="s">
        <v>3711</v>
      </c>
      <c r="D464" s="132" t="s">
        <v>4513</v>
      </c>
      <c r="E464" s="132" t="s">
        <v>10688</v>
      </c>
      <c r="F464" s="132" t="s">
        <v>10701</v>
      </c>
      <c r="I464" s="132" t="s">
        <v>9767</v>
      </c>
      <c r="N464" s="260"/>
      <c r="O464" s="260"/>
    </row>
    <row r="465" spans="1:17" s="132" customFormat="1">
      <c r="A465" s="132" t="s">
        <v>10702</v>
      </c>
      <c r="B465" s="132" t="s">
        <v>10702</v>
      </c>
      <c r="C465" s="132" t="s">
        <v>4570</v>
      </c>
      <c r="D465" s="132" t="s">
        <v>10703</v>
      </c>
      <c r="E465" s="132" t="s">
        <v>10703</v>
      </c>
      <c r="F465" s="132" t="s">
        <v>10704</v>
      </c>
      <c r="N465" s="260">
        <v>6012.18</v>
      </c>
      <c r="O465" s="260">
        <v>507990.06</v>
      </c>
    </row>
    <row r="466" spans="1:17" s="132" customFormat="1">
      <c r="A466" s="132" t="s">
        <v>10705</v>
      </c>
      <c r="B466" s="132" t="s">
        <v>10705</v>
      </c>
      <c r="C466" s="132" t="s">
        <v>4570</v>
      </c>
      <c r="D466" s="132" t="s">
        <v>10703</v>
      </c>
      <c r="E466" s="132" t="s">
        <v>10703</v>
      </c>
      <c r="F466" s="132" t="s">
        <v>10706</v>
      </c>
      <c r="N466" s="260">
        <v>6012.18</v>
      </c>
      <c r="O466" s="260">
        <v>507990.06</v>
      </c>
    </row>
    <row r="467" spans="1:17" s="132" customFormat="1">
      <c r="A467" s="132" t="s">
        <v>10707</v>
      </c>
      <c r="B467" s="132" t="s">
        <v>10707</v>
      </c>
      <c r="C467" s="132" t="s">
        <v>4570</v>
      </c>
      <c r="D467" s="132" t="s">
        <v>10703</v>
      </c>
      <c r="E467" s="132" t="s">
        <v>10703</v>
      </c>
      <c r="F467" s="132" t="s">
        <v>10708</v>
      </c>
      <c r="N467" s="260">
        <v>6012.18</v>
      </c>
      <c r="O467" s="260">
        <v>507990.06</v>
      </c>
    </row>
    <row r="468" spans="1:17" s="132" customFormat="1">
      <c r="A468" s="132" t="s">
        <v>10709</v>
      </c>
      <c r="B468" s="132" t="s">
        <v>10709</v>
      </c>
      <c r="C468" s="132" t="s">
        <v>4570</v>
      </c>
      <c r="D468" s="132" t="s">
        <v>10703</v>
      </c>
      <c r="E468" s="132" t="s">
        <v>10703</v>
      </c>
      <c r="F468" s="132" t="s">
        <v>10710</v>
      </c>
      <c r="I468" s="132" t="s">
        <v>10486</v>
      </c>
      <c r="J468" s="132" t="s">
        <v>9602</v>
      </c>
      <c r="N468" s="260">
        <v>6012.18</v>
      </c>
      <c r="O468" s="260">
        <v>507990.06</v>
      </c>
    </row>
    <row r="469" spans="1:17" s="132" customFormat="1">
      <c r="A469" s="132" t="s">
        <v>10711</v>
      </c>
      <c r="B469" s="132" t="s">
        <v>10711</v>
      </c>
      <c r="C469" s="132" t="s">
        <v>4570</v>
      </c>
      <c r="D469" s="132" t="s">
        <v>10703</v>
      </c>
      <c r="E469" s="132" t="s">
        <v>10703</v>
      </c>
      <c r="F469" s="132" t="s">
        <v>10712</v>
      </c>
      <c r="N469" s="260">
        <v>6012.18</v>
      </c>
      <c r="O469" s="260">
        <v>507990.06</v>
      </c>
    </row>
    <row r="470" spans="1:17" s="132" customFormat="1">
      <c r="A470" s="132" t="s">
        <v>10713</v>
      </c>
      <c r="B470" s="132" t="s">
        <v>10713</v>
      </c>
      <c r="C470" s="132" t="s">
        <v>4570</v>
      </c>
      <c r="D470" s="132" t="s">
        <v>10703</v>
      </c>
      <c r="E470" s="132" t="s">
        <v>10703</v>
      </c>
      <c r="F470" s="132" t="s">
        <v>10714</v>
      </c>
      <c r="N470" s="260">
        <v>6012.18</v>
      </c>
      <c r="O470" s="260">
        <v>507990.06</v>
      </c>
    </row>
    <row r="471" spans="1:17" s="132" customFormat="1">
      <c r="A471" s="132" t="s">
        <v>10715</v>
      </c>
      <c r="B471" s="132" t="s">
        <v>10715</v>
      </c>
      <c r="C471" s="132" t="s">
        <v>4570</v>
      </c>
      <c r="D471" s="132" t="s">
        <v>10703</v>
      </c>
      <c r="E471" s="132" t="s">
        <v>10703</v>
      </c>
      <c r="F471" s="132" t="s">
        <v>10716</v>
      </c>
      <c r="I471" s="132" t="s">
        <v>10096</v>
      </c>
      <c r="J471" s="132" t="s">
        <v>9602</v>
      </c>
      <c r="N471" s="260"/>
      <c r="O471" s="260"/>
    </row>
    <row r="472" spans="1:17" s="132" customFormat="1">
      <c r="A472" s="132" t="s">
        <v>10717</v>
      </c>
      <c r="B472" s="132" t="s">
        <v>10717</v>
      </c>
      <c r="C472" s="132" t="s">
        <v>4570</v>
      </c>
      <c r="D472" s="132" t="s">
        <v>10703</v>
      </c>
      <c r="E472" s="132" t="s">
        <v>10703</v>
      </c>
      <c r="F472" s="132" t="s">
        <v>10718</v>
      </c>
      <c r="N472" s="260"/>
      <c r="O472" s="260"/>
    </row>
    <row r="473" spans="1:17" s="132" customFormat="1">
      <c r="A473" s="132" t="s">
        <v>10719</v>
      </c>
      <c r="B473" s="132" t="s">
        <v>10719</v>
      </c>
      <c r="C473" s="132" t="s">
        <v>4570</v>
      </c>
      <c r="D473" s="132" t="s">
        <v>10703</v>
      </c>
      <c r="E473" s="132" t="s">
        <v>10703</v>
      </c>
      <c r="F473" s="132" t="s">
        <v>10720</v>
      </c>
      <c r="I473" s="132" t="s">
        <v>10721</v>
      </c>
      <c r="J473" s="132" t="s">
        <v>9602</v>
      </c>
      <c r="N473" s="260"/>
      <c r="O473" s="260"/>
    </row>
    <row r="474" spans="1:17" s="132" customFormat="1">
      <c r="A474" s="132" t="s">
        <v>10722</v>
      </c>
      <c r="B474" s="132" t="s">
        <v>10722</v>
      </c>
      <c r="C474" s="132" t="s">
        <v>4570</v>
      </c>
      <c r="D474" s="132" t="s">
        <v>10703</v>
      </c>
      <c r="E474" s="132" t="s">
        <v>10703</v>
      </c>
      <c r="F474" s="132" t="s">
        <v>10723</v>
      </c>
      <c r="I474" s="132" t="s">
        <v>10124</v>
      </c>
      <c r="J474" s="132" t="s">
        <v>9602</v>
      </c>
      <c r="N474" s="260"/>
      <c r="O474" s="260"/>
    </row>
    <row r="475" spans="1:17" s="132" customFormat="1">
      <c r="A475" s="132" t="s">
        <v>10724</v>
      </c>
      <c r="B475" s="132" t="s">
        <v>10724</v>
      </c>
      <c r="C475" s="132" t="s">
        <v>4570</v>
      </c>
      <c r="D475" s="132" t="s">
        <v>10703</v>
      </c>
      <c r="E475" s="132" t="s">
        <v>10703</v>
      </c>
      <c r="F475" s="132" t="s">
        <v>10725</v>
      </c>
      <c r="N475" s="260"/>
      <c r="O475" s="260"/>
    </row>
    <row r="476" spans="1:17" s="132" customFormat="1">
      <c r="A476" s="132" t="s">
        <v>10726</v>
      </c>
      <c r="B476" s="132" t="s">
        <v>10726</v>
      </c>
      <c r="C476" s="132" t="s">
        <v>4570</v>
      </c>
      <c r="D476" s="132" t="s">
        <v>10703</v>
      </c>
      <c r="E476" s="132" t="s">
        <v>10703</v>
      </c>
      <c r="F476" s="132" t="s">
        <v>10727</v>
      </c>
      <c r="I476" s="132" t="s">
        <v>9685</v>
      </c>
      <c r="N476" s="260"/>
      <c r="O476" s="260"/>
    </row>
    <row r="477" spans="1:17" s="132" customFormat="1">
      <c r="A477" s="132" t="s">
        <v>10728</v>
      </c>
      <c r="B477" s="132" t="s">
        <v>10728</v>
      </c>
      <c r="C477" s="132" t="s">
        <v>4570</v>
      </c>
      <c r="D477" s="132" t="s">
        <v>10703</v>
      </c>
      <c r="E477" s="132" t="s">
        <v>10703</v>
      </c>
      <c r="F477" s="132" t="s">
        <v>10729</v>
      </c>
      <c r="N477" s="260"/>
      <c r="O477" s="260"/>
    </row>
    <row r="478" spans="1:17" s="132" customFormat="1">
      <c r="A478" s="132" t="s">
        <v>10730</v>
      </c>
      <c r="B478" s="132" t="s">
        <v>10730</v>
      </c>
      <c r="C478" s="132" t="s">
        <v>4570</v>
      </c>
      <c r="D478" s="132" t="s">
        <v>10703</v>
      </c>
      <c r="E478" s="132" t="s">
        <v>10703</v>
      </c>
      <c r="F478" s="132" t="s">
        <v>10731</v>
      </c>
      <c r="N478" s="260">
        <v>2168.7199999999998</v>
      </c>
      <c r="O478" s="260">
        <v>650646.96</v>
      </c>
    </row>
    <row r="479" spans="1:17" s="132" customFormat="1">
      <c r="A479" s="132" t="s">
        <v>10732</v>
      </c>
      <c r="B479" s="132" t="s">
        <v>10732</v>
      </c>
      <c r="C479" s="132" t="s">
        <v>4570</v>
      </c>
      <c r="D479" s="132" t="s">
        <v>10703</v>
      </c>
      <c r="E479" s="132" t="s">
        <v>10703</v>
      </c>
      <c r="F479" s="132" t="s">
        <v>10733</v>
      </c>
      <c r="M479" s="5"/>
      <c r="N479" s="261"/>
      <c r="O479" s="261"/>
      <c r="P479" s="5"/>
      <c r="Q479" s="5"/>
    </row>
    <row r="480" spans="1:17" s="132" customFormat="1">
      <c r="A480" s="132" t="s">
        <v>10734</v>
      </c>
      <c r="B480" s="132" t="s">
        <v>10734</v>
      </c>
      <c r="C480" s="132" t="s">
        <v>4570</v>
      </c>
      <c r="D480" s="132" t="s">
        <v>10703</v>
      </c>
      <c r="E480" s="132" t="s">
        <v>10703</v>
      </c>
      <c r="F480" s="132" t="s">
        <v>10735</v>
      </c>
      <c r="M480" s="5"/>
      <c r="N480" s="261"/>
      <c r="O480" s="261"/>
      <c r="P480" s="5"/>
      <c r="Q480" s="5"/>
    </row>
    <row r="481" spans="1:17" s="132" customFormat="1">
      <c r="A481" s="132" t="s">
        <v>10736</v>
      </c>
      <c r="B481" s="132" t="s">
        <v>10736</v>
      </c>
      <c r="C481" s="132" t="s">
        <v>4570</v>
      </c>
      <c r="D481" s="132" t="s">
        <v>10703</v>
      </c>
      <c r="E481" s="132" t="s">
        <v>10703</v>
      </c>
      <c r="F481" s="132" t="s">
        <v>10737</v>
      </c>
      <c r="I481" s="132" t="s">
        <v>9767</v>
      </c>
      <c r="N481" s="260"/>
      <c r="O481" s="260"/>
    </row>
    <row r="482" spans="1:17" s="132" customFormat="1">
      <c r="A482" s="132" t="s">
        <v>10738</v>
      </c>
      <c r="B482" s="132" t="s">
        <v>10738</v>
      </c>
      <c r="C482" s="132" t="s">
        <v>4570</v>
      </c>
      <c r="D482" s="132" t="s">
        <v>10703</v>
      </c>
      <c r="E482" s="132" t="s">
        <v>10703</v>
      </c>
      <c r="F482" s="132" t="s">
        <v>10739</v>
      </c>
      <c r="N482" s="260"/>
      <c r="O482" s="260"/>
    </row>
    <row r="483" spans="1:17" s="132" customFormat="1">
      <c r="A483" s="132" t="s">
        <v>10740</v>
      </c>
      <c r="B483" s="132" t="s">
        <v>10740</v>
      </c>
      <c r="C483" s="132" t="s">
        <v>4570</v>
      </c>
      <c r="D483" s="132" t="s">
        <v>10741</v>
      </c>
      <c r="E483" s="132" t="s">
        <v>10741</v>
      </c>
      <c r="F483" s="132" t="s">
        <v>10742</v>
      </c>
      <c r="N483" s="260"/>
      <c r="O483" s="260"/>
    </row>
    <row r="484" spans="1:17" s="132" customFormat="1">
      <c r="A484" s="132" t="s">
        <v>10743</v>
      </c>
      <c r="B484" s="132" t="s">
        <v>10743</v>
      </c>
      <c r="C484" s="132" t="s">
        <v>7895</v>
      </c>
      <c r="D484" s="132" t="s">
        <v>9802</v>
      </c>
      <c r="E484" s="132" t="s">
        <v>9803</v>
      </c>
      <c r="F484" s="132" t="s">
        <v>10744</v>
      </c>
      <c r="I484" s="132" t="s">
        <v>9772</v>
      </c>
      <c r="J484" s="132" t="s">
        <v>9602</v>
      </c>
      <c r="M484" s="65"/>
      <c r="N484" s="262"/>
      <c r="O484" s="262"/>
      <c r="P484" s="65"/>
      <c r="Q484" s="65"/>
    </row>
    <row r="485" spans="1:17" s="132" customFormat="1">
      <c r="A485" s="132" t="s">
        <v>10745</v>
      </c>
      <c r="B485" s="132" t="s">
        <v>10745</v>
      </c>
      <c r="C485" s="132" t="s">
        <v>7895</v>
      </c>
      <c r="D485" s="132" t="s">
        <v>9802</v>
      </c>
      <c r="E485" s="132" t="s">
        <v>9803</v>
      </c>
      <c r="F485" s="132" t="s">
        <v>10746</v>
      </c>
      <c r="N485" s="260"/>
      <c r="O485" s="260"/>
    </row>
    <row r="486" spans="1:17" s="132" customFormat="1">
      <c r="A486" s="132" t="s">
        <v>10747</v>
      </c>
      <c r="B486" s="132" t="s">
        <v>10747</v>
      </c>
      <c r="C486" s="132" t="s">
        <v>7895</v>
      </c>
      <c r="D486" s="132" t="s">
        <v>9802</v>
      </c>
      <c r="E486" s="132" t="s">
        <v>9803</v>
      </c>
      <c r="F486" s="132" t="s">
        <v>10748</v>
      </c>
      <c r="N486" s="260"/>
      <c r="O486" s="260"/>
    </row>
    <row r="487" spans="1:17" s="132" customFormat="1">
      <c r="A487" s="132" t="s">
        <v>10749</v>
      </c>
      <c r="B487" s="132" t="s">
        <v>10749</v>
      </c>
      <c r="C487" s="132" t="s">
        <v>7895</v>
      </c>
      <c r="D487" s="132" t="s">
        <v>9802</v>
      </c>
      <c r="E487" s="132" t="s">
        <v>9803</v>
      </c>
      <c r="F487" s="132" t="s">
        <v>10750</v>
      </c>
      <c r="N487" s="260"/>
      <c r="O487" s="260"/>
    </row>
    <row r="488" spans="1:17" s="132" customFormat="1">
      <c r="A488" s="132" t="s">
        <v>10751</v>
      </c>
      <c r="B488" s="132" t="s">
        <v>10751</v>
      </c>
      <c r="C488" s="132" t="s">
        <v>7895</v>
      </c>
      <c r="D488" s="132" t="s">
        <v>9802</v>
      </c>
      <c r="E488" s="132" t="s">
        <v>9803</v>
      </c>
      <c r="F488" s="132" t="s">
        <v>10752</v>
      </c>
      <c r="N488" s="260"/>
      <c r="O488" s="260"/>
    </row>
    <row r="489" spans="1:17" s="132" customFormat="1">
      <c r="A489" s="132" t="s">
        <v>10753</v>
      </c>
      <c r="B489" s="132" t="s">
        <v>10753</v>
      </c>
      <c r="C489" s="132" t="s">
        <v>7895</v>
      </c>
      <c r="D489" s="132" t="s">
        <v>9802</v>
      </c>
      <c r="E489" s="132" t="s">
        <v>9803</v>
      </c>
      <c r="F489" s="132" t="s">
        <v>10754</v>
      </c>
      <c r="G489" s="132" t="s">
        <v>10754</v>
      </c>
      <c r="H489" s="132">
        <v>41956437782</v>
      </c>
      <c r="N489" s="260"/>
      <c r="O489" s="260"/>
    </row>
    <row r="490" spans="1:17" s="132" customFormat="1">
      <c r="A490" s="132" t="s">
        <v>10755</v>
      </c>
      <c r="B490" s="132" t="s">
        <v>10755</v>
      </c>
      <c r="C490" s="132" t="s">
        <v>7895</v>
      </c>
      <c r="D490" s="132" t="s">
        <v>9802</v>
      </c>
      <c r="E490" s="132" t="s">
        <v>9803</v>
      </c>
      <c r="F490" s="132" t="s">
        <v>10756</v>
      </c>
      <c r="N490" s="260"/>
      <c r="O490" s="260"/>
    </row>
    <row r="491" spans="1:17" s="132" customFormat="1">
      <c r="A491" s="132" t="s">
        <v>10757</v>
      </c>
      <c r="B491" s="132" t="s">
        <v>10757</v>
      </c>
      <c r="C491" s="132" t="s">
        <v>7895</v>
      </c>
      <c r="D491" s="132" t="s">
        <v>9802</v>
      </c>
      <c r="E491" s="132" t="s">
        <v>9803</v>
      </c>
      <c r="F491" s="132" t="s">
        <v>9805</v>
      </c>
      <c r="G491" s="132" t="s">
        <v>9805</v>
      </c>
      <c r="H491" s="132">
        <v>3408538354</v>
      </c>
      <c r="N491" s="260"/>
      <c r="O491" s="260"/>
    </row>
    <row r="492" spans="1:17" s="132" customFormat="1">
      <c r="A492" s="132" t="s">
        <v>10758</v>
      </c>
      <c r="B492" s="132" t="s">
        <v>10758</v>
      </c>
      <c r="C492" s="132" t="s">
        <v>7895</v>
      </c>
      <c r="D492" s="132" t="s">
        <v>9802</v>
      </c>
      <c r="E492" s="132" t="s">
        <v>9803</v>
      </c>
      <c r="F492" s="132" t="s">
        <v>10759</v>
      </c>
      <c r="N492" s="260"/>
      <c r="O492" s="260"/>
    </row>
    <row r="493" spans="1:17" s="132" customFormat="1">
      <c r="A493" s="132" t="s">
        <v>10760</v>
      </c>
      <c r="B493" s="132" t="s">
        <v>10760</v>
      </c>
      <c r="C493" s="132" t="s">
        <v>7895</v>
      </c>
      <c r="D493" s="132" t="s">
        <v>9802</v>
      </c>
      <c r="E493" s="132" t="s">
        <v>9803</v>
      </c>
      <c r="F493" s="132" t="s">
        <v>10761</v>
      </c>
      <c r="N493" s="260"/>
      <c r="O493" s="260"/>
    </row>
    <row r="494" spans="1:17" s="132" customFormat="1">
      <c r="A494" s="132" t="s">
        <v>10762</v>
      </c>
      <c r="B494" s="132" t="s">
        <v>10762</v>
      </c>
      <c r="C494" s="132" t="s">
        <v>7895</v>
      </c>
      <c r="D494" s="132" t="s">
        <v>9802</v>
      </c>
      <c r="E494" s="132" t="s">
        <v>9803</v>
      </c>
      <c r="F494" s="132" t="s">
        <v>10763</v>
      </c>
      <c r="M494" s="201"/>
      <c r="N494" s="263"/>
      <c r="O494" s="263"/>
      <c r="P494" s="201"/>
      <c r="Q494" s="201"/>
    </row>
    <row r="495" spans="1:17" s="132" customFormat="1">
      <c r="A495" s="132" t="s">
        <v>10764</v>
      </c>
      <c r="B495" s="132" t="s">
        <v>10764</v>
      </c>
      <c r="C495" s="65" t="s">
        <v>7895</v>
      </c>
      <c r="D495" s="65" t="s">
        <v>9802</v>
      </c>
      <c r="E495" s="65" t="s">
        <v>9803</v>
      </c>
      <c r="F495" s="65"/>
      <c r="G495" s="65"/>
      <c r="H495" s="65"/>
      <c r="I495" s="65"/>
      <c r="J495" s="65"/>
      <c r="K495" s="65"/>
      <c r="L495" s="65"/>
      <c r="M495" s="201"/>
      <c r="N495" s="263"/>
      <c r="O495" s="263"/>
      <c r="P495" s="201"/>
      <c r="Q495" s="201"/>
    </row>
    <row r="496" spans="1:17" s="65" customFormat="1">
      <c r="A496" s="132" t="s">
        <v>10765</v>
      </c>
      <c r="B496" s="132" t="s">
        <v>10765</v>
      </c>
      <c r="C496" s="132" t="s">
        <v>4570</v>
      </c>
      <c r="D496" s="132" t="s">
        <v>10766</v>
      </c>
      <c r="E496" s="132" t="s">
        <v>10767</v>
      </c>
      <c r="F496" s="132" t="s">
        <v>10768</v>
      </c>
      <c r="G496" s="132"/>
      <c r="H496" s="132"/>
      <c r="I496" s="132" t="s">
        <v>9685</v>
      </c>
      <c r="J496" s="132"/>
      <c r="K496" s="132"/>
      <c r="L496" s="132"/>
      <c r="M496" s="132"/>
      <c r="N496" s="260"/>
      <c r="O496" s="260"/>
      <c r="P496" s="132"/>
      <c r="Q496" s="132"/>
    </row>
    <row r="497" spans="1:15" s="132" customFormat="1">
      <c r="A497" s="132" t="s">
        <v>10769</v>
      </c>
      <c r="B497" s="132" t="s">
        <v>10769</v>
      </c>
      <c r="C497" s="132" t="s">
        <v>4570</v>
      </c>
      <c r="D497" s="132" t="s">
        <v>10766</v>
      </c>
      <c r="E497" s="132" t="s">
        <v>10767</v>
      </c>
      <c r="F497" s="132" t="s">
        <v>10770</v>
      </c>
      <c r="I497" s="132" t="s">
        <v>9685</v>
      </c>
      <c r="N497" s="260"/>
      <c r="O497" s="260"/>
    </row>
    <row r="498" spans="1:15" s="132" customFormat="1">
      <c r="A498" s="132" t="s">
        <v>10771</v>
      </c>
      <c r="B498" s="132" t="s">
        <v>10771</v>
      </c>
      <c r="C498" s="132" t="s">
        <v>4570</v>
      </c>
      <c r="D498" s="132" t="s">
        <v>10766</v>
      </c>
      <c r="E498" s="132" t="s">
        <v>10767</v>
      </c>
      <c r="F498" s="132" t="s">
        <v>10772</v>
      </c>
      <c r="N498" s="260"/>
      <c r="O498" s="260"/>
    </row>
    <row r="499" spans="1:15" s="132" customFormat="1">
      <c r="A499" s="132" t="s">
        <v>10773</v>
      </c>
      <c r="B499" s="132" t="s">
        <v>10773</v>
      </c>
      <c r="C499" s="132" t="s">
        <v>4570</v>
      </c>
      <c r="D499" s="132" t="s">
        <v>10766</v>
      </c>
      <c r="E499" s="132" t="s">
        <v>10767</v>
      </c>
      <c r="F499" s="132" t="s">
        <v>10774</v>
      </c>
      <c r="N499" s="260"/>
      <c r="O499" s="260"/>
    </row>
    <row r="500" spans="1:15" s="132" customFormat="1">
      <c r="A500" s="132" t="s">
        <v>10775</v>
      </c>
      <c r="B500" s="132" t="s">
        <v>10775</v>
      </c>
      <c r="C500" s="132" t="s">
        <v>4570</v>
      </c>
      <c r="D500" s="132" t="s">
        <v>10766</v>
      </c>
      <c r="E500" s="132" t="s">
        <v>10767</v>
      </c>
      <c r="F500" s="132" t="s">
        <v>10776</v>
      </c>
      <c r="N500" s="260"/>
      <c r="O500" s="260"/>
    </row>
    <row r="501" spans="1:15" s="132" customFormat="1">
      <c r="A501" s="132" t="s">
        <v>10777</v>
      </c>
      <c r="B501" s="132" t="s">
        <v>10777</v>
      </c>
      <c r="C501" s="132" t="s">
        <v>4570</v>
      </c>
      <c r="D501" s="132" t="s">
        <v>10766</v>
      </c>
      <c r="E501" s="132" t="s">
        <v>10767</v>
      </c>
      <c r="F501" s="132" t="s">
        <v>10778</v>
      </c>
      <c r="N501" s="260"/>
      <c r="O501" s="260"/>
    </row>
    <row r="502" spans="1:15" s="132" customFormat="1">
      <c r="A502" s="132" t="s">
        <v>10779</v>
      </c>
      <c r="B502" s="132" t="s">
        <v>10779</v>
      </c>
      <c r="C502" s="132" t="s">
        <v>4570</v>
      </c>
      <c r="D502" s="132" t="s">
        <v>10766</v>
      </c>
      <c r="E502" s="132" t="s">
        <v>10780</v>
      </c>
      <c r="F502" s="132" t="s">
        <v>10781</v>
      </c>
      <c r="N502" s="260"/>
      <c r="O502" s="260"/>
    </row>
    <row r="503" spans="1:15" s="132" customFormat="1">
      <c r="A503" s="132" t="s">
        <v>10782</v>
      </c>
      <c r="B503" s="132" t="s">
        <v>10782</v>
      </c>
      <c r="C503" s="132" t="s">
        <v>4570</v>
      </c>
      <c r="D503" s="132" t="s">
        <v>10766</v>
      </c>
      <c r="E503" s="132" t="s">
        <v>10780</v>
      </c>
      <c r="F503" s="132" t="s">
        <v>10783</v>
      </c>
      <c r="N503" s="260"/>
      <c r="O503" s="260"/>
    </row>
    <row r="504" spans="1:15" s="132" customFormat="1">
      <c r="A504" s="132" t="s">
        <v>10784</v>
      </c>
      <c r="B504" s="132" t="s">
        <v>10784</v>
      </c>
      <c r="C504" s="132" t="s">
        <v>4570</v>
      </c>
      <c r="D504" s="132" t="s">
        <v>10766</v>
      </c>
      <c r="E504" s="132" t="s">
        <v>10767</v>
      </c>
      <c r="F504" s="132" t="s">
        <v>10785</v>
      </c>
      <c r="N504" s="260"/>
      <c r="O504" s="260"/>
    </row>
    <row r="505" spans="1:15" s="132" customFormat="1">
      <c r="A505" s="132" t="s">
        <v>10786</v>
      </c>
      <c r="B505" s="132" t="s">
        <v>10786</v>
      </c>
      <c r="C505" s="132" t="s">
        <v>4570</v>
      </c>
      <c r="D505" s="132" t="s">
        <v>10766</v>
      </c>
      <c r="E505" s="132" t="s">
        <v>10767</v>
      </c>
      <c r="F505" s="132" t="s">
        <v>10787</v>
      </c>
      <c r="N505" s="260"/>
      <c r="O505" s="260"/>
    </row>
    <row r="506" spans="1:15" s="132" customFormat="1">
      <c r="A506" s="132" t="s">
        <v>10788</v>
      </c>
      <c r="B506" s="132" t="s">
        <v>10788</v>
      </c>
      <c r="C506" s="132" t="s">
        <v>4570</v>
      </c>
      <c r="D506" s="132" t="s">
        <v>10766</v>
      </c>
      <c r="E506" s="132" t="s">
        <v>10767</v>
      </c>
      <c r="F506" s="132" t="s">
        <v>10789</v>
      </c>
      <c r="N506" s="260"/>
      <c r="O506" s="260"/>
    </row>
    <row r="507" spans="1:15" s="132" customFormat="1">
      <c r="A507" s="132" t="s">
        <v>10790</v>
      </c>
      <c r="B507" s="132" t="s">
        <v>10790</v>
      </c>
      <c r="C507" s="132" t="s">
        <v>4570</v>
      </c>
      <c r="D507" s="132" t="s">
        <v>10766</v>
      </c>
      <c r="E507" s="132" t="s">
        <v>10780</v>
      </c>
      <c r="F507" s="132" t="s">
        <v>10791</v>
      </c>
      <c r="N507" s="260"/>
      <c r="O507" s="260"/>
    </row>
    <row r="508" spans="1:15" s="132" customFormat="1">
      <c r="A508" s="132" t="s">
        <v>10792</v>
      </c>
      <c r="B508" s="132" t="s">
        <v>10792</v>
      </c>
      <c r="C508" s="132" t="s">
        <v>4570</v>
      </c>
      <c r="D508" s="132" t="s">
        <v>10766</v>
      </c>
      <c r="E508" s="132" t="s">
        <v>10780</v>
      </c>
      <c r="F508" s="132" t="s">
        <v>10793</v>
      </c>
      <c r="J508" s="132" t="s">
        <v>9602</v>
      </c>
      <c r="N508" s="260"/>
      <c r="O508" s="260"/>
    </row>
    <row r="509" spans="1:15" s="132" customFormat="1">
      <c r="A509" s="132" t="s">
        <v>10794</v>
      </c>
      <c r="B509" s="132" t="s">
        <v>10794</v>
      </c>
      <c r="C509" s="132" t="s">
        <v>4570</v>
      </c>
      <c r="D509" s="132" t="s">
        <v>10766</v>
      </c>
      <c r="E509" s="132" t="s">
        <v>10780</v>
      </c>
      <c r="F509" s="132" t="s">
        <v>10795</v>
      </c>
      <c r="N509" s="260"/>
      <c r="O509" s="260"/>
    </row>
    <row r="510" spans="1:15" s="132" customFormat="1">
      <c r="A510" s="132" t="s">
        <v>10796</v>
      </c>
      <c r="B510" s="132" t="s">
        <v>10796</v>
      </c>
      <c r="C510" s="132" t="s">
        <v>4570</v>
      </c>
      <c r="D510" s="132" t="s">
        <v>10766</v>
      </c>
      <c r="E510" s="132" t="s">
        <v>10766</v>
      </c>
      <c r="N510" s="260"/>
      <c r="O510" s="260"/>
    </row>
    <row r="511" spans="1:15" s="132" customFormat="1">
      <c r="A511" s="132" t="s">
        <v>10797</v>
      </c>
      <c r="B511" s="132" t="s">
        <v>10797</v>
      </c>
      <c r="C511" s="132" t="s">
        <v>4570</v>
      </c>
      <c r="D511" s="132" t="s">
        <v>10766</v>
      </c>
      <c r="E511" s="132" t="s">
        <v>10766</v>
      </c>
      <c r="N511" s="260"/>
      <c r="O511" s="260"/>
    </row>
    <row r="512" spans="1:15" s="132" customFormat="1">
      <c r="A512" s="132" t="s">
        <v>10798</v>
      </c>
      <c r="B512" s="132" t="s">
        <v>10798</v>
      </c>
      <c r="C512" s="132" t="s">
        <v>4570</v>
      </c>
      <c r="D512" s="132" t="s">
        <v>10766</v>
      </c>
      <c r="E512" s="132" t="s">
        <v>10766</v>
      </c>
      <c r="N512" s="260"/>
      <c r="O512" s="260"/>
    </row>
    <row r="513" spans="1:15" s="132" customFormat="1">
      <c r="A513" s="132" t="s">
        <v>10799</v>
      </c>
      <c r="B513" s="132" t="s">
        <v>10799</v>
      </c>
      <c r="C513" s="132" t="s">
        <v>4570</v>
      </c>
      <c r="D513" s="132" t="s">
        <v>10766</v>
      </c>
      <c r="E513" s="132" t="s">
        <v>10766</v>
      </c>
      <c r="N513" s="260"/>
      <c r="O513" s="260"/>
    </row>
    <row r="514" spans="1:15" s="132" customFormat="1">
      <c r="A514" s="132" t="s">
        <v>10800</v>
      </c>
      <c r="B514" s="132" t="s">
        <v>10800</v>
      </c>
      <c r="C514" s="132" t="s">
        <v>4570</v>
      </c>
      <c r="D514" s="132" t="s">
        <v>10766</v>
      </c>
      <c r="E514" s="132" t="s">
        <v>10766</v>
      </c>
      <c r="N514" s="260"/>
      <c r="O514" s="260"/>
    </row>
    <row r="515" spans="1:15" s="132" customFormat="1">
      <c r="A515" s="132" t="s">
        <v>10801</v>
      </c>
      <c r="B515" s="132" t="s">
        <v>10801</v>
      </c>
      <c r="C515" s="132" t="s">
        <v>4570</v>
      </c>
      <c r="D515" s="132" t="s">
        <v>10766</v>
      </c>
      <c r="E515" s="132" t="s">
        <v>10766</v>
      </c>
      <c r="N515" s="260"/>
      <c r="O515" s="260"/>
    </row>
    <row r="516" spans="1:15" s="132" customFormat="1">
      <c r="A516" s="132" t="s">
        <v>10802</v>
      </c>
      <c r="B516" s="132" t="s">
        <v>10802</v>
      </c>
      <c r="C516" s="132" t="s">
        <v>4570</v>
      </c>
      <c r="D516" s="132" t="s">
        <v>10766</v>
      </c>
      <c r="E516" s="132" t="s">
        <v>10766</v>
      </c>
      <c r="N516" s="260"/>
      <c r="O516" s="260"/>
    </row>
    <row r="517" spans="1:15" s="132" customFormat="1">
      <c r="A517" s="132" t="s">
        <v>10803</v>
      </c>
      <c r="B517" s="132" t="s">
        <v>10803</v>
      </c>
      <c r="C517" s="132" t="s">
        <v>4570</v>
      </c>
      <c r="D517" s="132" t="s">
        <v>10766</v>
      </c>
      <c r="E517" s="132" t="s">
        <v>10766</v>
      </c>
      <c r="N517" s="260"/>
      <c r="O517" s="260"/>
    </row>
    <row r="518" spans="1:15" s="132" customFormat="1">
      <c r="A518" s="132" t="s">
        <v>10804</v>
      </c>
      <c r="B518" s="132" t="s">
        <v>10804</v>
      </c>
      <c r="C518" s="132" t="s">
        <v>4570</v>
      </c>
      <c r="D518" s="132" t="s">
        <v>10766</v>
      </c>
      <c r="E518" s="132" t="s">
        <v>10766</v>
      </c>
      <c r="N518" s="260"/>
      <c r="O518" s="260"/>
    </row>
    <row r="519" spans="1:15" s="132" customFormat="1">
      <c r="A519" s="132" t="s">
        <v>10805</v>
      </c>
      <c r="B519" s="132" t="s">
        <v>10805</v>
      </c>
      <c r="C519" s="132" t="s">
        <v>4570</v>
      </c>
      <c r="D519" s="132" t="s">
        <v>10766</v>
      </c>
      <c r="E519" s="132" t="s">
        <v>10766</v>
      </c>
      <c r="N519" s="260"/>
      <c r="O519" s="260"/>
    </row>
    <row r="520" spans="1:15" s="132" customFormat="1">
      <c r="A520" s="132" t="s">
        <v>10806</v>
      </c>
      <c r="B520" s="132" t="s">
        <v>10806</v>
      </c>
      <c r="C520" s="132" t="s">
        <v>4570</v>
      </c>
      <c r="D520" s="132" t="s">
        <v>10766</v>
      </c>
      <c r="E520" s="132" t="s">
        <v>10766</v>
      </c>
      <c r="N520" s="260"/>
      <c r="O520" s="260"/>
    </row>
    <row r="521" spans="1:15" s="132" customFormat="1">
      <c r="A521" s="132" t="s">
        <v>10807</v>
      </c>
      <c r="B521" s="132" t="s">
        <v>10807</v>
      </c>
      <c r="C521" s="132" t="s">
        <v>4570</v>
      </c>
      <c r="D521" s="132" t="s">
        <v>10766</v>
      </c>
      <c r="E521" s="132" t="s">
        <v>10766</v>
      </c>
      <c r="N521" s="260"/>
      <c r="O521" s="260"/>
    </row>
    <row r="522" spans="1:15" s="132" customFormat="1">
      <c r="A522" s="132" t="s">
        <v>10808</v>
      </c>
      <c r="B522" s="132" t="s">
        <v>10808</v>
      </c>
      <c r="C522" s="132" t="s">
        <v>4570</v>
      </c>
      <c r="D522" s="132" t="s">
        <v>10766</v>
      </c>
      <c r="E522" s="132" t="s">
        <v>10766</v>
      </c>
      <c r="N522" s="260"/>
      <c r="O522" s="260"/>
    </row>
    <row r="523" spans="1:15" s="132" customFormat="1">
      <c r="A523" s="132" t="s">
        <v>10809</v>
      </c>
      <c r="B523" s="132" t="s">
        <v>10809</v>
      </c>
      <c r="C523" s="132" t="s">
        <v>4570</v>
      </c>
      <c r="D523" s="132" t="s">
        <v>10766</v>
      </c>
      <c r="E523" s="132" t="s">
        <v>10766</v>
      </c>
      <c r="N523" s="260"/>
      <c r="O523" s="260"/>
    </row>
    <row r="524" spans="1:15" s="132" customFormat="1">
      <c r="A524" s="132" t="s">
        <v>10810</v>
      </c>
      <c r="B524" s="132" t="s">
        <v>10810</v>
      </c>
      <c r="C524" s="132" t="s">
        <v>4570</v>
      </c>
      <c r="D524" s="132" t="s">
        <v>10766</v>
      </c>
      <c r="E524" s="132" t="s">
        <v>10766</v>
      </c>
      <c r="N524" s="260"/>
      <c r="O524" s="260"/>
    </row>
    <row r="525" spans="1:15" s="132" customFormat="1">
      <c r="A525" s="132" t="s">
        <v>10811</v>
      </c>
      <c r="B525" s="132" t="s">
        <v>10811</v>
      </c>
      <c r="C525" s="132" t="s">
        <v>4570</v>
      </c>
      <c r="D525" s="132" t="s">
        <v>10159</v>
      </c>
      <c r="E525" s="132" t="s">
        <v>10812</v>
      </c>
      <c r="F525" s="132" t="s">
        <v>10813</v>
      </c>
      <c r="I525" s="132" t="s">
        <v>9685</v>
      </c>
      <c r="N525" s="260"/>
      <c r="O525" s="260"/>
    </row>
    <row r="526" spans="1:15" s="132" customFormat="1">
      <c r="A526" s="132" t="s">
        <v>10814</v>
      </c>
      <c r="B526" s="132" t="s">
        <v>10814</v>
      </c>
      <c r="C526" s="132" t="s">
        <v>4570</v>
      </c>
      <c r="D526" s="132" t="s">
        <v>10159</v>
      </c>
      <c r="E526" s="132" t="s">
        <v>10815</v>
      </c>
      <c r="F526" s="132" t="s">
        <v>10816</v>
      </c>
      <c r="I526" s="132" t="s">
        <v>9685</v>
      </c>
      <c r="N526" s="260"/>
      <c r="O526" s="260"/>
    </row>
    <row r="527" spans="1:15" s="132" customFormat="1">
      <c r="A527" s="132" t="s">
        <v>10817</v>
      </c>
      <c r="B527" s="132" t="s">
        <v>10817</v>
      </c>
      <c r="C527" s="132" t="s">
        <v>4570</v>
      </c>
      <c r="D527" s="132" t="s">
        <v>10159</v>
      </c>
      <c r="E527" s="132" t="s">
        <v>10815</v>
      </c>
      <c r="F527" s="132" t="s">
        <v>10818</v>
      </c>
      <c r="N527" s="260"/>
      <c r="O527" s="260"/>
    </row>
    <row r="528" spans="1:15" s="132" customFormat="1">
      <c r="A528" s="132" t="s">
        <v>10819</v>
      </c>
      <c r="B528" s="132" t="s">
        <v>10819</v>
      </c>
      <c r="C528" s="132" t="s">
        <v>4570</v>
      </c>
      <c r="D528" s="132" t="s">
        <v>10159</v>
      </c>
      <c r="E528" s="132" t="s">
        <v>10815</v>
      </c>
      <c r="F528" s="132" t="s">
        <v>10820</v>
      </c>
      <c r="N528" s="260"/>
      <c r="O528" s="260"/>
    </row>
    <row r="529" spans="1:15" s="132" customFormat="1">
      <c r="A529" s="132" t="s">
        <v>10821</v>
      </c>
      <c r="B529" s="132" t="s">
        <v>10821</v>
      </c>
      <c r="C529" s="132" t="s">
        <v>4570</v>
      </c>
      <c r="D529" s="132" t="s">
        <v>10159</v>
      </c>
      <c r="E529" s="132" t="s">
        <v>10815</v>
      </c>
      <c r="F529" s="132" t="s">
        <v>10822</v>
      </c>
      <c r="N529" s="260"/>
      <c r="O529" s="260"/>
    </row>
    <row r="530" spans="1:15" s="132" customFormat="1">
      <c r="A530" s="132" t="s">
        <v>10823</v>
      </c>
      <c r="B530" s="132" t="s">
        <v>10823</v>
      </c>
      <c r="C530" s="132" t="s">
        <v>4570</v>
      </c>
      <c r="D530" s="132" t="s">
        <v>10159</v>
      </c>
      <c r="E530" s="132" t="s">
        <v>10812</v>
      </c>
      <c r="F530" s="132" t="s">
        <v>10824</v>
      </c>
      <c r="N530" s="260"/>
      <c r="O530" s="260"/>
    </row>
    <row r="531" spans="1:15" s="132" customFormat="1">
      <c r="A531" s="132" t="s">
        <v>10825</v>
      </c>
      <c r="B531" s="132" t="s">
        <v>10825</v>
      </c>
      <c r="C531" s="132" t="s">
        <v>4570</v>
      </c>
      <c r="D531" s="132" t="s">
        <v>10159</v>
      </c>
      <c r="E531" s="132" t="s">
        <v>10812</v>
      </c>
      <c r="F531" s="132" t="s">
        <v>10826</v>
      </c>
      <c r="N531" s="260"/>
      <c r="O531" s="260"/>
    </row>
    <row r="532" spans="1:15" s="132" customFormat="1">
      <c r="A532" s="132" t="s">
        <v>10827</v>
      </c>
      <c r="B532" s="132" t="s">
        <v>10827</v>
      </c>
      <c r="C532" s="132" t="s">
        <v>4570</v>
      </c>
      <c r="D532" s="132" t="s">
        <v>10159</v>
      </c>
      <c r="E532" s="132" t="s">
        <v>10812</v>
      </c>
      <c r="F532" s="132" t="s">
        <v>10828</v>
      </c>
      <c r="N532" s="260"/>
      <c r="O532" s="260"/>
    </row>
    <row r="533" spans="1:15" s="132" customFormat="1">
      <c r="A533" s="132" t="s">
        <v>10829</v>
      </c>
      <c r="B533" s="132" t="s">
        <v>10829</v>
      </c>
      <c r="C533" s="132" t="s">
        <v>4570</v>
      </c>
      <c r="D533" s="132" t="s">
        <v>10159</v>
      </c>
      <c r="E533" s="132" t="s">
        <v>10830</v>
      </c>
      <c r="F533" s="132" t="s">
        <v>10831</v>
      </c>
      <c r="N533" s="260"/>
      <c r="O533" s="260"/>
    </row>
    <row r="534" spans="1:15" s="132" customFormat="1">
      <c r="A534" s="132" t="s">
        <v>10832</v>
      </c>
      <c r="B534" s="132" t="s">
        <v>10832</v>
      </c>
      <c r="C534" s="132" t="s">
        <v>4570</v>
      </c>
      <c r="D534" s="132" t="s">
        <v>10159</v>
      </c>
      <c r="E534" s="132" t="s">
        <v>10812</v>
      </c>
      <c r="F534" s="132" t="s">
        <v>10833</v>
      </c>
      <c r="N534" s="260"/>
      <c r="O534" s="260"/>
    </row>
    <row r="535" spans="1:15" s="132" customFormat="1">
      <c r="A535" s="132" t="s">
        <v>10834</v>
      </c>
      <c r="B535" s="132" t="s">
        <v>10834</v>
      </c>
      <c r="C535" s="132" t="s">
        <v>4570</v>
      </c>
      <c r="D535" s="132" t="s">
        <v>10159</v>
      </c>
      <c r="E535" s="132" t="s">
        <v>10830</v>
      </c>
      <c r="F535" s="132" t="s">
        <v>10835</v>
      </c>
      <c r="N535" s="260"/>
      <c r="O535" s="260"/>
    </row>
    <row r="536" spans="1:15" s="132" customFormat="1">
      <c r="A536" s="132" t="s">
        <v>10836</v>
      </c>
      <c r="B536" s="132" t="s">
        <v>10836</v>
      </c>
      <c r="C536" s="132" t="s">
        <v>4570</v>
      </c>
      <c r="D536" s="132" t="s">
        <v>10159</v>
      </c>
      <c r="E536" s="132" t="s">
        <v>10812</v>
      </c>
      <c r="F536" s="132" t="s">
        <v>10837</v>
      </c>
      <c r="N536" s="260"/>
      <c r="O536" s="260"/>
    </row>
    <row r="537" spans="1:15" s="132" customFormat="1">
      <c r="A537" s="132" t="s">
        <v>10838</v>
      </c>
      <c r="B537" s="132" t="s">
        <v>10838</v>
      </c>
      <c r="C537" s="132" t="s">
        <v>4570</v>
      </c>
      <c r="D537" s="132" t="s">
        <v>10159</v>
      </c>
      <c r="E537" s="132" t="s">
        <v>10830</v>
      </c>
      <c r="F537" s="132" t="s">
        <v>10839</v>
      </c>
      <c r="N537" s="260"/>
      <c r="O537" s="260"/>
    </row>
    <row r="538" spans="1:15" s="132" customFormat="1">
      <c r="A538" s="132" t="s">
        <v>10840</v>
      </c>
      <c r="B538" s="132" t="s">
        <v>10840</v>
      </c>
      <c r="C538" s="132" t="s">
        <v>4570</v>
      </c>
      <c r="D538" s="132" t="s">
        <v>10159</v>
      </c>
      <c r="E538" s="132" t="s">
        <v>10815</v>
      </c>
      <c r="F538" s="132" t="s">
        <v>10841</v>
      </c>
      <c r="N538" s="260"/>
      <c r="O538" s="260"/>
    </row>
    <row r="539" spans="1:15" s="132" customFormat="1">
      <c r="A539" s="132" t="s">
        <v>10842</v>
      </c>
      <c r="B539" s="132" t="s">
        <v>10842</v>
      </c>
      <c r="C539" s="132" t="s">
        <v>4570</v>
      </c>
      <c r="D539" s="132" t="s">
        <v>10159</v>
      </c>
      <c r="E539" s="132" t="s">
        <v>10815</v>
      </c>
      <c r="F539" s="132" t="s">
        <v>10843</v>
      </c>
      <c r="N539" s="260"/>
      <c r="O539" s="260"/>
    </row>
    <row r="540" spans="1:15" s="132" customFormat="1">
      <c r="A540" s="132" t="s">
        <v>10844</v>
      </c>
      <c r="B540" s="132" t="s">
        <v>10844</v>
      </c>
      <c r="C540" s="132" t="s">
        <v>4570</v>
      </c>
      <c r="D540" s="132" t="s">
        <v>10159</v>
      </c>
      <c r="E540" s="132" t="s">
        <v>10815</v>
      </c>
      <c r="F540" s="132" t="s">
        <v>10845</v>
      </c>
      <c r="N540" s="260"/>
      <c r="O540" s="260"/>
    </row>
    <row r="541" spans="1:15" s="132" customFormat="1">
      <c r="A541" s="132" t="s">
        <v>10846</v>
      </c>
      <c r="B541" s="132" t="s">
        <v>10846</v>
      </c>
      <c r="C541" s="132" t="s">
        <v>4570</v>
      </c>
      <c r="D541" s="132" t="s">
        <v>10159</v>
      </c>
      <c r="E541" s="132" t="s">
        <v>10815</v>
      </c>
      <c r="F541" s="132" t="s">
        <v>10847</v>
      </c>
      <c r="N541" s="260"/>
      <c r="O541" s="260"/>
    </row>
    <row r="542" spans="1:15" s="132" customFormat="1">
      <c r="A542" s="132" t="s">
        <v>10848</v>
      </c>
      <c r="B542" s="132" t="s">
        <v>10848</v>
      </c>
      <c r="C542" s="132" t="s">
        <v>4570</v>
      </c>
      <c r="D542" s="132" t="s">
        <v>10159</v>
      </c>
      <c r="E542" s="132" t="s">
        <v>10815</v>
      </c>
      <c r="F542" s="132" t="s">
        <v>10849</v>
      </c>
      <c r="N542" s="260"/>
      <c r="O542" s="260"/>
    </row>
    <row r="543" spans="1:15" s="132" customFormat="1">
      <c r="A543" s="132" t="s">
        <v>10850</v>
      </c>
      <c r="B543" s="132" t="s">
        <v>10850</v>
      </c>
      <c r="C543" s="132" t="s">
        <v>4570</v>
      </c>
      <c r="D543" s="132" t="s">
        <v>10159</v>
      </c>
      <c r="E543" s="132" t="s">
        <v>10159</v>
      </c>
      <c r="G543" s="246"/>
      <c r="N543" s="260"/>
      <c r="O543" s="260"/>
    </row>
    <row r="544" spans="1:15" s="132" customFormat="1">
      <c r="A544" s="132" t="s">
        <v>10851</v>
      </c>
      <c r="B544" s="132" t="s">
        <v>10851</v>
      </c>
      <c r="C544" s="132" t="s">
        <v>7895</v>
      </c>
      <c r="D544" s="132" t="s">
        <v>10852</v>
      </c>
      <c r="E544" s="132" t="s">
        <v>10852</v>
      </c>
      <c r="F544" s="132" t="s">
        <v>10853</v>
      </c>
      <c r="G544" s="246"/>
      <c r="N544" s="260"/>
      <c r="O544" s="260"/>
    </row>
    <row r="545" spans="1:15" s="132" customFormat="1">
      <c r="A545" s="132" t="s">
        <v>10854</v>
      </c>
      <c r="B545" s="132" t="s">
        <v>10854</v>
      </c>
      <c r="C545" s="132" t="s">
        <v>7895</v>
      </c>
      <c r="D545" s="132" t="s">
        <v>10852</v>
      </c>
      <c r="E545" s="132" t="s">
        <v>10852</v>
      </c>
      <c r="F545" s="132" t="s">
        <v>10855</v>
      </c>
      <c r="G545" s="246"/>
      <c r="N545" s="260"/>
      <c r="O545" s="260"/>
    </row>
    <row r="546" spans="1:15" s="132" customFormat="1">
      <c r="A546" s="132" t="s">
        <v>10856</v>
      </c>
      <c r="B546" s="132" t="s">
        <v>10856</v>
      </c>
      <c r="C546" s="132" t="s">
        <v>7895</v>
      </c>
      <c r="D546" s="132" t="s">
        <v>10852</v>
      </c>
      <c r="E546" s="132" t="s">
        <v>394</v>
      </c>
      <c r="F546" s="132" t="s">
        <v>10857</v>
      </c>
      <c r="N546" s="260"/>
      <c r="O546" s="260"/>
    </row>
    <row r="547" spans="1:15" s="132" customFormat="1">
      <c r="A547" s="132" t="s">
        <v>10858</v>
      </c>
      <c r="B547" s="132" t="s">
        <v>10858</v>
      </c>
      <c r="C547" s="132" t="s">
        <v>7895</v>
      </c>
      <c r="D547" s="132" t="s">
        <v>10852</v>
      </c>
      <c r="E547" s="132" t="s">
        <v>394</v>
      </c>
      <c r="F547" s="132" t="s">
        <v>10859</v>
      </c>
      <c r="N547" s="260"/>
      <c r="O547" s="260"/>
    </row>
    <row r="548" spans="1:15" s="132" customFormat="1">
      <c r="A548" s="132" t="s">
        <v>10860</v>
      </c>
      <c r="B548" s="132" t="s">
        <v>10860</v>
      </c>
      <c r="C548" s="132" t="s">
        <v>7895</v>
      </c>
      <c r="D548" s="132" t="s">
        <v>10852</v>
      </c>
      <c r="E548" s="132" t="s">
        <v>394</v>
      </c>
      <c r="F548" s="132" t="s">
        <v>10861</v>
      </c>
      <c r="N548" s="260"/>
      <c r="O548" s="260"/>
    </row>
    <row r="549" spans="1:15" s="132" customFormat="1">
      <c r="A549" s="132" t="s">
        <v>10862</v>
      </c>
      <c r="B549" s="132" t="s">
        <v>10862</v>
      </c>
      <c r="C549" s="132" t="s">
        <v>7895</v>
      </c>
      <c r="D549" s="132" t="s">
        <v>10852</v>
      </c>
      <c r="E549" s="132" t="s">
        <v>394</v>
      </c>
      <c r="F549" s="132" t="s">
        <v>10863</v>
      </c>
      <c r="N549" s="260"/>
      <c r="O549" s="260"/>
    </row>
    <row r="550" spans="1:15" s="132" customFormat="1">
      <c r="A550" s="132" t="s">
        <v>10864</v>
      </c>
      <c r="B550" s="132" t="s">
        <v>10864</v>
      </c>
      <c r="C550" s="132" t="s">
        <v>7895</v>
      </c>
      <c r="D550" s="132" t="s">
        <v>10852</v>
      </c>
      <c r="E550" s="132" t="s">
        <v>394</v>
      </c>
      <c r="F550" s="132" t="s">
        <v>10865</v>
      </c>
      <c r="N550" s="260"/>
      <c r="O550" s="260"/>
    </row>
    <row r="551" spans="1:15" s="132" customFormat="1">
      <c r="A551" s="132" t="s">
        <v>10866</v>
      </c>
      <c r="B551" s="132" t="s">
        <v>10866</v>
      </c>
      <c r="C551" s="132" t="s">
        <v>7895</v>
      </c>
      <c r="D551" s="132" t="s">
        <v>10852</v>
      </c>
      <c r="E551" s="132" t="s">
        <v>394</v>
      </c>
      <c r="F551" s="132" t="s">
        <v>10867</v>
      </c>
      <c r="N551" s="260"/>
      <c r="O551" s="260"/>
    </row>
    <row r="552" spans="1:15" s="132" customFormat="1">
      <c r="A552" s="132" t="s">
        <v>10868</v>
      </c>
      <c r="B552" s="132" t="s">
        <v>10868</v>
      </c>
      <c r="C552" s="132" t="s">
        <v>7895</v>
      </c>
      <c r="D552" s="132" t="s">
        <v>10852</v>
      </c>
      <c r="E552" s="132" t="s">
        <v>394</v>
      </c>
      <c r="F552" s="132" t="s">
        <v>10869</v>
      </c>
      <c r="N552" s="260"/>
      <c r="O552" s="260"/>
    </row>
    <row r="553" spans="1:15" s="132" customFormat="1">
      <c r="A553" s="132" t="s">
        <v>10870</v>
      </c>
      <c r="B553" s="132" t="s">
        <v>10870</v>
      </c>
      <c r="C553" s="132" t="s">
        <v>7895</v>
      </c>
      <c r="D553" s="132" t="s">
        <v>10852</v>
      </c>
      <c r="E553" s="132" t="s">
        <v>394</v>
      </c>
      <c r="F553" s="132" t="s">
        <v>10871</v>
      </c>
      <c r="N553" s="260"/>
      <c r="O553" s="260"/>
    </row>
    <row r="554" spans="1:15" s="132" customFormat="1">
      <c r="A554" s="132" t="s">
        <v>10872</v>
      </c>
      <c r="B554" s="132" t="s">
        <v>10872</v>
      </c>
      <c r="C554" s="132" t="s">
        <v>7895</v>
      </c>
      <c r="D554" s="132" t="s">
        <v>10852</v>
      </c>
      <c r="E554" s="132" t="s">
        <v>394</v>
      </c>
      <c r="F554" s="132" t="s">
        <v>10873</v>
      </c>
      <c r="N554" s="260"/>
      <c r="O554" s="260"/>
    </row>
    <row r="555" spans="1:15" s="132" customFormat="1">
      <c r="A555" s="132" t="s">
        <v>10874</v>
      </c>
      <c r="B555" s="132" t="s">
        <v>10874</v>
      </c>
      <c r="C555" s="132" t="s">
        <v>7895</v>
      </c>
      <c r="D555" s="132" t="s">
        <v>10852</v>
      </c>
      <c r="E555" s="132" t="s">
        <v>394</v>
      </c>
      <c r="F555" s="132" t="s">
        <v>10875</v>
      </c>
      <c r="N555" s="260"/>
      <c r="O555" s="260"/>
    </row>
    <row r="556" spans="1:15" s="132" customFormat="1">
      <c r="A556" s="132" t="s">
        <v>10876</v>
      </c>
      <c r="B556" s="132" t="s">
        <v>10876</v>
      </c>
      <c r="C556" s="132" t="s">
        <v>7895</v>
      </c>
      <c r="D556" s="132" t="s">
        <v>10852</v>
      </c>
      <c r="E556" s="132" t="s">
        <v>394</v>
      </c>
      <c r="F556" s="132" t="s">
        <v>10877</v>
      </c>
      <c r="N556" s="260"/>
      <c r="O556" s="260"/>
    </row>
    <row r="557" spans="1:15" s="132" customFormat="1">
      <c r="A557" s="132" t="s">
        <v>10878</v>
      </c>
      <c r="B557" s="132" t="s">
        <v>10878</v>
      </c>
      <c r="C557" s="132" t="s">
        <v>7895</v>
      </c>
      <c r="D557" s="132" t="s">
        <v>10852</v>
      </c>
      <c r="E557" s="132" t="s">
        <v>394</v>
      </c>
      <c r="F557" s="132" t="s">
        <v>10879</v>
      </c>
      <c r="N557" s="260"/>
      <c r="O557" s="260"/>
    </row>
    <row r="558" spans="1:15" s="132" customFormat="1">
      <c r="A558" s="132" t="s">
        <v>10880</v>
      </c>
      <c r="B558" s="132" t="s">
        <v>10880</v>
      </c>
      <c r="C558" s="132" t="s">
        <v>7895</v>
      </c>
      <c r="D558" s="132" t="s">
        <v>10852</v>
      </c>
      <c r="N558" s="260"/>
      <c r="O558" s="260"/>
    </row>
    <row r="559" spans="1:15" s="132" customFormat="1">
      <c r="A559" s="132" t="s">
        <v>10881</v>
      </c>
      <c r="B559" s="132" t="s">
        <v>10881</v>
      </c>
      <c r="C559" s="132" t="s">
        <v>7895</v>
      </c>
      <c r="D559" s="132" t="s">
        <v>10882</v>
      </c>
      <c r="E559" s="132" t="s">
        <v>10883</v>
      </c>
      <c r="F559" s="132" t="s">
        <v>10884</v>
      </c>
      <c r="N559" s="260"/>
      <c r="O559" s="260"/>
    </row>
    <row r="560" spans="1:15" s="132" customFormat="1">
      <c r="A560" s="132" t="s">
        <v>10885</v>
      </c>
      <c r="B560" s="132" t="s">
        <v>10885</v>
      </c>
      <c r="C560" s="132" t="s">
        <v>7895</v>
      </c>
      <c r="D560" s="132" t="s">
        <v>10882</v>
      </c>
      <c r="E560" s="132" t="s">
        <v>10883</v>
      </c>
      <c r="F560" s="132" t="s">
        <v>10886</v>
      </c>
      <c r="N560" s="260"/>
      <c r="O560" s="260"/>
    </row>
    <row r="561" spans="1:15" s="132" customFormat="1">
      <c r="A561" s="132" t="s">
        <v>10887</v>
      </c>
      <c r="B561" s="132" t="s">
        <v>10887</v>
      </c>
      <c r="C561" s="132" t="s">
        <v>7895</v>
      </c>
      <c r="D561" s="132" t="s">
        <v>10882</v>
      </c>
      <c r="E561" s="132" t="s">
        <v>10883</v>
      </c>
      <c r="F561" s="132" t="s">
        <v>10888</v>
      </c>
      <c r="N561" s="260"/>
      <c r="O561" s="260"/>
    </row>
    <row r="562" spans="1:15" s="132" customFormat="1">
      <c r="A562" s="132" t="s">
        <v>10889</v>
      </c>
      <c r="B562" s="132" t="s">
        <v>10889</v>
      </c>
      <c r="C562" s="132" t="s">
        <v>7895</v>
      </c>
      <c r="D562" s="132" t="s">
        <v>10882</v>
      </c>
      <c r="E562" s="132" t="s">
        <v>10883</v>
      </c>
      <c r="F562" s="132" t="s">
        <v>10890</v>
      </c>
      <c r="N562" s="260"/>
      <c r="O562" s="260"/>
    </row>
    <row r="563" spans="1:15" s="132" customFormat="1">
      <c r="A563" s="132" t="s">
        <v>10891</v>
      </c>
      <c r="B563" s="132" t="s">
        <v>10891</v>
      </c>
      <c r="C563" s="132" t="s">
        <v>7895</v>
      </c>
      <c r="D563" s="132" t="s">
        <v>10882</v>
      </c>
      <c r="E563" s="132" t="s">
        <v>10883</v>
      </c>
      <c r="F563" s="132" t="s">
        <v>10892</v>
      </c>
      <c r="N563" s="260"/>
      <c r="O563" s="260"/>
    </row>
    <row r="564" spans="1:15" s="132" customFormat="1">
      <c r="A564" s="132" t="s">
        <v>10893</v>
      </c>
      <c r="B564" s="132" t="s">
        <v>10893</v>
      </c>
      <c r="C564" s="132" t="s">
        <v>7895</v>
      </c>
      <c r="D564" s="132" t="s">
        <v>10882</v>
      </c>
      <c r="E564" s="132" t="s">
        <v>10883</v>
      </c>
      <c r="F564" s="132" t="s">
        <v>10894</v>
      </c>
      <c r="N564" s="260"/>
      <c r="O564" s="260"/>
    </row>
    <row r="565" spans="1:15" s="132" customFormat="1">
      <c r="A565" s="132" t="s">
        <v>10895</v>
      </c>
      <c r="B565" s="132" t="s">
        <v>10895</v>
      </c>
      <c r="C565" s="132" t="s">
        <v>7895</v>
      </c>
      <c r="D565" s="132" t="s">
        <v>10882</v>
      </c>
      <c r="E565" s="132" t="s">
        <v>10883</v>
      </c>
      <c r="F565" s="132" t="s">
        <v>10896</v>
      </c>
      <c r="N565" s="260"/>
      <c r="O565" s="260"/>
    </row>
    <row r="566" spans="1:15" s="132" customFormat="1">
      <c r="A566" s="132" t="s">
        <v>10897</v>
      </c>
      <c r="B566" s="132" t="s">
        <v>10897</v>
      </c>
      <c r="C566" s="132" t="s">
        <v>7895</v>
      </c>
      <c r="D566" s="132" t="s">
        <v>10882</v>
      </c>
      <c r="E566" s="132" t="s">
        <v>10883</v>
      </c>
      <c r="F566" s="132" t="s">
        <v>10898</v>
      </c>
      <c r="N566" s="260"/>
      <c r="O566" s="260"/>
    </row>
    <row r="567" spans="1:15" s="132" customFormat="1">
      <c r="A567" s="132" t="s">
        <v>10899</v>
      </c>
      <c r="B567" s="132" t="s">
        <v>10899</v>
      </c>
      <c r="C567" s="132" t="s">
        <v>7895</v>
      </c>
      <c r="D567" s="132" t="s">
        <v>10882</v>
      </c>
      <c r="E567" s="132" t="s">
        <v>10883</v>
      </c>
      <c r="F567" s="132" t="s">
        <v>10900</v>
      </c>
      <c r="N567" s="260"/>
      <c r="O567" s="260"/>
    </row>
    <row r="568" spans="1:15" s="132" customFormat="1">
      <c r="A568" s="132" t="s">
        <v>10901</v>
      </c>
      <c r="B568" s="132" t="s">
        <v>10901</v>
      </c>
      <c r="C568" s="132" t="s">
        <v>7895</v>
      </c>
      <c r="D568" s="132" t="s">
        <v>10882</v>
      </c>
      <c r="E568" s="132" t="s">
        <v>10883</v>
      </c>
      <c r="F568" s="132" t="s">
        <v>10902</v>
      </c>
      <c r="N568" s="260"/>
      <c r="O568" s="260"/>
    </row>
    <row r="569" spans="1:15" s="132" customFormat="1">
      <c r="A569" s="132" t="s">
        <v>10903</v>
      </c>
      <c r="B569" s="132" t="s">
        <v>10903</v>
      </c>
      <c r="C569" s="132" t="s">
        <v>7895</v>
      </c>
      <c r="D569" s="132" t="s">
        <v>10882</v>
      </c>
      <c r="E569" s="132" t="s">
        <v>10883</v>
      </c>
      <c r="F569" s="132" t="s">
        <v>10904</v>
      </c>
      <c r="N569" s="260"/>
      <c r="O569" s="260"/>
    </row>
    <row r="570" spans="1:15" s="132" customFormat="1">
      <c r="A570" s="132" t="s">
        <v>10905</v>
      </c>
      <c r="B570" s="132" t="s">
        <v>10905</v>
      </c>
      <c r="C570" s="132" t="s">
        <v>7895</v>
      </c>
      <c r="D570" s="132" t="s">
        <v>10882</v>
      </c>
      <c r="E570" s="132" t="s">
        <v>10883</v>
      </c>
      <c r="F570" s="132" t="s">
        <v>10906</v>
      </c>
      <c r="N570" s="260"/>
      <c r="O570" s="260"/>
    </row>
    <row r="571" spans="1:15" s="132" customFormat="1">
      <c r="A571" s="132" t="s">
        <v>10907</v>
      </c>
      <c r="B571" s="132" t="s">
        <v>10907</v>
      </c>
      <c r="C571" s="132" t="s">
        <v>7895</v>
      </c>
      <c r="D571" s="132" t="s">
        <v>10882</v>
      </c>
      <c r="E571" s="132" t="s">
        <v>10883</v>
      </c>
      <c r="F571" s="132" t="s">
        <v>10908</v>
      </c>
      <c r="N571" s="260"/>
      <c r="O571" s="260"/>
    </row>
    <row r="572" spans="1:15" s="132" customFormat="1">
      <c r="A572" s="132" t="s">
        <v>10909</v>
      </c>
      <c r="B572" s="132" t="s">
        <v>10909</v>
      </c>
      <c r="C572" s="132" t="s">
        <v>7895</v>
      </c>
      <c r="D572" s="132" t="s">
        <v>10882</v>
      </c>
      <c r="E572" s="132" t="s">
        <v>10883</v>
      </c>
      <c r="F572" s="132" t="s">
        <v>10910</v>
      </c>
      <c r="N572" s="260"/>
      <c r="O572" s="260"/>
    </row>
    <row r="573" spans="1:15" s="132" customFormat="1">
      <c r="A573" s="132" t="s">
        <v>10911</v>
      </c>
      <c r="B573" s="132" t="s">
        <v>10911</v>
      </c>
      <c r="C573" s="132" t="s">
        <v>7895</v>
      </c>
      <c r="D573" s="132" t="s">
        <v>10882</v>
      </c>
      <c r="E573" s="132" t="s">
        <v>10883</v>
      </c>
      <c r="F573" s="132" t="s">
        <v>10912</v>
      </c>
      <c r="N573" s="260"/>
      <c r="O573" s="260"/>
    </row>
    <row r="574" spans="1:15" s="132" customFormat="1">
      <c r="A574" s="132" t="s">
        <v>10913</v>
      </c>
      <c r="B574" s="132" t="s">
        <v>10913</v>
      </c>
      <c r="C574" s="132" t="s">
        <v>9604</v>
      </c>
      <c r="D574" s="132" t="s">
        <v>9605</v>
      </c>
      <c r="E574" s="132" t="s">
        <v>9606</v>
      </c>
      <c r="F574" s="132" t="s">
        <v>10914</v>
      </c>
      <c r="N574" s="260"/>
      <c r="O574" s="260"/>
    </row>
    <row r="575" spans="1:15" s="132" customFormat="1">
      <c r="A575" s="132" t="s">
        <v>10915</v>
      </c>
      <c r="B575" s="132" t="s">
        <v>10915</v>
      </c>
      <c r="C575" s="132" t="s">
        <v>9604</v>
      </c>
      <c r="D575" s="132" t="s">
        <v>9605</v>
      </c>
      <c r="E575" s="132" t="s">
        <v>9606</v>
      </c>
      <c r="F575" s="132" t="s">
        <v>10916</v>
      </c>
      <c r="N575" s="260"/>
      <c r="O575" s="260"/>
    </row>
    <row r="576" spans="1:15" s="132" customFormat="1">
      <c r="A576" s="132" t="s">
        <v>10917</v>
      </c>
      <c r="B576" s="132" t="s">
        <v>10917</v>
      </c>
      <c r="C576" s="132" t="s">
        <v>9604</v>
      </c>
      <c r="D576" s="132" t="s">
        <v>9605</v>
      </c>
      <c r="E576" s="132" t="s">
        <v>9606</v>
      </c>
      <c r="F576" s="132" t="s">
        <v>10918</v>
      </c>
      <c r="N576" s="260"/>
      <c r="O576" s="260"/>
    </row>
    <row r="577" spans="1:15" s="132" customFormat="1">
      <c r="A577" s="132" t="s">
        <v>10919</v>
      </c>
      <c r="B577" s="132" t="s">
        <v>10919</v>
      </c>
      <c r="C577" s="132" t="s">
        <v>9604</v>
      </c>
      <c r="D577" s="132" t="s">
        <v>9605</v>
      </c>
      <c r="E577" s="132" t="s">
        <v>9606</v>
      </c>
      <c r="F577" s="132" t="s">
        <v>10920</v>
      </c>
      <c r="N577" s="260"/>
      <c r="O577" s="260"/>
    </row>
    <row r="578" spans="1:15" s="132" customFormat="1">
      <c r="A578" s="132" t="s">
        <v>10921</v>
      </c>
      <c r="B578" s="132" t="s">
        <v>10921</v>
      </c>
      <c r="C578" s="132" t="s">
        <v>9604</v>
      </c>
      <c r="D578" s="132" t="s">
        <v>9605</v>
      </c>
      <c r="E578" s="132" t="s">
        <v>9606</v>
      </c>
      <c r="F578" s="132" t="s">
        <v>10922</v>
      </c>
      <c r="N578" s="260"/>
      <c r="O578" s="260"/>
    </row>
    <row r="579" spans="1:15" s="132" customFormat="1">
      <c r="A579" s="132" t="s">
        <v>10923</v>
      </c>
      <c r="B579" s="132" t="s">
        <v>10923</v>
      </c>
      <c r="C579" s="132" t="s">
        <v>9604</v>
      </c>
      <c r="D579" s="132" t="s">
        <v>9605</v>
      </c>
      <c r="E579" s="132" t="s">
        <v>9606</v>
      </c>
      <c r="F579" s="132" t="s">
        <v>10924</v>
      </c>
      <c r="I579" s="132" t="s">
        <v>9752</v>
      </c>
      <c r="J579" s="132" t="s">
        <v>9602</v>
      </c>
      <c r="N579" s="260"/>
      <c r="O579" s="260"/>
    </row>
    <row r="580" spans="1:15" s="132" customFormat="1">
      <c r="A580" s="132" t="s">
        <v>10925</v>
      </c>
      <c r="B580" s="132" t="s">
        <v>10925</v>
      </c>
      <c r="C580" s="132" t="s">
        <v>9604</v>
      </c>
      <c r="D580" s="132" t="s">
        <v>9605</v>
      </c>
      <c r="E580" s="132" t="s">
        <v>9606</v>
      </c>
      <c r="F580" s="132" t="s">
        <v>10926</v>
      </c>
      <c r="N580" s="260"/>
      <c r="O580" s="260"/>
    </row>
    <row r="581" spans="1:15" s="132" customFormat="1">
      <c r="A581" s="132" t="s">
        <v>10927</v>
      </c>
      <c r="B581" s="132" t="s">
        <v>10927</v>
      </c>
      <c r="C581" s="132" t="s">
        <v>10928</v>
      </c>
      <c r="D581" s="132" t="s">
        <v>10929</v>
      </c>
      <c r="E581" s="132" t="s">
        <v>10930</v>
      </c>
      <c r="F581" s="132">
        <v>10121514453</v>
      </c>
      <c r="G581" s="132">
        <v>10121514453</v>
      </c>
      <c r="N581" s="260"/>
      <c r="O581" s="260"/>
    </row>
    <row r="582" spans="1:15" s="132" customFormat="1">
      <c r="A582" s="132" t="s">
        <v>10931</v>
      </c>
      <c r="B582" s="132" t="s">
        <v>10931</v>
      </c>
      <c r="C582" s="132" t="s">
        <v>10928</v>
      </c>
      <c r="D582" s="132" t="s">
        <v>10929</v>
      </c>
      <c r="E582" s="132" t="s">
        <v>10930</v>
      </c>
      <c r="F582" s="184" t="s">
        <v>10932</v>
      </c>
      <c r="G582" s="184" t="s">
        <v>10932</v>
      </c>
      <c r="N582" s="260"/>
      <c r="O582" s="260"/>
    </row>
    <row r="583" spans="1:15" s="132" customFormat="1">
      <c r="A583" s="132" t="s">
        <v>10933</v>
      </c>
      <c r="B583" s="132" t="s">
        <v>10933</v>
      </c>
      <c r="C583" s="132" t="s">
        <v>10928</v>
      </c>
      <c r="D583" s="132" t="s">
        <v>10929</v>
      </c>
      <c r="E583" s="132" t="s">
        <v>10930</v>
      </c>
      <c r="F583" s="184" t="s">
        <v>10934</v>
      </c>
      <c r="G583" s="184" t="s">
        <v>10934</v>
      </c>
      <c r="I583" s="132" t="s">
        <v>9685</v>
      </c>
      <c r="N583" s="260"/>
      <c r="O583" s="260"/>
    </row>
    <row r="584" spans="1:15" s="132" customFormat="1">
      <c r="A584" s="132" t="s">
        <v>10935</v>
      </c>
      <c r="B584" s="132" t="s">
        <v>10935</v>
      </c>
      <c r="C584" s="132" t="s">
        <v>7895</v>
      </c>
      <c r="D584" s="132" t="s">
        <v>10766</v>
      </c>
      <c r="E584" s="132" t="s">
        <v>10936</v>
      </c>
      <c r="F584" s="132" t="s">
        <v>10937</v>
      </c>
      <c r="N584" s="260"/>
      <c r="O584" s="260"/>
    </row>
    <row r="585" spans="1:15" s="132" customFormat="1">
      <c r="A585" s="132" t="s">
        <v>10938</v>
      </c>
      <c r="B585" s="132" t="s">
        <v>10938</v>
      </c>
      <c r="C585" s="132" t="s">
        <v>7895</v>
      </c>
      <c r="D585" s="132" t="s">
        <v>10766</v>
      </c>
      <c r="E585" s="132" t="s">
        <v>10936</v>
      </c>
      <c r="F585" s="132" t="s">
        <v>10939</v>
      </c>
      <c r="N585" s="260"/>
      <c r="O585" s="260"/>
    </row>
    <row r="586" spans="1:15" s="132" customFormat="1">
      <c r="A586" s="132" t="s">
        <v>10940</v>
      </c>
      <c r="B586" s="132" t="s">
        <v>10940</v>
      </c>
      <c r="C586" s="132" t="s">
        <v>7895</v>
      </c>
      <c r="D586" s="132" t="s">
        <v>10766</v>
      </c>
      <c r="E586" s="132" t="s">
        <v>10936</v>
      </c>
      <c r="F586" s="132" t="s">
        <v>10941</v>
      </c>
      <c r="I586" s="132" t="s">
        <v>9728</v>
      </c>
      <c r="J586" s="132" t="s">
        <v>9602</v>
      </c>
      <c r="N586" s="260"/>
      <c r="O586" s="260"/>
    </row>
    <row r="587" spans="1:15" s="132" customFormat="1">
      <c r="A587" s="132" t="s">
        <v>10942</v>
      </c>
      <c r="B587" s="132" t="s">
        <v>10942</v>
      </c>
      <c r="C587" s="132" t="s">
        <v>7895</v>
      </c>
      <c r="D587" s="132" t="s">
        <v>10766</v>
      </c>
      <c r="E587" s="132" t="s">
        <v>10936</v>
      </c>
      <c r="F587" s="132" t="s">
        <v>10943</v>
      </c>
      <c r="N587" s="260"/>
      <c r="O587" s="260"/>
    </row>
    <row r="588" spans="1:15" s="132" customFormat="1">
      <c r="A588" s="132" t="s">
        <v>10944</v>
      </c>
      <c r="B588" s="132" t="s">
        <v>10944</v>
      </c>
      <c r="C588" s="132" t="s">
        <v>7895</v>
      </c>
      <c r="D588" s="132" t="s">
        <v>10766</v>
      </c>
      <c r="E588" s="132" t="s">
        <v>10936</v>
      </c>
      <c r="F588" s="132" t="s">
        <v>10945</v>
      </c>
      <c r="N588" s="260"/>
      <c r="O588" s="260"/>
    </row>
    <row r="589" spans="1:15" s="132" customFormat="1">
      <c r="A589" s="132" t="s">
        <v>10946</v>
      </c>
      <c r="B589" s="132" t="s">
        <v>10946</v>
      </c>
      <c r="C589" s="132" t="s">
        <v>7895</v>
      </c>
      <c r="D589" s="132" t="s">
        <v>10766</v>
      </c>
      <c r="E589" s="132" t="s">
        <v>10936</v>
      </c>
      <c r="F589" s="132" t="s">
        <v>10947</v>
      </c>
      <c r="N589" s="260"/>
      <c r="O589" s="260"/>
    </row>
    <row r="590" spans="1:15" s="132" customFormat="1">
      <c r="A590" s="132" t="s">
        <v>10948</v>
      </c>
      <c r="B590" s="132" t="s">
        <v>10948</v>
      </c>
      <c r="C590" s="132" t="s">
        <v>7895</v>
      </c>
      <c r="D590" s="132" t="s">
        <v>10766</v>
      </c>
      <c r="E590" s="132" t="s">
        <v>10936</v>
      </c>
      <c r="F590" s="132" t="s">
        <v>10949</v>
      </c>
      <c r="N590" s="260"/>
      <c r="O590" s="260"/>
    </row>
    <row r="591" spans="1:15" s="132" customFormat="1">
      <c r="A591" s="132" t="s">
        <v>10950</v>
      </c>
      <c r="B591" s="132" t="s">
        <v>10950</v>
      </c>
      <c r="C591" s="132" t="s">
        <v>7895</v>
      </c>
      <c r="D591" s="132" t="s">
        <v>10766</v>
      </c>
      <c r="E591" s="132" t="s">
        <v>10936</v>
      </c>
      <c r="F591" s="132" t="s">
        <v>10951</v>
      </c>
      <c r="N591" s="260"/>
      <c r="O591" s="260"/>
    </row>
    <row r="592" spans="1:15" s="132" customFormat="1">
      <c r="A592" s="132" t="s">
        <v>10952</v>
      </c>
      <c r="B592" s="132" t="s">
        <v>10952</v>
      </c>
      <c r="C592" s="132" t="s">
        <v>7895</v>
      </c>
      <c r="D592" s="132" t="s">
        <v>10766</v>
      </c>
      <c r="E592" s="132" t="s">
        <v>10936</v>
      </c>
      <c r="F592" s="132" t="s">
        <v>10953</v>
      </c>
      <c r="N592" s="260"/>
      <c r="O592" s="260"/>
    </row>
    <row r="593" spans="1:15" s="132" customFormat="1">
      <c r="A593" s="132" t="s">
        <v>10954</v>
      </c>
      <c r="B593" s="132" t="s">
        <v>10954</v>
      </c>
      <c r="C593" s="132" t="s">
        <v>7895</v>
      </c>
      <c r="D593" s="132" t="s">
        <v>10766</v>
      </c>
      <c r="E593" s="132" t="s">
        <v>10936</v>
      </c>
      <c r="F593" s="132" t="s">
        <v>10955</v>
      </c>
      <c r="N593" s="260"/>
      <c r="O593" s="260"/>
    </row>
    <row r="594" spans="1:15" s="132" customFormat="1">
      <c r="A594" s="132" t="s">
        <v>10956</v>
      </c>
      <c r="B594" s="132" t="s">
        <v>10956</v>
      </c>
      <c r="C594" s="132" t="s">
        <v>7895</v>
      </c>
      <c r="D594" s="132" t="s">
        <v>10766</v>
      </c>
      <c r="E594" s="132" t="s">
        <v>10936</v>
      </c>
      <c r="F594" s="132" t="s">
        <v>10957</v>
      </c>
      <c r="N594" s="260"/>
      <c r="O594" s="260"/>
    </row>
    <row r="595" spans="1:15" s="132" customFormat="1">
      <c r="A595" s="132" t="s">
        <v>10958</v>
      </c>
      <c r="B595" s="132" t="s">
        <v>10958</v>
      </c>
      <c r="C595" s="132" t="s">
        <v>7895</v>
      </c>
      <c r="D595" s="132" t="s">
        <v>10766</v>
      </c>
      <c r="E595" s="132" t="s">
        <v>10936</v>
      </c>
      <c r="F595" s="132" t="s">
        <v>10959</v>
      </c>
      <c r="N595" s="260"/>
      <c r="O595" s="260"/>
    </row>
    <row r="596" spans="1:15" s="132" customFormat="1">
      <c r="A596" s="132" t="s">
        <v>10960</v>
      </c>
      <c r="B596" s="132" t="s">
        <v>10960</v>
      </c>
      <c r="C596" s="132" t="s">
        <v>7895</v>
      </c>
      <c r="D596" s="132" t="s">
        <v>10766</v>
      </c>
      <c r="E596" s="132" t="s">
        <v>10936</v>
      </c>
      <c r="F596" s="132" t="s">
        <v>10961</v>
      </c>
      <c r="N596" s="260"/>
      <c r="O596" s="260"/>
    </row>
    <row r="597" spans="1:15" s="132" customFormat="1">
      <c r="A597" s="132" t="s">
        <v>10962</v>
      </c>
      <c r="B597" s="132" t="s">
        <v>10962</v>
      </c>
      <c r="C597" s="132" t="s">
        <v>7895</v>
      </c>
      <c r="D597" s="132" t="s">
        <v>10766</v>
      </c>
      <c r="E597" s="132" t="s">
        <v>10936</v>
      </c>
      <c r="F597" s="132" t="s">
        <v>10963</v>
      </c>
      <c r="N597" s="260"/>
      <c r="O597" s="260"/>
    </row>
    <row r="598" spans="1:15" s="132" customFormat="1">
      <c r="A598" s="132" t="s">
        <v>10964</v>
      </c>
      <c r="B598" s="132" t="s">
        <v>10964</v>
      </c>
      <c r="C598" s="132" t="s">
        <v>7895</v>
      </c>
      <c r="D598" s="132" t="s">
        <v>10766</v>
      </c>
      <c r="E598" s="132" t="s">
        <v>10936</v>
      </c>
      <c r="F598" s="132" t="s">
        <v>10965</v>
      </c>
      <c r="N598" s="260"/>
      <c r="O598" s="260"/>
    </row>
    <row r="599" spans="1:15" s="132" customFormat="1">
      <c r="A599" s="132" t="s">
        <v>10966</v>
      </c>
      <c r="B599" s="132" t="s">
        <v>10966</v>
      </c>
      <c r="C599" s="132" t="s">
        <v>7895</v>
      </c>
      <c r="D599" s="132" t="s">
        <v>10766</v>
      </c>
      <c r="E599" s="132" t="s">
        <v>10936</v>
      </c>
      <c r="F599" s="132" t="s">
        <v>10967</v>
      </c>
      <c r="N599" s="260"/>
      <c r="O599" s="260"/>
    </row>
    <row r="600" spans="1:15" s="132" customFormat="1">
      <c r="A600" s="132" t="s">
        <v>10968</v>
      </c>
      <c r="B600" s="132" t="s">
        <v>10968</v>
      </c>
      <c r="C600" s="132" t="s">
        <v>7895</v>
      </c>
      <c r="D600" s="132" t="s">
        <v>10766</v>
      </c>
      <c r="E600" s="132" t="s">
        <v>10936</v>
      </c>
      <c r="F600" s="132" t="s">
        <v>10969</v>
      </c>
      <c r="N600" s="260"/>
      <c r="O600" s="260"/>
    </row>
    <row r="601" spans="1:15" s="132" customFormat="1">
      <c r="A601" s="132" t="s">
        <v>10970</v>
      </c>
      <c r="B601" s="132" t="s">
        <v>10970</v>
      </c>
      <c r="C601" s="132" t="s">
        <v>7895</v>
      </c>
      <c r="D601" s="132" t="s">
        <v>10766</v>
      </c>
      <c r="E601" s="132" t="s">
        <v>10936</v>
      </c>
      <c r="F601" s="132" t="s">
        <v>10971</v>
      </c>
      <c r="N601" s="260"/>
      <c r="O601" s="260"/>
    </row>
    <row r="602" spans="1:15" s="132" customFormat="1">
      <c r="A602" s="132" t="s">
        <v>10972</v>
      </c>
      <c r="B602" s="132" t="s">
        <v>10972</v>
      </c>
      <c r="C602" s="132" t="s">
        <v>7895</v>
      </c>
      <c r="D602" s="132" t="s">
        <v>10766</v>
      </c>
      <c r="E602" s="132" t="s">
        <v>10936</v>
      </c>
      <c r="F602" s="132" t="s">
        <v>10973</v>
      </c>
      <c r="N602" s="260"/>
      <c r="O602" s="260"/>
    </row>
    <row r="603" spans="1:15" s="132" customFormat="1">
      <c r="A603" s="132" t="s">
        <v>10974</v>
      </c>
      <c r="B603" s="132" t="s">
        <v>10974</v>
      </c>
      <c r="C603" s="132" t="s">
        <v>7895</v>
      </c>
      <c r="D603" s="132" t="s">
        <v>10766</v>
      </c>
      <c r="E603" s="132" t="s">
        <v>10936</v>
      </c>
      <c r="F603" s="132" t="s">
        <v>10975</v>
      </c>
      <c r="N603" s="260"/>
      <c r="O603" s="260"/>
    </row>
    <row r="604" spans="1:15" s="132" customFormat="1">
      <c r="A604" s="132" t="s">
        <v>10976</v>
      </c>
      <c r="B604" s="132" t="s">
        <v>10976</v>
      </c>
      <c r="C604" s="132" t="s">
        <v>7895</v>
      </c>
      <c r="D604" s="132" t="s">
        <v>10766</v>
      </c>
      <c r="E604" s="132" t="s">
        <v>10936</v>
      </c>
      <c r="F604" s="132" t="s">
        <v>10977</v>
      </c>
      <c r="N604" s="260"/>
      <c r="O604" s="260"/>
    </row>
    <row r="605" spans="1:15" s="132" customFormat="1">
      <c r="A605" s="132" t="s">
        <v>10978</v>
      </c>
      <c r="B605" s="132" t="s">
        <v>10978</v>
      </c>
      <c r="C605" s="132" t="s">
        <v>7895</v>
      </c>
      <c r="D605" s="132" t="s">
        <v>10766</v>
      </c>
      <c r="E605" s="132" t="s">
        <v>10936</v>
      </c>
      <c r="F605" s="132" t="s">
        <v>10979</v>
      </c>
      <c r="N605" s="260"/>
      <c r="O605" s="260"/>
    </row>
    <row r="606" spans="1:15" s="132" customFormat="1">
      <c r="A606" s="132" t="s">
        <v>10980</v>
      </c>
      <c r="B606" s="132" t="s">
        <v>10980</v>
      </c>
      <c r="C606" s="132" t="s">
        <v>7895</v>
      </c>
      <c r="D606" s="132" t="s">
        <v>10766</v>
      </c>
      <c r="E606" s="132" t="s">
        <v>10936</v>
      </c>
      <c r="F606" s="132" t="s">
        <v>10981</v>
      </c>
      <c r="N606" s="260"/>
      <c r="O606" s="260"/>
    </row>
    <row r="607" spans="1:15" s="132" customFormat="1">
      <c r="A607" s="132" t="s">
        <v>10982</v>
      </c>
      <c r="B607" s="132" t="s">
        <v>10982</v>
      </c>
      <c r="C607" s="132" t="s">
        <v>7895</v>
      </c>
      <c r="D607" s="132" t="s">
        <v>10766</v>
      </c>
      <c r="E607" s="132" t="s">
        <v>10936</v>
      </c>
      <c r="F607" s="132" t="s">
        <v>10983</v>
      </c>
      <c r="N607" s="260"/>
      <c r="O607" s="260"/>
    </row>
    <row r="608" spans="1:15" s="132" customFormat="1">
      <c r="A608" s="132" t="s">
        <v>10984</v>
      </c>
      <c r="B608" s="132" t="s">
        <v>10984</v>
      </c>
      <c r="C608" s="132" t="s">
        <v>7895</v>
      </c>
      <c r="D608" s="132" t="s">
        <v>10766</v>
      </c>
      <c r="E608" s="132" t="s">
        <v>10936</v>
      </c>
      <c r="F608" s="132" t="s">
        <v>10985</v>
      </c>
      <c r="N608" s="260"/>
      <c r="O608" s="260"/>
    </row>
    <row r="609" spans="1:15" s="132" customFormat="1">
      <c r="A609" s="132" t="s">
        <v>10986</v>
      </c>
      <c r="B609" s="132" t="s">
        <v>10986</v>
      </c>
      <c r="C609" s="132" t="s">
        <v>7895</v>
      </c>
      <c r="D609" s="132" t="s">
        <v>10766</v>
      </c>
      <c r="E609" s="132" t="s">
        <v>10936</v>
      </c>
      <c r="F609" s="132" t="s">
        <v>10987</v>
      </c>
      <c r="N609" s="260"/>
      <c r="O609" s="260"/>
    </row>
    <row r="610" spans="1:15" s="132" customFormat="1">
      <c r="A610" s="132" t="s">
        <v>10988</v>
      </c>
      <c r="B610" s="132" t="s">
        <v>10988</v>
      </c>
      <c r="C610" s="132" t="s">
        <v>7895</v>
      </c>
      <c r="D610" s="132" t="s">
        <v>10766</v>
      </c>
      <c r="E610" s="132" t="s">
        <v>10936</v>
      </c>
      <c r="F610" s="132" t="s">
        <v>10989</v>
      </c>
      <c r="N610" s="260"/>
      <c r="O610" s="260"/>
    </row>
    <row r="611" spans="1:15" s="132" customFormat="1">
      <c r="A611" s="132" t="s">
        <v>10990</v>
      </c>
      <c r="B611" s="132" t="s">
        <v>10990</v>
      </c>
      <c r="C611" s="132" t="s">
        <v>7895</v>
      </c>
      <c r="D611" s="132" t="s">
        <v>10159</v>
      </c>
      <c r="E611" s="132" t="s">
        <v>10991</v>
      </c>
      <c r="F611" s="132" t="s">
        <v>10992</v>
      </c>
      <c r="N611" s="260"/>
      <c r="O611" s="260"/>
    </row>
    <row r="612" spans="1:15" s="132" customFormat="1">
      <c r="A612" s="132" t="s">
        <v>10993</v>
      </c>
      <c r="B612" s="132" t="s">
        <v>10993</v>
      </c>
      <c r="C612" s="132" t="s">
        <v>7895</v>
      </c>
      <c r="D612" s="132" t="s">
        <v>10159</v>
      </c>
      <c r="E612" s="132" t="s">
        <v>10991</v>
      </c>
      <c r="F612" s="132" t="s">
        <v>10994</v>
      </c>
      <c r="N612" s="260"/>
      <c r="O612" s="260"/>
    </row>
    <row r="613" spans="1:15" s="132" customFormat="1">
      <c r="A613" s="132" t="s">
        <v>10995</v>
      </c>
      <c r="B613" s="132" t="s">
        <v>10995</v>
      </c>
      <c r="C613" s="132" t="s">
        <v>7895</v>
      </c>
      <c r="D613" s="132" t="s">
        <v>10159</v>
      </c>
      <c r="E613" s="132" t="s">
        <v>10991</v>
      </c>
      <c r="F613" s="132" t="s">
        <v>10996</v>
      </c>
      <c r="I613" s="132" t="s">
        <v>9728</v>
      </c>
      <c r="J613" s="132" t="s">
        <v>9602</v>
      </c>
      <c r="N613" s="260"/>
      <c r="O613" s="260"/>
    </row>
    <row r="614" spans="1:15" s="132" customFormat="1">
      <c r="A614" s="132" t="s">
        <v>10997</v>
      </c>
      <c r="B614" s="132" t="s">
        <v>10997</v>
      </c>
      <c r="C614" s="132" t="s">
        <v>7895</v>
      </c>
      <c r="D614" s="132" t="s">
        <v>10159</v>
      </c>
      <c r="E614" s="132" t="s">
        <v>10991</v>
      </c>
      <c r="F614" s="132" t="s">
        <v>10998</v>
      </c>
      <c r="N614" s="260"/>
      <c r="O614" s="260"/>
    </row>
    <row r="615" spans="1:15" s="132" customFormat="1">
      <c r="A615" s="132" t="s">
        <v>10999</v>
      </c>
      <c r="B615" s="132" t="s">
        <v>10999</v>
      </c>
      <c r="C615" s="132" t="s">
        <v>7895</v>
      </c>
      <c r="D615" s="132" t="s">
        <v>10159</v>
      </c>
      <c r="E615" s="132" t="s">
        <v>10991</v>
      </c>
      <c r="F615" s="132" t="s">
        <v>11000</v>
      </c>
      <c r="N615" s="260"/>
      <c r="O615" s="260"/>
    </row>
    <row r="616" spans="1:15" s="132" customFormat="1">
      <c r="A616" s="132" t="s">
        <v>11001</v>
      </c>
      <c r="B616" s="132" t="s">
        <v>11001</v>
      </c>
      <c r="C616" s="132" t="s">
        <v>7895</v>
      </c>
      <c r="D616" s="132" t="s">
        <v>10159</v>
      </c>
      <c r="E616" s="132" t="s">
        <v>10991</v>
      </c>
      <c r="F616" s="132" t="s">
        <v>11002</v>
      </c>
      <c r="N616" s="260"/>
      <c r="O616" s="260"/>
    </row>
    <row r="617" spans="1:15" s="132" customFormat="1">
      <c r="A617" s="132" t="s">
        <v>11003</v>
      </c>
      <c r="B617" s="132" t="s">
        <v>11003</v>
      </c>
      <c r="C617" s="132" t="s">
        <v>7895</v>
      </c>
      <c r="D617" s="132" t="s">
        <v>10159</v>
      </c>
      <c r="E617" s="132" t="s">
        <v>10991</v>
      </c>
      <c r="F617" s="132" t="s">
        <v>11004</v>
      </c>
      <c r="N617" s="260"/>
      <c r="O617" s="260"/>
    </row>
    <row r="618" spans="1:15" s="132" customFormat="1">
      <c r="A618" s="132" t="s">
        <v>11005</v>
      </c>
      <c r="B618" s="132" t="s">
        <v>11005</v>
      </c>
      <c r="C618" s="132" t="s">
        <v>7895</v>
      </c>
      <c r="D618" s="132" t="s">
        <v>10159</v>
      </c>
      <c r="E618" s="132" t="s">
        <v>10991</v>
      </c>
      <c r="F618" s="132" t="s">
        <v>11006</v>
      </c>
      <c r="N618" s="260"/>
      <c r="O618" s="260"/>
    </row>
    <row r="619" spans="1:15" s="132" customFormat="1">
      <c r="A619" s="132" t="s">
        <v>11007</v>
      </c>
      <c r="B619" s="132" t="s">
        <v>11007</v>
      </c>
      <c r="C619" s="132" t="s">
        <v>7895</v>
      </c>
      <c r="D619" s="132" t="s">
        <v>10159</v>
      </c>
      <c r="E619" s="132" t="s">
        <v>10991</v>
      </c>
      <c r="F619" s="132" t="s">
        <v>11008</v>
      </c>
      <c r="N619" s="260"/>
      <c r="O619" s="260"/>
    </row>
    <row r="620" spans="1:15" s="132" customFormat="1">
      <c r="A620" s="132" t="s">
        <v>11009</v>
      </c>
      <c r="B620" s="132" t="s">
        <v>11009</v>
      </c>
      <c r="C620" s="132" t="s">
        <v>7895</v>
      </c>
      <c r="D620" s="132" t="s">
        <v>10159</v>
      </c>
      <c r="E620" s="132" t="s">
        <v>10991</v>
      </c>
      <c r="F620" s="132" t="s">
        <v>11010</v>
      </c>
      <c r="N620" s="260"/>
      <c r="O620" s="260"/>
    </row>
    <row r="621" spans="1:15" s="132" customFormat="1">
      <c r="A621" s="132" t="s">
        <v>11011</v>
      </c>
      <c r="B621" s="132" t="s">
        <v>11011</v>
      </c>
      <c r="C621" s="132" t="s">
        <v>7895</v>
      </c>
      <c r="D621" s="132" t="s">
        <v>10159</v>
      </c>
      <c r="E621" s="132" t="s">
        <v>10991</v>
      </c>
      <c r="F621" s="132" t="s">
        <v>11012</v>
      </c>
      <c r="N621" s="260"/>
      <c r="O621" s="260"/>
    </row>
    <row r="622" spans="1:15" s="132" customFormat="1">
      <c r="A622" s="132" t="s">
        <v>11013</v>
      </c>
      <c r="B622" s="132" t="s">
        <v>11013</v>
      </c>
      <c r="C622" s="132" t="s">
        <v>7895</v>
      </c>
      <c r="D622" s="132" t="s">
        <v>10159</v>
      </c>
      <c r="E622" s="132" t="s">
        <v>10991</v>
      </c>
      <c r="F622" s="132" t="s">
        <v>11014</v>
      </c>
      <c r="N622" s="260"/>
      <c r="O622" s="260"/>
    </row>
    <row r="623" spans="1:15" s="132" customFormat="1">
      <c r="A623" s="132" t="s">
        <v>11015</v>
      </c>
      <c r="B623" s="132" t="s">
        <v>11015</v>
      </c>
      <c r="C623" s="132" t="s">
        <v>7895</v>
      </c>
      <c r="D623" s="132" t="s">
        <v>10159</v>
      </c>
      <c r="E623" s="132" t="s">
        <v>10991</v>
      </c>
      <c r="F623" s="132" t="s">
        <v>11016</v>
      </c>
      <c r="N623" s="260"/>
      <c r="O623" s="260"/>
    </row>
    <row r="624" spans="1:15" s="132" customFormat="1">
      <c r="A624" s="132" t="s">
        <v>11017</v>
      </c>
      <c r="B624" s="132" t="s">
        <v>11017</v>
      </c>
      <c r="C624" s="132" t="s">
        <v>7895</v>
      </c>
      <c r="D624" s="132" t="s">
        <v>10159</v>
      </c>
      <c r="E624" s="132" t="s">
        <v>10991</v>
      </c>
      <c r="F624" s="132" t="s">
        <v>11018</v>
      </c>
      <c r="N624" s="260"/>
      <c r="O624" s="260"/>
    </row>
    <row r="625" spans="1:15" s="132" customFormat="1">
      <c r="A625" s="132" t="s">
        <v>11019</v>
      </c>
      <c r="B625" s="132" t="s">
        <v>11019</v>
      </c>
      <c r="C625" s="132" t="s">
        <v>7895</v>
      </c>
      <c r="D625" s="132" t="s">
        <v>10159</v>
      </c>
      <c r="E625" s="132" t="s">
        <v>10991</v>
      </c>
      <c r="F625" s="132" t="s">
        <v>11020</v>
      </c>
      <c r="N625" s="260"/>
      <c r="O625" s="260"/>
    </row>
    <row r="626" spans="1:15" s="132" customFormat="1">
      <c r="A626" s="132" t="s">
        <v>11021</v>
      </c>
      <c r="B626" s="132" t="s">
        <v>11021</v>
      </c>
      <c r="C626" s="132" t="s">
        <v>7895</v>
      </c>
      <c r="D626" s="132" t="s">
        <v>10159</v>
      </c>
      <c r="E626" s="132" t="s">
        <v>10991</v>
      </c>
      <c r="F626" s="132" t="s">
        <v>11022</v>
      </c>
      <c r="N626" s="260"/>
      <c r="O626" s="260"/>
    </row>
    <row r="627" spans="1:15" s="132" customFormat="1">
      <c r="A627" s="132" t="s">
        <v>11023</v>
      </c>
      <c r="B627" s="132" t="s">
        <v>11023</v>
      </c>
      <c r="C627" s="132" t="s">
        <v>7895</v>
      </c>
      <c r="D627" s="132" t="s">
        <v>10159</v>
      </c>
      <c r="E627" s="132" t="s">
        <v>10991</v>
      </c>
      <c r="F627" s="132" t="s">
        <v>11024</v>
      </c>
      <c r="I627" s="132" t="s">
        <v>11025</v>
      </c>
      <c r="N627" s="260"/>
      <c r="O627" s="260"/>
    </row>
    <row r="628" spans="1:15" s="132" customFormat="1">
      <c r="A628" s="132" t="s">
        <v>11026</v>
      </c>
      <c r="B628" s="132" t="s">
        <v>11026</v>
      </c>
      <c r="C628" s="132" t="s">
        <v>7895</v>
      </c>
      <c r="D628" s="132" t="s">
        <v>10159</v>
      </c>
      <c r="E628" s="132" t="s">
        <v>10991</v>
      </c>
      <c r="F628" s="132" t="s">
        <v>11027</v>
      </c>
      <c r="I628" s="132" t="s">
        <v>11028</v>
      </c>
      <c r="N628" s="260"/>
      <c r="O628" s="260"/>
    </row>
    <row r="629" spans="1:15" s="132" customFormat="1">
      <c r="A629" s="132" t="s">
        <v>11029</v>
      </c>
      <c r="B629" s="132" t="s">
        <v>11029</v>
      </c>
      <c r="C629" s="132" t="s">
        <v>7895</v>
      </c>
      <c r="D629" s="132" t="s">
        <v>10159</v>
      </c>
      <c r="E629" s="132" t="s">
        <v>10991</v>
      </c>
      <c r="F629" s="132" t="s">
        <v>11030</v>
      </c>
      <c r="N629" s="260"/>
      <c r="O629" s="260"/>
    </row>
    <row r="630" spans="1:15" s="132" customFormat="1">
      <c r="A630" s="132" t="s">
        <v>11031</v>
      </c>
      <c r="B630" s="132" t="s">
        <v>11031</v>
      </c>
      <c r="C630" s="132" t="s">
        <v>7895</v>
      </c>
      <c r="D630" s="132" t="s">
        <v>10159</v>
      </c>
      <c r="E630" s="132" t="s">
        <v>10991</v>
      </c>
      <c r="F630" s="132" t="s">
        <v>11032</v>
      </c>
      <c r="I630" s="132" t="s">
        <v>11033</v>
      </c>
      <c r="N630" s="260"/>
      <c r="O630" s="260"/>
    </row>
    <row r="631" spans="1:15" s="132" customFormat="1">
      <c r="A631" s="132" t="s">
        <v>11034</v>
      </c>
      <c r="B631" s="132" t="s">
        <v>11034</v>
      </c>
      <c r="C631" s="132" t="s">
        <v>7895</v>
      </c>
      <c r="D631" s="132" t="s">
        <v>10159</v>
      </c>
      <c r="E631" s="132" t="s">
        <v>10991</v>
      </c>
      <c r="F631" s="132" t="s">
        <v>11035</v>
      </c>
      <c r="I631" s="132" t="s">
        <v>11036</v>
      </c>
      <c r="N631" s="260"/>
      <c r="O631" s="260"/>
    </row>
    <row r="632" spans="1:15" s="132" customFormat="1">
      <c r="A632" s="132" t="s">
        <v>11037</v>
      </c>
      <c r="B632" s="132" t="s">
        <v>11037</v>
      </c>
      <c r="C632" s="132" t="s">
        <v>7895</v>
      </c>
      <c r="D632" s="132" t="s">
        <v>10159</v>
      </c>
      <c r="E632" s="132" t="s">
        <v>10991</v>
      </c>
      <c r="F632" s="132" t="s">
        <v>11038</v>
      </c>
      <c r="I632" s="132" t="s">
        <v>11039</v>
      </c>
      <c r="N632" s="260"/>
      <c r="O632" s="260"/>
    </row>
    <row r="633" spans="1:15" s="132" customFormat="1">
      <c r="A633" s="132" t="s">
        <v>11040</v>
      </c>
      <c r="B633" s="132" t="s">
        <v>11040</v>
      </c>
      <c r="C633" s="132" t="s">
        <v>480</v>
      </c>
      <c r="D633" s="132" t="s">
        <v>9777</v>
      </c>
      <c r="E633" s="132" t="s">
        <v>9777</v>
      </c>
      <c r="F633" s="132" t="s">
        <v>11041</v>
      </c>
      <c r="I633" s="132" t="s">
        <v>11042</v>
      </c>
      <c r="N633" s="260">
        <v>4819.38</v>
      </c>
      <c r="O633" s="260">
        <v>650646.96</v>
      </c>
    </row>
    <row r="634" spans="1:15" s="132" customFormat="1">
      <c r="A634" s="132" t="s">
        <v>11043</v>
      </c>
      <c r="B634" s="132" t="s">
        <v>11043</v>
      </c>
      <c r="C634" s="132" t="s">
        <v>480</v>
      </c>
      <c r="D634" s="132" t="s">
        <v>9777</v>
      </c>
      <c r="E634" s="132" t="s">
        <v>9777</v>
      </c>
      <c r="F634" s="132" t="s">
        <v>11044</v>
      </c>
      <c r="I634" s="132" t="s">
        <v>9767</v>
      </c>
      <c r="N634" s="260">
        <v>963.88</v>
      </c>
      <c r="O634" s="260">
        <v>650646.96</v>
      </c>
    </row>
    <row r="635" spans="1:15" s="132" customFormat="1">
      <c r="A635" s="132" t="s">
        <v>11045</v>
      </c>
      <c r="B635" s="132" t="s">
        <v>11045</v>
      </c>
      <c r="C635" s="132" t="s">
        <v>480</v>
      </c>
      <c r="D635" s="132" t="s">
        <v>9777</v>
      </c>
      <c r="E635" s="132" t="s">
        <v>9777</v>
      </c>
      <c r="F635" s="132" t="s">
        <v>11046</v>
      </c>
      <c r="I635" s="132" t="s">
        <v>11047</v>
      </c>
      <c r="N635" s="260">
        <v>4819.38</v>
      </c>
      <c r="O635" s="260">
        <v>650646.96</v>
      </c>
    </row>
    <row r="636" spans="1:15" s="132" customFormat="1">
      <c r="A636" s="132" t="s">
        <v>11048</v>
      </c>
      <c r="B636" s="132" t="s">
        <v>11048</v>
      </c>
      <c r="C636" s="132" t="s">
        <v>480</v>
      </c>
      <c r="D636" s="132" t="s">
        <v>9777</v>
      </c>
      <c r="E636" s="132" t="s">
        <v>9777</v>
      </c>
      <c r="F636" s="132" t="s">
        <v>11049</v>
      </c>
      <c r="I636" s="132" t="s">
        <v>9685</v>
      </c>
      <c r="N636" s="260">
        <v>963.88</v>
      </c>
      <c r="O636" s="260">
        <v>650646.96</v>
      </c>
    </row>
    <row r="637" spans="1:15" s="132" customFormat="1">
      <c r="A637" s="132" t="s">
        <v>11050</v>
      </c>
      <c r="B637" s="132" t="s">
        <v>11050</v>
      </c>
      <c r="C637" s="132" t="s">
        <v>480</v>
      </c>
      <c r="D637" s="132" t="s">
        <v>9777</v>
      </c>
      <c r="E637" s="132" t="s">
        <v>9777</v>
      </c>
      <c r="F637" s="132" t="s">
        <v>11051</v>
      </c>
      <c r="I637" s="132" t="s">
        <v>9752</v>
      </c>
      <c r="N637" s="260">
        <v>4819.38</v>
      </c>
      <c r="O637" s="260">
        <v>650646.96</v>
      </c>
    </row>
    <row r="638" spans="1:15" s="132" customFormat="1">
      <c r="A638" s="132" t="s">
        <v>11052</v>
      </c>
      <c r="B638" s="132" t="s">
        <v>11052</v>
      </c>
      <c r="C638" s="132" t="s">
        <v>480</v>
      </c>
      <c r="D638" s="132" t="s">
        <v>9777</v>
      </c>
      <c r="E638" s="132" t="s">
        <v>9777</v>
      </c>
      <c r="F638" s="132" t="s">
        <v>11053</v>
      </c>
      <c r="I638" s="132" t="s">
        <v>9689</v>
      </c>
      <c r="N638" s="260">
        <v>4819.38</v>
      </c>
      <c r="O638" s="260">
        <v>650646.96</v>
      </c>
    </row>
    <row r="639" spans="1:15" s="132" customFormat="1">
      <c r="A639" s="132" t="s">
        <v>11054</v>
      </c>
      <c r="B639" s="132" t="s">
        <v>11054</v>
      </c>
      <c r="C639" s="132" t="s">
        <v>480</v>
      </c>
      <c r="D639" s="132" t="s">
        <v>9796</v>
      </c>
      <c r="E639" s="132" t="s">
        <v>9796</v>
      </c>
      <c r="F639" s="132" t="s">
        <v>11055</v>
      </c>
      <c r="I639" s="132" t="s">
        <v>9745</v>
      </c>
      <c r="N639" s="260">
        <v>963.88</v>
      </c>
      <c r="O639" s="260">
        <v>650646.96</v>
      </c>
    </row>
    <row r="640" spans="1:15" s="132" customFormat="1">
      <c r="A640" s="132" t="s">
        <v>11056</v>
      </c>
      <c r="B640" s="132" t="s">
        <v>11056</v>
      </c>
      <c r="C640" s="132" t="s">
        <v>7895</v>
      </c>
      <c r="D640" s="132" t="s">
        <v>10159</v>
      </c>
      <c r="E640" s="132" t="s">
        <v>10991</v>
      </c>
      <c r="F640" s="132" t="s">
        <v>11057</v>
      </c>
      <c r="I640" s="132" t="s">
        <v>10045</v>
      </c>
      <c r="J640" s="132" t="s">
        <v>9602</v>
      </c>
      <c r="N640" s="260"/>
      <c r="O640" s="260"/>
    </row>
    <row r="641" spans="1:15" s="132" customFormat="1">
      <c r="A641" s="132" t="s">
        <v>11058</v>
      </c>
      <c r="B641" s="132" t="s">
        <v>11058</v>
      </c>
      <c r="C641" s="132" t="s">
        <v>7895</v>
      </c>
      <c r="D641" s="132" t="s">
        <v>10159</v>
      </c>
      <c r="E641" s="132" t="s">
        <v>10991</v>
      </c>
      <c r="F641" s="132" t="s">
        <v>11059</v>
      </c>
      <c r="N641" s="260"/>
      <c r="O641" s="260"/>
    </row>
    <row r="642" spans="1:15" s="132" customFormat="1">
      <c r="A642" s="132" t="s">
        <v>11060</v>
      </c>
      <c r="B642" s="132" t="s">
        <v>11060</v>
      </c>
      <c r="C642" s="132" t="s">
        <v>7895</v>
      </c>
      <c r="D642" s="132" t="s">
        <v>10159</v>
      </c>
      <c r="E642" s="132" t="s">
        <v>10991</v>
      </c>
      <c r="F642" s="132" t="s">
        <v>11061</v>
      </c>
      <c r="N642" s="260"/>
      <c r="O642" s="260"/>
    </row>
    <row r="643" spans="1:15" s="132" customFormat="1">
      <c r="A643" s="132" t="s">
        <v>11062</v>
      </c>
      <c r="B643" s="132" t="s">
        <v>11062</v>
      </c>
      <c r="C643" s="132" t="s">
        <v>5061</v>
      </c>
      <c r="D643" s="132" t="s">
        <v>11063</v>
      </c>
      <c r="E643" s="132" t="s">
        <v>11064</v>
      </c>
      <c r="F643" s="132" t="s">
        <v>11065</v>
      </c>
      <c r="I643" s="132" t="s">
        <v>9685</v>
      </c>
      <c r="N643" s="260"/>
      <c r="O643" s="260"/>
    </row>
    <row r="644" spans="1:15" s="132" customFormat="1">
      <c r="A644" s="132" t="s">
        <v>11066</v>
      </c>
      <c r="B644" s="132" t="s">
        <v>11066</v>
      </c>
      <c r="C644" s="132" t="s">
        <v>5061</v>
      </c>
      <c r="D644" s="132" t="s">
        <v>11063</v>
      </c>
      <c r="E644" s="132" t="s">
        <v>11064</v>
      </c>
      <c r="F644" s="132" t="s">
        <v>11067</v>
      </c>
      <c r="I644" s="132" t="s">
        <v>9685</v>
      </c>
      <c r="N644" s="260"/>
      <c r="O644" s="260"/>
    </row>
    <row r="645" spans="1:15" s="132" customFormat="1">
      <c r="A645" s="132" t="s">
        <v>11068</v>
      </c>
      <c r="B645" s="132" t="s">
        <v>11068</v>
      </c>
      <c r="C645" s="132" t="s">
        <v>5061</v>
      </c>
      <c r="D645" s="132" t="s">
        <v>11063</v>
      </c>
      <c r="E645" s="132" t="s">
        <v>11064</v>
      </c>
      <c r="F645" s="132" t="s">
        <v>11069</v>
      </c>
      <c r="I645" s="132" t="s">
        <v>9685</v>
      </c>
      <c r="N645" s="260"/>
      <c r="O645" s="260"/>
    </row>
    <row r="646" spans="1:15" s="132" customFormat="1">
      <c r="A646" s="132" t="s">
        <v>11070</v>
      </c>
      <c r="B646" s="132" t="s">
        <v>11070</v>
      </c>
      <c r="C646" s="132" t="s">
        <v>5061</v>
      </c>
      <c r="D646" s="132" t="s">
        <v>11063</v>
      </c>
      <c r="E646" s="132" t="s">
        <v>11064</v>
      </c>
      <c r="F646" s="132" t="s">
        <v>11071</v>
      </c>
      <c r="I646" s="132" t="s">
        <v>9685</v>
      </c>
      <c r="N646" s="260"/>
      <c r="O646" s="260"/>
    </row>
    <row r="647" spans="1:15" s="132" customFormat="1">
      <c r="A647" s="132" t="s">
        <v>11072</v>
      </c>
      <c r="B647" s="132" t="s">
        <v>11072</v>
      </c>
      <c r="C647" s="132" t="s">
        <v>5061</v>
      </c>
      <c r="D647" s="132" t="s">
        <v>11063</v>
      </c>
      <c r="E647" s="132" t="s">
        <v>11064</v>
      </c>
      <c r="F647" s="132" t="s">
        <v>11073</v>
      </c>
      <c r="I647" s="132" t="s">
        <v>9685</v>
      </c>
      <c r="N647" s="260"/>
      <c r="O647" s="260"/>
    </row>
    <row r="648" spans="1:15" s="132" customFormat="1">
      <c r="A648" s="132" t="s">
        <v>11074</v>
      </c>
      <c r="B648" s="132" t="s">
        <v>11074</v>
      </c>
      <c r="C648" s="132" t="s">
        <v>5061</v>
      </c>
      <c r="D648" s="132" t="s">
        <v>11063</v>
      </c>
      <c r="E648" s="132" t="s">
        <v>11064</v>
      </c>
      <c r="F648" s="132" t="s">
        <v>11075</v>
      </c>
      <c r="I648" s="132" t="s">
        <v>9685</v>
      </c>
      <c r="N648" s="260"/>
      <c r="O648" s="260"/>
    </row>
    <row r="649" spans="1:15" s="132" customFormat="1">
      <c r="A649" s="132" t="s">
        <v>11076</v>
      </c>
      <c r="B649" s="132" t="s">
        <v>11076</v>
      </c>
      <c r="C649" s="132" t="s">
        <v>5061</v>
      </c>
      <c r="D649" s="132" t="s">
        <v>11063</v>
      </c>
      <c r="E649" s="132" t="s">
        <v>11064</v>
      </c>
      <c r="F649" s="132" t="s">
        <v>11077</v>
      </c>
      <c r="I649" s="132" t="s">
        <v>9685</v>
      </c>
      <c r="N649" s="260"/>
      <c r="O649" s="260"/>
    </row>
    <row r="650" spans="1:15" s="132" customFormat="1">
      <c r="A650" s="132" t="s">
        <v>11078</v>
      </c>
      <c r="B650" s="132" t="s">
        <v>11078</v>
      </c>
      <c r="C650" s="132" t="s">
        <v>5061</v>
      </c>
      <c r="D650" s="132" t="s">
        <v>11063</v>
      </c>
      <c r="E650" s="132" t="s">
        <v>11064</v>
      </c>
      <c r="F650" s="132" t="s">
        <v>11079</v>
      </c>
      <c r="I650" s="132" t="s">
        <v>9685</v>
      </c>
      <c r="N650" s="260"/>
      <c r="O650" s="260"/>
    </row>
    <row r="651" spans="1:15" s="132" customFormat="1">
      <c r="A651" s="132" t="s">
        <v>11080</v>
      </c>
      <c r="B651" s="132" t="s">
        <v>11080</v>
      </c>
      <c r="C651" s="132" t="s">
        <v>5061</v>
      </c>
      <c r="D651" s="132" t="s">
        <v>11063</v>
      </c>
      <c r="E651" s="132" t="s">
        <v>11064</v>
      </c>
      <c r="F651" s="132" t="s">
        <v>11081</v>
      </c>
      <c r="I651" s="132" t="s">
        <v>9685</v>
      </c>
      <c r="N651" s="260"/>
      <c r="O651" s="260"/>
    </row>
    <row r="652" spans="1:15" s="132" customFormat="1">
      <c r="A652" s="132" t="s">
        <v>11082</v>
      </c>
      <c r="B652" s="132" t="s">
        <v>11082</v>
      </c>
      <c r="C652" s="132" t="s">
        <v>5061</v>
      </c>
      <c r="D652" s="132" t="s">
        <v>11063</v>
      </c>
      <c r="E652" s="132" t="s">
        <v>11064</v>
      </c>
      <c r="F652" s="132" t="s">
        <v>11083</v>
      </c>
      <c r="I652" s="132" t="s">
        <v>9685</v>
      </c>
      <c r="N652" s="260"/>
      <c r="O652" s="260"/>
    </row>
    <row r="653" spans="1:15" s="132" customFormat="1">
      <c r="A653" s="132" t="s">
        <v>11084</v>
      </c>
      <c r="B653" s="132" t="s">
        <v>11084</v>
      </c>
      <c r="C653" s="132" t="s">
        <v>5061</v>
      </c>
      <c r="D653" s="132" t="s">
        <v>11063</v>
      </c>
      <c r="E653" s="132" t="s">
        <v>11064</v>
      </c>
      <c r="F653" s="132" t="s">
        <v>11085</v>
      </c>
      <c r="I653" s="132" t="s">
        <v>9685</v>
      </c>
      <c r="N653" s="260"/>
      <c r="O653" s="260"/>
    </row>
    <row r="654" spans="1:15" s="132" customFormat="1">
      <c r="A654" s="132" t="s">
        <v>11086</v>
      </c>
      <c r="B654" s="132" t="s">
        <v>11086</v>
      </c>
      <c r="C654" s="132" t="s">
        <v>5061</v>
      </c>
      <c r="D654" s="132" t="s">
        <v>11063</v>
      </c>
      <c r="E654" s="132" t="s">
        <v>11064</v>
      </c>
      <c r="F654" s="132" t="s">
        <v>11087</v>
      </c>
      <c r="I654" s="132" t="s">
        <v>9685</v>
      </c>
      <c r="N654" s="260"/>
      <c r="O654" s="260"/>
    </row>
    <row r="655" spans="1:15" s="132" customFormat="1">
      <c r="A655" s="132" t="s">
        <v>11088</v>
      </c>
      <c r="B655" s="132" t="s">
        <v>11088</v>
      </c>
      <c r="C655" s="132" t="s">
        <v>5061</v>
      </c>
      <c r="D655" s="132" t="s">
        <v>11063</v>
      </c>
      <c r="E655" s="132" t="s">
        <v>11064</v>
      </c>
      <c r="F655" s="132" t="s">
        <v>11089</v>
      </c>
      <c r="I655" s="132" t="s">
        <v>9685</v>
      </c>
      <c r="N655" s="260"/>
      <c r="O655" s="260"/>
    </row>
    <row r="656" spans="1:15" s="132" customFormat="1">
      <c r="A656" s="132" t="s">
        <v>11090</v>
      </c>
      <c r="B656" s="132" t="s">
        <v>11090</v>
      </c>
      <c r="C656" s="132" t="s">
        <v>5061</v>
      </c>
      <c r="D656" s="132" t="s">
        <v>11063</v>
      </c>
      <c r="E656" s="132" t="s">
        <v>11064</v>
      </c>
      <c r="F656" s="132" t="s">
        <v>11091</v>
      </c>
      <c r="I656" s="132" t="s">
        <v>9685</v>
      </c>
      <c r="N656" s="260"/>
      <c r="O656" s="260"/>
    </row>
    <row r="657" spans="1:15" s="132" customFormat="1">
      <c r="A657" s="132" t="s">
        <v>11092</v>
      </c>
      <c r="B657" s="132" t="s">
        <v>11092</v>
      </c>
      <c r="C657" s="132" t="s">
        <v>5061</v>
      </c>
      <c r="D657" s="132" t="s">
        <v>11063</v>
      </c>
      <c r="E657" s="132" t="s">
        <v>11064</v>
      </c>
      <c r="F657" s="132" t="s">
        <v>11093</v>
      </c>
      <c r="I657" s="132" t="s">
        <v>9685</v>
      </c>
      <c r="N657" s="260"/>
      <c r="O657" s="260"/>
    </row>
    <row r="658" spans="1:15" s="132" customFormat="1">
      <c r="A658" s="132" t="s">
        <v>11094</v>
      </c>
      <c r="B658" s="132" t="s">
        <v>11094</v>
      </c>
      <c r="C658" s="132" t="s">
        <v>5061</v>
      </c>
      <c r="D658" s="132" t="s">
        <v>11063</v>
      </c>
      <c r="E658" s="132" t="s">
        <v>11064</v>
      </c>
      <c r="F658" s="132" t="s">
        <v>11095</v>
      </c>
      <c r="I658" s="132" t="s">
        <v>9685</v>
      </c>
      <c r="N658" s="260"/>
      <c r="O658" s="260"/>
    </row>
    <row r="659" spans="1:15" s="132" customFormat="1">
      <c r="A659" s="132" t="s">
        <v>11096</v>
      </c>
      <c r="B659" s="132" t="s">
        <v>11096</v>
      </c>
      <c r="C659" s="132" t="s">
        <v>5061</v>
      </c>
      <c r="D659" s="132" t="s">
        <v>11063</v>
      </c>
      <c r="E659" s="132" t="s">
        <v>11064</v>
      </c>
      <c r="F659" s="132" t="s">
        <v>11097</v>
      </c>
      <c r="I659" s="132" t="s">
        <v>9685</v>
      </c>
      <c r="N659" s="260"/>
      <c r="O659" s="260"/>
    </row>
    <row r="660" spans="1:15" s="132" customFormat="1">
      <c r="A660" s="132" t="s">
        <v>11098</v>
      </c>
      <c r="B660" s="132" t="s">
        <v>11098</v>
      </c>
      <c r="C660" s="132" t="s">
        <v>5061</v>
      </c>
      <c r="D660" s="132" t="s">
        <v>11063</v>
      </c>
      <c r="E660" s="132" t="s">
        <v>11064</v>
      </c>
      <c r="F660" s="132" t="s">
        <v>11099</v>
      </c>
      <c r="I660" s="132" t="s">
        <v>9685</v>
      </c>
      <c r="N660" s="260"/>
      <c r="O660" s="260"/>
    </row>
    <row r="661" spans="1:15" s="132" customFormat="1">
      <c r="A661" s="132" t="s">
        <v>11100</v>
      </c>
      <c r="B661" s="132" t="s">
        <v>11100</v>
      </c>
      <c r="C661" s="132" t="s">
        <v>5061</v>
      </c>
      <c r="D661" s="132" t="s">
        <v>11063</v>
      </c>
      <c r="E661" s="132" t="s">
        <v>11064</v>
      </c>
      <c r="F661" s="132" t="s">
        <v>11101</v>
      </c>
      <c r="I661" s="132" t="s">
        <v>9685</v>
      </c>
      <c r="N661" s="260"/>
      <c r="O661" s="260"/>
    </row>
    <row r="662" spans="1:15" s="132" customFormat="1">
      <c r="A662" s="132" t="s">
        <v>11102</v>
      </c>
      <c r="B662" s="132" t="s">
        <v>11102</v>
      </c>
      <c r="C662" s="132" t="s">
        <v>5061</v>
      </c>
      <c r="D662" s="132" t="s">
        <v>11063</v>
      </c>
      <c r="E662" s="132" t="s">
        <v>11064</v>
      </c>
      <c r="F662" s="132" t="s">
        <v>11103</v>
      </c>
      <c r="I662" s="132" t="s">
        <v>9685</v>
      </c>
      <c r="N662" s="260"/>
      <c r="O662" s="260"/>
    </row>
    <row r="663" spans="1:15" s="132" customFormat="1">
      <c r="A663" s="132" t="s">
        <v>11104</v>
      </c>
      <c r="B663" s="132" t="s">
        <v>11104</v>
      </c>
      <c r="C663" s="132" t="s">
        <v>5061</v>
      </c>
      <c r="D663" s="132" t="s">
        <v>11063</v>
      </c>
      <c r="E663" s="132" t="s">
        <v>11064</v>
      </c>
      <c r="F663" s="132" t="s">
        <v>11105</v>
      </c>
      <c r="I663" s="132" t="s">
        <v>9685</v>
      </c>
      <c r="N663" s="260"/>
      <c r="O663" s="260"/>
    </row>
    <row r="664" spans="1:15" s="132" customFormat="1">
      <c r="A664" s="132" t="s">
        <v>11106</v>
      </c>
      <c r="B664" s="132" t="s">
        <v>11106</v>
      </c>
      <c r="C664" s="132" t="s">
        <v>5061</v>
      </c>
      <c r="D664" s="132" t="s">
        <v>11063</v>
      </c>
      <c r="E664" s="132" t="s">
        <v>11064</v>
      </c>
      <c r="F664" s="132" t="s">
        <v>11107</v>
      </c>
      <c r="N664" s="260"/>
      <c r="O664" s="260"/>
    </row>
    <row r="665" spans="1:15" s="132" customFormat="1">
      <c r="A665" s="132" t="s">
        <v>11108</v>
      </c>
      <c r="B665" s="132" t="s">
        <v>11108</v>
      </c>
      <c r="C665" s="132" t="s">
        <v>5061</v>
      </c>
      <c r="D665" s="132" t="s">
        <v>11063</v>
      </c>
      <c r="E665" s="132" t="s">
        <v>11064</v>
      </c>
      <c r="F665" s="132" t="s">
        <v>11109</v>
      </c>
      <c r="N665" s="260"/>
      <c r="O665" s="260"/>
    </row>
    <row r="666" spans="1:15" s="132" customFormat="1">
      <c r="A666" s="132" t="s">
        <v>11110</v>
      </c>
      <c r="B666" s="132" t="s">
        <v>11110</v>
      </c>
      <c r="C666" s="132" t="s">
        <v>5061</v>
      </c>
      <c r="D666" s="132" t="s">
        <v>11063</v>
      </c>
      <c r="E666" s="132" t="s">
        <v>11064</v>
      </c>
      <c r="F666" s="132" t="s">
        <v>11111</v>
      </c>
      <c r="N666" s="260"/>
      <c r="O666" s="260"/>
    </row>
    <row r="667" spans="1:15" s="132" customFormat="1">
      <c r="A667" s="132" t="s">
        <v>11112</v>
      </c>
      <c r="B667" s="132" t="s">
        <v>11112</v>
      </c>
      <c r="C667" s="132" t="s">
        <v>5061</v>
      </c>
      <c r="D667" s="132" t="s">
        <v>11063</v>
      </c>
      <c r="E667" s="132" t="s">
        <v>11064</v>
      </c>
      <c r="F667" s="132" t="s">
        <v>11113</v>
      </c>
      <c r="N667" s="260"/>
      <c r="O667" s="260"/>
    </row>
    <row r="668" spans="1:15" s="132" customFormat="1">
      <c r="A668" s="132" t="s">
        <v>11114</v>
      </c>
      <c r="B668" s="132" t="s">
        <v>11114</v>
      </c>
      <c r="C668" s="132" t="s">
        <v>5061</v>
      </c>
      <c r="D668" s="132" t="s">
        <v>11063</v>
      </c>
      <c r="E668" s="132" t="s">
        <v>11064</v>
      </c>
      <c r="F668" s="132" t="s">
        <v>11115</v>
      </c>
      <c r="N668" s="260"/>
      <c r="O668" s="260"/>
    </row>
    <row r="669" spans="1:15" s="132" customFormat="1">
      <c r="A669" s="132" t="s">
        <v>11116</v>
      </c>
      <c r="B669" s="132" t="s">
        <v>11116</v>
      </c>
      <c r="C669" s="132" t="s">
        <v>5061</v>
      </c>
      <c r="D669" s="132" t="s">
        <v>11063</v>
      </c>
      <c r="E669" s="132" t="s">
        <v>11064</v>
      </c>
      <c r="F669" s="132" t="s">
        <v>11117</v>
      </c>
      <c r="N669" s="260"/>
      <c r="O669" s="260"/>
    </row>
    <row r="670" spans="1:15" s="132" customFormat="1">
      <c r="A670" s="132" t="s">
        <v>11118</v>
      </c>
      <c r="B670" s="132" t="s">
        <v>11118</v>
      </c>
      <c r="C670" s="132" t="s">
        <v>5061</v>
      </c>
      <c r="D670" s="132" t="s">
        <v>11063</v>
      </c>
      <c r="E670" s="132" t="s">
        <v>11064</v>
      </c>
      <c r="F670" s="132" t="s">
        <v>11119</v>
      </c>
      <c r="N670" s="260"/>
      <c r="O670" s="260"/>
    </row>
    <row r="671" spans="1:15" s="132" customFormat="1">
      <c r="A671" s="132" t="s">
        <v>11120</v>
      </c>
      <c r="B671" s="132" t="s">
        <v>11120</v>
      </c>
      <c r="C671" s="132" t="s">
        <v>5061</v>
      </c>
      <c r="D671" s="132" t="s">
        <v>11063</v>
      </c>
      <c r="E671" s="132" t="s">
        <v>11064</v>
      </c>
      <c r="F671" s="132" t="s">
        <v>11121</v>
      </c>
      <c r="N671" s="260"/>
      <c r="O671" s="260"/>
    </row>
    <row r="672" spans="1:15" s="132" customFormat="1">
      <c r="A672" s="132" t="s">
        <v>11122</v>
      </c>
      <c r="B672" s="132" t="s">
        <v>11122</v>
      </c>
      <c r="C672" s="132" t="s">
        <v>5061</v>
      </c>
      <c r="D672" s="132" t="s">
        <v>11063</v>
      </c>
      <c r="E672" s="132" t="s">
        <v>11064</v>
      </c>
      <c r="F672" s="132" t="s">
        <v>11123</v>
      </c>
      <c r="N672" s="260"/>
      <c r="O672" s="260"/>
    </row>
    <row r="673" spans="1:15" s="132" customFormat="1">
      <c r="A673" s="132" t="s">
        <v>11124</v>
      </c>
      <c r="B673" s="132" t="s">
        <v>11124</v>
      </c>
      <c r="C673" s="132" t="s">
        <v>5061</v>
      </c>
      <c r="D673" s="132" t="s">
        <v>11063</v>
      </c>
      <c r="E673" s="132" t="s">
        <v>11064</v>
      </c>
      <c r="F673" s="132" t="s">
        <v>11125</v>
      </c>
      <c r="N673" s="260"/>
      <c r="O673" s="260"/>
    </row>
    <row r="674" spans="1:15" s="132" customFormat="1">
      <c r="A674" s="132" t="s">
        <v>11126</v>
      </c>
      <c r="B674" s="132" t="s">
        <v>11126</v>
      </c>
      <c r="C674" s="132" t="s">
        <v>5061</v>
      </c>
      <c r="D674" s="132" t="s">
        <v>11063</v>
      </c>
      <c r="E674" s="132" t="s">
        <v>11064</v>
      </c>
      <c r="F674" s="132" t="s">
        <v>11127</v>
      </c>
      <c r="N674" s="260"/>
      <c r="O674" s="260"/>
    </row>
    <row r="675" spans="1:15" s="132" customFormat="1">
      <c r="A675" s="132" t="s">
        <v>11128</v>
      </c>
      <c r="B675" s="132" t="s">
        <v>11128</v>
      </c>
      <c r="C675" s="132" t="s">
        <v>11129</v>
      </c>
      <c r="D675" s="132" t="s">
        <v>7419</v>
      </c>
      <c r="E675" s="132" t="s">
        <v>11130</v>
      </c>
      <c r="F675" s="132" t="s">
        <v>11131</v>
      </c>
      <c r="N675" s="260"/>
      <c r="O675" s="260"/>
    </row>
    <row r="676" spans="1:15" s="132" customFormat="1">
      <c r="A676" s="132" t="s">
        <v>11132</v>
      </c>
      <c r="B676" s="132" t="s">
        <v>11132</v>
      </c>
      <c r="C676" s="132" t="s">
        <v>11129</v>
      </c>
      <c r="D676" s="132" t="s">
        <v>7419</v>
      </c>
      <c r="E676" s="132" t="s">
        <v>11130</v>
      </c>
      <c r="F676" s="132" t="s">
        <v>11133</v>
      </c>
      <c r="N676" s="260"/>
      <c r="O676" s="260"/>
    </row>
    <row r="677" spans="1:15" s="132" customFormat="1">
      <c r="A677" s="132" t="s">
        <v>11134</v>
      </c>
      <c r="B677" s="132" t="s">
        <v>11134</v>
      </c>
      <c r="C677" s="132" t="s">
        <v>11129</v>
      </c>
      <c r="D677" s="132" t="s">
        <v>7419</v>
      </c>
      <c r="E677" s="132" t="s">
        <v>11130</v>
      </c>
      <c r="F677" s="132" t="s">
        <v>11135</v>
      </c>
      <c r="N677" s="260"/>
      <c r="O677" s="260"/>
    </row>
    <row r="678" spans="1:15" s="132" customFormat="1">
      <c r="A678" s="132" t="s">
        <v>11136</v>
      </c>
      <c r="B678" s="132" t="s">
        <v>11136</v>
      </c>
      <c r="C678" s="132" t="s">
        <v>11137</v>
      </c>
      <c r="D678" s="132" t="s">
        <v>11138</v>
      </c>
      <c r="E678" s="132" t="s">
        <v>11138</v>
      </c>
      <c r="F678" s="132" t="s">
        <v>11139</v>
      </c>
      <c r="N678" s="260"/>
      <c r="O678" s="260"/>
    </row>
    <row r="679" spans="1:15" s="132" customFormat="1">
      <c r="A679" s="132" t="s">
        <v>11140</v>
      </c>
      <c r="B679" s="132" t="s">
        <v>11140</v>
      </c>
      <c r="C679" s="132" t="s">
        <v>7876</v>
      </c>
      <c r="D679" s="132" t="s">
        <v>11141</v>
      </c>
      <c r="E679" s="132" t="s">
        <v>11142</v>
      </c>
      <c r="F679" s="217" t="s">
        <v>11143</v>
      </c>
      <c r="N679" s="260"/>
      <c r="O679" s="260"/>
    </row>
    <row r="680" spans="1:15" s="132" customFormat="1">
      <c r="A680" s="132" t="s">
        <v>11144</v>
      </c>
      <c r="B680" s="132" t="s">
        <v>11144</v>
      </c>
      <c r="C680" s="132" t="s">
        <v>289</v>
      </c>
      <c r="D680" s="132" t="s">
        <v>290</v>
      </c>
      <c r="E680" s="132" t="s">
        <v>4987</v>
      </c>
      <c r="F680" s="184" t="s">
        <v>11145</v>
      </c>
      <c r="G680" s="184" t="s">
        <v>11145</v>
      </c>
      <c r="N680" s="260"/>
      <c r="O680" s="260"/>
    </row>
    <row r="681" spans="1:15" s="132" customFormat="1">
      <c r="A681" s="132" t="s">
        <v>11146</v>
      </c>
      <c r="B681" s="132" t="s">
        <v>11146</v>
      </c>
      <c r="C681" s="132" t="s">
        <v>289</v>
      </c>
      <c r="D681" s="132" t="s">
        <v>290</v>
      </c>
      <c r="E681" s="132" t="s">
        <v>4987</v>
      </c>
      <c r="F681" s="184" t="s">
        <v>11147</v>
      </c>
      <c r="G681" s="184" t="s">
        <v>11147</v>
      </c>
      <c r="N681" s="260"/>
      <c r="O681" s="260"/>
    </row>
    <row r="682" spans="1:15" s="132" customFormat="1">
      <c r="A682" s="132" t="s">
        <v>11148</v>
      </c>
      <c r="B682" s="132" t="s">
        <v>11148</v>
      </c>
      <c r="C682" s="132" t="s">
        <v>289</v>
      </c>
      <c r="D682" s="132" t="s">
        <v>290</v>
      </c>
      <c r="E682" s="132" t="s">
        <v>4987</v>
      </c>
      <c r="F682" s="184" t="s">
        <v>11149</v>
      </c>
      <c r="G682" s="184" t="s">
        <v>11149</v>
      </c>
      <c r="N682" s="260"/>
      <c r="O682" s="260"/>
    </row>
    <row r="683" spans="1:15" s="132" customFormat="1">
      <c r="A683" s="132" t="s">
        <v>11150</v>
      </c>
      <c r="B683" s="132" t="s">
        <v>11150</v>
      </c>
      <c r="C683" s="132" t="s">
        <v>289</v>
      </c>
      <c r="D683" s="132" t="s">
        <v>290</v>
      </c>
      <c r="E683" s="132" t="s">
        <v>4987</v>
      </c>
      <c r="F683" s="184" t="s">
        <v>11151</v>
      </c>
      <c r="G683" s="184" t="s">
        <v>11151</v>
      </c>
      <c r="N683" s="260"/>
      <c r="O683" s="260"/>
    </row>
    <row r="684" spans="1:15" s="132" customFormat="1">
      <c r="A684" s="132" t="s">
        <v>11152</v>
      </c>
      <c r="B684" s="132" t="s">
        <v>11152</v>
      </c>
      <c r="C684" s="132" t="s">
        <v>289</v>
      </c>
      <c r="D684" s="132" t="s">
        <v>290</v>
      </c>
      <c r="E684" s="132" t="s">
        <v>4987</v>
      </c>
      <c r="F684" s="184" t="s">
        <v>11153</v>
      </c>
      <c r="G684" s="184" t="s">
        <v>11153</v>
      </c>
      <c r="N684" s="260"/>
      <c r="O684" s="260"/>
    </row>
    <row r="685" spans="1:15" s="132" customFormat="1">
      <c r="A685" s="132" t="s">
        <v>11154</v>
      </c>
      <c r="B685" s="132" t="s">
        <v>11154</v>
      </c>
      <c r="C685" s="132" t="s">
        <v>289</v>
      </c>
      <c r="D685" s="132" t="s">
        <v>290</v>
      </c>
      <c r="E685" s="132" t="s">
        <v>4987</v>
      </c>
      <c r="F685" s="184" t="s">
        <v>11155</v>
      </c>
      <c r="G685" s="184" t="s">
        <v>11155</v>
      </c>
      <c r="N685" s="260"/>
      <c r="O685" s="260"/>
    </row>
    <row r="686" spans="1:15" s="132" customFormat="1">
      <c r="A686" s="132" t="s">
        <v>11156</v>
      </c>
      <c r="B686" s="132" t="s">
        <v>11156</v>
      </c>
      <c r="C686" s="132" t="s">
        <v>289</v>
      </c>
      <c r="D686" s="132" t="s">
        <v>290</v>
      </c>
      <c r="E686" s="132" t="s">
        <v>4987</v>
      </c>
      <c r="F686" s="184" t="s">
        <v>11157</v>
      </c>
      <c r="G686" s="184" t="s">
        <v>11157</v>
      </c>
      <c r="N686" s="260"/>
      <c r="O686" s="260"/>
    </row>
    <row r="687" spans="1:15" s="132" customFormat="1">
      <c r="A687" s="132" t="s">
        <v>11158</v>
      </c>
      <c r="B687" s="132" t="s">
        <v>11158</v>
      </c>
      <c r="C687" s="132" t="s">
        <v>289</v>
      </c>
      <c r="D687" s="132" t="s">
        <v>290</v>
      </c>
      <c r="E687" s="132" t="s">
        <v>4987</v>
      </c>
      <c r="F687" s="184" t="s">
        <v>11159</v>
      </c>
      <c r="G687" s="184" t="s">
        <v>11159</v>
      </c>
      <c r="I687" s="132" t="s">
        <v>9696</v>
      </c>
      <c r="J687" s="132" t="s">
        <v>9602</v>
      </c>
      <c r="N687" s="260"/>
      <c r="O687" s="260"/>
    </row>
    <row r="688" spans="1:15" s="132" customFormat="1">
      <c r="A688" s="132" t="s">
        <v>11160</v>
      </c>
      <c r="B688" s="132" t="s">
        <v>11160</v>
      </c>
      <c r="C688" s="132" t="s">
        <v>500</v>
      </c>
      <c r="D688" s="132" t="s">
        <v>6656</v>
      </c>
      <c r="E688" s="132" t="s">
        <v>9674</v>
      </c>
      <c r="F688" s="132" t="s">
        <v>11161</v>
      </c>
      <c r="L688" s="132" t="s">
        <v>9634</v>
      </c>
      <c r="N688" s="260">
        <v>963.88</v>
      </c>
      <c r="O688" s="260">
        <v>650646.96</v>
      </c>
    </row>
    <row r="689" spans="1:15" s="132" customFormat="1">
      <c r="A689" s="132" t="s">
        <v>11162</v>
      </c>
      <c r="B689" s="132" t="s">
        <v>11162</v>
      </c>
      <c r="C689" s="132" t="s">
        <v>500</v>
      </c>
      <c r="D689" s="132" t="s">
        <v>6656</v>
      </c>
      <c r="E689" s="132" t="s">
        <v>9674</v>
      </c>
      <c r="F689" s="132" t="s">
        <v>11163</v>
      </c>
      <c r="L689" s="132" t="s">
        <v>9634</v>
      </c>
      <c r="N689" s="260">
        <v>4819.38</v>
      </c>
      <c r="O689" s="260">
        <v>650646.96</v>
      </c>
    </row>
    <row r="690" spans="1:15" s="132" customFormat="1">
      <c r="A690" s="132" t="s">
        <v>11164</v>
      </c>
      <c r="B690" s="132" t="s">
        <v>11164</v>
      </c>
      <c r="C690" s="132" t="s">
        <v>500</v>
      </c>
      <c r="D690" s="132" t="s">
        <v>6656</v>
      </c>
      <c r="E690" s="132" t="s">
        <v>9674</v>
      </c>
      <c r="F690" s="132" t="s">
        <v>11165</v>
      </c>
      <c r="L690" s="132" t="s">
        <v>9634</v>
      </c>
      <c r="N690" s="260">
        <v>963.88</v>
      </c>
      <c r="O690" s="260">
        <v>650646.96</v>
      </c>
    </row>
    <row r="691" spans="1:15" s="132" customFormat="1">
      <c r="A691" s="132" t="s">
        <v>11166</v>
      </c>
      <c r="B691" s="132" t="s">
        <v>11166</v>
      </c>
      <c r="C691" s="132" t="s">
        <v>500</v>
      </c>
      <c r="D691" s="132" t="s">
        <v>6656</v>
      </c>
      <c r="E691" s="132" t="s">
        <v>9674</v>
      </c>
      <c r="F691" s="132" t="s">
        <v>11167</v>
      </c>
      <c r="L691" s="132" t="s">
        <v>9634</v>
      </c>
      <c r="N691" s="260">
        <v>4819.38</v>
      </c>
      <c r="O691" s="260">
        <v>650646.96</v>
      </c>
    </row>
    <row r="692" spans="1:15" s="132" customFormat="1">
      <c r="A692" s="132" t="s">
        <v>11168</v>
      </c>
      <c r="B692" s="132" t="s">
        <v>11168</v>
      </c>
      <c r="C692" s="132" t="s">
        <v>11169</v>
      </c>
      <c r="D692" s="132" t="s">
        <v>11170</v>
      </c>
      <c r="E692" s="132" t="s">
        <v>11171</v>
      </c>
      <c r="F692" s="132" t="s">
        <v>11172</v>
      </c>
      <c r="N692" s="260"/>
      <c r="O692" s="260"/>
    </row>
    <row r="693" spans="1:15" s="132" customFormat="1">
      <c r="A693" s="132" t="s">
        <v>11173</v>
      </c>
      <c r="B693" s="132" t="s">
        <v>11173</v>
      </c>
      <c r="C693" s="132" t="s">
        <v>7895</v>
      </c>
      <c r="D693" s="132" t="s">
        <v>9823</v>
      </c>
      <c r="E693" s="132" t="s">
        <v>6548</v>
      </c>
      <c r="F693" s="132" t="s">
        <v>11174</v>
      </c>
      <c r="G693" s="132" t="s">
        <v>11174</v>
      </c>
      <c r="H693" s="132">
        <v>34558516946</v>
      </c>
      <c r="L693" s="132" t="s">
        <v>9634</v>
      </c>
      <c r="N693" s="260">
        <v>963.88</v>
      </c>
      <c r="O693" s="260">
        <v>650646.96</v>
      </c>
    </row>
    <row r="694" spans="1:15" s="132" customFormat="1">
      <c r="A694" s="132" t="s">
        <v>11175</v>
      </c>
      <c r="B694" s="132" t="s">
        <v>11175</v>
      </c>
      <c r="C694" s="132" t="s">
        <v>7895</v>
      </c>
      <c r="D694" s="132" t="s">
        <v>9823</v>
      </c>
      <c r="E694" s="132" t="s">
        <v>6544</v>
      </c>
      <c r="F694" s="132" t="s">
        <v>11176</v>
      </c>
      <c r="G694" s="132" t="s">
        <v>11176</v>
      </c>
      <c r="H694" s="132">
        <v>11710065746</v>
      </c>
      <c r="L694" s="132" t="s">
        <v>9634</v>
      </c>
      <c r="N694" s="260">
        <v>4819.38</v>
      </c>
      <c r="O694" s="260">
        <v>650646.96</v>
      </c>
    </row>
    <row r="695" spans="1:15" s="132" customFormat="1">
      <c r="A695" s="132" t="s">
        <v>11177</v>
      </c>
      <c r="B695" s="132" t="s">
        <v>11177</v>
      </c>
      <c r="C695" s="132" t="s">
        <v>289</v>
      </c>
      <c r="D695" s="132" t="s">
        <v>290</v>
      </c>
      <c r="E695" s="132" t="s">
        <v>4987</v>
      </c>
      <c r="F695" s="184" t="s">
        <v>11178</v>
      </c>
      <c r="G695" s="184" t="s">
        <v>11178</v>
      </c>
      <c r="I695" s="132" t="s">
        <v>9728</v>
      </c>
      <c r="J695" s="132" t="s">
        <v>9602</v>
      </c>
      <c r="N695" s="260"/>
      <c r="O695" s="260"/>
    </row>
    <row r="696" spans="1:15" s="132" customFormat="1">
      <c r="A696" s="132" t="s">
        <v>11179</v>
      </c>
      <c r="B696" s="132" t="s">
        <v>11179</v>
      </c>
      <c r="C696" s="132" t="s">
        <v>289</v>
      </c>
      <c r="D696" s="132" t="s">
        <v>290</v>
      </c>
      <c r="E696" s="132" t="s">
        <v>4987</v>
      </c>
      <c r="F696" s="184" t="s">
        <v>11180</v>
      </c>
      <c r="G696" s="184" t="s">
        <v>11180</v>
      </c>
      <c r="N696" s="260"/>
      <c r="O696" s="260"/>
    </row>
    <row r="697" spans="1:15" s="132" customFormat="1">
      <c r="A697" s="132" t="s">
        <v>11181</v>
      </c>
      <c r="B697" s="132" t="s">
        <v>11181</v>
      </c>
      <c r="C697" s="132" t="s">
        <v>289</v>
      </c>
      <c r="D697" s="132" t="s">
        <v>290</v>
      </c>
      <c r="E697" s="132" t="s">
        <v>4987</v>
      </c>
      <c r="F697" s="184" t="s">
        <v>11182</v>
      </c>
      <c r="G697" s="184" t="s">
        <v>11182</v>
      </c>
      <c r="I697" s="132" t="s">
        <v>9728</v>
      </c>
      <c r="J697" s="132" t="s">
        <v>9602</v>
      </c>
      <c r="N697" s="260"/>
      <c r="O697" s="260"/>
    </row>
    <row r="698" spans="1:15" s="132" customFormat="1" ht="16.5" customHeight="1">
      <c r="A698" s="132" t="s">
        <v>11183</v>
      </c>
      <c r="B698" s="132" t="s">
        <v>11183</v>
      </c>
      <c r="C698" s="132" t="s">
        <v>289</v>
      </c>
      <c r="D698" s="132" t="s">
        <v>290</v>
      </c>
      <c r="E698" s="132" t="s">
        <v>4987</v>
      </c>
      <c r="F698" s="184" t="s">
        <v>11184</v>
      </c>
      <c r="G698" s="184" t="s">
        <v>11184</v>
      </c>
      <c r="N698" s="260"/>
      <c r="O698" s="260"/>
    </row>
    <row r="699" spans="1:15" s="132" customFormat="1">
      <c r="A699" s="132" t="s">
        <v>11185</v>
      </c>
      <c r="B699" s="132" t="s">
        <v>11185</v>
      </c>
      <c r="C699" s="132" t="s">
        <v>7895</v>
      </c>
      <c r="D699" s="132" t="s">
        <v>481</v>
      </c>
      <c r="E699" s="132" t="s">
        <v>10248</v>
      </c>
      <c r="F699" s="132" t="s">
        <v>11186</v>
      </c>
      <c r="G699" s="132" t="s">
        <v>11187</v>
      </c>
      <c r="H699" s="132">
        <v>21313570790</v>
      </c>
      <c r="I699" s="132" t="s">
        <v>9685</v>
      </c>
      <c r="N699" s="260"/>
      <c r="O699" s="260"/>
    </row>
    <row r="700" spans="1:15" s="132" customFormat="1">
      <c r="A700" s="132" t="s">
        <v>11188</v>
      </c>
      <c r="B700" s="132" t="s">
        <v>11188</v>
      </c>
      <c r="C700" s="132" t="s">
        <v>7895</v>
      </c>
      <c r="D700" s="132" t="s">
        <v>481</v>
      </c>
      <c r="E700" s="132" t="s">
        <v>10248</v>
      </c>
      <c r="F700" s="132" t="s">
        <v>11189</v>
      </c>
      <c r="G700" s="132" t="s">
        <v>11190</v>
      </c>
      <c r="H700" s="132">
        <v>27904383974</v>
      </c>
      <c r="I700" s="132" t="s">
        <v>9685</v>
      </c>
      <c r="N700" s="260"/>
      <c r="O700" s="260"/>
    </row>
    <row r="701" spans="1:15" s="132" customFormat="1">
      <c r="A701" s="132" t="s">
        <v>11191</v>
      </c>
      <c r="B701" s="132" t="s">
        <v>11191</v>
      </c>
      <c r="C701" s="132" t="s">
        <v>7895</v>
      </c>
      <c r="D701" s="132" t="s">
        <v>9823</v>
      </c>
      <c r="E701" s="132" t="s">
        <v>6544</v>
      </c>
      <c r="F701" s="132" t="s">
        <v>11192</v>
      </c>
      <c r="G701" s="132" t="s">
        <v>11192</v>
      </c>
      <c r="H701" s="132">
        <v>1213696018</v>
      </c>
      <c r="I701" s="132" t="s">
        <v>9685</v>
      </c>
      <c r="L701" s="132" t="s">
        <v>9634</v>
      </c>
      <c r="N701" s="260">
        <v>963.88</v>
      </c>
      <c r="O701" s="260">
        <v>650646.96</v>
      </c>
    </row>
    <row r="702" spans="1:15" s="132" customFormat="1">
      <c r="A702" s="132" t="s">
        <v>11193</v>
      </c>
      <c r="B702" s="132" t="s">
        <v>11193</v>
      </c>
      <c r="C702" s="132" t="s">
        <v>289</v>
      </c>
      <c r="D702" s="132" t="s">
        <v>290</v>
      </c>
      <c r="E702" s="132" t="s">
        <v>4987</v>
      </c>
      <c r="F702" s="184" t="s">
        <v>11194</v>
      </c>
      <c r="G702" s="184" t="s">
        <v>11194</v>
      </c>
      <c r="N702" s="260"/>
      <c r="O702" s="260"/>
    </row>
    <row r="703" spans="1:15" s="132" customFormat="1">
      <c r="A703" s="132" t="s">
        <v>11195</v>
      </c>
      <c r="B703" s="132" t="s">
        <v>11195</v>
      </c>
      <c r="C703" s="132" t="s">
        <v>289</v>
      </c>
      <c r="D703" s="132" t="s">
        <v>290</v>
      </c>
      <c r="E703" s="132" t="s">
        <v>4987</v>
      </c>
      <c r="F703" s="184" t="s">
        <v>11196</v>
      </c>
      <c r="G703" s="184" t="s">
        <v>11196</v>
      </c>
      <c r="I703" s="132" t="s">
        <v>9689</v>
      </c>
      <c r="J703" s="132" t="s">
        <v>9602</v>
      </c>
      <c r="N703" s="260"/>
      <c r="O703" s="260"/>
    </row>
    <row r="704" spans="1:15" s="132" customFormat="1">
      <c r="A704" s="132" t="s">
        <v>11197</v>
      </c>
      <c r="B704" s="132" t="s">
        <v>11197</v>
      </c>
      <c r="C704" s="132" t="s">
        <v>289</v>
      </c>
      <c r="D704" s="132" t="s">
        <v>290</v>
      </c>
      <c r="E704" s="132" t="s">
        <v>4987</v>
      </c>
      <c r="F704" s="184" t="s">
        <v>11198</v>
      </c>
      <c r="G704" s="184" t="s">
        <v>11198</v>
      </c>
      <c r="N704" s="260"/>
      <c r="O704" s="260"/>
    </row>
    <row r="705" spans="1:15" s="132" customFormat="1">
      <c r="A705" s="132" t="s">
        <v>11199</v>
      </c>
      <c r="B705" s="132" t="s">
        <v>11199</v>
      </c>
      <c r="C705" s="132" t="s">
        <v>289</v>
      </c>
      <c r="D705" s="132" t="s">
        <v>290</v>
      </c>
      <c r="E705" s="132" t="s">
        <v>4987</v>
      </c>
      <c r="F705" s="184" t="s">
        <v>11200</v>
      </c>
      <c r="G705" s="184" t="s">
        <v>11200</v>
      </c>
      <c r="N705" s="260"/>
      <c r="O705" s="260"/>
    </row>
    <row r="706" spans="1:15" s="132" customFormat="1">
      <c r="A706" s="132" t="s">
        <v>11201</v>
      </c>
      <c r="B706" s="132" t="s">
        <v>11201</v>
      </c>
      <c r="C706" s="132" t="s">
        <v>11202</v>
      </c>
      <c r="D706" s="132" t="s">
        <v>11203</v>
      </c>
      <c r="E706" s="132" t="s">
        <v>11204</v>
      </c>
      <c r="F706" s="132" t="s">
        <v>11205</v>
      </c>
      <c r="N706" s="260"/>
      <c r="O706" s="260"/>
    </row>
    <row r="707" spans="1:15" s="132" customFormat="1">
      <c r="A707" s="132" t="s">
        <v>11206</v>
      </c>
      <c r="B707" s="132" t="s">
        <v>11206</v>
      </c>
      <c r="C707" s="132" t="s">
        <v>289</v>
      </c>
      <c r="D707" s="132" t="s">
        <v>290</v>
      </c>
      <c r="E707" s="132" t="s">
        <v>4987</v>
      </c>
      <c r="F707" s="184" t="s">
        <v>11207</v>
      </c>
      <c r="G707" s="184" t="s">
        <v>11207</v>
      </c>
      <c r="H707" s="132" t="s">
        <v>581</v>
      </c>
      <c r="K707" s="132" t="s">
        <v>11208</v>
      </c>
      <c r="N707" s="260"/>
      <c r="O707" s="260"/>
    </row>
    <row r="708" spans="1:15" s="132" customFormat="1">
      <c r="A708" s="132" t="s">
        <v>11209</v>
      </c>
      <c r="B708" s="132" t="s">
        <v>11209</v>
      </c>
      <c r="C708" s="132" t="s">
        <v>289</v>
      </c>
      <c r="D708" s="132" t="s">
        <v>290</v>
      </c>
      <c r="E708" s="132" t="s">
        <v>4987</v>
      </c>
      <c r="F708" s="184" t="s">
        <v>11210</v>
      </c>
      <c r="G708" s="184" t="s">
        <v>11210</v>
      </c>
      <c r="N708" s="260"/>
      <c r="O708" s="260"/>
    </row>
    <row r="709" spans="1:15" s="132" customFormat="1">
      <c r="A709" s="132" t="s">
        <v>11211</v>
      </c>
      <c r="B709" s="132" t="s">
        <v>11211</v>
      </c>
      <c r="C709" s="132" t="s">
        <v>289</v>
      </c>
      <c r="D709" s="132" t="s">
        <v>290</v>
      </c>
      <c r="E709" s="132" t="s">
        <v>4987</v>
      </c>
      <c r="F709" s="184" t="s">
        <v>11212</v>
      </c>
      <c r="G709" s="184" t="s">
        <v>11212</v>
      </c>
      <c r="N709" s="260"/>
      <c r="O709" s="260"/>
    </row>
    <row r="710" spans="1:15" s="132" customFormat="1">
      <c r="A710" s="132" t="s">
        <v>11213</v>
      </c>
      <c r="B710" s="132" t="s">
        <v>11213</v>
      </c>
      <c r="C710" s="132" t="s">
        <v>289</v>
      </c>
      <c r="D710" s="132" t="s">
        <v>290</v>
      </c>
      <c r="E710" s="132" t="s">
        <v>4987</v>
      </c>
      <c r="F710" s="184" t="s">
        <v>11214</v>
      </c>
      <c r="G710" s="184" t="s">
        <v>11214</v>
      </c>
      <c r="I710" s="132" t="s">
        <v>10459</v>
      </c>
      <c r="J710" s="132" t="s">
        <v>9602</v>
      </c>
      <c r="N710" s="260"/>
      <c r="O710" s="260"/>
    </row>
    <row r="711" spans="1:15" s="132" customFormat="1">
      <c r="A711" s="132" t="s">
        <v>11215</v>
      </c>
      <c r="B711" s="132" t="s">
        <v>11215</v>
      </c>
      <c r="C711" s="132" t="s">
        <v>289</v>
      </c>
      <c r="D711" s="132" t="s">
        <v>290</v>
      </c>
      <c r="E711" s="132" t="s">
        <v>4987</v>
      </c>
      <c r="F711" s="184" t="s">
        <v>11216</v>
      </c>
      <c r="G711" s="184" t="s">
        <v>11216</v>
      </c>
      <c r="N711" s="260"/>
      <c r="O711" s="260"/>
    </row>
    <row r="712" spans="1:15" s="132" customFormat="1">
      <c r="A712" s="132" t="s">
        <v>11217</v>
      </c>
      <c r="B712" s="132" t="s">
        <v>11217</v>
      </c>
      <c r="C712" s="132" t="s">
        <v>289</v>
      </c>
      <c r="D712" s="132" t="s">
        <v>290</v>
      </c>
      <c r="E712" s="132" t="s">
        <v>4987</v>
      </c>
      <c r="F712" s="184" t="s">
        <v>11218</v>
      </c>
      <c r="G712" s="184" t="s">
        <v>11218</v>
      </c>
      <c r="I712" s="132" t="s">
        <v>11219</v>
      </c>
      <c r="J712" s="132" t="s">
        <v>9602</v>
      </c>
      <c r="N712" s="260"/>
      <c r="O712" s="260"/>
    </row>
    <row r="713" spans="1:15" s="132" customFormat="1">
      <c r="A713" s="132" t="s">
        <v>11220</v>
      </c>
      <c r="B713" s="132" t="s">
        <v>11220</v>
      </c>
      <c r="C713" s="132" t="s">
        <v>289</v>
      </c>
      <c r="D713" s="132" t="s">
        <v>290</v>
      </c>
      <c r="E713" s="132" t="s">
        <v>4987</v>
      </c>
      <c r="F713" s="184" t="s">
        <v>11221</v>
      </c>
      <c r="G713" s="184" t="s">
        <v>11221</v>
      </c>
      <c r="I713" s="132" t="s">
        <v>10104</v>
      </c>
      <c r="J713" s="132" t="s">
        <v>9602</v>
      </c>
      <c r="N713" s="260"/>
      <c r="O713" s="260"/>
    </row>
    <row r="714" spans="1:15" s="132" customFormat="1">
      <c r="A714" s="132" t="s">
        <v>11222</v>
      </c>
      <c r="B714" s="132" t="s">
        <v>11222</v>
      </c>
      <c r="C714" s="132" t="s">
        <v>289</v>
      </c>
      <c r="D714" s="132" t="s">
        <v>290</v>
      </c>
      <c r="E714" s="132" t="s">
        <v>4987</v>
      </c>
      <c r="F714" s="184" t="s">
        <v>11223</v>
      </c>
      <c r="G714" s="184" t="s">
        <v>11223</v>
      </c>
      <c r="N714" s="260"/>
      <c r="O714" s="260"/>
    </row>
    <row r="715" spans="1:15" s="132" customFormat="1">
      <c r="A715" s="132" t="s">
        <v>11224</v>
      </c>
      <c r="B715" s="132" t="s">
        <v>11224</v>
      </c>
      <c r="C715" s="132" t="s">
        <v>289</v>
      </c>
      <c r="D715" s="132" t="s">
        <v>290</v>
      </c>
      <c r="E715" s="132" t="s">
        <v>4987</v>
      </c>
      <c r="F715" s="184" t="s">
        <v>11225</v>
      </c>
      <c r="G715" s="184" t="s">
        <v>11225</v>
      </c>
      <c r="N715" s="260"/>
      <c r="O715" s="260"/>
    </row>
    <row r="716" spans="1:15" s="132" customFormat="1">
      <c r="A716" s="132" t="s">
        <v>11226</v>
      </c>
      <c r="B716" s="132" t="s">
        <v>11226</v>
      </c>
      <c r="C716" s="132" t="s">
        <v>289</v>
      </c>
      <c r="D716" s="132" t="s">
        <v>290</v>
      </c>
      <c r="E716" s="132" t="s">
        <v>4987</v>
      </c>
      <c r="F716" s="184" t="s">
        <v>11227</v>
      </c>
      <c r="G716" s="184" t="s">
        <v>11227</v>
      </c>
      <c r="N716" s="260"/>
      <c r="O716" s="260"/>
    </row>
    <row r="717" spans="1:15" s="132" customFormat="1">
      <c r="A717" s="132" t="s">
        <v>11228</v>
      </c>
      <c r="B717" s="132" t="s">
        <v>11228</v>
      </c>
      <c r="C717" s="132" t="s">
        <v>289</v>
      </c>
      <c r="D717" s="132" t="s">
        <v>290</v>
      </c>
      <c r="E717" s="132" t="s">
        <v>4987</v>
      </c>
      <c r="F717" s="184" t="s">
        <v>11229</v>
      </c>
      <c r="G717" s="184" t="s">
        <v>11229</v>
      </c>
      <c r="N717" s="260"/>
      <c r="O717" s="260"/>
    </row>
    <row r="718" spans="1:15" s="132" customFormat="1">
      <c r="A718" s="132" t="s">
        <v>11230</v>
      </c>
      <c r="B718" s="132" t="s">
        <v>11230</v>
      </c>
      <c r="C718" s="132" t="s">
        <v>11231</v>
      </c>
      <c r="D718" s="132" t="s">
        <v>613</v>
      </c>
      <c r="E718" s="132" t="s">
        <v>11232</v>
      </c>
      <c r="F718" s="132" t="s">
        <v>11233</v>
      </c>
      <c r="N718" s="260"/>
      <c r="O718" s="260"/>
    </row>
    <row r="719" spans="1:15" s="132" customFormat="1">
      <c r="A719" s="132" t="s">
        <v>11234</v>
      </c>
      <c r="B719" s="132" t="s">
        <v>11234</v>
      </c>
      <c r="C719" s="132" t="s">
        <v>9640</v>
      </c>
      <c r="D719" s="132" t="s">
        <v>11170</v>
      </c>
      <c r="E719" s="132" t="s">
        <v>11235</v>
      </c>
      <c r="F719" s="132" t="s">
        <v>11236</v>
      </c>
      <c r="N719" s="260"/>
      <c r="O719" s="260"/>
    </row>
    <row r="720" spans="1:15" s="132" customFormat="1">
      <c r="A720" s="132" t="s">
        <v>11237</v>
      </c>
      <c r="B720" s="132" t="s">
        <v>11237</v>
      </c>
      <c r="C720" s="132" t="s">
        <v>9640</v>
      </c>
      <c r="D720" s="132" t="s">
        <v>11170</v>
      </c>
      <c r="E720" s="132" t="s">
        <v>11235</v>
      </c>
      <c r="F720" s="132" t="s">
        <v>11238</v>
      </c>
      <c r="N720" s="260"/>
      <c r="O720" s="260"/>
    </row>
    <row r="721" spans="1:15" s="132" customFormat="1">
      <c r="A721" s="132" t="s">
        <v>11239</v>
      </c>
      <c r="B721" s="132" t="s">
        <v>11239</v>
      </c>
      <c r="C721" s="132" t="s">
        <v>9640</v>
      </c>
      <c r="D721" s="132" t="s">
        <v>11170</v>
      </c>
      <c r="E721" s="132" t="s">
        <v>11235</v>
      </c>
      <c r="F721" s="132" t="s">
        <v>11240</v>
      </c>
      <c r="N721" s="260"/>
      <c r="O721" s="260"/>
    </row>
    <row r="722" spans="1:15" s="132" customFormat="1">
      <c r="A722" s="132" t="s">
        <v>11241</v>
      </c>
      <c r="B722" s="132" t="s">
        <v>11241</v>
      </c>
      <c r="C722" s="132" t="s">
        <v>9640</v>
      </c>
      <c r="D722" s="132" t="s">
        <v>11170</v>
      </c>
      <c r="E722" s="132" t="s">
        <v>11235</v>
      </c>
      <c r="F722" s="132" t="s">
        <v>11242</v>
      </c>
      <c r="N722" s="260"/>
      <c r="O722" s="260"/>
    </row>
    <row r="723" spans="1:15" s="132" customFormat="1">
      <c r="A723" s="132" t="s">
        <v>11243</v>
      </c>
      <c r="B723" s="132" t="s">
        <v>11243</v>
      </c>
      <c r="C723" s="132" t="s">
        <v>9640</v>
      </c>
      <c r="D723" s="132" t="s">
        <v>11170</v>
      </c>
      <c r="E723" s="132" t="s">
        <v>11235</v>
      </c>
      <c r="F723" s="132" t="s">
        <v>11244</v>
      </c>
      <c r="N723" s="260"/>
      <c r="O723" s="260"/>
    </row>
    <row r="724" spans="1:15" s="132" customFormat="1">
      <c r="A724" s="132" t="s">
        <v>11245</v>
      </c>
      <c r="B724" s="132" t="s">
        <v>11245</v>
      </c>
      <c r="C724" s="132" t="s">
        <v>9640</v>
      </c>
      <c r="D724" s="132" t="s">
        <v>11170</v>
      </c>
      <c r="E724" s="132" t="s">
        <v>11235</v>
      </c>
      <c r="F724" s="132" t="s">
        <v>11246</v>
      </c>
      <c r="N724" s="260"/>
      <c r="O724" s="260"/>
    </row>
    <row r="725" spans="1:15" s="132" customFormat="1">
      <c r="A725" s="132" t="s">
        <v>11247</v>
      </c>
      <c r="B725" s="132" t="s">
        <v>11247</v>
      </c>
      <c r="C725" s="132" t="s">
        <v>9640</v>
      </c>
      <c r="D725" s="132" t="s">
        <v>11170</v>
      </c>
      <c r="E725" s="132" t="s">
        <v>11235</v>
      </c>
      <c r="F725" s="132" t="s">
        <v>11248</v>
      </c>
      <c r="N725" s="260"/>
      <c r="O725" s="260"/>
    </row>
    <row r="726" spans="1:15" s="132" customFormat="1">
      <c r="A726" s="132" t="s">
        <v>11249</v>
      </c>
      <c r="B726" s="132" t="s">
        <v>11249</v>
      </c>
      <c r="C726" s="132" t="s">
        <v>9640</v>
      </c>
      <c r="D726" s="132" t="s">
        <v>11170</v>
      </c>
      <c r="E726" s="132" t="s">
        <v>11235</v>
      </c>
      <c r="F726" s="132" t="s">
        <v>11250</v>
      </c>
      <c r="N726" s="260"/>
      <c r="O726" s="260"/>
    </row>
    <row r="727" spans="1:15" s="132" customFormat="1">
      <c r="A727" s="132" t="s">
        <v>11251</v>
      </c>
      <c r="B727" s="132" t="s">
        <v>11251</v>
      </c>
      <c r="C727" s="132" t="s">
        <v>9640</v>
      </c>
      <c r="D727" s="132" t="s">
        <v>11170</v>
      </c>
      <c r="E727" s="132" t="s">
        <v>11235</v>
      </c>
      <c r="F727" s="132" t="s">
        <v>11252</v>
      </c>
      <c r="N727" s="260"/>
      <c r="O727" s="260"/>
    </row>
    <row r="728" spans="1:15" s="132" customFormat="1">
      <c r="A728" s="132" t="s">
        <v>11253</v>
      </c>
      <c r="B728" s="132" t="s">
        <v>11253</v>
      </c>
      <c r="C728" s="132" t="s">
        <v>9640</v>
      </c>
      <c r="D728" s="132" t="s">
        <v>11170</v>
      </c>
      <c r="E728" s="132" t="s">
        <v>11235</v>
      </c>
      <c r="F728" s="132" t="s">
        <v>11254</v>
      </c>
      <c r="N728" s="260"/>
      <c r="O728" s="260"/>
    </row>
    <row r="729" spans="1:15" s="132" customFormat="1">
      <c r="A729" s="132" t="s">
        <v>11255</v>
      </c>
      <c r="B729" s="132" t="s">
        <v>11255</v>
      </c>
      <c r="C729" s="132" t="s">
        <v>480</v>
      </c>
      <c r="D729" s="132" t="s">
        <v>11256</v>
      </c>
      <c r="E729" s="132" t="s">
        <v>11257</v>
      </c>
      <c r="F729" s="132" t="s">
        <v>11258</v>
      </c>
      <c r="N729" s="260"/>
      <c r="O729" s="260"/>
    </row>
    <row r="730" spans="1:15" s="132" customFormat="1">
      <c r="A730" s="132" t="s">
        <v>11259</v>
      </c>
      <c r="B730" s="132" t="s">
        <v>11259</v>
      </c>
      <c r="C730" s="132" t="s">
        <v>11260</v>
      </c>
      <c r="D730" s="132" t="s">
        <v>11261</v>
      </c>
      <c r="E730" s="132" t="s">
        <v>11262</v>
      </c>
      <c r="F730" s="132" t="s">
        <v>11263</v>
      </c>
      <c r="N730" s="260"/>
      <c r="O730" s="260"/>
    </row>
    <row r="731" spans="1:15" s="132" customFormat="1">
      <c r="A731" s="132" t="s">
        <v>11264</v>
      </c>
      <c r="B731" s="132" t="s">
        <v>11264</v>
      </c>
      <c r="C731" s="132" t="s">
        <v>11265</v>
      </c>
      <c r="D731" s="132" t="s">
        <v>7419</v>
      </c>
      <c r="E731" s="132" t="s">
        <v>11266</v>
      </c>
      <c r="F731" s="132" t="s">
        <v>11267</v>
      </c>
      <c r="N731" s="260"/>
      <c r="O731" s="260"/>
    </row>
    <row r="732" spans="1:15" s="132" customFormat="1">
      <c r="A732" s="132" t="s">
        <v>11268</v>
      </c>
      <c r="B732" s="132" t="s">
        <v>11268</v>
      </c>
      <c r="C732" s="132" t="s">
        <v>11265</v>
      </c>
      <c r="D732" s="132" t="s">
        <v>7419</v>
      </c>
      <c r="E732" s="132" t="s">
        <v>11266</v>
      </c>
      <c r="F732" s="132" t="s">
        <v>11269</v>
      </c>
      <c r="N732" s="260"/>
      <c r="O732" s="260"/>
    </row>
    <row r="733" spans="1:15" s="132" customFormat="1">
      <c r="A733" s="132" t="s">
        <v>11270</v>
      </c>
      <c r="B733" s="132" t="s">
        <v>11270</v>
      </c>
      <c r="C733" s="132" t="s">
        <v>11271</v>
      </c>
      <c r="D733" s="132" t="s">
        <v>11272</v>
      </c>
      <c r="E733" s="132">
        <v>10590</v>
      </c>
      <c r="F733" s="132">
        <v>92023</v>
      </c>
      <c r="N733" s="260"/>
      <c r="O733" s="260"/>
    </row>
    <row r="734" spans="1:15" s="132" customFormat="1">
      <c r="A734" s="132" t="s">
        <v>11273</v>
      </c>
      <c r="B734" s="132" t="s">
        <v>11273</v>
      </c>
      <c r="C734" s="132" t="s">
        <v>11274</v>
      </c>
      <c r="D734" s="132" t="s">
        <v>11275</v>
      </c>
      <c r="E734" s="132" t="s">
        <v>11276</v>
      </c>
      <c r="F734" s="132" t="s">
        <v>11277</v>
      </c>
      <c r="N734" s="260"/>
      <c r="O734" s="260"/>
    </row>
    <row r="735" spans="1:15" s="132" customFormat="1">
      <c r="A735" s="132" t="s">
        <v>11278</v>
      </c>
      <c r="B735" s="132" t="s">
        <v>11278</v>
      </c>
      <c r="C735" s="132" t="s">
        <v>11279</v>
      </c>
      <c r="D735" s="132" t="s">
        <v>11280</v>
      </c>
      <c r="E735" s="132" t="s">
        <v>11281</v>
      </c>
      <c r="F735" s="132">
        <v>2210063701</v>
      </c>
      <c r="N735" s="260"/>
      <c r="O735" s="260"/>
    </row>
    <row r="736" spans="1:15" s="132" customFormat="1">
      <c r="A736" s="132" t="s">
        <v>11282</v>
      </c>
      <c r="B736" s="132" t="s">
        <v>11282</v>
      </c>
      <c r="C736" s="132" t="s">
        <v>11283</v>
      </c>
      <c r="D736" s="132" t="s">
        <v>11284</v>
      </c>
      <c r="E736" s="132" t="s">
        <v>11284</v>
      </c>
      <c r="F736" s="132" t="s">
        <v>11285</v>
      </c>
      <c r="N736" s="260"/>
      <c r="O736" s="260"/>
    </row>
    <row r="737" spans="1:15" s="132" customFormat="1">
      <c r="A737" s="132" t="s">
        <v>11286</v>
      </c>
      <c r="B737" s="132" t="s">
        <v>11286</v>
      </c>
      <c r="C737" s="132" t="s">
        <v>11287</v>
      </c>
      <c r="D737" s="132" t="s">
        <v>11288</v>
      </c>
      <c r="E737" s="132" t="s">
        <v>11289</v>
      </c>
      <c r="F737" s="132" t="s">
        <v>11290</v>
      </c>
      <c r="N737" s="260"/>
      <c r="O737" s="260"/>
    </row>
    <row r="738" spans="1:15" s="132" customFormat="1">
      <c r="A738" s="132" t="s">
        <v>11291</v>
      </c>
      <c r="B738" s="132" t="s">
        <v>11291</v>
      </c>
      <c r="C738" s="132" t="s">
        <v>11292</v>
      </c>
      <c r="D738" s="132" t="s">
        <v>11293</v>
      </c>
      <c r="E738" s="132" t="s">
        <v>11294</v>
      </c>
      <c r="F738" s="132" t="s">
        <v>11295</v>
      </c>
      <c r="N738" s="260"/>
      <c r="O738" s="260"/>
    </row>
    <row r="739" spans="1:15" s="132" customFormat="1">
      <c r="A739" s="132" t="s">
        <v>11296</v>
      </c>
      <c r="B739" s="132" t="s">
        <v>11296</v>
      </c>
      <c r="C739" s="132" t="s">
        <v>11292</v>
      </c>
      <c r="D739" s="132" t="s">
        <v>11297</v>
      </c>
      <c r="E739" s="132" t="s">
        <v>11294</v>
      </c>
      <c r="F739" s="132" t="s">
        <v>11295</v>
      </c>
      <c r="N739" s="260"/>
      <c r="O739" s="260"/>
    </row>
    <row r="740" spans="1:15" s="132" customFormat="1">
      <c r="A740" s="132" t="s">
        <v>11298</v>
      </c>
      <c r="B740" s="132" t="s">
        <v>11298</v>
      </c>
      <c r="C740" s="132" t="s">
        <v>11299</v>
      </c>
      <c r="D740" s="132" t="s">
        <v>11300</v>
      </c>
      <c r="E740" s="132" t="s">
        <v>11294</v>
      </c>
      <c r="F740" s="132" t="s">
        <v>11295</v>
      </c>
      <c r="N740" s="260"/>
      <c r="O740" s="260"/>
    </row>
    <row r="741" spans="1:15" s="132" customFormat="1">
      <c r="A741" s="132" t="s">
        <v>11301</v>
      </c>
      <c r="B741" s="132" t="s">
        <v>11301</v>
      </c>
      <c r="C741" s="132" t="s">
        <v>11299</v>
      </c>
      <c r="D741" s="132" t="s">
        <v>11300</v>
      </c>
      <c r="E741" s="132" t="s">
        <v>11294</v>
      </c>
      <c r="F741" s="132" t="s">
        <v>11295</v>
      </c>
      <c r="N741" s="260"/>
      <c r="O741" s="260"/>
    </row>
    <row r="742" spans="1:15" s="132" customFormat="1">
      <c r="A742" s="132" t="s">
        <v>11302</v>
      </c>
      <c r="B742" s="132" t="s">
        <v>11302</v>
      </c>
      <c r="C742" s="132" t="s">
        <v>11292</v>
      </c>
      <c r="D742" s="132" t="s">
        <v>11303</v>
      </c>
      <c r="E742" s="132" t="s">
        <v>11304</v>
      </c>
      <c r="F742" s="132" t="s">
        <v>11295</v>
      </c>
      <c r="N742" s="260"/>
      <c r="O742" s="260"/>
    </row>
    <row r="743" spans="1:15" s="132" customFormat="1">
      <c r="A743" s="132" t="s">
        <v>11305</v>
      </c>
      <c r="B743" s="132" t="s">
        <v>11305</v>
      </c>
      <c r="C743" s="132" t="s">
        <v>7876</v>
      </c>
      <c r="D743" s="132" t="s">
        <v>11306</v>
      </c>
      <c r="E743" s="132" t="s">
        <v>11307</v>
      </c>
      <c r="F743" s="132" t="s">
        <v>11308</v>
      </c>
      <c r="N743" s="260"/>
      <c r="O743" s="260"/>
    </row>
    <row r="744" spans="1:15" s="132" customFormat="1">
      <c r="A744" s="132" t="s">
        <v>11309</v>
      </c>
      <c r="B744" s="132" t="s">
        <v>11309</v>
      </c>
      <c r="C744" s="132" t="s">
        <v>7876</v>
      </c>
      <c r="D744" s="132" t="s">
        <v>11306</v>
      </c>
      <c r="E744" s="132" t="s">
        <v>11307</v>
      </c>
      <c r="F744" s="132" t="s">
        <v>11310</v>
      </c>
      <c r="N744" s="260"/>
      <c r="O744" s="260"/>
    </row>
    <row r="745" spans="1:15" s="132" customFormat="1">
      <c r="A745" s="132" t="s">
        <v>11311</v>
      </c>
      <c r="B745" s="132" t="s">
        <v>11311</v>
      </c>
      <c r="C745" s="132" t="s">
        <v>7876</v>
      </c>
      <c r="D745" s="132" t="s">
        <v>11306</v>
      </c>
      <c r="E745" s="132" t="s">
        <v>11307</v>
      </c>
      <c r="F745" s="132" t="s">
        <v>11312</v>
      </c>
      <c r="N745" s="260"/>
      <c r="O745" s="260"/>
    </row>
    <row r="746" spans="1:15" s="132" customFormat="1">
      <c r="A746" s="132" t="s">
        <v>11313</v>
      </c>
      <c r="B746" s="132" t="s">
        <v>11313</v>
      </c>
      <c r="C746" s="132" t="s">
        <v>289</v>
      </c>
      <c r="D746" s="132" t="s">
        <v>290</v>
      </c>
      <c r="E746" s="132" t="s">
        <v>4987</v>
      </c>
      <c r="F746" s="184" t="s">
        <v>11314</v>
      </c>
      <c r="G746" s="184" t="s">
        <v>11314</v>
      </c>
      <c r="N746" s="260"/>
      <c r="O746" s="260"/>
    </row>
    <row r="747" spans="1:15" s="132" customFormat="1">
      <c r="A747" s="132" t="s">
        <v>11315</v>
      </c>
      <c r="B747" s="132" t="s">
        <v>11315</v>
      </c>
      <c r="C747" s="132" t="s">
        <v>289</v>
      </c>
      <c r="D747" s="132" t="s">
        <v>290</v>
      </c>
      <c r="E747" s="132" t="s">
        <v>4987</v>
      </c>
      <c r="F747" s="184" t="s">
        <v>11316</v>
      </c>
      <c r="G747" s="184" t="s">
        <v>11316</v>
      </c>
      <c r="I747" s="132" t="s">
        <v>10096</v>
      </c>
      <c r="J747" s="132" t="s">
        <v>9602</v>
      </c>
      <c r="N747" s="260"/>
      <c r="O747" s="260"/>
    </row>
    <row r="748" spans="1:15" s="132" customFormat="1">
      <c r="A748" s="132" t="s">
        <v>11317</v>
      </c>
      <c r="B748" s="132" t="s">
        <v>11317</v>
      </c>
      <c r="C748" s="132" t="s">
        <v>289</v>
      </c>
      <c r="D748" s="132" t="s">
        <v>290</v>
      </c>
      <c r="E748" s="132" t="s">
        <v>4987</v>
      </c>
      <c r="F748" s="184" t="s">
        <v>11318</v>
      </c>
      <c r="G748" s="184" t="s">
        <v>11318</v>
      </c>
      <c r="N748" s="260"/>
      <c r="O748" s="260"/>
    </row>
    <row r="749" spans="1:15" s="132" customFormat="1">
      <c r="A749" s="132" t="s">
        <v>11319</v>
      </c>
      <c r="B749" s="132" t="s">
        <v>11319</v>
      </c>
      <c r="C749" s="132" t="s">
        <v>289</v>
      </c>
      <c r="D749" s="132" t="s">
        <v>290</v>
      </c>
      <c r="E749" s="132" t="s">
        <v>4987</v>
      </c>
      <c r="F749" s="184" t="s">
        <v>11320</v>
      </c>
      <c r="G749" s="184" t="s">
        <v>11320</v>
      </c>
      <c r="I749" s="132" t="s">
        <v>10124</v>
      </c>
      <c r="J749" s="132" t="s">
        <v>9602</v>
      </c>
      <c r="N749" s="260"/>
      <c r="O749" s="260"/>
    </row>
    <row r="750" spans="1:15" s="132" customFormat="1">
      <c r="A750" s="132" t="s">
        <v>11321</v>
      </c>
      <c r="B750" s="132" t="s">
        <v>11321</v>
      </c>
      <c r="C750" s="132" t="s">
        <v>289</v>
      </c>
      <c r="D750" s="132" t="s">
        <v>290</v>
      </c>
      <c r="E750" s="132" t="s">
        <v>4987</v>
      </c>
      <c r="F750" s="184" t="s">
        <v>11322</v>
      </c>
      <c r="G750" s="184" t="s">
        <v>11322</v>
      </c>
      <c r="N750" s="260"/>
      <c r="O750" s="260"/>
    </row>
    <row r="751" spans="1:15" s="132" customFormat="1">
      <c r="A751" s="132" t="s">
        <v>11323</v>
      </c>
      <c r="B751" s="132" t="s">
        <v>11323</v>
      </c>
      <c r="C751" s="132" t="s">
        <v>289</v>
      </c>
      <c r="D751" s="132" t="s">
        <v>290</v>
      </c>
      <c r="E751" s="132" t="s">
        <v>4987</v>
      </c>
      <c r="F751" s="184" t="s">
        <v>11324</v>
      </c>
      <c r="G751" s="184" t="s">
        <v>11324</v>
      </c>
      <c r="N751" s="260"/>
      <c r="O751" s="260"/>
    </row>
    <row r="752" spans="1:15" s="132" customFormat="1">
      <c r="A752" s="132" t="s">
        <v>11325</v>
      </c>
      <c r="B752" s="132" t="s">
        <v>11325</v>
      </c>
      <c r="C752" s="132" t="s">
        <v>289</v>
      </c>
      <c r="D752" s="132" t="s">
        <v>290</v>
      </c>
      <c r="E752" s="132" t="s">
        <v>4987</v>
      </c>
      <c r="F752" s="184" t="s">
        <v>11326</v>
      </c>
      <c r="G752" s="184" t="s">
        <v>11326</v>
      </c>
      <c r="N752" s="260"/>
      <c r="O752" s="260"/>
    </row>
    <row r="753" spans="1:15" s="132" customFormat="1">
      <c r="A753" s="132" t="s">
        <v>11327</v>
      </c>
      <c r="B753" s="132" t="s">
        <v>11327</v>
      </c>
      <c r="C753" s="132" t="s">
        <v>289</v>
      </c>
      <c r="D753" s="132" t="s">
        <v>290</v>
      </c>
      <c r="E753" s="132" t="s">
        <v>4987</v>
      </c>
      <c r="F753" s="184" t="s">
        <v>11328</v>
      </c>
      <c r="G753" s="184" t="s">
        <v>11328</v>
      </c>
      <c r="I753" s="132" t="s">
        <v>10101</v>
      </c>
      <c r="J753" s="132" t="s">
        <v>9602</v>
      </c>
      <c r="N753" s="260"/>
      <c r="O753" s="260"/>
    </row>
    <row r="754" spans="1:15" s="132" customFormat="1">
      <c r="A754" s="132" t="s">
        <v>11329</v>
      </c>
      <c r="B754" s="132" t="s">
        <v>11329</v>
      </c>
      <c r="C754" s="132" t="s">
        <v>289</v>
      </c>
      <c r="D754" s="132" t="s">
        <v>290</v>
      </c>
      <c r="E754" s="132" t="s">
        <v>4987</v>
      </c>
      <c r="F754" s="184" t="s">
        <v>11330</v>
      </c>
      <c r="G754" s="184" t="s">
        <v>11330</v>
      </c>
      <c r="N754" s="260"/>
      <c r="O754" s="260"/>
    </row>
    <row r="755" spans="1:15" s="132" customFormat="1">
      <c r="A755" s="132" t="s">
        <v>11331</v>
      </c>
      <c r="B755" s="132" t="s">
        <v>11331</v>
      </c>
      <c r="C755" s="132" t="s">
        <v>289</v>
      </c>
      <c r="D755" s="132" t="s">
        <v>290</v>
      </c>
      <c r="E755" s="132" t="s">
        <v>4987</v>
      </c>
      <c r="F755" s="184" t="s">
        <v>11332</v>
      </c>
      <c r="G755" s="184" t="s">
        <v>11332</v>
      </c>
      <c r="N755" s="260"/>
      <c r="O755" s="260"/>
    </row>
    <row r="756" spans="1:15" s="132" customFormat="1">
      <c r="A756" s="132" t="s">
        <v>11333</v>
      </c>
      <c r="B756" s="132" t="s">
        <v>11333</v>
      </c>
      <c r="C756" s="132" t="s">
        <v>289</v>
      </c>
      <c r="D756" s="132" t="s">
        <v>290</v>
      </c>
      <c r="E756" s="132" t="s">
        <v>4987</v>
      </c>
      <c r="F756" s="184" t="s">
        <v>11334</v>
      </c>
      <c r="G756" s="184" t="s">
        <v>11334</v>
      </c>
      <c r="N756" s="260"/>
      <c r="O756" s="260"/>
    </row>
    <row r="757" spans="1:15" s="132" customFormat="1">
      <c r="A757" s="132" t="s">
        <v>11335</v>
      </c>
      <c r="B757" s="132" t="s">
        <v>11335</v>
      </c>
      <c r="C757" s="132" t="s">
        <v>289</v>
      </c>
      <c r="D757" s="132" t="s">
        <v>290</v>
      </c>
      <c r="E757" s="132" t="s">
        <v>11336</v>
      </c>
      <c r="F757" s="184" t="s">
        <v>11337</v>
      </c>
      <c r="G757" s="184" t="s">
        <v>11337</v>
      </c>
      <c r="I757" s="132" t="s">
        <v>10486</v>
      </c>
      <c r="J757" s="132" t="s">
        <v>9602</v>
      </c>
      <c r="N757" s="260"/>
      <c r="O757" s="260"/>
    </row>
    <row r="758" spans="1:15" s="132" customFormat="1">
      <c r="A758" s="132" t="s">
        <v>11338</v>
      </c>
      <c r="B758" s="132" t="s">
        <v>11338</v>
      </c>
      <c r="C758" s="132" t="s">
        <v>7895</v>
      </c>
      <c r="D758" s="132" t="s">
        <v>10882</v>
      </c>
      <c r="E758" s="132" t="s">
        <v>10883</v>
      </c>
      <c r="F758" s="132" t="s">
        <v>11339</v>
      </c>
      <c r="N758" s="260"/>
      <c r="O758" s="260"/>
    </row>
    <row r="759" spans="1:15" s="132" customFormat="1">
      <c r="A759" s="132" t="s">
        <v>11340</v>
      </c>
      <c r="B759" s="132" t="s">
        <v>11340</v>
      </c>
      <c r="C759" s="132" t="s">
        <v>7895</v>
      </c>
      <c r="D759" s="132" t="s">
        <v>10882</v>
      </c>
      <c r="E759" s="132" t="s">
        <v>10883</v>
      </c>
      <c r="F759" s="132" t="s">
        <v>11341</v>
      </c>
      <c r="N759" s="260"/>
      <c r="O759" s="260"/>
    </row>
    <row r="760" spans="1:15" s="132" customFormat="1">
      <c r="A760" s="132" t="s">
        <v>11342</v>
      </c>
      <c r="B760" s="132" t="s">
        <v>11342</v>
      </c>
      <c r="C760" s="132" t="s">
        <v>7895</v>
      </c>
      <c r="D760" s="132" t="s">
        <v>10159</v>
      </c>
      <c r="E760" s="132" t="s">
        <v>10991</v>
      </c>
      <c r="F760" s="132" t="s">
        <v>11343</v>
      </c>
      <c r="N760" s="260"/>
      <c r="O760" s="260"/>
    </row>
    <row r="761" spans="1:15" s="132" customFormat="1">
      <c r="A761" s="132" t="s">
        <v>11344</v>
      </c>
      <c r="B761" s="132" t="s">
        <v>11344</v>
      </c>
      <c r="C761" s="132" t="s">
        <v>7895</v>
      </c>
      <c r="D761" s="132" t="s">
        <v>10159</v>
      </c>
      <c r="E761" s="132" t="s">
        <v>10991</v>
      </c>
      <c r="F761" s="132" t="s">
        <v>11345</v>
      </c>
      <c r="I761" s="132" t="s">
        <v>9728</v>
      </c>
      <c r="J761" s="132" t="s">
        <v>9602</v>
      </c>
      <c r="N761" s="260"/>
      <c r="O761" s="260"/>
    </row>
    <row r="762" spans="1:15" s="132" customFormat="1">
      <c r="A762" s="132" t="s">
        <v>11346</v>
      </c>
      <c r="B762" s="132" t="s">
        <v>11346</v>
      </c>
      <c r="C762" s="132" t="s">
        <v>7895</v>
      </c>
      <c r="D762" s="132" t="s">
        <v>10159</v>
      </c>
      <c r="E762" s="132" t="s">
        <v>10991</v>
      </c>
      <c r="F762" s="132" t="s">
        <v>11347</v>
      </c>
      <c r="N762" s="260"/>
      <c r="O762" s="260"/>
    </row>
    <row r="763" spans="1:15" s="132" customFormat="1">
      <c r="A763" s="132" t="s">
        <v>11348</v>
      </c>
      <c r="B763" s="132" t="s">
        <v>11348</v>
      </c>
      <c r="C763" s="132" t="s">
        <v>7895</v>
      </c>
      <c r="D763" s="132" t="s">
        <v>10159</v>
      </c>
      <c r="E763" s="132" t="s">
        <v>10991</v>
      </c>
      <c r="F763" s="132" t="s">
        <v>11349</v>
      </c>
      <c r="N763" s="260"/>
      <c r="O763" s="260"/>
    </row>
    <row r="764" spans="1:15" s="132" customFormat="1">
      <c r="A764" s="132" t="s">
        <v>11350</v>
      </c>
      <c r="B764" s="132" t="s">
        <v>11350</v>
      </c>
      <c r="C764" s="132" t="s">
        <v>7895</v>
      </c>
      <c r="D764" s="132" t="s">
        <v>10159</v>
      </c>
      <c r="E764" s="132" t="s">
        <v>10991</v>
      </c>
      <c r="F764" s="132" t="s">
        <v>11351</v>
      </c>
      <c r="I764" s="132" t="s">
        <v>10124</v>
      </c>
      <c r="J764" s="132" t="s">
        <v>9602</v>
      </c>
      <c r="N764" s="260"/>
      <c r="O764" s="260"/>
    </row>
    <row r="765" spans="1:15" s="132" customFormat="1">
      <c r="A765" s="132" t="s">
        <v>11352</v>
      </c>
      <c r="B765" s="132" t="s">
        <v>11352</v>
      </c>
      <c r="C765" s="132" t="s">
        <v>7895</v>
      </c>
      <c r="D765" s="132" t="s">
        <v>10159</v>
      </c>
      <c r="E765" s="132" t="s">
        <v>10991</v>
      </c>
      <c r="F765" s="132" t="s">
        <v>11353</v>
      </c>
      <c r="N765" s="260"/>
      <c r="O765" s="260"/>
    </row>
    <row r="766" spans="1:15" s="132" customFormat="1">
      <c r="A766" s="132" t="s">
        <v>11354</v>
      </c>
      <c r="B766" s="132" t="s">
        <v>11354</v>
      </c>
      <c r="C766" s="132" t="s">
        <v>7895</v>
      </c>
      <c r="D766" s="132" t="s">
        <v>10159</v>
      </c>
      <c r="E766" s="132" t="s">
        <v>10991</v>
      </c>
      <c r="F766" s="132" t="s">
        <v>11355</v>
      </c>
      <c r="N766" s="260"/>
      <c r="O766" s="260"/>
    </row>
    <row r="767" spans="1:15" s="132" customFormat="1">
      <c r="A767" s="132" t="s">
        <v>11356</v>
      </c>
      <c r="B767" s="132" t="s">
        <v>11356</v>
      </c>
      <c r="C767" s="132" t="s">
        <v>7895</v>
      </c>
      <c r="D767" s="132" t="s">
        <v>10159</v>
      </c>
      <c r="E767" s="132" t="s">
        <v>10991</v>
      </c>
      <c r="F767" s="132" t="s">
        <v>11357</v>
      </c>
      <c r="N767" s="260"/>
      <c r="O767" s="260"/>
    </row>
    <row r="768" spans="1:15" s="132" customFormat="1">
      <c r="A768" s="132" t="s">
        <v>11358</v>
      </c>
      <c r="B768" s="132" t="s">
        <v>11358</v>
      </c>
      <c r="C768" s="132" t="s">
        <v>7895</v>
      </c>
      <c r="D768" s="132" t="s">
        <v>10159</v>
      </c>
      <c r="E768" s="132" t="s">
        <v>10991</v>
      </c>
      <c r="F768" s="132" t="s">
        <v>11359</v>
      </c>
      <c r="N768" s="260"/>
      <c r="O768" s="260"/>
    </row>
    <row r="769" spans="1:15" s="132" customFormat="1">
      <c r="A769" s="132" t="s">
        <v>11360</v>
      </c>
      <c r="B769" s="132" t="s">
        <v>11360</v>
      </c>
      <c r="C769" s="132" t="s">
        <v>7895</v>
      </c>
      <c r="D769" s="132" t="s">
        <v>10159</v>
      </c>
      <c r="E769" s="132" t="s">
        <v>10991</v>
      </c>
      <c r="F769" s="132" t="s">
        <v>11361</v>
      </c>
      <c r="N769" s="260"/>
      <c r="O769" s="260"/>
    </row>
    <row r="770" spans="1:15" s="132" customFormat="1">
      <c r="A770" s="132" t="s">
        <v>11362</v>
      </c>
      <c r="B770" s="132" t="s">
        <v>11362</v>
      </c>
      <c r="C770" s="132" t="s">
        <v>7895</v>
      </c>
      <c r="D770" s="132" t="s">
        <v>10159</v>
      </c>
      <c r="E770" s="132" t="s">
        <v>10991</v>
      </c>
      <c r="F770" s="132" t="s">
        <v>11363</v>
      </c>
      <c r="I770" s="132" t="s">
        <v>9696</v>
      </c>
      <c r="J770" s="132" t="s">
        <v>9602</v>
      </c>
      <c r="N770" s="260"/>
      <c r="O770" s="260"/>
    </row>
    <row r="771" spans="1:15" s="132" customFormat="1">
      <c r="A771" s="132" t="s">
        <v>11364</v>
      </c>
      <c r="B771" s="132" t="s">
        <v>11364</v>
      </c>
      <c r="C771" s="132" t="s">
        <v>7895</v>
      </c>
      <c r="D771" s="132" t="s">
        <v>10159</v>
      </c>
      <c r="E771" s="132" t="s">
        <v>10991</v>
      </c>
      <c r="F771" s="132" t="s">
        <v>11365</v>
      </c>
      <c r="N771" s="260"/>
      <c r="O771" s="260"/>
    </row>
    <row r="772" spans="1:15" s="132" customFormat="1">
      <c r="A772" s="132" t="s">
        <v>11366</v>
      </c>
      <c r="B772" s="132" t="s">
        <v>11366</v>
      </c>
      <c r="C772" s="132" t="s">
        <v>7895</v>
      </c>
      <c r="D772" s="132" t="s">
        <v>10159</v>
      </c>
      <c r="E772" s="132" t="s">
        <v>10991</v>
      </c>
      <c r="F772" s="132" t="s">
        <v>11367</v>
      </c>
      <c r="N772" s="260"/>
      <c r="O772" s="260"/>
    </row>
    <row r="773" spans="1:15" s="132" customFormat="1">
      <c r="A773" s="132" t="s">
        <v>11368</v>
      </c>
      <c r="B773" s="132" t="s">
        <v>11368</v>
      </c>
      <c r="C773" s="132" t="s">
        <v>7895</v>
      </c>
      <c r="D773" s="132" t="s">
        <v>10159</v>
      </c>
      <c r="E773" s="132" t="s">
        <v>10991</v>
      </c>
      <c r="F773" s="132" t="s">
        <v>11369</v>
      </c>
      <c r="N773" s="260"/>
      <c r="O773" s="260"/>
    </row>
    <row r="774" spans="1:15" s="132" customFormat="1">
      <c r="A774" s="132" t="s">
        <v>11370</v>
      </c>
      <c r="B774" s="132" t="s">
        <v>11370</v>
      </c>
      <c r="C774" s="132" t="s">
        <v>7895</v>
      </c>
      <c r="D774" s="132" t="s">
        <v>10159</v>
      </c>
      <c r="E774" s="132" t="s">
        <v>10991</v>
      </c>
      <c r="F774" s="132" t="s">
        <v>11371</v>
      </c>
      <c r="N774" s="260"/>
      <c r="O774" s="260"/>
    </row>
    <row r="775" spans="1:15" s="132" customFormat="1">
      <c r="A775" s="132" t="s">
        <v>11372</v>
      </c>
      <c r="B775" s="132" t="s">
        <v>11372</v>
      </c>
      <c r="C775" s="132" t="s">
        <v>7895</v>
      </c>
      <c r="D775" s="132" t="s">
        <v>10159</v>
      </c>
      <c r="E775" s="132" t="s">
        <v>10991</v>
      </c>
      <c r="F775" s="132" t="s">
        <v>11373</v>
      </c>
      <c r="N775" s="260"/>
      <c r="O775" s="260"/>
    </row>
    <row r="776" spans="1:15" s="132" customFormat="1">
      <c r="A776" s="132" t="s">
        <v>11374</v>
      </c>
      <c r="B776" s="132" t="s">
        <v>11374</v>
      </c>
      <c r="D776" s="132" t="s">
        <v>11375</v>
      </c>
      <c r="N776" s="260"/>
      <c r="O776" s="260"/>
    </row>
    <row r="777" spans="1:15" s="132" customFormat="1">
      <c r="A777" s="132" t="s">
        <v>11376</v>
      </c>
      <c r="B777" s="132" t="s">
        <v>11376</v>
      </c>
      <c r="D777" s="132" t="s">
        <v>11375</v>
      </c>
      <c r="N777" s="260"/>
      <c r="O777" s="260"/>
    </row>
    <row r="778" spans="1:15" s="132" customFormat="1">
      <c r="A778" s="132" t="s">
        <v>11377</v>
      </c>
      <c r="B778" s="132" t="s">
        <v>11377</v>
      </c>
      <c r="D778" s="132" t="s">
        <v>11375</v>
      </c>
      <c r="N778" s="260"/>
      <c r="O778" s="260"/>
    </row>
    <row r="779" spans="1:15" s="132" customFormat="1">
      <c r="A779" s="132" t="s">
        <v>11378</v>
      </c>
      <c r="B779" s="132" t="s">
        <v>11378</v>
      </c>
      <c r="D779" s="132" t="s">
        <v>11375</v>
      </c>
      <c r="N779" s="260"/>
      <c r="O779" s="260"/>
    </row>
    <row r="780" spans="1:15" s="132" customFormat="1">
      <c r="A780" s="132" t="s">
        <v>11379</v>
      </c>
      <c r="B780" s="132" t="s">
        <v>11379</v>
      </c>
      <c r="D780" s="132" t="s">
        <v>11375</v>
      </c>
      <c r="N780" s="260"/>
      <c r="O780" s="260"/>
    </row>
    <row r="781" spans="1:15" s="132" customFormat="1">
      <c r="A781" s="132" t="s">
        <v>11380</v>
      </c>
      <c r="B781" s="132" t="s">
        <v>11380</v>
      </c>
      <c r="D781" s="132" t="s">
        <v>11375</v>
      </c>
      <c r="N781" s="260"/>
      <c r="O781" s="260"/>
    </row>
    <row r="782" spans="1:15" s="132" customFormat="1">
      <c r="A782" s="132" t="s">
        <v>11381</v>
      </c>
      <c r="B782" s="132" t="s">
        <v>11381</v>
      </c>
      <c r="D782" s="132" t="s">
        <v>11375</v>
      </c>
      <c r="N782" s="260"/>
      <c r="O782" s="260"/>
    </row>
    <row r="783" spans="1:15" s="132" customFormat="1">
      <c r="A783" s="132" t="s">
        <v>11382</v>
      </c>
      <c r="B783" s="132" t="s">
        <v>11382</v>
      </c>
      <c r="D783" s="132" t="s">
        <v>11375</v>
      </c>
      <c r="N783" s="260"/>
      <c r="O783" s="260"/>
    </row>
    <row r="784" spans="1:15" s="132" customFormat="1">
      <c r="A784" s="132" t="s">
        <v>11383</v>
      </c>
      <c r="B784" s="132" t="s">
        <v>11383</v>
      </c>
      <c r="D784" s="132" t="s">
        <v>11375</v>
      </c>
      <c r="N784" s="260"/>
      <c r="O784" s="260"/>
    </row>
    <row r="785" spans="1:15" s="132" customFormat="1">
      <c r="A785" s="132" t="s">
        <v>11384</v>
      </c>
      <c r="B785" s="132" t="s">
        <v>11384</v>
      </c>
      <c r="D785" s="132" t="s">
        <v>11375</v>
      </c>
      <c r="N785" s="260"/>
      <c r="O785" s="260"/>
    </row>
    <row r="786" spans="1:15" s="132" customFormat="1">
      <c r="A786" s="132" t="s">
        <v>11385</v>
      </c>
      <c r="B786" s="132" t="s">
        <v>11385</v>
      </c>
      <c r="D786" s="132" t="s">
        <v>11375</v>
      </c>
      <c r="N786" s="260"/>
      <c r="O786" s="260"/>
    </row>
    <row r="787" spans="1:15" s="132" customFormat="1">
      <c r="A787" s="132" t="s">
        <v>11386</v>
      </c>
      <c r="B787" s="132" t="s">
        <v>11386</v>
      </c>
      <c r="D787" s="132" t="s">
        <v>11375</v>
      </c>
      <c r="N787" s="260"/>
      <c r="O787" s="260"/>
    </row>
    <row r="788" spans="1:15" s="132" customFormat="1">
      <c r="A788" s="132" t="s">
        <v>11387</v>
      </c>
      <c r="B788" s="132" t="s">
        <v>11387</v>
      </c>
      <c r="D788" s="132" t="s">
        <v>11375</v>
      </c>
      <c r="N788" s="260"/>
      <c r="O788" s="260"/>
    </row>
    <row r="789" spans="1:15" s="132" customFormat="1">
      <c r="A789" s="132" t="s">
        <v>11388</v>
      </c>
      <c r="B789" s="132" t="s">
        <v>11388</v>
      </c>
      <c r="D789" s="132" t="s">
        <v>11375</v>
      </c>
      <c r="N789" s="260"/>
      <c r="O789" s="260"/>
    </row>
    <row r="790" spans="1:15" s="132" customFormat="1">
      <c r="A790" s="132" t="s">
        <v>11389</v>
      </c>
      <c r="B790" s="132" t="s">
        <v>11389</v>
      </c>
      <c r="D790" s="132" t="s">
        <v>11375</v>
      </c>
      <c r="N790" s="260"/>
      <c r="O790" s="260"/>
    </row>
    <row r="791" spans="1:15" s="132" customFormat="1">
      <c r="A791" s="132" t="s">
        <v>11390</v>
      </c>
      <c r="B791" s="132" t="s">
        <v>11390</v>
      </c>
      <c r="D791" s="132" t="s">
        <v>11375</v>
      </c>
      <c r="N791" s="260"/>
      <c r="O791" s="260"/>
    </row>
    <row r="792" spans="1:15" s="132" customFormat="1">
      <c r="A792" s="132" t="s">
        <v>11391</v>
      </c>
      <c r="B792" s="132" t="s">
        <v>11391</v>
      </c>
      <c r="D792" s="132" t="s">
        <v>11375</v>
      </c>
      <c r="N792" s="260"/>
      <c r="O792" s="260"/>
    </row>
    <row r="793" spans="1:15" s="132" customFormat="1">
      <c r="A793" s="132" t="s">
        <v>11392</v>
      </c>
      <c r="B793" s="132" t="s">
        <v>11392</v>
      </c>
      <c r="D793" s="132" t="s">
        <v>11375</v>
      </c>
      <c r="N793" s="260"/>
      <c r="O793" s="260"/>
    </row>
    <row r="794" spans="1:15" s="132" customFormat="1">
      <c r="A794" s="132" t="s">
        <v>11393</v>
      </c>
      <c r="B794" s="132" t="s">
        <v>11393</v>
      </c>
      <c r="D794" s="132" t="s">
        <v>11375</v>
      </c>
      <c r="N794" s="260"/>
      <c r="O794" s="260"/>
    </row>
    <row r="795" spans="1:15" s="132" customFormat="1">
      <c r="A795" s="132" t="s">
        <v>11394</v>
      </c>
      <c r="B795" s="132" t="s">
        <v>11394</v>
      </c>
      <c r="D795" s="132" t="s">
        <v>11375</v>
      </c>
      <c r="N795" s="260"/>
      <c r="O795" s="260"/>
    </row>
    <row r="796" spans="1:15" s="132" customFormat="1">
      <c r="A796" s="132" t="s">
        <v>11395</v>
      </c>
      <c r="B796" s="132" t="s">
        <v>11395</v>
      </c>
      <c r="D796" s="132" t="s">
        <v>11375</v>
      </c>
      <c r="N796" s="260"/>
      <c r="O796" s="260"/>
    </row>
    <row r="797" spans="1:15" s="132" customFormat="1">
      <c r="A797" s="132" t="s">
        <v>11396</v>
      </c>
      <c r="B797" s="132" t="s">
        <v>11396</v>
      </c>
      <c r="D797" s="132" t="s">
        <v>11375</v>
      </c>
      <c r="N797" s="260"/>
      <c r="O797" s="260"/>
    </row>
    <row r="798" spans="1:15" s="132" customFormat="1">
      <c r="A798" s="132" t="s">
        <v>11397</v>
      </c>
      <c r="B798" s="132" t="s">
        <v>11397</v>
      </c>
      <c r="D798" s="132" t="s">
        <v>11375</v>
      </c>
      <c r="N798" s="260"/>
      <c r="O798" s="260"/>
    </row>
    <row r="799" spans="1:15" s="132" customFormat="1">
      <c r="A799" s="132" t="s">
        <v>11398</v>
      </c>
      <c r="B799" s="132" t="s">
        <v>11398</v>
      </c>
      <c r="D799" s="132" t="s">
        <v>11375</v>
      </c>
      <c r="N799" s="260"/>
      <c r="O799" s="260"/>
    </row>
    <row r="800" spans="1:15" s="132" customFormat="1">
      <c r="A800" s="132" t="s">
        <v>11399</v>
      </c>
      <c r="B800" s="132" t="s">
        <v>11399</v>
      </c>
      <c r="D800" s="132" t="s">
        <v>11375</v>
      </c>
      <c r="N800" s="260"/>
      <c r="O800" s="260"/>
    </row>
    <row r="801" spans="1:15" s="132" customFormat="1">
      <c r="A801" s="132" t="s">
        <v>11400</v>
      </c>
      <c r="B801" s="132" t="s">
        <v>11400</v>
      </c>
      <c r="D801" s="132" t="s">
        <v>11375</v>
      </c>
      <c r="N801" s="260"/>
      <c r="O801" s="260"/>
    </row>
    <row r="802" spans="1:15" s="132" customFormat="1">
      <c r="A802" s="132" t="s">
        <v>11401</v>
      </c>
      <c r="B802" s="132" t="s">
        <v>11401</v>
      </c>
      <c r="D802" s="132" t="s">
        <v>11402</v>
      </c>
      <c r="N802" s="260"/>
      <c r="O802" s="260"/>
    </row>
    <row r="803" spans="1:15" s="132" customFormat="1">
      <c r="A803" s="132" t="s">
        <v>11403</v>
      </c>
      <c r="B803" s="132" t="s">
        <v>11403</v>
      </c>
      <c r="D803" s="132" t="s">
        <v>11402</v>
      </c>
      <c r="N803" s="260"/>
      <c r="O803" s="260"/>
    </row>
    <row r="804" spans="1:15" s="132" customFormat="1">
      <c r="A804" s="132" t="s">
        <v>11404</v>
      </c>
      <c r="B804" s="132" t="s">
        <v>11404</v>
      </c>
      <c r="D804" s="132" t="s">
        <v>11402</v>
      </c>
      <c r="N804" s="260"/>
      <c r="O804" s="260"/>
    </row>
    <row r="805" spans="1:15" s="132" customFormat="1">
      <c r="A805" s="132" t="s">
        <v>11405</v>
      </c>
      <c r="B805" s="132" t="s">
        <v>11405</v>
      </c>
      <c r="D805" s="132" t="s">
        <v>11402</v>
      </c>
      <c r="N805" s="260"/>
      <c r="O805" s="260"/>
    </row>
    <row r="806" spans="1:15" s="132" customFormat="1">
      <c r="A806" s="132" t="s">
        <v>11406</v>
      </c>
      <c r="B806" s="132" t="s">
        <v>11406</v>
      </c>
      <c r="D806" s="132" t="s">
        <v>11402</v>
      </c>
      <c r="N806" s="260"/>
      <c r="O806" s="260"/>
    </row>
    <row r="807" spans="1:15" s="132" customFormat="1">
      <c r="A807" s="132" t="s">
        <v>11407</v>
      </c>
      <c r="B807" s="132" t="s">
        <v>11407</v>
      </c>
      <c r="D807" s="132" t="s">
        <v>11402</v>
      </c>
      <c r="N807" s="260"/>
      <c r="O807" s="260"/>
    </row>
    <row r="808" spans="1:15" s="132" customFormat="1">
      <c r="A808" s="132" t="s">
        <v>11408</v>
      </c>
      <c r="B808" s="132" t="s">
        <v>11408</v>
      </c>
      <c r="D808" s="132" t="s">
        <v>11402</v>
      </c>
      <c r="N808" s="260"/>
      <c r="O808" s="260"/>
    </row>
    <row r="809" spans="1:15" s="132" customFormat="1">
      <c r="A809" s="132" t="s">
        <v>11409</v>
      </c>
      <c r="B809" s="132" t="s">
        <v>11409</v>
      </c>
      <c r="D809" s="132" t="s">
        <v>11402</v>
      </c>
      <c r="N809" s="260"/>
      <c r="O809" s="260"/>
    </row>
    <row r="810" spans="1:15" s="132" customFormat="1">
      <c r="A810" s="132" t="s">
        <v>11410</v>
      </c>
      <c r="B810" s="132" t="s">
        <v>11410</v>
      </c>
      <c r="D810" s="132" t="s">
        <v>11402</v>
      </c>
      <c r="N810" s="260"/>
      <c r="O810" s="260"/>
    </row>
    <row r="811" spans="1:15" s="132" customFormat="1">
      <c r="A811" s="132" t="s">
        <v>11411</v>
      </c>
      <c r="B811" s="132" t="s">
        <v>11411</v>
      </c>
      <c r="D811" s="132" t="s">
        <v>11402</v>
      </c>
      <c r="N811" s="260"/>
      <c r="O811" s="260"/>
    </row>
    <row r="812" spans="1:15" s="132" customFormat="1">
      <c r="A812" s="132" t="s">
        <v>11412</v>
      </c>
      <c r="B812" s="132" t="s">
        <v>11412</v>
      </c>
      <c r="D812" s="132" t="s">
        <v>11402</v>
      </c>
      <c r="N812" s="260"/>
      <c r="O812" s="260"/>
    </row>
    <row r="813" spans="1:15" s="132" customFormat="1">
      <c r="A813" s="132" t="s">
        <v>11413</v>
      </c>
      <c r="B813" s="132" t="s">
        <v>11413</v>
      </c>
      <c r="D813" s="132" t="s">
        <v>11402</v>
      </c>
      <c r="N813" s="260"/>
      <c r="O813" s="260"/>
    </row>
    <row r="814" spans="1:15" s="132" customFormat="1">
      <c r="A814" s="132" t="s">
        <v>11414</v>
      </c>
      <c r="B814" s="132" t="s">
        <v>11414</v>
      </c>
      <c r="D814" s="132" t="s">
        <v>11402</v>
      </c>
      <c r="N814" s="260"/>
      <c r="O814" s="260"/>
    </row>
    <row r="815" spans="1:15" s="132" customFormat="1">
      <c r="A815" s="132" t="s">
        <v>11415</v>
      </c>
      <c r="B815" s="132" t="s">
        <v>11415</v>
      </c>
      <c r="D815" s="132" t="s">
        <v>11402</v>
      </c>
      <c r="N815" s="260"/>
      <c r="O815" s="260"/>
    </row>
    <row r="816" spans="1:15" s="132" customFormat="1">
      <c r="A816" s="132" t="s">
        <v>11416</v>
      </c>
      <c r="B816" s="132" t="s">
        <v>11416</v>
      </c>
      <c r="D816" s="132" t="s">
        <v>11402</v>
      </c>
      <c r="N816" s="260"/>
      <c r="O816" s="260"/>
    </row>
    <row r="817" spans="1:15" s="132" customFormat="1">
      <c r="A817" s="132" t="s">
        <v>11417</v>
      </c>
      <c r="B817" s="132" t="s">
        <v>11417</v>
      </c>
      <c r="D817" s="132" t="s">
        <v>11402</v>
      </c>
      <c r="N817" s="260"/>
      <c r="O817" s="260"/>
    </row>
    <row r="818" spans="1:15" s="132" customFormat="1">
      <c r="A818" s="132" t="s">
        <v>11418</v>
      </c>
      <c r="B818" s="132" t="s">
        <v>11418</v>
      </c>
      <c r="D818" s="132" t="s">
        <v>11402</v>
      </c>
      <c r="N818" s="260"/>
      <c r="O818" s="260"/>
    </row>
    <row r="819" spans="1:15" s="132" customFormat="1">
      <c r="A819" s="132" t="s">
        <v>11419</v>
      </c>
      <c r="B819" s="132" t="s">
        <v>11419</v>
      </c>
      <c r="D819" s="132" t="s">
        <v>11402</v>
      </c>
      <c r="N819" s="260"/>
      <c r="O819" s="260"/>
    </row>
    <row r="820" spans="1:15" s="132" customFormat="1">
      <c r="A820" s="132" t="s">
        <v>11420</v>
      </c>
      <c r="B820" s="132" t="s">
        <v>11420</v>
      </c>
      <c r="D820" s="132" t="s">
        <v>11402</v>
      </c>
      <c r="N820" s="260"/>
      <c r="O820" s="260"/>
    </row>
    <row r="821" spans="1:15" s="132" customFormat="1">
      <c r="A821" s="132" t="s">
        <v>11421</v>
      </c>
      <c r="B821" s="132" t="s">
        <v>11421</v>
      </c>
      <c r="D821" s="132" t="s">
        <v>11402</v>
      </c>
      <c r="N821" s="260"/>
      <c r="O821" s="260"/>
    </row>
    <row r="822" spans="1:15" s="132" customFormat="1">
      <c r="A822" s="132" t="s">
        <v>11422</v>
      </c>
      <c r="B822" s="132" t="s">
        <v>11422</v>
      </c>
      <c r="D822" s="132" t="s">
        <v>11402</v>
      </c>
      <c r="N822" s="260"/>
      <c r="O822" s="260"/>
    </row>
    <row r="823" spans="1:15" s="132" customFormat="1">
      <c r="A823" s="132" t="s">
        <v>11423</v>
      </c>
      <c r="B823" s="132" t="s">
        <v>11423</v>
      </c>
      <c r="D823" s="132" t="s">
        <v>11402</v>
      </c>
      <c r="N823" s="260"/>
      <c r="O823" s="260"/>
    </row>
    <row r="824" spans="1:15" s="132" customFormat="1">
      <c r="A824" s="132" t="s">
        <v>11424</v>
      </c>
      <c r="B824" s="132" t="s">
        <v>11424</v>
      </c>
      <c r="D824" s="132" t="s">
        <v>11402</v>
      </c>
      <c r="N824" s="260"/>
      <c r="O824" s="260"/>
    </row>
    <row r="825" spans="1:15" s="132" customFormat="1">
      <c r="A825" s="132" t="s">
        <v>11425</v>
      </c>
      <c r="B825" s="132" t="s">
        <v>11425</v>
      </c>
      <c r="D825" s="132" t="s">
        <v>11402</v>
      </c>
      <c r="N825" s="260"/>
      <c r="O825" s="260"/>
    </row>
    <row r="826" spans="1:15" s="132" customFormat="1">
      <c r="A826" s="132" t="s">
        <v>11426</v>
      </c>
      <c r="B826" s="132" t="s">
        <v>11426</v>
      </c>
      <c r="D826" s="132" t="s">
        <v>11402</v>
      </c>
      <c r="N826" s="260"/>
      <c r="O826" s="260"/>
    </row>
    <row r="827" spans="1:15" s="132" customFormat="1">
      <c r="A827" s="132" t="s">
        <v>11427</v>
      </c>
      <c r="B827" s="132" t="s">
        <v>11427</v>
      </c>
      <c r="D827" s="132" t="s">
        <v>11375</v>
      </c>
      <c r="N827" s="260"/>
      <c r="O827" s="260"/>
    </row>
    <row r="828" spans="1:15" s="132" customFormat="1">
      <c r="A828" s="132" t="s">
        <v>11428</v>
      </c>
      <c r="B828" s="132" t="s">
        <v>11428</v>
      </c>
      <c r="D828" s="132" t="s">
        <v>11375</v>
      </c>
      <c r="N828" s="260"/>
      <c r="O828" s="260"/>
    </row>
    <row r="829" spans="1:15" s="132" customFormat="1">
      <c r="A829" s="132" t="s">
        <v>11429</v>
      </c>
      <c r="B829" s="132" t="s">
        <v>11429</v>
      </c>
      <c r="D829" s="132" t="s">
        <v>11375</v>
      </c>
      <c r="N829" s="260"/>
      <c r="O829" s="260"/>
    </row>
    <row r="830" spans="1:15" s="132" customFormat="1">
      <c r="A830" s="132" t="s">
        <v>11430</v>
      </c>
      <c r="B830" s="132" t="s">
        <v>11430</v>
      </c>
      <c r="D830" s="132" t="s">
        <v>11375</v>
      </c>
      <c r="N830" s="260"/>
      <c r="O830" s="260"/>
    </row>
    <row r="831" spans="1:15" s="132" customFormat="1">
      <c r="A831" s="132" t="s">
        <v>11431</v>
      </c>
      <c r="B831" s="132" t="s">
        <v>11431</v>
      </c>
      <c r="D831" s="132" t="s">
        <v>11375</v>
      </c>
      <c r="N831" s="260"/>
      <c r="O831" s="260"/>
    </row>
    <row r="832" spans="1:15" s="132" customFormat="1">
      <c r="A832" s="132" t="s">
        <v>11432</v>
      </c>
      <c r="B832" s="132" t="s">
        <v>11432</v>
      </c>
      <c r="D832" s="132" t="s">
        <v>11375</v>
      </c>
      <c r="N832" s="260"/>
      <c r="O832" s="260"/>
    </row>
    <row r="833" spans="1:15" s="132" customFormat="1">
      <c r="A833" s="132" t="s">
        <v>11433</v>
      </c>
      <c r="B833" s="132" t="s">
        <v>11433</v>
      </c>
      <c r="D833" s="132" t="s">
        <v>11375</v>
      </c>
      <c r="N833" s="260"/>
      <c r="O833" s="260"/>
    </row>
    <row r="834" spans="1:15" s="132" customFormat="1">
      <c r="A834" s="132" t="s">
        <v>11434</v>
      </c>
      <c r="B834" s="132" t="s">
        <v>11434</v>
      </c>
      <c r="D834" s="132" t="s">
        <v>11375</v>
      </c>
      <c r="N834" s="260"/>
      <c r="O834" s="260"/>
    </row>
    <row r="835" spans="1:15" s="132" customFormat="1">
      <c r="A835" s="132" t="s">
        <v>11435</v>
      </c>
      <c r="B835" s="132" t="s">
        <v>11435</v>
      </c>
      <c r="D835" s="132" t="s">
        <v>11375</v>
      </c>
      <c r="N835" s="260"/>
      <c r="O835" s="260"/>
    </row>
    <row r="836" spans="1:15" s="132" customFormat="1">
      <c r="A836" s="132" t="s">
        <v>11436</v>
      </c>
      <c r="B836" s="132" t="s">
        <v>11436</v>
      </c>
      <c r="D836" s="132" t="s">
        <v>11375</v>
      </c>
      <c r="N836" s="260"/>
      <c r="O836" s="260"/>
    </row>
    <row r="837" spans="1:15" s="132" customFormat="1">
      <c r="A837" s="132" t="s">
        <v>11437</v>
      </c>
      <c r="B837" s="132" t="s">
        <v>11437</v>
      </c>
      <c r="D837" s="132" t="s">
        <v>11375</v>
      </c>
      <c r="N837" s="260"/>
      <c r="O837" s="260"/>
    </row>
    <row r="838" spans="1:15" s="132" customFormat="1">
      <c r="A838" s="132" t="s">
        <v>11438</v>
      </c>
      <c r="B838" s="132" t="s">
        <v>11438</v>
      </c>
      <c r="D838" s="132" t="s">
        <v>11375</v>
      </c>
      <c r="N838" s="260"/>
      <c r="O838" s="260"/>
    </row>
    <row r="839" spans="1:15" s="132" customFormat="1">
      <c r="A839" s="132" t="s">
        <v>11439</v>
      </c>
      <c r="B839" s="132" t="s">
        <v>11439</v>
      </c>
      <c r="D839" s="132" t="s">
        <v>11375</v>
      </c>
      <c r="N839" s="260"/>
      <c r="O839" s="260"/>
    </row>
    <row r="840" spans="1:15" s="132" customFormat="1">
      <c r="A840" s="132" t="s">
        <v>11440</v>
      </c>
      <c r="B840" s="132" t="s">
        <v>11440</v>
      </c>
      <c r="D840" s="132" t="s">
        <v>11375</v>
      </c>
      <c r="N840" s="260"/>
      <c r="O840" s="260"/>
    </row>
    <row r="841" spans="1:15" s="132" customFormat="1">
      <c r="A841" s="132" t="s">
        <v>11441</v>
      </c>
      <c r="B841" s="132" t="s">
        <v>11441</v>
      </c>
      <c r="D841" s="132" t="s">
        <v>11375</v>
      </c>
      <c r="N841" s="260"/>
      <c r="O841" s="260"/>
    </row>
    <row r="842" spans="1:15" s="132" customFormat="1">
      <c r="A842" s="132" t="s">
        <v>11442</v>
      </c>
      <c r="B842" s="132" t="s">
        <v>11442</v>
      </c>
      <c r="D842" s="132" t="s">
        <v>11375</v>
      </c>
      <c r="N842" s="260"/>
      <c r="O842" s="260"/>
    </row>
    <row r="843" spans="1:15" s="132" customFormat="1">
      <c r="A843" s="132" t="s">
        <v>11443</v>
      </c>
      <c r="B843" s="132" t="s">
        <v>11443</v>
      </c>
      <c r="D843" s="132" t="s">
        <v>11375</v>
      </c>
      <c r="N843" s="260"/>
      <c r="O843" s="260"/>
    </row>
    <row r="844" spans="1:15" s="132" customFormat="1">
      <c r="A844" s="132" t="s">
        <v>11444</v>
      </c>
      <c r="B844" s="132" t="s">
        <v>11444</v>
      </c>
      <c r="D844" s="132" t="s">
        <v>11375</v>
      </c>
      <c r="N844" s="260"/>
      <c r="O844" s="260"/>
    </row>
    <row r="845" spans="1:15" s="132" customFormat="1">
      <c r="A845" s="132" t="s">
        <v>11445</v>
      </c>
      <c r="B845" s="132" t="s">
        <v>11445</v>
      </c>
      <c r="D845" s="132" t="s">
        <v>11375</v>
      </c>
      <c r="N845" s="260"/>
      <c r="O845" s="260"/>
    </row>
    <row r="846" spans="1:15" s="132" customFormat="1">
      <c r="A846" s="132" t="s">
        <v>11446</v>
      </c>
      <c r="B846" s="132" t="s">
        <v>11446</v>
      </c>
      <c r="D846" s="132" t="s">
        <v>11375</v>
      </c>
      <c r="N846" s="260"/>
      <c r="O846" s="260"/>
    </row>
    <row r="847" spans="1:15" s="132" customFormat="1">
      <c r="A847" s="132" t="s">
        <v>11447</v>
      </c>
      <c r="B847" s="132" t="s">
        <v>11447</v>
      </c>
      <c r="D847" s="132" t="s">
        <v>11375</v>
      </c>
      <c r="N847" s="260"/>
      <c r="O847" s="260"/>
    </row>
    <row r="848" spans="1:15" s="132" customFormat="1">
      <c r="A848" s="132" t="s">
        <v>11448</v>
      </c>
      <c r="B848" s="132" t="s">
        <v>11448</v>
      </c>
      <c r="D848" s="132" t="s">
        <v>11375</v>
      </c>
      <c r="N848" s="260"/>
      <c r="O848" s="260"/>
    </row>
    <row r="849" spans="1:15" s="132" customFormat="1">
      <c r="A849" s="132" t="s">
        <v>11449</v>
      </c>
      <c r="B849" s="132" t="s">
        <v>11449</v>
      </c>
      <c r="D849" s="132" t="s">
        <v>11375</v>
      </c>
      <c r="N849" s="260"/>
      <c r="O849" s="260"/>
    </row>
    <row r="850" spans="1:15" s="132" customFormat="1">
      <c r="A850" s="132" t="s">
        <v>11450</v>
      </c>
      <c r="B850" s="132" t="s">
        <v>11450</v>
      </c>
      <c r="D850" s="132" t="s">
        <v>11375</v>
      </c>
      <c r="N850" s="260"/>
      <c r="O850" s="260"/>
    </row>
    <row r="851" spans="1:15" s="132" customFormat="1">
      <c r="A851" s="132" t="s">
        <v>11451</v>
      </c>
      <c r="B851" s="132" t="s">
        <v>11451</v>
      </c>
      <c r="D851" s="132" t="s">
        <v>11375</v>
      </c>
      <c r="N851" s="260"/>
      <c r="O851" s="260"/>
    </row>
    <row r="852" spans="1:15" s="132" customFormat="1">
      <c r="A852" s="132" t="s">
        <v>11452</v>
      </c>
      <c r="B852" s="132" t="s">
        <v>11452</v>
      </c>
      <c r="D852" s="132" t="s">
        <v>11375</v>
      </c>
      <c r="N852" s="260"/>
      <c r="O852" s="260"/>
    </row>
    <row r="853" spans="1:15" s="132" customFormat="1">
      <c r="A853" s="132" t="s">
        <v>11453</v>
      </c>
      <c r="B853" s="132" t="s">
        <v>11453</v>
      </c>
      <c r="D853" s="132" t="s">
        <v>11375</v>
      </c>
      <c r="N853" s="260"/>
      <c r="O853" s="260"/>
    </row>
    <row r="854" spans="1:15" s="132" customFormat="1">
      <c r="A854" s="132" t="s">
        <v>11454</v>
      </c>
      <c r="B854" s="132" t="s">
        <v>11454</v>
      </c>
      <c r="D854" s="132" t="s">
        <v>11375</v>
      </c>
      <c r="N854" s="260"/>
      <c r="O854" s="260"/>
    </row>
    <row r="855" spans="1:15" s="132" customFormat="1">
      <c r="A855" s="132" t="s">
        <v>11455</v>
      </c>
      <c r="B855" s="132" t="s">
        <v>11455</v>
      </c>
      <c r="D855" s="132" t="s">
        <v>11375</v>
      </c>
      <c r="N855" s="260"/>
      <c r="O855" s="260"/>
    </row>
    <row r="856" spans="1:15" s="132" customFormat="1">
      <c r="A856" s="132" t="s">
        <v>11456</v>
      </c>
      <c r="B856" s="132" t="s">
        <v>11456</v>
      </c>
      <c r="D856" s="132" t="s">
        <v>11375</v>
      </c>
      <c r="N856" s="260"/>
      <c r="O856" s="260"/>
    </row>
    <row r="857" spans="1:15" s="132" customFormat="1">
      <c r="A857" s="132" t="s">
        <v>11457</v>
      </c>
      <c r="B857" s="132" t="s">
        <v>11457</v>
      </c>
      <c r="D857" s="132" t="s">
        <v>11375</v>
      </c>
      <c r="N857" s="260"/>
      <c r="O857" s="260"/>
    </row>
    <row r="858" spans="1:15" s="132" customFormat="1">
      <c r="A858" s="132" t="s">
        <v>11458</v>
      </c>
      <c r="B858" s="132" t="s">
        <v>11458</v>
      </c>
      <c r="D858" s="132" t="s">
        <v>11375</v>
      </c>
      <c r="N858" s="260"/>
      <c r="O858" s="260"/>
    </row>
    <row r="859" spans="1:15" s="132" customFormat="1">
      <c r="A859" s="132" t="s">
        <v>11459</v>
      </c>
      <c r="B859" s="132" t="s">
        <v>11459</v>
      </c>
      <c r="D859" s="132" t="s">
        <v>11375</v>
      </c>
      <c r="N859" s="260"/>
      <c r="O859" s="260"/>
    </row>
    <row r="860" spans="1:15" s="132" customFormat="1">
      <c r="A860" s="132" t="s">
        <v>11460</v>
      </c>
      <c r="B860" s="132" t="s">
        <v>11460</v>
      </c>
      <c r="D860" s="132" t="s">
        <v>11375</v>
      </c>
      <c r="N860" s="260"/>
      <c r="O860" s="260"/>
    </row>
    <row r="861" spans="1:15" s="132" customFormat="1">
      <c r="A861" s="132" t="s">
        <v>11461</v>
      </c>
      <c r="B861" s="132" t="s">
        <v>11461</v>
      </c>
      <c r="D861" s="132" t="s">
        <v>11375</v>
      </c>
      <c r="N861" s="260"/>
      <c r="O861" s="260"/>
    </row>
    <row r="862" spans="1:15" s="132" customFormat="1">
      <c r="A862" s="132" t="s">
        <v>11462</v>
      </c>
      <c r="B862" s="132" t="s">
        <v>11462</v>
      </c>
      <c r="D862" s="132" t="s">
        <v>11375</v>
      </c>
      <c r="N862" s="260"/>
      <c r="O862" s="260"/>
    </row>
    <row r="863" spans="1:15" s="132" customFormat="1">
      <c r="A863" s="132" t="s">
        <v>11463</v>
      </c>
      <c r="B863" s="132" t="s">
        <v>11463</v>
      </c>
      <c r="D863" s="132" t="s">
        <v>11375</v>
      </c>
      <c r="N863" s="260"/>
      <c r="O863" s="260"/>
    </row>
    <row r="864" spans="1:15" s="132" customFormat="1">
      <c r="A864" s="132" t="s">
        <v>11464</v>
      </c>
      <c r="B864" s="132" t="s">
        <v>11464</v>
      </c>
      <c r="D864" s="132" t="s">
        <v>11375</v>
      </c>
      <c r="N864" s="260"/>
      <c r="O864" s="260"/>
    </row>
    <row r="865" spans="1:15" s="132" customFormat="1">
      <c r="A865" s="132" t="s">
        <v>11465</v>
      </c>
      <c r="B865" s="132" t="s">
        <v>11465</v>
      </c>
      <c r="D865" s="132" t="s">
        <v>11375</v>
      </c>
      <c r="N865" s="260"/>
      <c r="O865" s="260"/>
    </row>
    <row r="866" spans="1:15" s="132" customFormat="1">
      <c r="A866" s="132" t="s">
        <v>11466</v>
      </c>
      <c r="B866" s="132" t="s">
        <v>11466</v>
      </c>
      <c r="D866" s="132" t="s">
        <v>11375</v>
      </c>
      <c r="N866" s="260"/>
      <c r="O866" s="260"/>
    </row>
    <row r="867" spans="1:15" s="132" customFormat="1">
      <c r="A867" s="132" t="s">
        <v>11467</v>
      </c>
      <c r="B867" s="132" t="s">
        <v>11467</v>
      </c>
      <c r="D867" s="132" t="s">
        <v>11375</v>
      </c>
      <c r="N867" s="260"/>
      <c r="O867" s="260"/>
    </row>
    <row r="868" spans="1:15" s="132" customFormat="1">
      <c r="A868" s="132" t="s">
        <v>11468</v>
      </c>
      <c r="B868" s="132" t="s">
        <v>11468</v>
      </c>
      <c r="D868" s="132" t="s">
        <v>11375</v>
      </c>
      <c r="N868" s="260"/>
      <c r="O868" s="260"/>
    </row>
    <row r="869" spans="1:15" s="132" customFormat="1">
      <c r="A869" s="132" t="s">
        <v>11469</v>
      </c>
      <c r="B869" s="132" t="s">
        <v>11469</v>
      </c>
      <c r="D869" s="132" t="s">
        <v>11375</v>
      </c>
      <c r="N869" s="260"/>
      <c r="O869" s="260"/>
    </row>
    <row r="870" spans="1:15" s="132" customFormat="1">
      <c r="A870" s="132" t="s">
        <v>11470</v>
      </c>
      <c r="B870" s="132" t="s">
        <v>11470</v>
      </c>
      <c r="D870" s="132" t="s">
        <v>11375</v>
      </c>
      <c r="N870" s="260"/>
      <c r="O870" s="260"/>
    </row>
    <row r="871" spans="1:15" s="132" customFormat="1">
      <c r="A871" s="132" t="s">
        <v>11471</v>
      </c>
      <c r="B871" s="132" t="s">
        <v>11471</v>
      </c>
      <c r="D871" s="132" t="s">
        <v>11375</v>
      </c>
      <c r="N871" s="260"/>
      <c r="O871" s="260"/>
    </row>
    <row r="872" spans="1:15" s="132" customFormat="1">
      <c r="A872" s="132" t="s">
        <v>11472</v>
      </c>
      <c r="B872" s="132" t="s">
        <v>11472</v>
      </c>
      <c r="D872" s="132" t="s">
        <v>11375</v>
      </c>
      <c r="N872" s="260"/>
      <c r="O872" s="260"/>
    </row>
    <row r="873" spans="1:15" s="132" customFormat="1">
      <c r="A873" s="132" t="s">
        <v>11473</v>
      </c>
      <c r="B873" s="132" t="s">
        <v>11473</v>
      </c>
      <c r="D873" s="132" t="s">
        <v>11375</v>
      </c>
      <c r="N873" s="260"/>
      <c r="O873" s="260"/>
    </row>
    <row r="874" spans="1:15" s="132" customFormat="1">
      <c r="A874" s="132" t="s">
        <v>11474</v>
      </c>
      <c r="B874" s="132" t="s">
        <v>11474</v>
      </c>
      <c r="D874" s="132" t="s">
        <v>11375</v>
      </c>
      <c r="N874" s="260"/>
      <c r="O874" s="260"/>
    </row>
    <row r="875" spans="1:15" s="132" customFormat="1">
      <c r="A875" s="132" t="s">
        <v>11475</v>
      </c>
      <c r="B875" s="132" t="s">
        <v>11475</v>
      </c>
      <c r="D875" s="132" t="s">
        <v>11375</v>
      </c>
      <c r="N875" s="260"/>
      <c r="O875" s="260"/>
    </row>
    <row r="876" spans="1:15" s="132" customFormat="1">
      <c r="A876" s="132" t="s">
        <v>11476</v>
      </c>
      <c r="B876" s="132" t="s">
        <v>11476</v>
      </c>
      <c r="D876" s="132" t="s">
        <v>11375</v>
      </c>
      <c r="N876" s="260"/>
      <c r="O876" s="260"/>
    </row>
    <row r="877" spans="1:15" s="132" customFormat="1">
      <c r="A877" s="132" t="s">
        <v>11477</v>
      </c>
      <c r="B877" s="132" t="s">
        <v>11477</v>
      </c>
      <c r="D877" s="132" t="s">
        <v>11375</v>
      </c>
      <c r="N877" s="260"/>
      <c r="O877" s="260"/>
    </row>
    <row r="878" spans="1:15" s="132" customFormat="1">
      <c r="A878" s="132" t="s">
        <v>11478</v>
      </c>
      <c r="B878" s="132" t="s">
        <v>11478</v>
      </c>
      <c r="D878" s="132" t="s">
        <v>11375</v>
      </c>
      <c r="N878" s="260"/>
      <c r="O878" s="260"/>
    </row>
    <row r="879" spans="1:15" s="132" customFormat="1">
      <c r="A879" s="132" t="s">
        <v>11479</v>
      </c>
      <c r="B879" s="132" t="s">
        <v>11479</v>
      </c>
      <c r="D879" s="132" t="s">
        <v>11375</v>
      </c>
      <c r="N879" s="260"/>
      <c r="O879" s="260"/>
    </row>
    <row r="880" spans="1:15" s="132" customFormat="1">
      <c r="A880" s="132" t="s">
        <v>11480</v>
      </c>
      <c r="B880" s="132" t="s">
        <v>11480</v>
      </c>
      <c r="D880" s="132" t="s">
        <v>11375</v>
      </c>
      <c r="N880" s="260"/>
      <c r="O880" s="260"/>
    </row>
    <row r="881" spans="1:15" s="132" customFormat="1">
      <c r="A881" s="132" t="s">
        <v>11481</v>
      </c>
      <c r="B881" s="132" t="s">
        <v>11481</v>
      </c>
      <c r="D881" s="132" t="s">
        <v>11375</v>
      </c>
      <c r="N881" s="260"/>
      <c r="O881" s="260"/>
    </row>
    <row r="882" spans="1:15" s="132" customFormat="1">
      <c r="A882" s="132" t="s">
        <v>11482</v>
      </c>
      <c r="B882" s="132" t="s">
        <v>11482</v>
      </c>
      <c r="D882" s="132" t="s">
        <v>11375</v>
      </c>
      <c r="N882" s="260"/>
      <c r="O882" s="260"/>
    </row>
    <row r="883" spans="1:15" s="132" customFormat="1">
      <c r="A883" s="132" t="s">
        <v>11483</v>
      </c>
      <c r="B883" s="132" t="s">
        <v>11483</v>
      </c>
      <c r="D883" s="132" t="s">
        <v>11375</v>
      </c>
      <c r="N883" s="260"/>
      <c r="O883" s="260"/>
    </row>
    <row r="884" spans="1:15" s="132" customFormat="1">
      <c r="A884" s="132" t="s">
        <v>11484</v>
      </c>
      <c r="B884" s="132" t="s">
        <v>11484</v>
      </c>
      <c r="D884" s="132" t="s">
        <v>11375</v>
      </c>
      <c r="N884" s="260"/>
      <c r="O884" s="260"/>
    </row>
    <row r="885" spans="1:15" s="132" customFormat="1">
      <c r="A885" s="132" t="s">
        <v>11485</v>
      </c>
      <c r="B885" s="132" t="s">
        <v>11485</v>
      </c>
      <c r="D885" s="132" t="s">
        <v>11375</v>
      </c>
      <c r="N885" s="260"/>
      <c r="O885" s="260"/>
    </row>
    <row r="886" spans="1:15" s="132" customFormat="1">
      <c r="A886" s="132" t="s">
        <v>11486</v>
      </c>
      <c r="B886" s="132" t="s">
        <v>11486</v>
      </c>
      <c r="D886" s="132" t="s">
        <v>11375</v>
      </c>
      <c r="N886" s="260"/>
      <c r="O886" s="260"/>
    </row>
    <row r="887" spans="1:15" s="132" customFormat="1">
      <c r="A887" s="132" t="s">
        <v>11487</v>
      </c>
      <c r="B887" s="132" t="s">
        <v>11487</v>
      </c>
      <c r="D887" s="132" t="s">
        <v>11375</v>
      </c>
      <c r="N887" s="260"/>
      <c r="O887" s="260"/>
    </row>
    <row r="888" spans="1:15" s="132" customFormat="1">
      <c r="A888" s="132" t="s">
        <v>11488</v>
      </c>
      <c r="B888" s="132" t="s">
        <v>11488</v>
      </c>
      <c r="D888" s="132" t="s">
        <v>11489</v>
      </c>
      <c r="N888" s="260"/>
      <c r="O888" s="260"/>
    </row>
    <row r="889" spans="1:15" s="132" customFormat="1">
      <c r="A889" s="132" t="s">
        <v>11490</v>
      </c>
      <c r="B889" s="132" t="s">
        <v>11490</v>
      </c>
      <c r="D889" s="132" t="s">
        <v>11489</v>
      </c>
      <c r="N889" s="260"/>
      <c r="O889" s="260"/>
    </row>
    <row r="890" spans="1:15" s="132" customFormat="1">
      <c r="A890" s="132" t="s">
        <v>11491</v>
      </c>
      <c r="B890" s="132" t="s">
        <v>11491</v>
      </c>
      <c r="D890" s="132" t="s">
        <v>11489</v>
      </c>
      <c r="N890" s="260"/>
      <c r="O890" s="260"/>
    </row>
    <row r="891" spans="1:15" s="132" customFormat="1">
      <c r="A891" s="132" t="s">
        <v>11492</v>
      </c>
      <c r="B891" s="132" t="s">
        <v>11492</v>
      </c>
      <c r="D891" s="132" t="s">
        <v>11489</v>
      </c>
      <c r="N891" s="260"/>
      <c r="O891" s="260"/>
    </row>
    <row r="892" spans="1:15" s="132" customFormat="1">
      <c r="A892" s="132" t="s">
        <v>11493</v>
      </c>
      <c r="B892" s="132" t="s">
        <v>11493</v>
      </c>
      <c r="D892" s="132" t="s">
        <v>11489</v>
      </c>
      <c r="N892" s="260"/>
      <c r="O892" s="260"/>
    </row>
    <row r="893" spans="1:15" s="132" customFormat="1">
      <c r="A893" s="132" t="s">
        <v>11494</v>
      </c>
      <c r="B893" s="132" t="s">
        <v>11494</v>
      </c>
      <c r="D893" s="132" t="s">
        <v>11489</v>
      </c>
      <c r="N893" s="260"/>
      <c r="O893" s="260"/>
    </row>
    <row r="894" spans="1:15" s="132" customFormat="1">
      <c r="A894" s="132" t="s">
        <v>11495</v>
      </c>
      <c r="B894" s="132" t="s">
        <v>11495</v>
      </c>
      <c r="C894" s="132" t="s">
        <v>7895</v>
      </c>
      <c r="D894" s="132" t="s">
        <v>10159</v>
      </c>
      <c r="E894" s="132" t="s">
        <v>10991</v>
      </c>
      <c r="F894" s="132" t="s">
        <v>11496</v>
      </c>
      <c r="N894" s="260"/>
      <c r="O894" s="260"/>
    </row>
    <row r="895" spans="1:15" s="132" customFormat="1">
      <c r="A895" s="132" t="s">
        <v>11497</v>
      </c>
      <c r="B895" s="132" t="s">
        <v>11497</v>
      </c>
      <c r="C895" s="132" t="s">
        <v>7895</v>
      </c>
      <c r="D895" s="132" t="s">
        <v>10159</v>
      </c>
      <c r="E895" s="132" t="s">
        <v>10991</v>
      </c>
      <c r="F895" s="132" t="s">
        <v>11498</v>
      </c>
      <c r="N895" s="260"/>
      <c r="O895" s="260"/>
    </row>
    <row r="896" spans="1:15" s="132" customFormat="1">
      <c r="A896" s="132" t="s">
        <v>11499</v>
      </c>
      <c r="B896" s="132" t="s">
        <v>11499</v>
      </c>
      <c r="C896" s="132" t="s">
        <v>7895</v>
      </c>
      <c r="D896" s="132" t="s">
        <v>10159</v>
      </c>
      <c r="E896" s="132" t="s">
        <v>10991</v>
      </c>
      <c r="F896" s="132" t="s">
        <v>11500</v>
      </c>
      <c r="N896" s="260"/>
      <c r="O896" s="260"/>
    </row>
    <row r="897" spans="1:15" s="132" customFormat="1">
      <c r="A897" s="132" t="s">
        <v>11501</v>
      </c>
      <c r="B897" s="132" t="s">
        <v>11501</v>
      </c>
      <c r="C897" s="132" t="s">
        <v>7895</v>
      </c>
      <c r="D897" s="132" t="s">
        <v>10159</v>
      </c>
      <c r="E897" s="132" t="s">
        <v>10991</v>
      </c>
      <c r="F897" s="132" t="s">
        <v>11502</v>
      </c>
      <c r="N897" s="260"/>
      <c r="O897" s="260"/>
    </row>
    <row r="898" spans="1:15" s="132" customFormat="1">
      <c r="A898" s="132" t="s">
        <v>11503</v>
      </c>
      <c r="B898" s="132" t="s">
        <v>11503</v>
      </c>
      <c r="C898" s="132" t="s">
        <v>7895</v>
      </c>
      <c r="D898" s="132" t="s">
        <v>10159</v>
      </c>
      <c r="E898" s="132" t="s">
        <v>10991</v>
      </c>
      <c r="F898" s="132" t="s">
        <v>11504</v>
      </c>
      <c r="N898" s="260"/>
      <c r="O898" s="260"/>
    </row>
    <row r="899" spans="1:15" s="132" customFormat="1">
      <c r="A899" s="132" t="s">
        <v>11505</v>
      </c>
      <c r="B899" s="132" t="s">
        <v>11505</v>
      </c>
      <c r="D899" s="132" t="s">
        <v>11506</v>
      </c>
      <c r="N899" s="260"/>
      <c r="O899" s="260"/>
    </row>
    <row r="900" spans="1:15" s="132" customFormat="1">
      <c r="A900" s="132" t="s">
        <v>11507</v>
      </c>
      <c r="B900" s="132" t="s">
        <v>11507</v>
      </c>
      <c r="D900" s="132" t="s">
        <v>11506</v>
      </c>
      <c r="N900" s="260"/>
      <c r="O900" s="260"/>
    </row>
    <row r="901" spans="1:15" s="132" customFormat="1">
      <c r="A901" s="132" t="s">
        <v>11508</v>
      </c>
      <c r="B901" s="132" t="s">
        <v>11508</v>
      </c>
      <c r="D901" s="132" t="s">
        <v>11509</v>
      </c>
      <c r="N901" s="260"/>
      <c r="O901" s="260"/>
    </row>
    <row r="902" spans="1:15" s="132" customFormat="1">
      <c r="A902" s="132" t="s">
        <v>11510</v>
      </c>
      <c r="B902" s="132" t="s">
        <v>11510</v>
      </c>
      <c r="D902" s="132" t="s">
        <v>11509</v>
      </c>
      <c r="N902" s="260"/>
      <c r="O902" s="260"/>
    </row>
    <row r="903" spans="1:15" s="132" customFormat="1">
      <c r="A903" s="132" t="s">
        <v>11511</v>
      </c>
      <c r="B903" s="132" t="s">
        <v>11511</v>
      </c>
      <c r="D903" s="132" t="s">
        <v>11509</v>
      </c>
      <c r="N903" s="260"/>
      <c r="O903" s="260"/>
    </row>
    <row r="904" spans="1:15" s="132" customFormat="1">
      <c r="A904" s="132" t="s">
        <v>11512</v>
      </c>
      <c r="B904" s="132" t="s">
        <v>11512</v>
      </c>
      <c r="D904" s="132" t="s">
        <v>11509</v>
      </c>
      <c r="N904" s="260"/>
      <c r="O904" s="260"/>
    </row>
    <row r="905" spans="1:15" s="132" customFormat="1">
      <c r="A905" s="132" t="s">
        <v>11513</v>
      </c>
      <c r="B905" s="132" t="s">
        <v>11513</v>
      </c>
      <c r="D905" s="132" t="s">
        <v>11509</v>
      </c>
      <c r="N905" s="260"/>
      <c r="O905" s="260"/>
    </row>
    <row r="906" spans="1:15" s="132" customFormat="1">
      <c r="A906" s="132" t="s">
        <v>11514</v>
      </c>
      <c r="B906" s="132" t="s">
        <v>11514</v>
      </c>
      <c r="D906" s="132" t="s">
        <v>11515</v>
      </c>
      <c r="N906" s="260"/>
      <c r="O906" s="260"/>
    </row>
    <row r="907" spans="1:15" s="132" customFormat="1">
      <c r="A907" s="132" t="s">
        <v>11516</v>
      </c>
      <c r="B907" s="132" t="s">
        <v>11516</v>
      </c>
      <c r="D907" s="132" t="s">
        <v>11515</v>
      </c>
      <c r="N907" s="260"/>
      <c r="O907" s="260"/>
    </row>
    <row r="908" spans="1:15" s="132" customFormat="1">
      <c r="A908" s="132" t="s">
        <v>11517</v>
      </c>
      <c r="B908" s="132" t="s">
        <v>11517</v>
      </c>
      <c r="D908" s="132" t="s">
        <v>11515</v>
      </c>
      <c r="N908" s="260"/>
      <c r="O908" s="260"/>
    </row>
    <row r="909" spans="1:15" s="132" customFormat="1">
      <c r="A909" s="132" t="s">
        <v>11518</v>
      </c>
      <c r="B909" s="132" t="s">
        <v>11518</v>
      </c>
      <c r="D909" s="132" t="s">
        <v>11515</v>
      </c>
      <c r="N909" s="260"/>
      <c r="O909" s="260"/>
    </row>
    <row r="910" spans="1:15" s="132" customFormat="1">
      <c r="A910" s="132" t="s">
        <v>11519</v>
      </c>
      <c r="B910" s="132" t="s">
        <v>11519</v>
      </c>
      <c r="D910" s="132" t="s">
        <v>11520</v>
      </c>
      <c r="N910" s="260">
        <v>963.88</v>
      </c>
      <c r="O910" s="260">
        <v>650646.96</v>
      </c>
    </row>
    <row r="911" spans="1:15" s="132" customFormat="1">
      <c r="A911" s="132" t="s">
        <v>11521</v>
      </c>
      <c r="B911" s="132" t="s">
        <v>11521</v>
      </c>
      <c r="D911" s="132" t="s">
        <v>11520</v>
      </c>
      <c r="N911" s="260">
        <v>4819.38</v>
      </c>
      <c r="O911" s="260">
        <v>650646.96</v>
      </c>
    </row>
    <row r="912" spans="1:15" s="132" customFormat="1">
      <c r="A912" s="132" t="s">
        <v>11522</v>
      </c>
      <c r="B912" s="132" t="s">
        <v>11522</v>
      </c>
      <c r="D912" s="132" t="s">
        <v>11520</v>
      </c>
      <c r="N912" s="260">
        <v>963.88</v>
      </c>
      <c r="O912" s="260">
        <v>650646.96</v>
      </c>
    </row>
    <row r="913" spans="1:15" s="132" customFormat="1">
      <c r="A913" s="132" t="s">
        <v>11523</v>
      </c>
      <c r="B913" s="132" t="s">
        <v>11523</v>
      </c>
      <c r="D913" s="132" t="s">
        <v>11520</v>
      </c>
      <c r="N913" s="260">
        <v>963.88</v>
      </c>
      <c r="O913" s="260">
        <v>650646.96</v>
      </c>
    </row>
    <row r="914" spans="1:15" s="132" customFormat="1">
      <c r="A914" s="132" t="s">
        <v>11524</v>
      </c>
      <c r="B914" s="132" t="s">
        <v>11524</v>
      </c>
      <c r="D914" s="132" t="s">
        <v>11520</v>
      </c>
      <c r="N914" s="260">
        <v>963.88</v>
      </c>
      <c r="O914" s="260">
        <v>650646.96</v>
      </c>
    </row>
    <row r="915" spans="1:15" s="132" customFormat="1">
      <c r="A915" s="132" t="s">
        <v>11525</v>
      </c>
      <c r="B915" s="132" t="s">
        <v>11525</v>
      </c>
      <c r="D915" s="132" t="s">
        <v>11520</v>
      </c>
      <c r="N915" s="260">
        <v>6012.18</v>
      </c>
      <c r="O915" s="260">
        <v>507990.06</v>
      </c>
    </row>
    <row r="916" spans="1:15" s="132" customFormat="1">
      <c r="A916" s="132" t="s">
        <v>11526</v>
      </c>
      <c r="B916" s="132" t="s">
        <v>11526</v>
      </c>
      <c r="D916" s="132" t="s">
        <v>11520</v>
      </c>
      <c r="N916" s="260">
        <v>963.88</v>
      </c>
      <c r="O916" s="260">
        <v>650646.96</v>
      </c>
    </row>
    <row r="917" spans="1:15" s="132" customFormat="1">
      <c r="A917" s="132" t="s">
        <v>11527</v>
      </c>
      <c r="B917" s="132" t="s">
        <v>11527</v>
      </c>
      <c r="D917" s="132" t="s">
        <v>11520</v>
      </c>
      <c r="N917" s="260">
        <v>6012.18</v>
      </c>
      <c r="O917" s="260">
        <v>507990.06</v>
      </c>
    </row>
    <row r="918" spans="1:15" s="132" customFormat="1">
      <c r="A918" s="132" t="s">
        <v>11528</v>
      </c>
      <c r="B918" s="132" t="s">
        <v>11528</v>
      </c>
      <c r="D918" s="132" t="s">
        <v>11520</v>
      </c>
      <c r="N918" s="260"/>
      <c r="O918" s="260"/>
    </row>
    <row r="919" spans="1:15" s="132" customFormat="1">
      <c r="A919" s="132" t="s">
        <v>11529</v>
      </c>
      <c r="B919" s="132" t="s">
        <v>11529</v>
      </c>
      <c r="D919" s="132" t="s">
        <v>11520</v>
      </c>
      <c r="N919" s="260">
        <v>6012.18</v>
      </c>
      <c r="O919" s="260">
        <v>507990.06</v>
      </c>
    </row>
    <row r="920" spans="1:15" s="132" customFormat="1">
      <c r="A920" s="132" t="s">
        <v>11530</v>
      </c>
      <c r="B920" s="132" t="s">
        <v>11530</v>
      </c>
      <c r="D920" s="132" t="s">
        <v>11520</v>
      </c>
      <c r="N920" s="260">
        <v>963.88</v>
      </c>
      <c r="O920" s="260">
        <v>650646.96</v>
      </c>
    </row>
    <row r="921" spans="1:15" s="132" customFormat="1">
      <c r="A921" s="132" t="s">
        <v>11531</v>
      </c>
      <c r="B921" s="132" t="s">
        <v>11531</v>
      </c>
      <c r="D921" s="132" t="s">
        <v>11520</v>
      </c>
      <c r="N921" s="260">
        <v>6012.18</v>
      </c>
      <c r="O921" s="260">
        <v>507990.06</v>
      </c>
    </row>
    <row r="922" spans="1:15" s="132" customFormat="1">
      <c r="A922" s="132" t="s">
        <v>11532</v>
      </c>
      <c r="B922" s="132" t="s">
        <v>11532</v>
      </c>
      <c r="D922" s="132" t="s">
        <v>11520</v>
      </c>
      <c r="N922" s="260">
        <v>963.88</v>
      </c>
      <c r="O922" s="260">
        <v>650646.96</v>
      </c>
    </row>
    <row r="923" spans="1:15" s="132" customFormat="1">
      <c r="A923" s="132" t="s">
        <v>11533</v>
      </c>
      <c r="B923" s="132" t="s">
        <v>11533</v>
      </c>
      <c r="D923" s="132" t="s">
        <v>11520</v>
      </c>
      <c r="N923" s="260">
        <v>6012.18</v>
      </c>
      <c r="O923" s="260">
        <v>507990.06</v>
      </c>
    </row>
    <row r="924" spans="1:15" s="132" customFormat="1">
      <c r="A924" s="132" t="s">
        <v>11534</v>
      </c>
      <c r="B924" s="132" t="s">
        <v>11534</v>
      </c>
      <c r="D924" s="132" t="s">
        <v>11520</v>
      </c>
      <c r="N924" s="260"/>
      <c r="O924" s="260"/>
    </row>
    <row r="925" spans="1:15" s="132" customFormat="1">
      <c r="A925" s="132" t="s">
        <v>11535</v>
      </c>
      <c r="B925" s="132" t="s">
        <v>11535</v>
      </c>
      <c r="D925" s="132" t="s">
        <v>11520</v>
      </c>
      <c r="N925" s="260">
        <v>6012.18</v>
      </c>
      <c r="O925" s="260">
        <v>507990.06</v>
      </c>
    </row>
    <row r="926" spans="1:15" s="132" customFormat="1">
      <c r="A926" s="132" t="s">
        <v>11536</v>
      </c>
      <c r="B926" s="132" t="s">
        <v>11536</v>
      </c>
      <c r="D926" s="132" t="s">
        <v>11537</v>
      </c>
      <c r="N926" s="260"/>
      <c r="O926" s="260"/>
    </row>
    <row r="927" spans="1:15" s="132" customFormat="1">
      <c r="A927" s="132" t="s">
        <v>11538</v>
      </c>
      <c r="B927" s="132" t="s">
        <v>11538</v>
      </c>
      <c r="D927" s="132" t="s">
        <v>11537</v>
      </c>
      <c r="N927" s="260"/>
      <c r="O927" s="260"/>
    </row>
    <row r="928" spans="1:15" s="132" customFormat="1">
      <c r="A928" s="132" t="s">
        <v>11539</v>
      </c>
      <c r="B928" s="132" t="s">
        <v>11539</v>
      </c>
      <c r="D928" s="132" t="s">
        <v>11537</v>
      </c>
      <c r="N928" s="260"/>
      <c r="O928" s="260"/>
    </row>
    <row r="929" spans="1:15" s="132" customFormat="1">
      <c r="A929" s="132" t="s">
        <v>11540</v>
      </c>
      <c r="B929" s="132" t="s">
        <v>11540</v>
      </c>
      <c r="D929" s="132" t="s">
        <v>11537</v>
      </c>
      <c r="N929" s="260"/>
      <c r="O929" s="260"/>
    </row>
    <row r="930" spans="1:15" s="132" customFormat="1">
      <c r="A930" s="132" t="s">
        <v>11541</v>
      </c>
      <c r="B930" s="132" t="s">
        <v>11541</v>
      </c>
      <c r="D930" s="132" t="s">
        <v>11537</v>
      </c>
      <c r="N930" s="260"/>
      <c r="O930" s="260"/>
    </row>
    <row r="931" spans="1:15" s="132" customFormat="1">
      <c r="A931" s="132" t="s">
        <v>11542</v>
      </c>
      <c r="B931" s="132" t="s">
        <v>11542</v>
      </c>
      <c r="D931" s="132" t="s">
        <v>11537</v>
      </c>
      <c r="N931" s="260"/>
      <c r="O931" s="260"/>
    </row>
    <row r="932" spans="1:15" s="132" customFormat="1">
      <c r="A932" s="132" t="s">
        <v>11543</v>
      </c>
      <c r="B932" s="132" t="s">
        <v>11543</v>
      </c>
      <c r="D932" s="132" t="s">
        <v>11537</v>
      </c>
      <c r="N932" s="260"/>
      <c r="O932" s="260"/>
    </row>
    <row r="933" spans="1:15" s="132" customFormat="1">
      <c r="A933" s="132" t="s">
        <v>11544</v>
      </c>
      <c r="B933" s="132" t="s">
        <v>11544</v>
      </c>
      <c r="D933" s="132" t="s">
        <v>11537</v>
      </c>
      <c r="N933" s="260"/>
      <c r="O933" s="260"/>
    </row>
    <row r="934" spans="1:15" s="132" customFormat="1">
      <c r="A934" s="132" t="s">
        <v>11545</v>
      </c>
      <c r="B934" s="132" t="s">
        <v>11545</v>
      </c>
      <c r="D934" s="132" t="s">
        <v>11537</v>
      </c>
      <c r="N934" s="260"/>
      <c r="O934" s="260"/>
    </row>
    <row r="935" spans="1:15" s="132" customFormat="1">
      <c r="A935" s="132" t="s">
        <v>11546</v>
      </c>
      <c r="B935" s="132" t="s">
        <v>11546</v>
      </c>
      <c r="D935" s="132" t="s">
        <v>11537</v>
      </c>
      <c r="N935" s="260"/>
      <c r="O935" s="260"/>
    </row>
    <row r="936" spans="1:15" s="132" customFormat="1">
      <c r="A936" s="132" t="s">
        <v>11547</v>
      </c>
      <c r="B936" s="132" t="s">
        <v>11547</v>
      </c>
      <c r="D936" s="132" t="s">
        <v>11537</v>
      </c>
      <c r="N936" s="260"/>
      <c r="O936" s="260"/>
    </row>
    <row r="937" spans="1:15" s="132" customFormat="1">
      <c r="A937" s="132" t="s">
        <v>11548</v>
      </c>
      <c r="B937" s="132" t="s">
        <v>11548</v>
      </c>
      <c r="D937" s="132" t="s">
        <v>11537</v>
      </c>
      <c r="N937" s="260"/>
      <c r="O937" s="260"/>
    </row>
    <row r="938" spans="1:15" s="132" customFormat="1">
      <c r="A938" s="132" t="s">
        <v>11549</v>
      </c>
      <c r="B938" s="132" t="s">
        <v>11549</v>
      </c>
      <c r="D938" s="132" t="s">
        <v>11537</v>
      </c>
      <c r="N938" s="260"/>
      <c r="O938" s="260"/>
    </row>
    <row r="939" spans="1:15" s="132" customFormat="1">
      <c r="A939" s="132" t="s">
        <v>11550</v>
      </c>
      <c r="B939" s="132" t="s">
        <v>11550</v>
      </c>
      <c r="D939" s="132" t="s">
        <v>11537</v>
      </c>
      <c r="N939" s="260"/>
      <c r="O939" s="260"/>
    </row>
    <row r="940" spans="1:15" s="132" customFormat="1">
      <c r="A940" s="132" t="s">
        <v>11551</v>
      </c>
      <c r="B940" s="132" t="s">
        <v>11551</v>
      </c>
      <c r="D940" s="132" t="s">
        <v>11537</v>
      </c>
      <c r="N940" s="260"/>
      <c r="O940" s="260"/>
    </row>
    <row r="941" spans="1:15" s="132" customFormat="1">
      <c r="A941" s="132" t="s">
        <v>11552</v>
      </c>
      <c r="B941" s="132" t="s">
        <v>11552</v>
      </c>
      <c r="D941" s="132" t="s">
        <v>11537</v>
      </c>
      <c r="N941" s="260"/>
      <c r="O941" s="260"/>
    </row>
    <row r="942" spans="1:15" s="132" customFormat="1">
      <c r="A942" s="132" t="s">
        <v>11553</v>
      </c>
      <c r="B942" s="132" t="s">
        <v>11553</v>
      </c>
      <c r="D942" s="132" t="s">
        <v>11537</v>
      </c>
      <c r="N942" s="260"/>
      <c r="O942" s="260"/>
    </row>
    <row r="943" spans="1:15" s="132" customFormat="1">
      <c r="A943" s="132" t="s">
        <v>11554</v>
      </c>
      <c r="B943" s="132" t="s">
        <v>11554</v>
      </c>
      <c r="D943" s="132" t="s">
        <v>11537</v>
      </c>
      <c r="N943" s="260"/>
      <c r="O943" s="260"/>
    </row>
    <row r="944" spans="1:15" s="132" customFormat="1">
      <c r="A944" s="132" t="s">
        <v>11555</v>
      </c>
      <c r="B944" s="132" t="s">
        <v>11555</v>
      </c>
      <c r="D944" s="132" t="s">
        <v>11537</v>
      </c>
      <c r="N944" s="260"/>
      <c r="O944" s="260"/>
    </row>
    <row r="945" spans="1:15" s="132" customFormat="1">
      <c r="A945" s="132" t="s">
        <v>11556</v>
      </c>
      <c r="B945" s="132" t="s">
        <v>11556</v>
      </c>
      <c r="D945" s="132" t="s">
        <v>11557</v>
      </c>
      <c r="N945" s="260">
        <v>4819.38</v>
      </c>
      <c r="O945" s="260">
        <v>650646.96</v>
      </c>
    </row>
    <row r="946" spans="1:15" s="132" customFormat="1">
      <c r="A946" s="132" t="s">
        <v>11558</v>
      </c>
      <c r="B946" s="132" t="s">
        <v>11558</v>
      </c>
      <c r="D946" s="132" t="s">
        <v>11559</v>
      </c>
      <c r="N946" s="260"/>
      <c r="O946" s="260"/>
    </row>
    <row r="947" spans="1:15" s="132" customFormat="1">
      <c r="A947" s="132" t="s">
        <v>11560</v>
      </c>
      <c r="B947" s="132" t="s">
        <v>11560</v>
      </c>
      <c r="D947" s="132" t="s">
        <v>11559</v>
      </c>
      <c r="N947" s="260"/>
      <c r="O947" s="260"/>
    </row>
    <row r="948" spans="1:15" s="132" customFormat="1">
      <c r="A948" s="132" t="s">
        <v>11561</v>
      </c>
      <c r="B948" s="132" t="s">
        <v>11561</v>
      </c>
      <c r="D948" s="132" t="s">
        <v>11562</v>
      </c>
      <c r="N948" s="260">
        <v>4819.38</v>
      </c>
      <c r="O948" s="260">
        <v>650646.96</v>
      </c>
    </row>
    <row r="949" spans="1:15" s="132" customFormat="1">
      <c r="A949" s="132" t="s">
        <v>11563</v>
      </c>
      <c r="B949" s="132" t="s">
        <v>11563</v>
      </c>
      <c r="D949" s="132" t="s">
        <v>11562</v>
      </c>
      <c r="N949" s="260"/>
      <c r="O949" s="260"/>
    </row>
    <row r="950" spans="1:15" s="132" customFormat="1">
      <c r="A950" s="132" t="s">
        <v>11564</v>
      </c>
      <c r="B950" s="132" t="s">
        <v>11564</v>
      </c>
      <c r="D950" s="132" t="s">
        <v>11562</v>
      </c>
      <c r="N950" s="260">
        <v>4819.38</v>
      </c>
      <c r="O950" s="260">
        <v>650646.96</v>
      </c>
    </row>
    <row r="951" spans="1:15" s="132" customFormat="1">
      <c r="A951" s="132" t="s">
        <v>11565</v>
      </c>
      <c r="B951" s="132" t="s">
        <v>11565</v>
      </c>
      <c r="D951" s="132" t="s">
        <v>11562</v>
      </c>
      <c r="N951" s="260">
        <v>963.88</v>
      </c>
      <c r="O951" s="260">
        <v>650646.96</v>
      </c>
    </row>
    <row r="952" spans="1:15" s="132" customFormat="1">
      <c r="A952" s="132" t="s">
        <v>11566</v>
      </c>
      <c r="B952" s="132" t="s">
        <v>11566</v>
      </c>
      <c r="D952" s="132" t="s">
        <v>11562</v>
      </c>
      <c r="N952" s="260">
        <v>6012.18</v>
      </c>
      <c r="O952" s="260">
        <v>507990.06</v>
      </c>
    </row>
    <row r="953" spans="1:15" s="132" customFormat="1">
      <c r="A953" s="132" t="s">
        <v>11567</v>
      </c>
      <c r="B953" s="132" t="s">
        <v>11567</v>
      </c>
      <c r="D953" s="132" t="s">
        <v>11562</v>
      </c>
      <c r="N953" s="260">
        <v>963.88</v>
      </c>
      <c r="O953" s="260">
        <v>650646.96</v>
      </c>
    </row>
    <row r="954" spans="1:15" s="132" customFormat="1">
      <c r="A954" s="132" t="s">
        <v>11568</v>
      </c>
      <c r="B954" s="132" t="s">
        <v>11568</v>
      </c>
      <c r="D954" s="132" t="s">
        <v>11562</v>
      </c>
      <c r="N954" s="260"/>
      <c r="O954" s="260"/>
    </row>
    <row r="955" spans="1:15" s="132" customFormat="1">
      <c r="A955" s="132" t="s">
        <v>11569</v>
      </c>
      <c r="B955" s="132" t="s">
        <v>11569</v>
      </c>
      <c r="D955" s="132" t="s">
        <v>11570</v>
      </c>
      <c r="N955" s="260"/>
      <c r="O955" s="260"/>
    </row>
    <row r="956" spans="1:15" s="132" customFormat="1">
      <c r="A956" s="132" t="s">
        <v>11571</v>
      </c>
      <c r="B956" s="132" t="s">
        <v>11571</v>
      </c>
      <c r="D956" s="132" t="s">
        <v>11570</v>
      </c>
      <c r="N956" s="260"/>
      <c r="O956" s="260"/>
    </row>
    <row r="957" spans="1:15" s="132" customFormat="1">
      <c r="A957" s="132" t="s">
        <v>11572</v>
      </c>
      <c r="B957" s="132" t="s">
        <v>11572</v>
      </c>
      <c r="D957" s="132" t="s">
        <v>11573</v>
      </c>
      <c r="N957" s="260"/>
      <c r="O957" s="260"/>
    </row>
    <row r="958" spans="1:15" s="132" customFormat="1">
      <c r="A958" s="132" t="s">
        <v>11574</v>
      </c>
      <c r="B958" s="132" t="s">
        <v>11574</v>
      </c>
      <c r="D958" s="132" t="s">
        <v>11575</v>
      </c>
      <c r="I958" s="132" t="s">
        <v>9728</v>
      </c>
      <c r="J958" s="132" t="s">
        <v>9602</v>
      </c>
      <c r="N958" s="260">
        <v>963.88</v>
      </c>
      <c r="O958" s="260">
        <v>650646.96</v>
      </c>
    </row>
    <row r="959" spans="1:15" s="132" customFormat="1">
      <c r="A959" s="132" t="s">
        <v>11576</v>
      </c>
      <c r="B959" s="132" t="s">
        <v>11576</v>
      </c>
      <c r="D959" s="132" t="s">
        <v>11575</v>
      </c>
      <c r="I959" s="132" t="s">
        <v>9752</v>
      </c>
      <c r="J959" s="132" t="s">
        <v>9602</v>
      </c>
      <c r="N959" s="260"/>
      <c r="O959" s="260"/>
    </row>
    <row r="960" spans="1:15" s="132" customFormat="1">
      <c r="A960" s="132" t="s">
        <v>11577</v>
      </c>
      <c r="B960" s="132" t="s">
        <v>11577</v>
      </c>
      <c r="D960" s="132" t="s">
        <v>11575</v>
      </c>
      <c r="N960" s="260">
        <v>963.88</v>
      </c>
      <c r="O960" s="260">
        <v>650646.96</v>
      </c>
    </row>
    <row r="961" spans="1:15" s="132" customFormat="1">
      <c r="A961" s="132" t="s">
        <v>11578</v>
      </c>
      <c r="B961" s="132" t="s">
        <v>11578</v>
      </c>
      <c r="D961" s="132" t="s">
        <v>11575</v>
      </c>
      <c r="N961" s="260">
        <v>1566.3</v>
      </c>
      <c r="O961" s="260">
        <v>507990.06</v>
      </c>
    </row>
    <row r="962" spans="1:15" s="132" customFormat="1">
      <c r="A962" s="132" t="s">
        <v>11579</v>
      </c>
      <c r="B962" s="132" t="s">
        <v>11579</v>
      </c>
      <c r="D962" s="132" t="s">
        <v>11575</v>
      </c>
      <c r="I962" s="132" t="s">
        <v>9689</v>
      </c>
      <c r="J962" s="132" t="s">
        <v>9602</v>
      </c>
      <c r="N962" s="260">
        <v>6012.18</v>
      </c>
      <c r="O962" s="260">
        <v>507990.06</v>
      </c>
    </row>
    <row r="963" spans="1:15" s="132" customFormat="1">
      <c r="A963" s="132" t="s">
        <v>11580</v>
      </c>
      <c r="B963" s="132" t="s">
        <v>11580</v>
      </c>
      <c r="D963" s="132" t="s">
        <v>11575</v>
      </c>
      <c r="N963" s="260">
        <v>6012.18</v>
      </c>
      <c r="O963" s="260">
        <v>507990.06</v>
      </c>
    </row>
    <row r="964" spans="1:15" s="132" customFormat="1">
      <c r="A964" s="132" t="s">
        <v>11581</v>
      </c>
      <c r="B964" s="132" t="s">
        <v>11581</v>
      </c>
      <c r="D964" s="132" t="s">
        <v>11575</v>
      </c>
      <c r="I964" s="132" t="s">
        <v>10045</v>
      </c>
      <c r="J964" s="132" t="s">
        <v>9602</v>
      </c>
      <c r="N964" s="260">
        <v>963.88</v>
      </c>
      <c r="O964" s="260">
        <v>650646.96</v>
      </c>
    </row>
    <row r="965" spans="1:15" s="132" customFormat="1">
      <c r="A965" s="132" t="s">
        <v>11582</v>
      </c>
      <c r="B965" s="132" t="s">
        <v>11582</v>
      </c>
      <c r="D965" s="132" t="s">
        <v>11575</v>
      </c>
      <c r="N965" s="260"/>
      <c r="O965" s="260"/>
    </row>
    <row r="966" spans="1:15" s="132" customFormat="1">
      <c r="A966" s="132" t="s">
        <v>11583</v>
      </c>
      <c r="B966" s="132" t="s">
        <v>11583</v>
      </c>
      <c r="D966" s="132" t="s">
        <v>11575</v>
      </c>
      <c r="N966" s="260"/>
      <c r="O966" s="260"/>
    </row>
    <row r="967" spans="1:15" s="132" customFormat="1">
      <c r="A967" s="132" t="s">
        <v>11584</v>
      </c>
      <c r="B967" s="132" t="s">
        <v>11584</v>
      </c>
      <c r="D967" s="132" t="s">
        <v>11575</v>
      </c>
      <c r="N967" s="260"/>
      <c r="O967" s="260"/>
    </row>
    <row r="968" spans="1:15" s="132" customFormat="1">
      <c r="A968" s="132" t="s">
        <v>11585</v>
      </c>
      <c r="B968" s="132" t="s">
        <v>11585</v>
      </c>
      <c r="D968" s="132" t="s">
        <v>11575</v>
      </c>
      <c r="N968" s="260"/>
      <c r="O968" s="260"/>
    </row>
    <row r="969" spans="1:15" s="132" customFormat="1">
      <c r="A969" s="132" t="s">
        <v>11586</v>
      </c>
      <c r="B969" s="132" t="s">
        <v>11586</v>
      </c>
      <c r="D969" s="132" t="s">
        <v>11575</v>
      </c>
      <c r="N969" s="260"/>
      <c r="O969" s="260"/>
    </row>
    <row r="970" spans="1:15" s="132" customFormat="1">
      <c r="A970" s="132" t="s">
        <v>11587</v>
      </c>
      <c r="B970" s="132" t="s">
        <v>11587</v>
      </c>
      <c r="D970" s="132" t="s">
        <v>11575</v>
      </c>
      <c r="N970" s="260"/>
      <c r="O970" s="260"/>
    </row>
    <row r="971" spans="1:15" s="132" customFormat="1">
      <c r="A971" s="132" t="s">
        <v>11588</v>
      </c>
      <c r="B971" s="132" t="s">
        <v>11588</v>
      </c>
      <c r="D971" s="132" t="s">
        <v>11575</v>
      </c>
      <c r="N971" s="260"/>
      <c r="O971" s="260"/>
    </row>
    <row r="972" spans="1:15" s="132" customFormat="1">
      <c r="A972" s="132" t="s">
        <v>11589</v>
      </c>
      <c r="B972" s="132" t="s">
        <v>11589</v>
      </c>
      <c r="D972" s="132" t="s">
        <v>11575</v>
      </c>
      <c r="N972" s="260"/>
      <c r="O972" s="260"/>
    </row>
    <row r="973" spans="1:15" s="132" customFormat="1">
      <c r="A973" s="132" t="s">
        <v>11590</v>
      </c>
      <c r="B973" s="132" t="s">
        <v>11590</v>
      </c>
      <c r="D973" s="132" t="s">
        <v>11575</v>
      </c>
      <c r="N973" s="260"/>
      <c r="O973" s="260"/>
    </row>
    <row r="974" spans="1:15" s="132" customFormat="1">
      <c r="A974" s="132" t="s">
        <v>11591</v>
      </c>
      <c r="B974" s="132" t="s">
        <v>11591</v>
      </c>
      <c r="D974" s="132" t="s">
        <v>11575</v>
      </c>
      <c r="N974" s="260">
        <v>4819.38</v>
      </c>
      <c r="O974" s="260">
        <v>650646.96</v>
      </c>
    </row>
    <row r="975" spans="1:15" s="132" customFormat="1">
      <c r="A975" s="132" t="s">
        <v>11592</v>
      </c>
      <c r="B975" s="132" t="s">
        <v>11592</v>
      </c>
      <c r="D975" s="132" t="s">
        <v>11575</v>
      </c>
      <c r="N975" s="260">
        <v>963.88</v>
      </c>
      <c r="O975" s="260">
        <v>650646.96</v>
      </c>
    </row>
    <row r="976" spans="1:15" s="132" customFormat="1">
      <c r="A976" s="132" t="s">
        <v>11593</v>
      </c>
      <c r="B976" s="132" t="s">
        <v>11593</v>
      </c>
      <c r="D976" s="132" t="s">
        <v>11575</v>
      </c>
      <c r="N976" s="260">
        <v>4819.38</v>
      </c>
      <c r="O976" s="260">
        <v>650646.96</v>
      </c>
    </row>
    <row r="977" spans="1:15" s="132" customFormat="1">
      <c r="A977" s="132" t="s">
        <v>11594</v>
      </c>
      <c r="B977" s="132" t="s">
        <v>11594</v>
      </c>
      <c r="D977" s="132" t="s">
        <v>11575</v>
      </c>
      <c r="N977" s="260">
        <v>963.88</v>
      </c>
      <c r="O977" s="260">
        <v>650646.96</v>
      </c>
    </row>
    <row r="978" spans="1:15" s="132" customFormat="1">
      <c r="A978" s="132" t="s">
        <v>11595</v>
      </c>
      <c r="B978" s="132" t="s">
        <v>11595</v>
      </c>
      <c r="D978" s="132" t="s">
        <v>11575</v>
      </c>
      <c r="N978" s="260">
        <v>4819.38</v>
      </c>
      <c r="O978" s="260">
        <v>650646.96</v>
      </c>
    </row>
    <row r="979" spans="1:15" s="132" customFormat="1">
      <c r="A979" s="132" t="s">
        <v>11596</v>
      </c>
      <c r="B979" s="132" t="s">
        <v>11596</v>
      </c>
      <c r="D979" s="132" t="s">
        <v>11575</v>
      </c>
      <c r="N979" s="260">
        <v>963.88</v>
      </c>
      <c r="O979" s="260">
        <v>650646.96</v>
      </c>
    </row>
    <row r="980" spans="1:15" s="132" customFormat="1">
      <c r="A980" s="132" t="s">
        <v>11597</v>
      </c>
      <c r="B980" s="132" t="s">
        <v>11597</v>
      </c>
      <c r="D980" s="132" t="s">
        <v>11575</v>
      </c>
      <c r="N980" s="260">
        <v>4819.38</v>
      </c>
      <c r="O980" s="260">
        <v>650646.96</v>
      </c>
    </row>
    <row r="981" spans="1:15" s="132" customFormat="1">
      <c r="A981" s="132" t="s">
        <v>11598</v>
      </c>
      <c r="B981" s="132" t="s">
        <v>11598</v>
      </c>
      <c r="D981" s="132" t="s">
        <v>11575</v>
      </c>
      <c r="N981" s="260">
        <v>963.88</v>
      </c>
      <c r="O981" s="260">
        <v>650646.96</v>
      </c>
    </row>
    <row r="982" spans="1:15" s="132" customFormat="1">
      <c r="A982" s="132" t="s">
        <v>11599</v>
      </c>
      <c r="B982" s="132" t="s">
        <v>11599</v>
      </c>
      <c r="D982" s="132" t="s">
        <v>11575</v>
      </c>
      <c r="N982" s="260">
        <v>4819.38</v>
      </c>
      <c r="O982" s="260">
        <v>650646.96</v>
      </c>
    </row>
    <row r="983" spans="1:15" s="132" customFormat="1">
      <c r="A983" s="132" t="s">
        <v>11600</v>
      </c>
      <c r="B983" s="132" t="s">
        <v>11600</v>
      </c>
      <c r="D983" s="132" t="s">
        <v>11575</v>
      </c>
      <c r="N983" s="260">
        <v>963.88</v>
      </c>
      <c r="O983" s="260">
        <v>650646.96</v>
      </c>
    </row>
    <row r="984" spans="1:15" s="132" customFormat="1">
      <c r="A984" s="132" t="s">
        <v>11601</v>
      </c>
      <c r="B984" s="132" t="s">
        <v>11601</v>
      </c>
      <c r="D984" s="132" t="s">
        <v>11575</v>
      </c>
      <c r="N984" s="260">
        <v>4819.38</v>
      </c>
      <c r="O984" s="260">
        <v>650646.96</v>
      </c>
    </row>
    <row r="985" spans="1:15" s="132" customFormat="1">
      <c r="A985" s="132" t="s">
        <v>11602</v>
      </c>
      <c r="B985" s="132" t="s">
        <v>11602</v>
      </c>
      <c r="D985" s="132" t="s">
        <v>11575</v>
      </c>
      <c r="N985" s="260">
        <v>963.88</v>
      </c>
      <c r="O985" s="260">
        <v>650646.96</v>
      </c>
    </row>
    <row r="986" spans="1:15" s="132" customFormat="1">
      <c r="A986" s="132" t="s">
        <v>11603</v>
      </c>
      <c r="B986" s="132" t="s">
        <v>11603</v>
      </c>
      <c r="D986" s="132" t="s">
        <v>11575</v>
      </c>
      <c r="N986" s="260">
        <v>4819.38</v>
      </c>
      <c r="O986" s="260">
        <v>650646.96</v>
      </c>
    </row>
    <row r="987" spans="1:15" s="132" customFormat="1">
      <c r="A987" s="132" t="s">
        <v>11604</v>
      </c>
      <c r="B987" s="132" t="s">
        <v>11604</v>
      </c>
      <c r="D987" s="132" t="s">
        <v>11575</v>
      </c>
      <c r="N987" s="260">
        <v>963.88</v>
      </c>
      <c r="O987" s="260">
        <v>650646.96</v>
      </c>
    </row>
    <row r="988" spans="1:15" s="132" customFormat="1">
      <c r="A988" s="132" t="s">
        <v>11605</v>
      </c>
      <c r="B988" s="132" t="s">
        <v>11605</v>
      </c>
      <c r="D988" s="132" t="s">
        <v>11575</v>
      </c>
      <c r="N988" s="260">
        <v>4819.38</v>
      </c>
      <c r="O988" s="260">
        <v>650646.96</v>
      </c>
    </row>
    <row r="989" spans="1:15" s="132" customFormat="1">
      <c r="A989" s="132" t="s">
        <v>11606</v>
      </c>
      <c r="B989" s="132" t="s">
        <v>11606</v>
      </c>
      <c r="D989" s="132" t="s">
        <v>11575</v>
      </c>
      <c r="N989" s="260">
        <v>963.88</v>
      </c>
      <c r="O989" s="260">
        <v>650646.96</v>
      </c>
    </row>
    <row r="990" spans="1:15" s="132" customFormat="1">
      <c r="A990" s="132" t="s">
        <v>11607</v>
      </c>
      <c r="B990" s="132" t="s">
        <v>11607</v>
      </c>
      <c r="D990" s="132" t="s">
        <v>11575</v>
      </c>
      <c r="N990" s="260">
        <v>4819.38</v>
      </c>
      <c r="O990" s="260">
        <v>650646.96</v>
      </c>
    </row>
    <row r="991" spans="1:15" s="132" customFormat="1">
      <c r="A991" s="132" t="s">
        <v>11608</v>
      </c>
      <c r="B991" s="132" t="s">
        <v>11608</v>
      </c>
      <c r="D991" s="132" t="s">
        <v>11575</v>
      </c>
      <c r="N991" s="260">
        <v>963.88</v>
      </c>
      <c r="O991" s="260">
        <v>650646.96</v>
      </c>
    </row>
    <row r="992" spans="1:15" s="132" customFormat="1">
      <c r="A992" s="132" t="s">
        <v>11609</v>
      </c>
      <c r="B992" s="132" t="s">
        <v>11609</v>
      </c>
      <c r="D992" s="132" t="s">
        <v>11575</v>
      </c>
      <c r="N992" s="260">
        <v>6012.18</v>
      </c>
      <c r="O992" s="260">
        <v>507990.06</v>
      </c>
    </row>
    <row r="993" spans="1:15" s="132" customFormat="1">
      <c r="A993" s="132" t="s">
        <v>11610</v>
      </c>
      <c r="B993" s="132" t="s">
        <v>11610</v>
      </c>
      <c r="D993" s="132" t="s">
        <v>11575</v>
      </c>
      <c r="N993" s="260">
        <v>963.88</v>
      </c>
      <c r="O993" s="260">
        <v>650646.96</v>
      </c>
    </row>
    <row r="994" spans="1:15" s="132" customFormat="1">
      <c r="A994" s="132" t="s">
        <v>11611</v>
      </c>
      <c r="B994" s="132" t="s">
        <v>11611</v>
      </c>
      <c r="D994" s="132" t="s">
        <v>11575</v>
      </c>
      <c r="N994" s="260">
        <v>963.88</v>
      </c>
      <c r="O994" s="260">
        <v>650646.96</v>
      </c>
    </row>
    <row r="995" spans="1:15" s="132" customFormat="1">
      <c r="A995" s="132" t="s">
        <v>11612</v>
      </c>
      <c r="B995" s="132" t="s">
        <v>11612</v>
      </c>
      <c r="D995" s="132" t="s">
        <v>11575</v>
      </c>
      <c r="N995" s="260">
        <v>4819.38</v>
      </c>
      <c r="O995" s="260">
        <v>650646.96</v>
      </c>
    </row>
    <row r="996" spans="1:15" s="132" customFormat="1">
      <c r="A996" s="132" t="s">
        <v>11613</v>
      </c>
      <c r="B996" s="132" t="s">
        <v>11613</v>
      </c>
      <c r="D996" s="132" t="s">
        <v>11575</v>
      </c>
      <c r="N996" s="260">
        <v>963.88</v>
      </c>
      <c r="O996" s="260">
        <v>650646.96</v>
      </c>
    </row>
    <row r="997" spans="1:15" s="132" customFormat="1">
      <c r="A997" s="132" t="s">
        <v>11614</v>
      </c>
      <c r="B997" s="132" t="s">
        <v>11614</v>
      </c>
      <c r="D997" s="132" t="s">
        <v>11575</v>
      </c>
      <c r="N997" s="260">
        <v>4819.38</v>
      </c>
      <c r="O997" s="260">
        <v>650646.96</v>
      </c>
    </row>
    <row r="998" spans="1:15" s="132" customFormat="1">
      <c r="A998" s="132" t="s">
        <v>11615</v>
      </c>
      <c r="B998" s="132" t="s">
        <v>11615</v>
      </c>
      <c r="D998" s="132" t="s">
        <v>11616</v>
      </c>
      <c r="N998" s="260"/>
      <c r="O998" s="260"/>
    </row>
    <row r="999" spans="1:15" s="132" customFormat="1">
      <c r="A999" s="132" t="s">
        <v>11617</v>
      </c>
      <c r="B999" s="132" t="s">
        <v>11617</v>
      </c>
      <c r="D999" s="132" t="s">
        <v>11616</v>
      </c>
      <c r="N999" s="260"/>
      <c r="O999" s="260"/>
    </row>
    <row r="1000" spans="1:15" s="132" customFormat="1">
      <c r="A1000" s="132" t="s">
        <v>11618</v>
      </c>
      <c r="B1000" s="132" t="s">
        <v>11618</v>
      </c>
      <c r="D1000" s="132" t="s">
        <v>11619</v>
      </c>
      <c r="N1000" s="260"/>
      <c r="O1000" s="260"/>
    </row>
    <row r="1001" spans="1:15" s="132" customFormat="1">
      <c r="A1001" s="132" t="s">
        <v>11620</v>
      </c>
      <c r="B1001" s="132" t="s">
        <v>11620</v>
      </c>
      <c r="D1001" s="132" t="s">
        <v>11621</v>
      </c>
      <c r="N1001" s="260"/>
      <c r="O1001" s="260"/>
    </row>
    <row r="1002" spans="1:15" s="132" customFormat="1">
      <c r="A1002" s="132" t="s">
        <v>11622</v>
      </c>
      <c r="B1002" s="132" t="s">
        <v>11622</v>
      </c>
      <c r="D1002" s="132" t="s">
        <v>11621</v>
      </c>
      <c r="N1002" s="260"/>
      <c r="O1002" s="260"/>
    </row>
    <row r="1003" spans="1:15" s="132" customFormat="1">
      <c r="A1003" s="132" t="s">
        <v>11623</v>
      </c>
      <c r="B1003" s="132" t="s">
        <v>11623</v>
      </c>
      <c r="D1003" s="132" t="s">
        <v>11621</v>
      </c>
      <c r="N1003" s="260"/>
      <c r="O1003" s="260"/>
    </row>
    <row r="1004" spans="1:15" s="132" customFormat="1">
      <c r="A1004" s="132" t="s">
        <v>11624</v>
      </c>
      <c r="B1004" s="132" t="s">
        <v>11624</v>
      </c>
      <c r="D1004" s="132" t="s">
        <v>11621</v>
      </c>
      <c r="N1004" s="260"/>
      <c r="O1004" s="260"/>
    </row>
    <row r="1005" spans="1:15" s="132" customFormat="1">
      <c r="A1005" s="132" t="s">
        <v>11625</v>
      </c>
      <c r="B1005" s="132" t="s">
        <v>11625</v>
      </c>
      <c r="D1005" s="132" t="s">
        <v>11621</v>
      </c>
      <c r="N1005" s="260"/>
      <c r="O1005" s="260"/>
    </row>
    <row r="1006" spans="1:15" s="132" customFormat="1">
      <c r="A1006" s="132" t="s">
        <v>11626</v>
      </c>
      <c r="B1006" s="132" t="s">
        <v>11626</v>
      </c>
      <c r="D1006" s="132" t="s">
        <v>11621</v>
      </c>
      <c r="N1006" s="260"/>
      <c r="O1006" s="260"/>
    </row>
    <row r="1007" spans="1:15" s="132" customFormat="1">
      <c r="A1007" s="132" t="s">
        <v>11627</v>
      </c>
      <c r="B1007" s="132" t="s">
        <v>11627</v>
      </c>
      <c r="D1007" s="132" t="s">
        <v>11621</v>
      </c>
      <c r="N1007" s="260"/>
      <c r="O1007" s="260"/>
    </row>
    <row r="1008" spans="1:15" s="132" customFormat="1">
      <c r="A1008" s="132" t="s">
        <v>11628</v>
      </c>
      <c r="B1008" s="132" t="s">
        <v>11628</v>
      </c>
      <c r="D1008" s="132" t="s">
        <v>11621</v>
      </c>
      <c r="N1008" s="260"/>
      <c r="O1008" s="260"/>
    </row>
    <row r="1009" spans="1:15" s="132" customFormat="1">
      <c r="A1009" s="132" t="s">
        <v>11629</v>
      </c>
      <c r="B1009" s="132" t="s">
        <v>11629</v>
      </c>
      <c r="D1009" s="132" t="s">
        <v>11621</v>
      </c>
      <c r="N1009" s="260"/>
      <c r="O1009" s="260"/>
    </row>
    <row r="1010" spans="1:15" s="132" customFormat="1">
      <c r="A1010" s="132" t="s">
        <v>11630</v>
      </c>
      <c r="B1010" s="132" t="s">
        <v>11630</v>
      </c>
      <c r="D1010" s="132" t="s">
        <v>11621</v>
      </c>
      <c r="N1010" s="260"/>
      <c r="O1010" s="260"/>
    </row>
    <row r="1011" spans="1:15" s="132" customFormat="1">
      <c r="A1011" s="132" t="s">
        <v>11631</v>
      </c>
      <c r="B1011" s="132" t="s">
        <v>11631</v>
      </c>
      <c r="D1011" s="132" t="s">
        <v>11621</v>
      </c>
      <c r="N1011" s="260"/>
      <c r="O1011" s="260"/>
    </row>
    <row r="1012" spans="1:15" s="132" customFormat="1">
      <c r="A1012" s="132" t="s">
        <v>11632</v>
      </c>
      <c r="B1012" s="132" t="s">
        <v>11632</v>
      </c>
      <c r="D1012" s="132" t="s">
        <v>11621</v>
      </c>
      <c r="N1012" s="260"/>
      <c r="O1012" s="260"/>
    </row>
    <row r="1013" spans="1:15" s="132" customFormat="1">
      <c r="A1013" s="132" t="s">
        <v>11633</v>
      </c>
      <c r="B1013" s="132" t="s">
        <v>11633</v>
      </c>
      <c r="D1013" s="132" t="s">
        <v>11621</v>
      </c>
      <c r="N1013" s="260"/>
      <c r="O1013" s="260"/>
    </row>
    <row r="1014" spans="1:15" s="132" customFormat="1">
      <c r="A1014" s="132" t="s">
        <v>11634</v>
      </c>
      <c r="B1014" s="132" t="s">
        <v>11634</v>
      </c>
      <c r="D1014" s="132" t="s">
        <v>11621</v>
      </c>
      <c r="N1014" s="260"/>
      <c r="O1014" s="260"/>
    </row>
    <row r="1015" spans="1:15" s="132" customFormat="1">
      <c r="A1015" s="132" t="s">
        <v>11635</v>
      </c>
      <c r="B1015" s="132" t="s">
        <v>11635</v>
      </c>
      <c r="D1015" s="132" t="s">
        <v>11621</v>
      </c>
      <c r="N1015" s="260"/>
      <c r="O1015" s="260"/>
    </row>
    <row r="1016" spans="1:15" s="132" customFormat="1">
      <c r="A1016" s="132" t="s">
        <v>11636</v>
      </c>
      <c r="B1016" s="132" t="s">
        <v>11636</v>
      </c>
      <c r="D1016" s="132" t="s">
        <v>11621</v>
      </c>
      <c r="N1016" s="260"/>
      <c r="O1016" s="260"/>
    </row>
    <row r="1017" spans="1:15" s="132" customFormat="1">
      <c r="A1017" s="132" t="s">
        <v>11637</v>
      </c>
      <c r="B1017" s="132" t="s">
        <v>11637</v>
      </c>
      <c r="D1017" s="132" t="s">
        <v>11621</v>
      </c>
      <c r="N1017" s="260"/>
      <c r="O1017" s="260"/>
    </row>
    <row r="1018" spans="1:15" s="132" customFormat="1">
      <c r="A1018" s="132" t="s">
        <v>11638</v>
      </c>
      <c r="B1018" s="132" t="s">
        <v>11638</v>
      </c>
      <c r="D1018" s="132" t="s">
        <v>11621</v>
      </c>
      <c r="N1018" s="260"/>
      <c r="O1018" s="260"/>
    </row>
    <row r="1019" spans="1:15" s="132" customFormat="1">
      <c r="A1019" s="132" t="s">
        <v>11639</v>
      </c>
      <c r="B1019" s="132" t="s">
        <v>11639</v>
      </c>
      <c r="D1019" s="132" t="s">
        <v>11621</v>
      </c>
      <c r="N1019" s="260"/>
      <c r="O1019" s="260"/>
    </row>
    <row r="1020" spans="1:15" s="132" customFormat="1">
      <c r="A1020" s="132" t="s">
        <v>11640</v>
      </c>
      <c r="B1020" s="132" t="s">
        <v>11640</v>
      </c>
      <c r="D1020" s="132" t="s">
        <v>11621</v>
      </c>
      <c r="N1020" s="260"/>
      <c r="O1020" s="260"/>
    </row>
    <row r="1021" spans="1:15" s="132" customFormat="1">
      <c r="A1021" s="132" t="s">
        <v>11641</v>
      </c>
      <c r="B1021" s="132" t="s">
        <v>11641</v>
      </c>
      <c r="D1021" s="132" t="s">
        <v>11621</v>
      </c>
      <c r="N1021" s="260"/>
      <c r="O1021" s="260"/>
    </row>
    <row r="1022" spans="1:15" s="132" customFormat="1">
      <c r="A1022" s="132" t="s">
        <v>11642</v>
      </c>
      <c r="B1022" s="132" t="s">
        <v>11642</v>
      </c>
      <c r="D1022" s="132" t="s">
        <v>11621</v>
      </c>
      <c r="N1022" s="260"/>
      <c r="O1022" s="260"/>
    </row>
    <row r="1023" spans="1:15" s="132" customFormat="1">
      <c r="A1023" s="132" t="s">
        <v>11643</v>
      </c>
      <c r="B1023" s="132" t="s">
        <v>11643</v>
      </c>
      <c r="D1023" s="132" t="s">
        <v>11621</v>
      </c>
      <c r="N1023" s="260"/>
      <c r="O1023" s="260"/>
    </row>
    <row r="1024" spans="1:15" s="132" customFormat="1">
      <c r="A1024" s="132" t="s">
        <v>11644</v>
      </c>
      <c r="B1024" s="132" t="s">
        <v>11644</v>
      </c>
      <c r="D1024" s="132" t="s">
        <v>11621</v>
      </c>
      <c r="N1024" s="260"/>
      <c r="O1024" s="260"/>
    </row>
    <row r="1025" spans="1:15" s="132" customFormat="1">
      <c r="A1025" s="132" t="s">
        <v>11645</v>
      </c>
      <c r="B1025" s="132" t="s">
        <v>11645</v>
      </c>
      <c r="D1025" s="132" t="s">
        <v>11621</v>
      </c>
      <c r="N1025" s="260"/>
      <c r="O1025" s="260"/>
    </row>
    <row r="1026" spans="1:15" s="132" customFormat="1">
      <c r="A1026" s="132" t="s">
        <v>11646</v>
      </c>
      <c r="B1026" s="132" t="s">
        <v>11646</v>
      </c>
      <c r="D1026" s="132" t="s">
        <v>11621</v>
      </c>
      <c r="N1026" s="260"/>
      <c r="O1026" s="260"/>
    </row>
    <row r="1027" spans="1:15" s="132" customFormat="1">
      <c r="A1027" s="132" t="s">
        <v>11647</v>
      </c>
      <c r="B1027" s="132" t="s">
        <v>11647</v>
      </c>
      <c r="D1027" s="132" t="s">
        <v>11621</v>
      </c>
      <c r="N1027" s="260"/>
      <c r="O1027" s="260"/>
    </row>
    <row r="1028" spans="1:15" s="132" customFormat="1">
      <c r="A1028" s="132" t="s">
        <v>11648</v>
      </c>
      <c r="B1028" s="132" t="s">
        <v>11648</v>
      </c>
      <c r="D1028" s="132" t="s">
        <v>11621</v>
      </c>
      <c r="N1028" s="260"/>
      <c r="O1028" s="260"/>
    </row>
    <row r="1029" spans="1:15" s="132" customFormat="1">
      <c r="A1029" s="132" t="s">
        <v>11649</v>
      </c>
      <c r="B1029" s="132" t="s">
        <v>11649</v>
      </c>
      <c r="D1029" s="132" t="s">
        <v>11621</v>
      </c>
      <c r="N1029" s="260"/>
      <c r="O1029" s="260"/>
    </row>
    <row r="1030" spans="1:15" s="132" customFormat="1">
      <c r="A1030" s="132" t="s">
        <v>11650</v>
      </c>
      <c r="B1030" s="132" t="s">
        <v>11650</v>
      </c>
      <c r="D1030" s="132" t="s">
        <v>11621</v>
      </c>
      <c r="N1030" s="260"/>
      <c r="O1030" s="260"/>
    </row>
    <row r="1031" spans="1:15" s="132" customFormat="1">
      <c r="A1031" s="132" t="s">
        <v>11651</v>
      </c>
      <c r="B1031" s="132" t="s">
        <v>11651</v>
      </c>
      <c r="D1031" s="132" t="s">
        <v>11621</v>
      </c>
      <c r="N1031" s="260"/>
      <c r="O1031" s="260"/>
    </row>
    <row r="1032" spans="1:15" s="132" customFormat="1">
      <c r="A1032" s="132" t="s">
        <v>11652</v>
      </c>
      <c r="B1032" s="132" t="s">
        <v>11652</v>
      </c>
      <c r="D1032" s="132" t="s">
        <v>11621</v>
      </c>
      <c r="N1032" s="260"/>
      <c r="O1032" s="260"/>
    </row>
    <row r="1033" spans="1:15" s="132" customFormat="1">
      <c r="A1033" s="132" t="s">
        <v>11653</v>
      </c>
      <c r="B1033" s="132" t="s">
        <v>11653</v>
      </c>
      <c r="D1033" s="132" t="s">
        <v>11621</v>
      </c>
      <c r="N1033" s="260"/>
      <c r="O1033" s="260"/>
    </row>
    <row r="1034" spans="1:15" s="132" customFormat="1">
      <c r="A1034" s="132" t="s">
        <v>11654</v>
      </c>
      <c r="B1034" s="132" t="s">
        <v>11654</v>
      </c>
      <c r="D1034" s="132" t="s">
        <v>11621</v>
      </c>
      <c r="N1034" s="260"/>
      <c r="O1034" s="260"/>
    </row>
    <row r="1035" spans="1:15" s="132" customFormat="1">
      <c r="A1035" s="132" t="s">
        <v>11655</v>
      </c>
      <c r="B1035" s="132" t="s">
        <v>11655</v>
      </c>
      <c r="D1035" s="132" t="s">
        <v>11621</v>
      </c>
      <c r="N1035" s="260"/>
      <c r="O1035" s="260"/>
    </row>
    <row r="1036" spans="1:15" s="132" customFormat="1">
      <c r="A1036" s="132" t="s">
        <v>11656</v>
      </c>
      <c r="B1036" s="132" t="s">
        <v>11656</v>
      </c>
      <c r="D1036" s="132" t="s">
        <v>11621</v>
      </c>
      <c r="N1036" s="260"/>
      <c r="O1036" s="260"/>
    </row>
    <row r="1037" spans="1:15" s="132" customFormat="1">
      <c r="A1037" s="132" t="s">
        <v>11657</v>
      </c>
      <c r="B1037" s="132" t="s">
        <v>11657</v>
      </c>
      <c r="D1037" s="132" t="s">
        <v>11621</v>
      </c>
      <c r="N1037" s="260"/>
      <c r="O1037" s="260"/>
    </row>
    <row r="1038" spans="1:15" s="132" customFormat="1">
      <c r="A1038" s="132" t="s">
        <v>11658</v>
      </c>
      <c r="B1038" s="132" t="s">
        <v>11658</v>
      </c>
      <c r="D1038" s="132" t="s">
        <v>11621</v>
      </c>
      <c r="N1038" s="260"/>
      <c r="O1038" s="260"/>
    </row>
    <row r="1039" spans="1:15" s="132" customFormat="1">
      <c r="A1039" s="132" t="s">
        <v>11659</v>
      </c>
      <c r="B1039" s="132" t="s">
        <v>11659</v>
      </c>
      <c r="D1039" s="132" t="s">
        <v>11621</v>
      </c>
      <c r="N1039" s="260"/>
      <c r="O1039" s="260"/>
    </row>
    <row r="1040" spans="1:15" s="132" customFormat="1">
      <c r="A1040" s="132" t="s">
        <v>11660</v>
      </c>
      <c r="B1040" s="132" t="s">
        <v>11660</v>
      </c>
      <c r="D1040" s="132" t="s">
        <v>11621</v>
      </c>
      <c r="N1040" s="260"/>
      <c r="O1040" s="260"/>
    </row>
    <row r="1041" spans="1:15" s="132" customFormat="1">
      <c r="A1041" s="132" t="s">
        <v>11661</v>
      </c>
      <c r="B1041" s="132" t="s">
        <v>11661</v>
      </c>
      <c r="D1041" s="132" t="s">
        <v>11621</v>
      </c>
      <c r="N1041" s="260"/>
      <c r="O1041" s="260"/>
    </row>
    <row r="1042" spans="1:15" s="132" customFormat="1">
      <c r="A1042" s="132" t="s">
        <v>11662</v>
      </c>
      <c r="B1042" s="132" t="s">
        <v>11662</v>
      </c>
      <c r="D1042" s="132" t="s">
        <v>11621</v>
      </c>
      <c r="N1042" s="260"/>
      <c r="O1042" s="260"/>
    </row>
    <row r="1043" spans="1:15" s="132" customFormat="1">
      <c r="A1043" s="132" t="s">
        <v>11663</v>
      </c>
      <c r="B1043" s="132" t="s">
        <v>11663</v>
      </c>
      <c r="D1043" s="132" t="s">
        <v>11621</v>
      </c>
      <c r="N1043" s="260"/>
      <c r="O1043" s="260"/>
    </row>
    <row r="1044" spans="1:15" s="132" customFormat="1">
      <c r="A1044" s="132" t="s">
        <v>11664</v>
      </c>
      <c r="B1044" s="132" t="s">
        <v>11664</v>
      </c>
      <c r="D1044" s="132" t="s">
        <v>11621</v>
      </c>
      <c r="N1044" s="260"/>
      <c r="O1044" s="260"/>
    </row>
    <row r="1045" spans="1:15" s="132" customFormat="1">
      <c r="A1045" s="132" t="s">
        <v>11665</v>
      </c>
      <c r="B1045" s="132" t="s">
        <v>11665</v>
      </c>
      <c r="D1045" s="132" t="s">
        <v>11621</v>
      </c>
      <c r="N1045" s="260"/>
      <c r="O1045" s="260"/>
    </row>
    <row r="1046" spans="1:15" s="132" customFormat="1">
      <c r="A1046" s="132" t="s">
        <v>11666</v>
      </c>
      <c r="B1046" s="132" t="s">
        <v>11666</v>
      </c>
      <c r="D1046" s="132" t="s">
        <v>11621</v>
      </c>
      <c r="N1046" s="260"/>
      <c r="O1046" s="260"/>
    </row>
    <row r="1047" spans="1:15" s="132" customFormat="1">
      <c r="A1047" s="132" t="s">
        <v>11667</v>
      </c>
      <c r="B1047" s="132" t="s">
        <v>11667</v>
      </c>
      <c r="D1047" s="132" t="s">
        <v>11621</v>
      </c>
      <c r="N1047" s="260"/>
      <c r="O1047" s="260"/>
    </row>
    <row r="1048" spans="1:15" s="132" customFormat="1">
      <c r="A1048" s="132" t="s">
        <v>11668</v>
      </c>
      <c r="B1048" s="132" t="s">
        <v>11668</v>
      </c>
      <c r="D1048" s="132" t="s">
        <v>11621</v>
      </c>
      <c r="N1048" s="260"/>
      <c r="O1048" s="260"/>
    </row>
    <row r="1049" spans="1:15" s="132" customFormat="1">
      <c r="A1049" s="132" t="s">
        <v>11669</v>
      </c>
      <c r="B1049" s="132" t="s">
        <v>11669</v>
      </c>
      <c r="D1049" s="132" t="s">
        <v>11670</v>
      </c>
      <c r="N1049" s="260">
        <v>963.88</v>
      </c>
      <c r="O1049" s="260">
        <v>650646.96</v>
      </c>
    </row>
    <row r="1050" spans="1:15" s="132" customFormat="1">
      <c r="A1050" s="132" t="s">
        <v>11671</v>
      </c>
      <c r="B1050" s="132" t="s">
        <v>11671</v>
      </c>
      <c r="D1050" s="132" t="s">
        <v>11670</v>
      </c>
      <c r="N1050" s="260">
        <v>4819.38</v>
      </c>
      <c r="O1050" s="260">
        <v>650646.96</v>
      </c>
    </row>
    <row r="1051" spans="1:15" s="132" customFormat="1">
      <c r="A1051" s="132" t="s">
        <v>11672</v>
      </c>
      <c r="B1051" s="132" t="s">
        <v>11672</v>
      </c>
      <c r="D1051" s="132" t="s">
        <v>11670</v>
      </c>
      <c r="N1051" s="260">
        <v>963.88</v>
      </c>
      <c r="O1051" s="260">
        <v>650646.96</v>
      </c>
    </row>
    <row r="1052" spans="1:15" s="132" customFormat="1">
      <c r="A1052" s="132" t="s">
        <v>11673</v>
      </c>
      <c r="B1052" s="132" t="s">
        <v>11673</v>
      </c>
      <c r="D1052" s="132" t="s">
        <v>11670</v>
      </c>
      <c r="N1052" s="260">
        <v>4819.38</v>
      </c>
      <c r="O1052" s="260">
        <v>650646.96</v>
      </c>
    </row>
    <row r="1053" spans="1:15" s="132" customFormat="1">
      <c r="A1053" s="132" t="s">
        <v>11674</v>
      </c>
      <c r="B1053" s="132" t="s">
        <v>11674</v>
      </c>
      <c r="D1053" s="132" t="s">
        <v>11670</v>
      </c>
      <c r="N1053" s="260">
        <v>963.88</v>
      </c>
      <c r="O1053" s="260">
        <v>650646.96</v>
      </c>
    </row>
    <row r="1054" spans="1:15" s="132" customFormat="1">
      <c r="A1054" s="132" t="s">
        <v>11675</v>
      </c>
      <c r="B1054" s="132" t="s">
        <v>11675</v>
      </c>
      <c r="D1054" s="132" t="s">
        <v>11676</v>
      </c>
      <c r="N1054" s="260"/>
      <c r="O1054" s="260"/>
    </row>
    <row r="1055" spans="1:15" s="132" customFormat="1">
      <c r="A1055" s="132" t="s">
        <v>11677</v>
      </c>
      <c r="B1055" s="132" t="s">
        <v>11677</v>
      </c>
      <c r="D1055" s="132" t="s">
        <v>11676</v>
      </c>
      <c r="N1055" s="260"/>
      <c r="O1055" s="260"/>
    </row>
    <row r="1056" spans="1:15" s="132" customFormat="1">
      <c r="A1056" s="132" t="s">
        <v>11678</v>
      </c>
      <c r="B1056" s="132" t="s">
        <v>11678</v>
      </c>
      <c r="D1056" s="132" t="s">
        <v>11676</v>
      </c>
      <c r="N1056" s="260"/>
      <c r="O1056" s="260"/>
    </row>
    <row r="1057" spans="1:15" s="132" customFormat="1">
      <c r="A1057" s="132" t="s">
        <v>11679</v>
      </c>
      <c r="B1057" s="132" t="s">
        <v>11679</v>
      </c>
      <c r="D1057" s="132" t="s">
        <v>11676</v>
      </c>
      <c r="N1057" s="260"/>
      <c r="O1057" s="260"/>
    </row>
    <row r="1058" spans="1:15" s="132" customFormat="1">
      <c r="A1058" s="132" t="s">
        <v>11680</v>
      </c>
      <c r="B1058" s="132" t="s">
        <v>11680</v>
      </c>
      <c r="D1058" s="132" t="s">
        <v>11676</v>
      </c>
      <c r="N1058" s="260"/>
      <c r="O1058" s="260"/>
    </row>
    <row r="1059" spans="1:15" s="132" customFormat="1">
      <c r="A1059" s="132" t="s">
        <v>11681</v>
      </c>
      <c r="B1059" s="132" t="s">
        <v>11681</v>
      </c>
      <c r="D1059" s="132" t="s">
        <v>11676</v>
      </c>
      <c r="N1059" s="260"/>
      <c r="O1059" s="260"/>
    </row>
    <row r="1060" spans="1:15" s="132" customFormat="1">
      <c r="A1060" s="132" t="s">
        <v>11682</v>
      </c>
      <c r="B1060" s="132" t="s">
        <v>11682</v>
      </c>
      <c r="D1060" s="132" t="s">
        <v>11676</v>
      </c>
      <c r="N1060" s="260"/>
      <c r="O1060" s="260"/>
    </row>
    <row r="1061" spans="1:15" s="132" customFormat="1">
      <c r="A1061" s="132" t="s">
        <v>11683</v>
      </c>
      <c r="B1061" s="132" t="s">
        <v>11683</v>
      </c>
      <c r="D1061" s="132" t="s">
        <v>11676</v>
      </c>
      <c r="N1061" s="260"/>
      <c r="O1061" s="260"/>
    </row>
    <row r="1062" spans="1:15" s="132" customFormat="1">
      <c r="A1062" s="132" t="s">
        <v>11684</v>
      </c>
      <c r="B1062" s="132" t="s">
        <v>11684</v>
      </c>
      <c r="D1062" s="132" t="s">
        <v>11676</v>
      </c>
      <c r="N1062" s="260"/>
      <c r="O1062" s="260"/>
    </row>
    <row r="1063" spans="1:15" s="132" customFormat="1">
      <c r="A1063" s="132" t="s">
        <v>11685</v>
      </c>
      <c r="B1063" s="132" t="s">
        <v>11685</v>
      </c>
      <c r="D1063" s="132" t="s">
        <v>11676</v>
      </c>
      <c r="N1063" s="260"/>
      <c r="O1063" s="260"/>
    </row>
    <row r="1064" spans="1:15" s="132" customFormat="1">
      <c r="A1064" s="132" t="s">
        <v>11686</v>
      </c>
      <c r="B1064" s="132" t="s">
        <v>11686</v>
      </c>
      <c r="D1064" s="132" t="s">
        <v>11676</v>
      </c>
      <c r="N1064" s="260"/>
      <c r="O1064" s="260"/>
    </row>
    <row r="1065" spans="1:15" s="132" customFormat="1">
      <c r="A1065" s="132" t="s">
        <v>11687</v>
      </c>
      <c r="B1065" s="132" t="s">
        <v>11687</v>
      </c>
      <c r="D1065" s="132" t="s">
        <v>11676</v>
      </c>
      <c r="N1065" s="260"/>
      <c r="O1065" s="260"/>
    </row>
    <row r="1066" spans="1:15" s="132" customFormat="1">
      <c r="A1066" s="132" t="s">
        <v>11688</v>
      </c>
      <c r="B1066" s="132" t="s">
        <v>11688</v>
      </c>
      <c r="D1066" s="132" t="s">
        <v>11676</v>
      </c>
      <c r="N1066" s="260"/>
      <c r="O1066" s="260"/>
    </row>
    <row r="1067" spans="1:15" s="132" customFormat="1">
      <c r="A1067" s="132" t="s">
        <v>11689</v>
      </c>
      <c r="B1067" s="132" t="s">
        <v>11689</v>
      </c>
      <c r="D1067" s="132" t="s">
        <v>11676</v>
      </c>
      <c r="N1067" s="260"/>
      <c r="O1067" s="260"/>
    </row>
    <row r="1068" spans="1:15" s="132" customFormat="1">
      <c r="A1068" s="132" t="s">
        <v>11690</v>
      </c>
      <c r="B1068" s="132" t="s">
        <v>11690</v>
      </c>
      <c r="D1068" s="132" t="s">
        <v>11676</v>
      </c>
      <c r="N1068" s="260"/>
      <c r="O1068" s="260"/>
    </row>
    <row r="1069" spans="1:15" s="132" customFormat="1">
      <c r="A1069" s="132" t="s">
        <v>11691</v>
      </c>
      <c r="B1069" s="132" t="s">
        <v>11691</v>
      </c>
      <c r="D1069" s="132" t="s">
        <v>11676</v>
      </c>
      <c r="N1069" s="260"/>
      <c r="O1069" s="260"/>
    </row>
    <row r="1070" spans="1:15" s="132" customFormat="1">
      <c r="A1070" s="132" t="s">
        <v>11692</v>
      </c>
      <c r="B1070" s="132" t="s">
        <v>11692</v>
      </c>
      <c r="D1070" s="132" t="s">
        <v>11676</v>
      </c>
      <c r="N1070" s="260"/>
      <c r="O1070" s="260"/>
    </row>
    <row r="1071" spans="1:15" s="132" customFormat="1">
      <c r="A1071" s="132" t="s">
        <v>11693</v>
      </c>
      <c r="B1071" s="132" t="s">
        <v>11693</v>
      </c>
      <c r="D1071" s="132" t="s">
        <v>11676</v>
      </c>
      <c r="N1071" s="260"/>
      <c r="O1071" s="260"/>
    </row>
    <row r="1072" spans="1:15" s="132" customFormat="1">
      <c r="A1072" s="132" t="s">
        <v>11694</v>
      </c>
      <c r="B1072" s="132" t="s">
        <v>11694</v>
      </c>
      <c r="D1072" s="132" t="s">
        <v>11676</v>
      </c>
      <c r="N1072" s="260"/>
      <c r="O1072" s="260"/>
    </row>
    <row r="1073" spans="1:15" s="132" customFormat="1">
      <c r="A1073" s="132" t="s">
        <v>11695</v>
      </c>
      <c r="B1073" s="132" t="s">
        <v>11695</v>
      </c>
      <c r="D1073" s="132" t="s">
        <v>11676</v>
      </c>
      <c r="N1073" s="260"/>
      <c r="O1073" s="260"/>
    </row>
    <row r="1074" spans="1:15" s="132" customFormat="1">
      <c r="A1074" s="132" t="s">
        <v>11696</v>
      </c>
      <c r="B1074" s="132" t="s">
        <v>11696</v>
      </c>
      <c r="D1074" s="132" t="s">
        <v>11676</v>
      </c>
      <c r="N1074" s="260"/>
      <c r="O1074" s="260"/>
    </row>
    <row r="1075" spans="1:15" s="132" customFormat="1">
      <c r="A1075" s="132" t="s">
        <v>11697</v>
      </c>
      <c r="B1075" s="132" t="s">
        <v>11697</v>
      </c>
      <c r="D1075" s="132" t="s">
        <v>11676</v>
      </c>
      <c r="N1075" s="260"/>
      <c r="O1075" s="260"/>
    </row>
    <row r="1076" spans="1:15" s="132" customFormat="1">
      <c r="A1076" s="132" t="s">
        <v>11698</v>
      </c>
      <c r="B1076" s="132" t="s">
        <v>11698</v>
      </c>
      <c r="D1076" s="132" t="s">
        <v>11676</v>
      </c>
      <c r="N1076" s="260"/>
      <c r="O1076" s="260"/>
    </row>
    <row r="1077" spans="1:15" s="132" customFormat="1">
      <c r="A1077" s="132" t="s">
        <v>11699</v>
      </c>
      <c r="B1077" s="132" t="s">
        <v>11699</v>
      </c>
      <c r="D1077" s="132" t="s">
        <v>11676</v>
      </c>
      <c r="N1077" s="260"/>
      <c r="O1077" s="260"/>
    </row>
    <row r="1078" spans="1:15" s="132" customFormat="1">
      <c r="A1078" s="132" t="s">
        <v>11700</v>
      </c>
      <c r="B1078" s="132" t="s">
        <v>11700</v>
      </c>
      <c r="D1078" s="132" t="s">
        <v>11676</v>
      </c>
      <c r="N1078" s="260"/>
      <c r="O1078" s="260"/>
    </row>
    <row r="1079" spans="1:15" s="132" customFormat="1">
      <c r="A1079" s="132" t="s">
        <v>11701</v>
      </c>
      <c r="B1079" s="132" t="s">
        <v>11701</v>
      </c>
      <c r="D1079" s="132" t="s">
        <v>11676</v>
      </c>
      <c r="N1079" s="260"/>
      <c r="O1079" s="260"/>
    </row>
    <row r="1080" spans="1:15" s="132" customFormat="1">
      <c r="A1080" s="132" t="s">
        <v>11702</v>
      </c>
      <c r="B1080" s="132" t="s">
        <v>11702</v>
      </c>
      <c r="D1080" s="132" t="s">
        <v>11676</v>
      </c>
      <c r="N1080" s="260"/>
      <c r="O1080" s="260"/>
    </row>
    <row r="1081" spans="1:15" s="132" customFormat="1">
      <c r="A1081" s="132" t="s">
        <v>11703</v>
      </c>
      <c r="B1081" s="132" t="s">
        <v>11703</v>
      </c>
      <c r="D1081" s="132" t="s">
        <v>11676</v>
      </c>
      <c r="N1081" s="260"/>
      <c r="O1081" s="260"/>
    </row>
    <row r="1082" spans="1:15" s="132" customFormat="1">
      <c r="A1082" s="132" t="s">
        <v>11704</v>
      </c>
      <c r="B1082" s="132" t="s">
        <v>11704</v>
      </c>
      <c r="D1082" s="132" t="s">
        <v>11676</v>
      </c>
      <c r="N1082" s="260"/>
      <c r="O1082" s="260"/>
    </row>
    <row r="1083" spans="1:15" s="132" customFormat="1">
      <c r="A1083" s="132" t="s">
        <v>11705</v>
      </c>
      <c r="B1083" s="132" t="s">
        <v>11705</v>
      </c>
      <c r="D1083" s="132" t="s">
        <v>11676</v>
      </c>
      <c r="N1083" s="260"/>
      <c r="O1083" s="260"/>
    </row>
    <row r="1084" spans="1:15" s="132" customFormat="1">
      <c r="A1084" s="132" t="s">
        <v>11706</v>
      </c>
      <c r="B1084" s="132" t="s">
        <v>11706</v>
      </c>
      <c r="D1084" s="132" t="s">
        <v>11676</v>
      </c>
      <c r="N1084" s="260"/>
      <c r="O1084" s="260"/>
    </row>
    <row r="1085" spans="1:15" s="132" customFormat="1">
      <c r="A1085" s="132" t="s">
        <v>11707</v>
      </c>
      <c r="B1085" s="132" t="s">
        <v>11707</v>
      </c>
      <c r="D1085" s="132" t="s">
        <v>11676</v>
      </c>
      <c r="N1085" s="260"/>
      <c r="O1085" s="260"/>
    </row>
    <row r="1086" spans="1:15" s="132" customFormat="1">
      <c r="A1086" s="132" t="s">
        <v>11708</v>
      </c>
      <c r="B1086" s="132" t="s">
        <v>11708</v>
      </c>
      <c r="D1086" s="132" t="s">
        <v>11676</v>
      </c>
      <c r="N1086" s="260"/>
      <c r="O1086" s="260"/>
    </row>
    <row r="1087" spans="1:15" s="132" customFormat="1">
      <c r="A1087" s="132" t="s">
        <v>11709</v>
      </c>
      <c r="B1087" s="132" t="s">
        <v>11709</v>
      </c>
      <c r="D1087" s="132" t="s">
        <v>11676</v>
      </c>
      <c r="N1087" s="260"/>
      <c r="O1087" s="260"/>
    </row>
    <row r="1088" spans="1:15" s="132" customFormat="1">
      <c r="A1088" s="132" t="s">
        <v>11710</v>
      </c>
      <c r="B1088" s="132" t="s">
        <v>11710</v>
      </c>
      <c r="D1088" s="132" t="s">
        <v>11676</v>
      </c>
      <c r="N1088" s="260"/>
      <c r="O1088" s="260"/>
    </row>
    <row r="1089" spans="1:15" s="132" customFormat="1">
      <c r="A1089" s="132" t="s">
        <v>11711</v>
      </c>
      <c r="B1089" s="132" t="s">
        <v>11711</v>
      </c>
      <c r="D1089" s="132" t="s">
        <v>11676</v>
      </c>
      <c r="N1089" s="260"/>
      <c r="O1089" s="260"/>
    </row>
    <row r="1090" spans="1:15" s="132" customFormat="1">
      <c r="A1090" s="132" t="s">
        <v>11712</v>
      </c>
      <c r="B1090" s="132" t="s">
        <v>11712</v>
      </c>
      <c r="D1090" s="132" t="s">
        <v>11676</v>
      </c>
      <c r="N1090" s="260"/>
      <c r="O1090" s="260"/>
    </row>
    <row r="1091" spans="1:15" s="132" customFormat="1">
      <c r="A1091" s="132" t="s">
        <v>11713</v>
      </c>
      <c r="B1091" s="132" t="s">
        <v>11713</v>
      </c>
      <c r="D1091" s="132" t="s">
        <v>11676</v>
      </c>
      <c r="N1091" s="260"/>
      <c r="O1091" s="260"/>
    </row>
    <row r="1092" spans="1:15" s="132" customFormat="1">
      <c r="A1092" s="132" t="s">
        <v>11714</v>
      </c>
      <c r="B1092" s="132" t="s">
        <v>11714</v>
      </c>
      <c r="D1092" s="132" t="s">
        <v>11676</v>
      </c>
      <c r="N1092" s="260"/>
      <c r="O1092" s="260"/>
    </row>
    <row r="1093" spans="1:15" s="132" customFormat="1">
      <c r="A1093" s="132" t="s">
        <v>11715</v>
      </c>
      <c r="B1093" s="132" t="s">
        <v>11715</v>
      </c>
      <c r="D1093" s="132" t="s">
        <v>11676</v>
      </c>
      <c r="N1093" s="260"/>
      <c r="O1093" s="260"/>
    </row>
    <row r="1094" spans="1:15" s="132" customFormat="1">
      <c r="A1094" s="132" t="s">
        <v>11716</v>
      </c>
      <c r="B1094" s="132" t="s">
        <v>11716</v>
      </c>
      <c r="D1094" s="132" t="s">
        <v>11676</v>
      </c>
      <c r="N1094" s="260"/>
      <c r="O1094" s="260"/>
    </row>
    <row r="1095" spans="1:15" s="132" customFormat="1">
      <c r="A1095" s="132" t="s">
        <v>11717</v>
      </c>
      <c r="B1095" s="132" t="s">
        <v>11717</v>
      </c>
      <c r="D1095" s="132" t="s">
        <v>11676</v>
      </c>
      <c r="N1095" s="260"/>
      <c r="O1095" s="260"/>
    </row>
    <row r="1096" spans="1:15" s="132" customFormat="1">
      <c r="A1096" s="132" t="s">
        <v>11718</v>
      </c>
      <c r="B1096" s="132" t="s">
        <v>11718</v>
      </c>
      <c r="D1096" s="132" t="s">
        <v>11676</v>
      </c>
      <c r="N1096" s="260"/>
      <c r="O1096" s="260"/>
    </row>
    <row r="1097" spans="1:15" s="132" customFormat="1">
      <c r="A1097" s="132" t="s">
        <v>11719</v>
      </c>
      <c r="B1097" s="132" t="s">
        <v>11719</v>
      </c>
      <c r="D1097" s="132" t="s">
        <v>11676</v>
      </c>
      <c r="N1097" s="260"/>
      <c r="O1097" s="260"/>
    </row>
    <row r="1098" spans="1:15" s="132" customFormat="1">
      <c r="A1098" s="132" t="s">
        <v>11720</v>
      </c>
      <c r="B1098" s="132" t="s">
        <v>11720</v>
      </c>
      <c r="D1098" s="132" t="s">
        <v>11676</v>
      </c>
      <c r="N1098" s="260"/>
      <c r="O1098" s="260"/>
    </row>
    <row r="1099" spans="1:15" s="132" customFormat="1">
      <c r="A1099" s="132" t="s">
        <v>11721</v>
      </c>
      <c r="B1099" s="132" t="s">
        <v>11721</v>
      </c>
      <c r="D1099" s="132" t="s">
        <v>11676</v>
      </c>
      <c r="N1099" s="260"/>
      <c r="O1099" s="260"/>
    </row>
    <row r="1100" spans="1:15" s="132" customFormat="1">
      <c r="A1100" s="132" t="s">
        <v>11722</v>
      </c>
      <c r="B1100" s="132" t="s">
        <v>11722</v>
      </c>
      <c r="D1100" s="132" t="s">
        <v>11676</v>
      </c>
      <c r="N1100" s="260"/>
      <c r="O1100" s="260"/>
    </row>
    <row r="1101" spans="1:15" s="132" customFormat="1">
      <c r="A1101" s="132" t="s">
        <v>11723</v>
      </c>
      <c r="B1101" s="132" t="s">
        <v>11723</v>
      </c>
      <c r="D1101" s="132" t="s">
        <v>11676</v>
      </c>
      <c r="N1101" s="260"/>
      <c r="O1101" s="260"/>
    </row>
    <row r="1102" spans="1:15" s="132" customFormat="1">
      <c r="A1102" s="132" t="s">
        <v>11724</v>
      </c>
      <c r="B1102" s="132" t="s">
        <v>11724</v>
      </c>
      <c r="D1102" s="132" t="s">
        <v>11725</v>
      </c>
      <c r="N1102" s="260"/>
      <c r="O1102" s="260"/>
    </row>
    <row r="1103" spans="1:15" s="132" customFormat="1">
      <c r="A1103" s="132" t="s">
        <v>11726</v>
      </c>
      <c r="B1103" s="132" t="s">
        <v>11726</v>
      </c>
      <c r="D1103" s="132" t="s">
        <v>11725</v>
      </c>
      <c r="N1103" s="260"/>
      <c r="O1103" s="260"/>
    </row>
    <row r="1104" spans="1:15" s="132" customFormat="1">
      <c r="A1104" s="132" t="s">
        <v>11727</v>
      </c>
      <c r="B1104" s="132" t="s">
        <v>11727</v>
      </c>
      <c r="D1104" s="132" t="s">
        <v>11728</v>
      </c>
      <c r="N1104" s="260"/>
      <c r="O1104" s="260"/>
    </row>
    <row r="1105" spans="1:15" s="132" customFormat="1">
      <c r="A1105" s="132" t="s">
        <v>11729</v>
      </c>
      <c r="B1105" s="132" t="s">
        <v>11729</v>
      </c>
      <c r="D1105" s="132" t="s">
        <v>11728</v>
      </c>
      <c r="N1105" s="260"/>
      <c r="O1105" s="260"/>
    </row>
    <row r="1106" spans="1:15" s="132" customFormat="1">
      <c r="A1106" s="132" t="s">
        <v>11730</v>
      </c>
      <c r="B1106" s="132" t="s">
        <v>11730</v>
      </c>
      <c r="D1106" s="132" t="s">
        <v>11728</v>
      </c>
      <c r="N1106" s="260"/>
      <c r="O1106" s="260"/>
    </row>
    <row r="1107" spans="1:15" s="132" customFormat="1">
      <c r="A1107" s="132" t="s">
        <v>11731</v>
      </c>
      <c r="B1107" s="132" t="s">
        <v>11731</v>
      </c>
      <c r="D1107" s="132" t="s">
        <v>11728</v>
      </c>
      <c r="N1107" s="260"/>
      <c r="O1107" s="260"/>
    </row>
    <row r="1108" spans="1:15" s="132" customFormat="1">
      <c r="A1108" s="132" t="s">
        <v>11732</v>
      </c>
      <c r="B1108" s="132" t="s">
        <v>11732</v>
      </c>
      <c r="D1108" s="132" t="s">
        <v>11728</v>
      </c>
      <c r="N1108" s="260"/>
      <c r="O1108" s="260"/>
    </row>
    <row r="1109" spans="1:15" s="132" customFormat="1">
      <c r="A1109" s="132" t="s">
        <v>11733</v>
      </c>
      <c r="B1109" s="132" t="s">
        <v>11733</v>
      </c>
      <c r="D1109" s="132" t="s">
        <v>11728</v>
      </c>
      <c r="N1109" s="260"/>
      <c r="O1109" s="260"/>
    </row>
    <row r="1110" spans="1:15" s="132" customFormat="1">
      <c r="A1110" s="132" t="s">
        <v>11734</v>
      </c>
      <c r="B1110" s="132" t="s">
        <v>11734</v>
      </c>
      <c r="D1110" s="132" t="s">
        <v>11728</v>
      </c>
      <c r="N1110" s="260"/>
      <c r="O1110" s="260"/>
    </row>
    <row r="1111" spans="1:15" s="132" customFormat="1">
      <c r="A1111" s="132" t="s">
        <v>11735</v>
      </c>
      <c r="B1111" s="132" t="s">
        <v>11735</v>
      </c>
      <c r="D1111" s="132" t="s">
        <v>11728</v>
      </c>
      <c r="N1111" s="260"/>
      <c r="O1111" s="260"/>
    </row>
    <row r="1112" spans="1:15" s="132" customFormat="1">
      <c r="A1112" s="132" t="s">
        <v>11736</v>
      </c>
      <c r="B1112" s="132" t="s">
        <v>11736</v>
      </c>
      <c r="D1112" s="132" t="s">
        <v>11728</v>
      </c>
      <c r="N1112" s="260"/>
      <c r="O1112" s="260"/>
    </row>
    <row r="1113" spans="1:15" s="132" customFormat="1">
      <c r="A1113" s="132" t="s">
        <v>11737</v>
      </c>
      <c r="B1113" s="132" t="s">
        <v>11737</v>
      </c>
      <c r="D1113" s="132" t="s">
        <v>11728</v>
      </c>
      <c r="N1113" s="260"/>
      <c r="O1113" s="260"/>
    </row>
    <row r="1114" spans="1:15" s="132" customFormat="1">
      <c r="A1114" s="132" t="s">
        <v>11738</v>
      </c>
      <c r="B1114" s="132" t="s">
        <v>11738</v>
      </c>
      <c r="D1114" s="132" t="s">
        <v>11728</v>
      </c>
      <c r="N1114" s="260"/>
      <c r="O1114" s="260"/>
    </row>
    <row r="1115" spans="1:15" s="132" customFormat="1">
      <c r="A1115" s="132" t="s">
        <v>11739</v>
      </c>
      <c r="B1115" s="132" t="s">
        <v>11739</v>
      </c>
      <c r="D1115" s="132" t="s">
        <v>11728</v>
      </c>
      <c r="N1115" s="260"/>
      <c r="O1115" s="260"/>
    </row>
    <row r="1116" spans="1:15" s="132" customFormat="1">
      <c r="A1116" s="132" t="s">
        <v>11740</v>
      </c>
      <c r="B1116" s="132" t="s">
        <v>11740</v>
      </c>
      <c r="D1116" s="132" t="s">
        <v>11728</v>
      </c>
      <c r="N1116" s="260"/>
      <c r="O1116" s="260"/>
    </row>
    <row r="1117" spans="1:15" s="132" customFormat="1">
      <c r="A1117" s="132" t="s">
        <v>11741</v>
      </c>
      <c r="B1117" s="132" t="s">
        <v>11741</v>
      </c>
      <c r="D1117" s="132" t="s">
        <v>11728</v>
      </c>
      <c r="N1117" s="260"/>
      <c r="O1117" s="260"/>
    </row>
    <row r="1118" spans="1:15" s="132" customFormat="1">
      <c r="A1118" s="132" t="s">
        <v>11742</v>
      </c>
      <c r="B1118" s="132" t="s">
        <v>11742</v>
      </c>
      <c r="D1118" s="132" t="s">
        <v>11728</v>
      </c>
      <c r="N1118" s="260"/>
      <c r="O1118" s="260"/>
    </row>
    <row r="1119" spans="1:15" s="132" customFormat="1">
      <c r="A1119" s="132" t="s">
        <v>11743</v>
      </c>
      <c r="B1119" s="132" t="s">
        <v>11743</v>
      </c>
      <c r="D1119" s="132" t="s">
        <v>11728</v>
      </c>
      <c r="N1119" s="260"/>
      <c r="O1119" s="260"/>
    </row>
    <row r="1120" spans="1:15" s="132" customFormat="1">
      <c r="A1120" s="132" t="s">
        <v>11744</v>
      </c>
      <c r="B1120" s="132" t="s">
        <v>11744</v>
      </c>
      <c r="D1120" s="132" t="s">
        <v>11728</v>
      </c>
      <c r="N1120" s="260"/>
      <c r="O1120" s="260"/>
    </row>
    <row r="1121" spans="1:15" s="132" customFormat="1">
      <c r="A1121" s="132" t="s">
        <v>11745</v>
      </c>
      <c r="B1121" s="132" t="s">
        <v>11745</v>
      </c>
      <c r="D1121" s="132" t="s">
        <v>11728</v>
      </c>
      <c r="N1121" s="260"/>
      <c r="O1121" s="260"/>
    </row>
    <row r="1122" spans="1:15" s="132" customFormat="1">
      <c r="A1122" s="132" t="s">
        <v>11746</v>
      </c>
      <c r="B1122" s="132" t="s">
        <v>11746</v>
      </c>
      <c r="D1122" s="132" t="s">
        <v>11728</v>
      </c>
      <c r="N1122" s="260"/>
      <c r="O1122" s="260"/>
    </row>
    <row r="1123" spans="1:15" s="132" customFormat="1">
      <c r="A1123" s="132" t="s">
        <v>11747</v>
      </c>
      <c r="B1123" s="132" t="s">
        <v>11747</v>
      </c>
      <c r="D1123" s="132" t="s">
        <v>11728</v>
      </c>
      <c r="N1123" s="260"/>
      <c r="O1123" s="260"/>
    </row>
    <row r="1124" spans="1:15" s="132" customFormat="1">
      <c r="A1124" s="132" t="s">
        <v>11748</v>
      </c>
      <c r="B1124" s="132" t="s">
        <v>11748</v>
      </c>
      <c r="D1124" s="132" t="s">
        <v>11728</v>
      </c>
      <c r="N1124" s="260"/>
      <c r="O1124" s="260"/>
    </row>
    <row r="1125" spans="1:15" s="132" customFormat="1">
      <c r="A1125" s="132" t="s">
        <v>11749</v>
      </c>
      <c r="B1125" s="132" t="s">
        <v>11749</v>
      </c>
      <c r="D1125" s="132" t="s">
        <v>11728</v>
      </c>
      <c r="N1125" s="260"/>
      <c r="O1125" s="260"/>
    </row>
    <row r="1126" spans="1:15" s="132" customFormat="1">
      <c r="A1126" s="132" t="s">
        <v>11750</v>
      </c>
      <c r="B1126" s="132" t="s">
        <v>11750</v>
      </c>
      <c r="D1126" s="132" t="s">
        <v>11728</v>
      </c>
      <c r="N1126" s="260"/>
      <c r="O1126" s="260"/>
    </row>
    <row r="1127" spans="1:15" s="132" customFormat="1">
      <c r="A1127" s="132" t="s">
        <v>11751</v>
      </c>
      <c r="B1127" s="132" t="s">
        <v>11751</v>
      </c>
      <c r="D1127" s="132" t="s">
        <v>11728</v>
      </c>
      <c r="N1127" s="260"/>
      <c r="O1127" s="260"/>
    </row>
    <row r="1128" spans="1:15" s="132" customFormat="1">
      <c r="A1128" s="132" t="s">
        <v>11752</v>
      </c>
      <c r="B1128" s="132" t="s">
        <v>11752</v>
      </c>
      <c r="D1128" s="132" t="s">
        <v>11728</v>
      </c>
      <c r="N1128" s="260"/>
      <c r="O1128" s="260"/>
    </row>
    <row r="1129" spans="1:15" s="132" customFormat="1">
      <c r="A1129" s="132" t="s">
        <v>11753</v>
      </c>
      <c r="B1129" s="132" t="s">
        <v>11753</v>
      </c>
      <c r="D1129" s="132" t="s">
        <v>11728</v>
      </c>
      <c r="N1129" s="260"/>
      <c r="O1129" s="260"/>
    </row>
    <row r="1130" spans="1:15" s="132" customFormat="1">
      <c r="A1130" s="132" t="s">
        <v>11754</v>
      </c>
      <c r="B1130" s="132" t="s">
        <v>11754</v>
      </c>
      <c r="D1130" s="132" t="s">
        <v>11728</v>
      </c>
      <c r="N1130" s="260"/>
      <c r="O1130" s="260"/>
    </row>
    <row r="1131" spans="1:15" s="132" customFormat="1">
      <c r="A1131" s="132" t="s">
        <v>11755</v>
      </c>
      <c r="B1131" s="132" t="s">
        <v>11755</v>
      </c>
      <c r="D1131" s="132" t="s">
        <v>11728</v>
      </c>
      <c r="N1131" s="260"/>
      <c r="O1131" s="260"/>
    </row>
    <row r="1132" spans="1:15" s="132" customFormat="1">
      <c r="A1132" s="132" t="s">
        <v>11756</v>
      </c>
      <c r="B1132" s="132" t="s">
        <v>11756</v>
      </c>
      <c r="D1132" s="132" t="s">
        <v>11728</v>
      </c>
      <c r="N1132" s="260"/>
      <c r="O1132" s="260"/>
    </row>
    <row r="1133" spans="1:15" s="132" customFormat="1">
      <c r="A1133" s="132" t="s">
        <v>11757</v>
      </c>
      <c r="B1133" s="132" t="s">
        <v>11757</v>
      </c>
      <c r="D1133" s="132" t="s">
        <v>11728</v>
      </c>
      <c r="N1133" s="260"/>
      <c r="O1133" s="260"/>
    </row>
    <row r="1134" spans="1:15" s="132" customFormat="1">
      <c r="A1134" s="132" t="s">
        <v>11758</v>
      </c>
      <c r="B1134" s="132" t="s">
        <v>11758</v>
      </c>
      <c r="D1134" s="132" t="s">
        <v>11728</v>
      </c>
      <c r="N1134" s="260"/>
      <c r="O1134" s="260"/>
    </row>
    <row r="1135" spans="1:15" s="132" customFormat="1">
      <c r="A1135" s="132" t="s">
        <v>11759</v>
      </c>
      <c r="B1135" s="132" t="s">
        <v>11759</v>
      </c>
      <c r="D1135" s="132" t="s">
        <v>11728</v>
      </c>
      <c r="N1135" s="260"/>
      <c r="O1135" s="260"/>
    </row>
    <row r="1136" spans="1:15" s="132" customFormat="1">
      <c r="A1136" s="132" t="s">
        <v>11760</v>
      </c>
      <c r="B1136" s="132" t="s">
        <v>11760</v>
      </c>
      <c r="D1136" s="132" t="s">
        <v>11728</v>
      </c>
      <c r="N1136" s="260"/>
      <c r="O1136" s="260"/>
    </row>
    <row r="1137" spans="1:15" s="132" customFormat="1">
      <c r="A1137" s="132" t="s">
        <v>11761</v>
      </c>
      <c r="B1137" s="132" t="s">
        <v>11761</v>
      </c>
      <c r="D1137" s="132" t="s">
        <v>11728</v>
      </c>
      <c r="N1137" s="260"/>
      <c r="O1137" s="260"/>
    </row>
    <row r="1138" spans="1:15" s="132" customFormat="1">
      <c r="A1138" s="132" t="s">
        <v>11762</v>
      </c>
      <c r="B1138" s="132" t="s">
        <v>11762</v>
      </c>
      <c r="D1138" s="132" t="s">
        <v>11728</v>
      </c>
      <c r="N1138" s="260"/>
      <c r="O1138" s="260"/>
    </row>
    <row r="1139" spans="1:15" s="132" customFormat="1">
      <c r="A1139" s="132" t="s">
        <v>11763</v>
      </c>
      <c r="B1139" s="132" t="s">
        <v>11763</v>
      </c>
      <c r="D1139" s="132" t="s">
        <v>11728</v>
      </c>
      <c r="N1139" s="260"/>
      <c r="O1139" s="260"/>
    </row>
    <row r="1140" spans="1:15" s="132" customFormat="1">
      <c r="A1140" s="132" t="s">
        <v>11764</v>
      </c>
      <c r="B1140" s="132" t="s">
        <v>11764</v>
      </c>
      <c r="D1140" s="132" t="s">
        <v>11728</v>
      </c>
      <c r="N1140" s="260"/>
      <c r="O1140" s="260"/>
    </row>
    <row r="1141" spans="1:15" s="132" customFormat="1">
      <c r="A1141" s="132" t="s">
        <v>11765</v>
      </c>
      <c r="B1141" s="132" t="s">
        <v>11765</v>
      </c>
      <c r="D1141" s="132" t="s">
        <v>11728</v>
      </c>
      <c r="N1141" s="260"/>
      <c r="O1141" s="260"/>
    </row>
    <row r="1142" spans="1:15" s="132" customFormat="1">
      <c r="A1142" s="132" t="s">
        <v>11766</v>
      </c>
      <c r="B1142" s="132" t="s">
        <v>11766</v>
      </c>
      <c r="D1142" s="132" t="s">
        <v>11728</v>
      </c>
      <c r="N1142" s="260"/>
      <c r="O1142" s="260"/>
    </row>
    <row r="1143" spans="1:15" s="132" customFormat="1">
      <c r="A1143" s="132" t="s">
        <v>11767</v>
      </c>
      <c r="B1143" s="132" t="s">
        <v>11767</v>
      </c>
      <c r="D1143" s="132" t="s">
        <v>11728</v>
      </c>
      <c r="N1143" s="260"/>
      <c r="O1143" s="260"/>
    </row>
    <row r="1144" spans="1:15" s="132" customFormat="1">
      <c r="A1144" s="132" t="s">
        <v>11768</v>
      </c>
      <c r="B1144" s="132" t="s">
        <v>11768</v>
      </c>
      <c r="D1144" s="132" t="s">
        <v>11728</v>
      </c>
      <c r="N1144" s="260"/>
      <c r="O1144" s="260"/>
    </row>
    <row r="1145" spans="1:15" s="132" customFormat="1">
      <c r="A1145" s="132" t="s">
        <v>11769</v>
      </c>
      <c r="B1145" s="132" t="s">
        <v>11769</v>
      </c>
      <c r="D1145" s="132" t="s">
        <v>11728</v>
      </c>
      <c r="N1145" s="260"/>
      <c r="O1145" s="260"/>
    </row>
    <row r="1146" spans="1:15" s="132" customFormat="1">
      <c r="A1146" s="132" t="s">
        <v>11770</v>
      </c>
      <c r="B1146" s="132" t="s">
        <v>11770</v>
      </c>
      <c r="D1146" s="132" t="s">
        <v>11728</v>
      </c>
      <c r="N1146" s="260"/>
      <c r="O1146" s="260"/>
    </row>
    <row r="1147" spans="1:15" s="132" customFormat="1">
      <c r="A1147" s="132" t="s">
        <v>11771</v>
      </c>
      <c r="B1147" s="132" t="s">
        <v>11771</v>
      </c>
      <c r="D1147" s="132" t="s">
        <v>11728</v>
      </c>
      <c r="N1147" s="260"/>
      <c r="O1147" s="260"/>
    </row>
    <row r="1148" spans="1:15" s="132" customFormat="1">
      <c r="A1148" s="132" t="s">
        <v>11772</v>
      </c>
      <c r="B1148" s="132" t="s">
        <v>11772</v>
      </c>
      <c r="D1148" s="132" t="s">
        <v>11728</v>
      </c>
      <c r="N1148" s="260"/>
      <c r="O1148" s="260"/>
    </row>
    <row r="1149" spans="1:15" s="132" customFormat="1">
      <c r="A1149" s="132" t="s">
        <v>11773</v>
      </c>
      <c r="B1149" s="132" t="s">
        <v>11773</v>
      </c>
      <c r="D1149" s="132" t="s">
        <v>11728</v>
      </c>
      <c r="N1149" s="260"/>
      <c r="O1149" s="260"/>
    </row>
    <row r="1150" spans="1:15" s="132" customFormat="1">
      <c r="A1150" s="132" t="s">
        <v>11774</v>
      </c>
      <c r="B1150" s="132" t="s">
        <v>11774</v>
      </c>
      <c r="D1150" s="132" t="s">
        <v>11728</v>
      </c>
      <c r="N1150" s="260"/>
      <c r="O1150" s="260"/>
    </row>
    <row r="1151" spans="1:15" s="132" customFormat="1">
      <c r="A1151" s="132" t="s">
        <v>11775</v>
      </c>
      <c r="B1151" s="132" t="s">
        <v>11775</v>
      </c>
      <c r="D1151" s="132" t="s">
        <v>11728</v>
      </c>
      <c r="N1151" s="260"/>
      <c r="O1151" s="260"/>
    </row>
    <row r="1152" spans="1:15" s="132" customFormat="1">
      <c r="A1152" s="132" t="s">
        <v>11776</v>
      </c>
      <c r="B1152" s="132" t="s">
        <v>11776</v>
      </c>
      <c r="D1152" s="132" t="s">
        <v>11728</v>
      </c>
      <c r="N1152" s="260"/>
      <c r="O1152" s="260"/>
    </row>
    <row r="1153" spans="1:15" s="132" customFormat="1">
      <c r="A1153" s="132" t="s">
        <v>11777</v>
      </c>
      <c r="B1153" s="132" t="s">
        <v>11777</v>
      </c>
      <c r="D1153" s="132" t="s">
        <v>11728</v>
      </c>
      <c r="N1153" s="260"/>
      <c r="O1153" s="260"/>
    </row>
    <row r="1154" spans="1:15" s="132" customFormat="1">
      <c r="A1154" s="132" t="s">
        <v>11778</v>
      </c>
      <c r="B1154" s="132" t="s">
        <v>11778</v>
      </c>
      <c r="D1154" s="132" t="s">
        <v>11728</v>
      </c>
      <c r="N1154" s="260"/>
      <c r="O1154" s="260"/>
    </row>
    <row r="1155" spans="1:15" s="132" customFormat="1">
      <c r="A1155" s="132" t="s">
        <v>11779</v>
      </c>
      <c r="B1155" s="132" t="s">
        <v>11779</v>
      </c>
      <c r="D1155" s="132" t="s">
        <v>11728</v>
      </c>
      <c r="N1155" s="260"/>
      <c r="O1155" s="260"/>
    </row>
    <row r="1156" spans="1:15" s="132" customFormat="1">
      <c r="A1156" s="132" t="s">
        <v>11780</v>
      </c>
      <c r="B1156" s="132" t="s">
        <v>11780</v>
      </c>
      <c r="D1156" s="132" t="s">
        <v>11728</v>
      </c>
      <c r="N1156" s="260"/>
      <c r="O1156" s="260"/>
    </row>
    <row r="1157" spans="1:15" s="132" customFormat="1">
      <c r="A1157" s="132" t="s">
        <v>11781</v>
      </c>
      <c r="B1157" s="132" t="s">
        <v>11781</v>
      </c>
      <c r="D1157" s="132" t="s">
        <v>11728</v>
      </c>
      <c r="N1157" s="260"/>
      <c r="O1157" s="260"/>
    </row>
    <row r="1158" spans="1:15" s="132" customFormat="1">
      <c r="A1158" s="132" t="s">
        <v>11782</v>
      </c>
      <c r="B1158" s="132" t="s">
        <v>11782</v>
      </c>
      <c r="D1158" s="132" t="s">
        <v>11728</v>
      </c>
      <c r="N1158" s="260"/>
      <c r="O1158" s="260"/>
    </row>
    <row r="1159" spans="1:15" s="132" customFormat="1">
      <c r="A1159" s="132" t="s">
        <v>11783</v>
      </c>
      <c r="B1159" s="132" t="s">
        <v>11783</v>
      </c>
      <c r="D1159" s="132" t="s">
        <v>11728</v>
      </c>
      <c r="N1159" s="260"/>
      <c r="O1159" s="260"/>
    </row>
    <row r="1160" spans="1:15" s="132" customFormat="1">
      <c r="A1160" s="132" t="s">
        <v>11784</v>
      </c>
      <c r="B1160" s="132" t="s">
        <v>11784</v>
      </c>
      <c r="D1160" s="132" t="s">
        <v>11728</v>
      </c>
      <c r="N1160" s="260"/>
      <c r="O1160" s="260"/>
    </row>
    <row r="1161" spans="1:15" s="132" customFormat="1">
      <c r="A1161" s="132" t="s">
        <v>11785</v>
      </c>
      <c r="B1161" s="132" t="s">
        <v>11785</v>
      </c>
      <c r="D1161" s="132" t="s">
        <v>11728</v>
      </c>
      <c r="N1161" s="260"/>
      <c r="O1161" s="260"/>
    </row>
    <row r="1162" spans="1:15" s="132" customFormat="1">
      <c r="A1162" s="132" t="s">
        <v>11786</v>
      </c>
      <c r="B1162" s="132" t="s">
        <v>11786</v>
      </c>
      <c r="D1162" s="132" t="s">
        <v>11728</v>
      </c>
      <c r="N1162" s="260"/>
      <c r="O1162" s="260"/>
    </row>
    <row r="1163" spans="1:15" s="132" customFormat="1">
      <c r="A1163" s="132" t="s">
        <v>11787</v>
      </c>
      <c r="B1163" s="132" t="s">
        <v>11787</v>
      </c>
      <c r="D1163" s="132" t="s">
        <v>11728</v>
      </c>
      <c r="N1163" s="260"/>
      <c r="O1163" s="260"/>
    </row>
    <row r="1164" spans="1:15" s="132" customFormat="1">
      <c r="A1164" s="132" t="s">
        <v>11788</v>
      </c>
      <c r="B1164" s="132" t="s">
        <v>11788</v>
      </c>
      <c r="D1164" s="132" t="s">
        <v>11728</v>
      </c>
      <c r="N1164" s="260"/>
      <c r="O1164" s="260"/>
    </row>
    <row r="1165" spans="1:15" s="132" customFormat="1">
      <c r="A1165" s="132" t="s">
        <v>11789</v>
      </c>
      <c r="B1165" s="132" t="s">
        <v>11789</v>
      </c>
      <c r="D1165" s="132" t="s">
        <v>11728</v>
      </c>
      <c r="N1165" s="260"/>
      <c r="O1165" s="260"/>
    </row>
    <row r="1166" spans="1:15" s="132" customFormat="1">
      <c r="A1166" s="132" t="s">
        <v>11790</v>
      </c>
      <c r="B1166" s="132" t="s">
        <v>11790</v>
      </c>
      <c r="D1166" s="132" t="s">
        <v>11728</v>
      </c>
      <c r="N1166" s="260"/>
      <c r="O1166" s="260"/>
    </row>
    <row r="1167" spans="1:15" s="132" customFormat="1">
      <c r="A1167" s="132" t="s">
        <v>11791</v>
      </c>
      <c r="B1167" s="132" t="s">
        <v>11791</v>
      </c>
      <c r="D1167" s="132" t="s">
        <v>11728</v>
      </c>
      <c r="N1167" s="260"/>
      <c r="O1167" s="260"/>
    </row>
    <row r="1168" spans="1:15" s="132" customFormat="1">
      <c r="A1168" s="132" t="s">
        <v>11792</v>
      </c>
      <c r="B1168" s="132" t="s">
        <v>11792</v>
      </c>
      <c r="D1168" s="132" t="s">
        <v>11728</v>
      </c>
      <c r="N1168" s="260"/>
      <c r="O1168" s="260"/>
    </row>
    <row r="1169" spans="1:15" s="132" customFormat="1">
      <c r="A1169" s="132" t="s">
        <v>11793</v>
      </c>
      <c r="B1169" s="132" t="s">
        <v>11793</v>
      </c>
      <c r="D1169" s="132" t="s">
        <v>11728</v>
      </c>
      <c r="N1169" s="260"/>
      <c r="O1169" s="260"/>
    </row>
    <row r="1170" spans="1:15" s="132" customFormat="1">
      <c r="A1170" s="132" t="s">
        <v>11794</v>
      </c>
      <c r="B1170" s="132" t="s">
        <v>11794</v>
      </c>
      <c r="D1170" s="132" t="s">
        <v>11728</v>
      </c>
      <c r="N1170" s="260"/>
      <c r="O1170" s="260"/>
    </row>
    <row r="1171" spans="1:15" s="132" customFormat="1">
      <c r="A1171" s="132" t="s">
        <v>11795</v>
      </c>
      <c r="B1171" s="132" t="s">
        <v>11795</v>
      </c>
      <c r="D1171" s="132" t="s">
        <v>11728</v>
      </c>
      <c r="N1171" s="260"/>
      <c r="O1171" s="260"/>
    </row>
    <row r="1172" spans="1:15" s="132" customFormat="1">
      <c r="A1172" s="132" t="s">
        <v>11796</v>
      </c>
      <c r="B1172" s="132" t="s">
        <v>11796</v>
      </c>
      <c r="D1172" s="132" t="s">
        <v>11728</v>
      </c>
      <c r="N1172" s="260"/>
      <c r="O1172" s="260"/>
    </row>
    <row r="1173" spans="1:15" s="132" customFormat="1">
      <c r="A1173" s="132" t="s">
        <v>11797</v>
      </c>
      <c r="B1173" s="132" t="s">
        <v>11797</v>
      </c>
      <c r="D1173" s="132" t="s">
        <v>11728</v>
      </c>
      <c r="N1173" s="260"/>
      <c r="O1173" s="260"/>
    </row>
    <row r="1174" spans="1:15" s="132" customFormat="1">
      <c r="A1174" s="132" t="s">
        <v>11798</v>
      </c>
      <c r="B1174" s="132" t="s">
        <v>11798</v>
      </c>
      <c r="D1174" s="132" t="s">
        <v>11728</v>
      </c>
      <c r="N1174" s="260"/>
      <c r="O1174" s="260"/>
    </row>
    <row r="1175" spans="1:15" s="132" customFormat="1">
      <c r="A1175" s="132" t="s">
        <v>11799</v>
      </c>
      <c r="B1175" s="132" t="s">
        <v>11799</v>
      </c>
      <c r="D1175" s="132" t="s">
        <v>11728</v>
      </c>
      <c r="N1175" s="260"/>
      <c r="O1175" s="260"/>
    </row>
    <row r="1176" spans="1:15" s="132" customFormat="1">
      <c r="A1176" s="132" t="s">
        <v>11800</v>
      </c>
      <c r="B1176" s="132" t="s">
        <v>11800</v>
      </c>
      <c r="D1176" s="132" t="s">
        <v>11728</v>
      </c>
      <c r="N1176" s="260"/>
      <c r="O1176" s="260"/>
    </row>
    <row r="1177" spans="1:15" s="132" customFormat="1">
      <c r="A1177" s="132" t="s">
        <v>11801</v>
      </c>
      <c r="B1177" s="132" t="s">
        <v>11801</v>
      </c>
      <c r="D1177" s="132" t="s">
        <v>11728</v>
      </c>
      <c r="N1177" s="260"/>
      <c r="O1177" s="260"/>
    </row>
    <row r="1178" spans="1:15" s="132" customFormat="1">
      <c r="A1178" s="132" t="s">
        <v>11802</v>
      </c>
      <c r="B1178" s="132" t="s">
        <v>11802</v>
      </c>
      <c r="D1178" s="132" t="s">
        <v>11728</v>
      </c>
      <c r="N1178" s="260"/>
      <c r="O1178" s="260"/>
    </row>
    <row r="1179" spans="1:15" s="132" customFormat="1">
      <c r="A1179" s="132" t="s">
        <v>11803</v>
      </c>
      <c r="B1179" s="132" t="s">
        <v>11803</v>
      </c>
      <c r="D1179" s="132" t="s">
        <v>11728</v>
      </c>
      <c r="N1179" s="260"/>
      <c r="O1179" s="260"/>
    </row>
    <row r="1180" spans="1:15" s="132" customFormat="1">
      <c r="A1180" s="132" t="s">
        <v>11804</v>
      </c>
      <c r="B1180" s="132" t="s">
        <v>11804</v>
      </c>
      <c r="D1180" s="132" t="s">
        <v>11728</v>
      </c>
      <c r="N1180" s="260"/>
      <c r="O1180" s="260"/>
    </row>
    <row r="1181" spans="1:15" s="132" customFormat="1">
      <c r="A1181" s="132" t="s">
        <v>11805</v>
      </c>
      <c r="B1181" s="132" t="s">
        <v>11805</v>
      </c>
      <c r="D1181" s="132" t="s">
        <v>11728</v>
      </c>
      <c r="N1181" s="260"/>
      <c r="O1181" s="260"/>
    </row>
    <row r="1182" spans="1:15" s="132" customFormat="1">
      <c r="A1182" s="132" t="s">
        <v>11806</v>
      </c>
      <c r="B1182" s="132" t="s">
        <v>11806</v>
      </c>
      <c r="D1182" s="132" t="s">
        <v>11728</v>
      </c>
      <c r="N1182" s="260"/>
      <c r="O1182" s="260"/>
    </row>
    <row r="1183" spans="1:15" s="132" customFormat="1">
      <c r="A1183" s="132" t="s">
        <v>11807</v>
      </c>
      <c r="B1183" s="132" t="s">
        <v>11807</v>
      </c>
      <c r="D1183" s="132" t="s">
        <v>11728</v>
      </c>
      <c r="N1183" s="260"/>
      <c r="O1183" s="260"/>
    </row>
    <row r="1184" spans="1:15" s="132" customFormat="1">
      <c r="A1184" s="132" t="s">
        <v>11808</v>
      </c>
      <c r="B1184" s="132" t="s">
        <v>11808</v>
      </c>
      <c r="D1184" s="132" t="s">
        <v>11728</v>
      </c>
      <c r="N1184" s="260"/>
      <c r="O1184" s="260"/>
    </row>
    <row r="1185" spans="1:15" s="132" customFormat="1">
      <c r="A1185" s="132" t="s">
        <v>11809</v>
      </c>
      <c r="B1185" s="132" t="s">
        <v>11809</v>
      </c>
      <c r="D1185" s="132" t="s">
        <v>11728</v>
      </c>
      <c r="N1185" s="260"/>
      <c r="O1185" s="260"/>
    </row>
    <row r="1186" spans="1:15" s="132" customFormat="1">
      <c r="A1186" s="132" t="s">
        <v>11810</v>
      </c>
      <c r="B1186" s="132" t="s">
        <v>11810</v>
      </c>
      <c r="D1186" s="132" t="s">
        <v>11728</v>
      </c>
      <c r="N1186" s="260"/>
      <c r="O1186" s="260"/>
    </row>
    <row r="1187" spans="1:15" s="132" customFormat="1">
      <c r="A1187" s="132" t="s">
        <v>11811</v>
      </c>
      <c r="B1187" s="132" t="s">
        <v>11811</v>
      </c>
      <c r="D1187" s="132" t="s">
        <v>11728</v>
      </c>
      <c r="N1187" s="260"/>
      <c r="O1187" s="260"/>
    </row>
    <row r="1188" spans="1:15" s="132" customFormat="1">
      <c r="A1188" s="132" t="s">
        <v>11812</v>
      </c>
      <c r="B1188" s="132" t="s">
        <v>11812</v>
      </c>
      <c r="D1188" s="132" t="s">
        <v>11728</v>
      </c>
      <c r="N1188" s="260"/>
      <c r="O1188" s="260"/>
    </row>
    <row r="1189" spans="1:15" s="132" customFormat="1">
      <c r="A1189" s="132" t="s">
        <v>11813</v>
      </c>
      <c r="B1189" s="132" t="s">
        <v>11813</v>
      </c>
      <c r="D1189" s="132" t="s">
        <v>11728</v>
      </c>
      <c r="N1189" s="260"/>
      <c r="O1189" s="260"/>
    </row>
    <row r="1190" spans="1:15" s="132" customFormat="1">
      <c r="A1190" s="132" t="s">
        <v>11814</v>
      </c>
      <c r="B1190" s="132" t="s">
        <v>11814</v>
      </c>
      <c r="D1190" s="132" t="s">
        <v>11728</v>
      </c>
      <c r="N1190" s="260"/>
      <c r="O1190" s="260"/>
    </row>
    <row r="1191" spans="1:15" s="132" customFormat="1">
      <c r="A1191" s="132" t="s">
        <v>11815</v>
      </c>
      <c r="B1191" s="132" t="s">
        <v>11815</v>
      </c>
      <c r="D1191" s="132" t="s">
        <v>11728</v>
      </c>
      <c r="N1191" s="260"/>
      <c r="O1191" s="260"/>
    </row>
    <row r="1192" spans="1:15" s="132" customFormat="1">
      <c r="A1192" s="132" t="s">
        <v>11816</v>
      </c>
      <c r="B1192" s="132" t="s">
        <v>11816</v>
      </c>
      <c r="D1192" s="132" t="s">
        <v>11728</v>
      </c>
      <c r="N1192" s="260"/>
      <c r="O1192" s="260"/>
    </row>
    <row r="1193" spans="1:15" s="132" customFormat="1">
      <c r="A1193" s="132" t="s">
        <v>11817</v>
      </c>
      <c r="B1193" s="132" t="s">
        <v>11817</v>
      </c>
      <c r="D1193" s="132" t="s">
        <v>11728</v>
      </c>
      <c r="N1193" s="260">
        <v>1795.22</v>
      </c>
      <c r="O1193" s="260">
        <v>507990.06</v>
      </c>
    </row>
    <row r="1194" spans="1:15" s="132" customFormat="1">
      <c r="A1194" s="132" t="s">
        <v>11818</v>
      </c>
      <c r="B1194" s="132" t="s">
        <v>11818</v>
      </c>
      <c r="D1194" s="132" t="s">
        <v>11728</v>
      </c>
      <c r="N1194" s="260">
        <v>1795.22</v>
      </c>
      <c r="O1194" s="260">
        <v>507990.06</v>
      </c>
    </row>
    <row r="1195" spans="1:15" s="132" customFormat="1">
      <c r="A1195" s="132" t="s">
        <v>11819</v>
      </c>
      <c r="B1195" s="132" t="s">
        <v>11819</v>
      </c>
      <c r="D1195" s="132" t="s">
        <v>11728</v>
      </c>
      <c r="N1195" s="260">
        <v>1795.22</v>
      </c>
      <c r="O1195" s="260">
        <v>507990.06</v>
      </c>
    </row>
    <row r="1196" spans="1:15" s="132" customFormat="1">
      <c r="A1196" s="132" t="s">
        <v>11820</v>
      </c>
      <c r="B1196" s="132" t="s">
        <v>11820</v>
      </c>
      <c r="D1196" s="132" t="s">
        <v>11728</v>
      </c>
      <c r="N1196" s="260">
        <v>1795.22</v>
      </c>
      <c r="O1196" s="260">
        <v>507990.06</v>
      </c>
    </row>
    <row r="1197" spans="1:15" s="132" customFormat="1">
      <c r="A1197" s="132" t="s">
        <v>11821</v>
      </c>
      <c r="B1197" s="132" t="s">
        <v>11821</v>
      </c>
      <c r="D1197" s="132" t="s">
        <v>11728</v>
      </c>
      <c r="N1197" s="260"/>
      <c r="O1197" s="260"/>
    </row>
    <row r="1198" spans="1:15" s="132" customFormat="1">
      <c r="A1198" s="132" t="s">
        <v>11822</v>
      </c>
      <c r="B1198" s="132" t="s">
        <v>11822</v>
      </c>
      <c r="D1198" s="132" t="s">
        <v>11728</v>
      </c>
      <c r="N1198" s="260">
        <v>6012.18</v>
      </c>
      <c r="O1198" s="260">
        <v>507990.06</v>
      </c>
    </row>
    <row r="1199" spans="1:15" s="132" customFormat="1">
      <c r="A1199" s="132" t="s">
        <v>11823</v>
      </c>
      <c r="B1199" s="132" t="s">
        <v>11823</v>
      </c>
      <c r="D1199" s="132" t="s">
        <v>11728</v>
      </c>
      <c r="N1199" s="260">
        <v>6012.18</v>
      </c>
      <c r="O1199" s="260">
        <v>507990.06</v>
      </c>
    </row>
    <row r="1200" spans="1:15" s="132" customFormat="1">
      <c r="A1200" s="132" t="s">
        <v>11824</v>
      </c>
      <c r="B1200" s="132" t="s">
        <v>11824</v>
      </c>
      <c r="D1200" s="132" t="s">
        <v>11728</v>
      </c>
      <c r="N1200" s="260"/>
      <c r="O1200" s="260"/>
    </row>
    <row r="1201" spans="1:15" s="132" customFormat="1">
      <c r="A1201" s="132" t="s">
        <v>11825</v>
      </c>
      <c r="B1201" s="132" t="s">
        <v>11825</v>
      </c>
      <c r="D1201" s="132" t="s">
        <v>11728</v>
      </c>
      <c r="N1201" s="260"/>
      <c r="O1201" s="260"/>
    </row>
    <row r="1202" spans="1:15" s="132" customFormat="1">
      <c r="A1202" s="132" t="s">
        <v>11826</v>
      </c>
      <c r="B1202" s="132" t="s">
        <v>11826</v>
      </c>
      <c r="D1202" s="132" t="s">
        <v>11728</v>
      </c>
      <c r="N1202" s="260"/>
      <c r="O1202" s="260"/>
    </row>
    <row r="1203" spans="1:15" s="132" customFormat="1">
      <c r="A1203" s="132" t="s">
        <v>11827</v>
      </c>
      <c r="B1203" s="132" t="s">
        <v>11827</v>
      </c>
      <c r="D1203" s="132" t="s">
        <v>11728</v>
      </c>
      <c r="N1203" s="260"/>
      <c r="O1203" s="260"/>
    </row>
    <row r="1204" spans="1:15" s="132" customFormat="1">
      <c r="A1204" s="132" t="s">
        <v>11828</v>
      </c>
      <c r="B1204" s="132" t="s">
        <v>11828</v>
      </c>
      <c r="D1204" s="132" t="s">
        <v>11728</v>
      </c>
      <c r="N1204" s="260"/>
      <c r="O1204" s="260"/>
    </row>
    <row r="1205" spans="1:15" s="132" customFormat="1">
      <c r="A1205" s="132" t="s">
        <v>11829</v>
      </c>
      <c r="B1205" s="132" t="s">
        <v>11829</v>
      </c>
      <c r="D1205" s="132" t="s">
        <v>11728</v>
      </c>
      <c r="N1205" s="260"/>
      <c r="O1205" s="260"/>
    </row>
    <row r="1206" spans="1:15" s="132" customFormat="1">
      <c r="A1206" s="132" t="s">
        <v>11830</v>
      </c>
      <c r="B1206" s="132" t="s">
        <v>11830</v>
      </c>
      <c r="D1206" s="132" t="s">
        <v>11728</v>
      </c>
      <c r="N1206" s="260">
        <v>6012.18</v>
      </c>
      <c r="O1206" s="260">
        <v>507990.06</v>
      </c>
    </row>
    <row r="1207" spans="1:15" s="132" customFormat="1">
      <c r="A1207" s="132" t="s">
        <v>11831</v>
      </c>
      <c r="B1207" s="132" t="s">
        <v>11831</v>
      </c>
      <c r="D1207" s="132" t="s">
        <v>11728</v>
      </c>
      <c r="N1207" s="260"/>
      <c r="O1207" s="260"/>
    </row>
    <row r="1208" spans="1:15" s="132" customFormat="1">
      <c r="A1208" s="132" t="s">
        <v>11832</v>
      </c>
      <c r="B1208" s="132" t="s">
        <v>11832</v>
      </c>
      <c r="D1208" s="132" t="s">
        <v>11728</v>
      </c>
      <c r="N1208" s="260"/>
      <c r="O1208" s="260"/>
    </row>
    <row r="1209" spans="1:15" s="132" customFormat="1">
      <c r="A1209" s="132" t="s">
        <v>11833</v>
      </c>
      <c r="B1209" s="132" t="s">
        <v>11833</v>
      </c>
      <c r="D1209" s="132" t="s">
        <v>11728</v>
      </c>
      <c r="N1209" s="260"/>
      <c r="O1209" s="260"/>
    </row>
    <row r="1210" spans="1:15" s="132" customFormat="1">
      <c r="A1210" s="132" t="s">
        <v>11834</v>
      </c>
      <c r="B1210" s="132" t="s">
        <v>11834</v>
      </c>
      <c r="D1210" s="132" t="s">
        <v>11728</v>
      </c>
      <c r="N1210" s="260"/>
      <c r="O1210" s="260"/>
    </row>
    <row r="1211" spans="1:15" s="132" customFormat="1">
      <c r="A1211" s="132" t="s">
        <v>11835</v>
      </c>
      <c r="B1211" s="132" t="s">
        <v>11835</v>
      </c>
      <c r="D1211" s="132" t="s">
        <v>11728</v>
      </c>
      <c r="N1211" s="260"/>
      <c r="O1211" s="260"/>
    </row>
    <row r="1212" spans="1:15" s="132" customFormat="1">
      <c r="A1212" s="132" t="s">
        <v>11836</v>
      </c>
      <c r="B1212" s="132" t="s">
        <v>11836</v>
      </c>
      <c r="D1212" s="132" t="s">
        <v>11728</v>
      </c>
      <c r="N1212" s="260"/>
      <c r="O1212" s="260"/>
    </row>
    <row r="1213" spans="1:15" s="132" customFormat="1">
      <c r="A1213" s="132" t="s">
        <v>11837</v>
      </c>
      <c r="B1213" s="132" t="s">
        <v>11837</v>
      </c>
      <c r="D1213" s="132" t="s">
        <v>11728</v>
      </c>
      <c r="N1213" s="260"/>
      <c r="O1213" s="260"/>
    </row>
    <row r="1214" spans="1:15" s="132" customFormat="1">
      <c r="A1214" s="132" t="s">
        <v>11838</v>
      </c>
      <c r="B1214" s="132" t="s">
        <v>11838</v>
      </c>
      <c r="D1214" s="132" t="s">
        <v>11728</v>
      </c>
      <c r="N1214" s="260"/>
      <c r="O1214" s="260"/>
    </row>
    <row r="1215" spans="1:15" s="132" customFormat="1">
      <c r="A1215" s="132" t="s">
        <v>11839</v>
      </c>
      <c r="B1215" s="132" t="s">
        <v>11839</v>
      </c>
      <c r="D1215" s="132" t="s">
        <v>11728</v>
      </c>
      <c r="N1215" s="260"/>
      <c r="O1215" s="260"/>
    </row>
    <row r="1216" spans="1:15" s="132" customFormat="1">
      <c r="A1216" s="132" t="s">
        <v>11840</v>
      </c>
      <c r="B1216" s="132" t="s">
        <v>11840</v>
      </c>
      <c r="D1216" s="132" t="s">
        <v>11841</v>
      </c>
      <c r="N1216" s="260"/>
      <c r="O1216" s="260"/>
    </row>
    <row r="1217" spans="1:15" s="132" customFormat="1">
      <c r="A1217" s="132" t="s">
        <v>11842</v>
      </c>
      <c r="B1217" s="132" t="s">
        <v>11842</v>
      </c>
      <c r="D1217" s="132" t="s">
        <v>11841</v>
      </c>
      <c r="N1217" s="260"/>
      <c r="O1217" s="260"/>
    </row>
    <row r="1218" spans="1:15" s="132" customFormat="1">
      <c r="A1218" s="132" t="s">
        <v>11843</v>
      </c>
      <c r="B1218" s="132" t="s">
        <v>11843</v>
      </c>
      <c r="D1218" s="132" t="s">
        <v>11844</v>
      </c>
      <c r="N1218" s="260">
        <v>4819.38</v>
      </c>
      <c r="O1218" s="260">
        <v>650646.96</v>
      </c>
    </row>
    <row r="1219" spans="1:15" s="132" customFormat="1">
      <c r="A1219" s="132" t="s">
        <v>11845</v>
      </c>
      <c r="B1219" s="132" t="s">
        <v>11845</v>
      </c>
      <c r="D1219" s="132" t="s">
        <v>11844</v>
      </c>
      <c r="N1219" s="260">
        <v>963.88</v>
      </c>
      <c r="O1219" s="260">
        <v>650646.96</v>
      </c>
    </row>
    <row r="1220" spans="1:15" s="132" customFormat="1">
      <c r="A1220" s="132" t="s">
        <v>11846</v>
      </c>
      <c r="B1220" s="132" t="s">
        <v>11846</v>
      </c>
      <c r="D1220" s="132" t="s">
        <v>11844</v>
      </c>
      <c r="N1220" s="260">
        <v>4819.38</v>
      </c>
      <c r="O1220" s="260">
        <v>650646.96</v>
      </c>
    </row>
    <row r="1221" spans="1:15" s="132" customFormat="1">
      <c r="A1221" s="132" t="s">
        <v>11847</v>
      </c>
      <c r="B1221" s="132" t="s">
        <v>11847</v>
      </c>
      <c r="D1221" s="132" t="s">
        <v>11848</v>
      </c>
      <c r="N1221" s="260"/>
      <c r="O1221" s="260"/>
    </row>
    <row r="1222" spans="1:15" s="132" customFormat="1">
      <c r="A1222" s="132" t="s">
        <v>11849</v>
      </c>
      <c r="B1222" s="132" t="s">
        <v>11849</v>
      </c>
      <c r="D1222" s="132" t="s">
        <v>11848</v>
      </c>
      <c r="N1222" s="260"/>
      <c r="O1222" s="260"/>
    </row>
    <row r="1223" spans="1:15" s="132" customFormat="1">
      <c r="A1223" s="132" t="s">
        <v>11850</v>
      </c>
      <c r="B1223" s="132" t="s">
        <v>11850</v>
      </c>
      <c r="D1223" s="132" t="s">
        <v>11848</v>
      </c>
      <c r="N1223" s="260"/>
      <c r="O1223" s="260"/>
    </row>
    <row r="1224" spans="1:15" s="132" customFormat="1">
      <c r="A1224" s="132" t="s">
        <v>11851</v>
      </c>
      <c r="B1224" s="132" t="s">
        <v>11851</v>
      </c>
      <c r="D1224" s="132" t="s">
        <v>11848</v>
      </c>
      <c r="N1224" s="260"/>
      <c r="O1224" s="260"/>
    </row>
    <row r="1225" spans="1:15" s="132" customFormat="1">
      <c r="A1225" s="132" t="s">
        <v>11852</v>
      </c>
      <c r="B1225" s="132" t="s">
        <v>11852</v>
      </c>
      <c r="D1225" s="132" t="s">
        <v>11848</v>
      </c>
      <c r="N1225" s="260"/>
      <c r="O1225" s="260"/>
    </row>
    <row r="1226" spans="1:15" s="132" customFormat="1">
      <c r="A1226" s="132" t="s">
        <v>11853</v>
      </c>
      <c r="B1226" s="132" t="s">
        <v>11853</v>
      </c>
      <c r="D1226" s="132" t="s">
        <v>11848</v>
      </c>
      <c r="N1226" s="260"/>
      <c r="O1226" s="260"/>
    </row>
    <row r="1227" spans="1:15" s="132" customFormat="1">
      <c r="A1227" s="132" t="s">
        <v>11854</v>
      </c>
      <c r="B1227" s="132" t="s">
        <v>11854</v>
      </c>
      <c r="D1227" s="132" t="s">
        <v>11848</v>
      </c>
      <c r="N1227" s="260"/>
      <c r="O1227" s="260"/>
    </row>
    <row r="1228" spans="1:15" s="132" customFormat="1">
      <c r="A1228" s="132" t="s">
        <v>11855</v>
      </c>
      <c r="B1228" s="132" t="s">
        <v>11855</v>
      </c>
      <c r="D1228" s="132" t="s">
        <v>11848</v>
      </c>
      <c r="N1228" s="260"/>
      <c r="O1228" s="260"/>
    </row>
    <row r="1229" spans="1:15" s="132" customFormat="1">
      <c r="A1229" s="132" t="s">
        <v>11856</v>
      </c>
      <c r="B1229" s="132" t="s">
        <v>11856</v>
      </c>
      <c r="D1229" s="132" t="s">
        <v>11848</v>
      </c>
      <c r="N1229" s="260"/>
      <c r="O1229" s="260"/>
    </row>
    <row r="1230" spans="1:15" s="132" customFormat="1">
      <c r="A1230" s="132" t="s">
        <v>11857</v>
      </c>
      <c r="B1230" s="132" t="s">
        <v>11857</v>
      </c>
      <c r="D1230" s="132" t="s">
        <v>11848</v>
      </c>
      <c r="N1230" s="260"/>
      <c r="O1230" s="260"/>
    </row>
    <row r="1231" spans="1:15" s="132" customFormat="1">
      <c r="A1231" s="132" t="s">
        <v>11858</v>
      </c>
      <c r="B1231" s="132" t="s">
        <v>11858</v>
      </c>
      <c r="D1231" s="132" t="s">
        <v>11848</v>
      </c>
      <c r="N1231" s="260"/>
      <c r="O1231" s="260"/>
    </row>
    <row r="1232" spans="1:15" s="132" customFormat="1">
      <c r="A1232" s="132" t="s">
        <v>11859</v>
      </c>
      <c r="B1232" s="132" t="s">
        <v>11859</v>
      </c>
      <c r="D1232" s="132" t="s">
        <v>11848</v>
      </c>
      <c r="N1232" s="260"/>
      <c r="O1232" s="260"/>
    </row>
    <row r="1233" spans="1:15" s="132" customFormat="1">
      <c r="A1233" s="132" t="s">
        <v>11860</v>
      </c>
      <c r="B1233" s="132" t="s">
        <v>11860</v>
      </c>
      <c r="D1233" s="132" t="s">
        <v>11848</v>
      </c>
      <c r="N1233" s="260"/>
      <c r="O1233" s="260"/>
    </row>
    <row r="1234" spans="1:15" s="132" customFormat="1">
      <c r="A1234" s="132" t="s">
        <v>11861</v>
      </c>
      <c r="B1234" s="132" t="s">
        <v>11861</v>
      </c>
      <c r="D1234" s="132" t="s">
        <v>11848</v>
      </c>
      <c r="N1234" s="260"/>
      <c r="O1234" s="260"/>
    </row>
    <row r="1235" spans="1:15" s="132" customFormat="1">
      <c r="A1235" s="132" t="s">
        <v>11862</v>
      </c>
      <c r="B1235" s="132" t="s">
        <v>11862</v>
      </c>
      <c r="D1235" s="132" t="s">
        <v>11848</v>
      </c>
      <c r="N1235" s="260"/>
      <c r="O1235" s="260"/>
    </row>
    <row r="1236" spans="1:15" s="132" customFormat="1">
      <c r="A1236" s="132" t="s">
        <v>11863</v>
      </c>
      <c r="B1236" s="132" t="s">
        <v>11863</v>
      </c>
      <c r="D1236" s="132" t="s">
        <v>11848</v>
      </c>
      <c r="N1236" s="260"/>
      <c r="O1236" s="260"/>
    </row>
    <row r="1237" spans="1:15" s="132" customFormat="1">
      <c r="A1237" s="132" t="s">
        <v>11864</v>
      </c>
      <c r="B1237" s="132" t="s">
        <v>11864</v>
      </c>
      <c r="D1237" s="132" t="s">
        <v>11848</v>
      </c>
      <c r="N1237" s="260"/>
      <c r="O1237" s="260"/>
    </row>
    <row r="1238" spans="1:15" s="132" customFormat="1">
      <c r="A1238" s="132" t="s">
        <v>11865</v>
      </c>
      <c r="B1238" s="132" t="s">
        <v>11865</v>
      </c>
      <c r="D1238" s="132" t="s">
        <v>11848</v>
      </c>
      <c r="N1238" s="260"/>
      <c r="O1238" s="260"/>
    </row>
    <row r="1239" spans="1:15" s="132" customFormat="1">
      <c r="A1239" s="132" t="s">
        <v>11866</v>
      </c>
      <c r="B1239" s="132" t="s">
        <v>11866</v>
      </c>
      <c r="C1239" s="132" t="s">
        <v>7895</v>
      </c>
      <c r="D1239" s="132" t="s">
        <v>10766</v>
      </c>
      <c r="E1239" s="132" t="s">
        <v>10936</v>
      </c>
      <c r="F1239" s="132" t="s">
        <v>11867</v>
      </c>
      <c r="N1239" s="260"/>
      <c r="O1239" s="260"/>
    </row>
    <row r="1240" spans="1:15" s="132" customFormat="1">
      <c r="A1240" s="132" t="s">
        <v>11868</v>
      </c>
      <c r="B1240" s="132" t="s">
        <v>11868</v>
      </c>
      <c r="C1240" s="132" t="s">
        <v>7895</v>
      </c>
      <c r="D1240" s="132" t="s">
        <v>10159</v>
      </c>
      <c r="E1240" s="132" t="s">
        <v>10991</v>
      </c>
      <c r="F1240" s="132" t="s">
        <v>11869</v>
      </c>
      <c r="N1240" s="260"/>
      <c r="O1240" s="260"/>
    </row>
    <row r="1241" spans="1:15" s="132" customFormat="1">
      <c r="A1241" s="132" t="s">
        <v>11870</v>
      </c>
      <c r="B1241" s="132" t="s">
        <v>11870</v>
      </c>
      <c r="C1241" s="132" t="s">
        <v>7895</v>
      </c>
      <c r="D1241" s="132" t="s">
        <v>10766</v>
      </c>
      <c r="E1241" s="132" t="s">
        <v>10936</v>
      </c>
      <c r="F1241" s="132" t="s">
        <v>11871</v>
      </c>
      <c r="N1241" s="260"/>
      <c r="O1241" s="260"/>
    </row>
    <row r="1242" spans="1:15" s="132" customFormat="1">
      <c r="A1242" s="132" t="s">
        <v>11872</v>
      </c>
      <c r="B1242" s="132" t="s">
        <v>11872</v>
      </c>
      <c r="C1242" s="132" t="s">
        <v>7895</v>
      </c>
      <c r="D1242" s="132" t="s">
        <v>10159</v>
      </c>
      <c r="E1242" s="132" t="s">
        <v>10991</v>
      </c>
      <c r="F1242" s="132" t="s">
        <v>11873</v>
      </c>
      <c r="N1242" s="260"/>
      <c r="O1242" s="260"/>
    </row>
    <row r="1243" spans="1:15" s="132" customFormat="1">
      <c r="A1243" s="132" t="s">
        <v>11874</v>
      </c>
      <c r="B1243" s="132" t="s">
        <v>11874</v>
      </c>
      <c r="C1243" s="132" t="s">
        <v>7895</v>
      </c>
      <c r="D1243" s="132" t="s">
        <v>10766</v>
      </c>
      <c r="E1243" s="132" t="s">
        <v>11875</v>
      </c>
      <c r="F1243" s="132" t="s">
        <v>11876</v>
      </c>
      <c r="N1243" s="260"/>
      <c r="O1243" s="260"/>
    </row>
    <row r="1244" spans="1:15" s="132" customFormat="1">
      <c r="A1244" s="132" t="s">
        <v>11877</v>
      </c>
      <c r="B1244" s="132" t="s">
        <v>11877</v>
      </c>
      <c r="C1244" s="132" t="s">
        <v>7895</v>
      </c>
      <c r="D1244" s="132" t="s">
        <v>10766</v>
      </c>
      <c r="E1244" s="132" t="s">
        <v>11875</v>
      </c>
      <c r="F1244" s="132" t="s">
        <v>11878</v>
      </c>
      <c r="N1244" s="260"/>
      <c r="O1244" s="260"/>
    </row>
    <row r="1245" spans="1:15" s="132" customFormat="1">
      <c r="A1245" s="132" t="s">
        <v>11879</v>
      </c>
      <c r="B1245" s="132" t="s">
        <v>11879</v>
      </c>
      <c r="C1245" s="132" t="s">
        <v>7895</v>
      </c>
      <c r="D1245" s="132" t="s">
        <v>11880</v>
      </c>
      <c r="E1245" s="132" t="s">
        <v>10991</v>
      </c>
      <c r="F1245" s="132" t="s">
        <v>11881</v>
      </c>
      <c r="I1245" s="132" t="s">
        <v>9696</v>
      </c>
      <c r="J1245" s="132" t="s">
        <v>9602</v>
      </c>
      <c r="N1245" s="260"/>
      <c r="O1245" s="260"/>
    </row>
    <row r="1246" spans="1:15" s="132" customFormat="1">
      <c r="A1246" s="132" t="s">
        <v>11882</v>
      </c>
      <c r="B1246" s="132" t="s">
        <v>11882</v>
      </c>
      <c r="C1246" s="132" t="s">
        <v>7895</v>
      </c>
      <c r="D1246" s="132" t="s">
        <v>10766</v>
      </c>
      <c r="E1246" s="132" t="s">
        <v>10936</v>
      </c>
      <c r="F1246" s="132" t="s">
        <v>11883</v>
      </c>
      <c r="J1246" s="132" t="s">
        <v>9602</v>
      </c>
      <c r="N1246" s="260"/>
      <c r="O1246" s="260"/>
    </row>
    <row r="1247" spans="1:15" s="132" customFormat="1">
      <c r="A1247" s="132" t="s">
        <v>11884</v>
      </c>
      <c r="B1247" s="132" t="s">
        <v>11884</v>
      </c>
      <c r="C1247" s="132" t="s">
        <v>7895</v>
      </c>
      <c r="D1247" s="132" t="s">
        <v>11885</v>
      </c>
      <c r="E1247" s="132" t="s">
        <v>10936</v>
      </c>
      <c r="F1247" s="132" t="s">
        <v>11886</v>
      </c>
      <c r="N1247" s="260"/>
      <c r="O1247" s="260"/>
    </row>
    <row r="1248" spans="1:15" s="132" customFormat="1">
      <c r="A1248" s="132" t="s">
        <v>11887</v>
      </c>
      <c r="B1248" s="132" t="s">
        <v>11887</v>
      </c>
      <c r="C1248" s="132" t="s">
        <v>7895</v>
      </c>
      <c r="D1248" s="132" t="s">
        <v>10159</v>
      </c>
      <c r="E1248" s="132" t="s">
        <v>10991</v>
      </c>
      <c r="F1248" s="132" t="s">
        <v>11888</v>
      </c>
      <c r="N1248" s="260"/>
      <c r="O1248" s="260"/>
    </row>
    <row r="1249" spans="1:15" s="132" customFormat="1">
      <c r="A1249" s="132" t="s">
        <v>11889</v>
      </c>
      <c r="B1249" s="132" t="s">
        <v>11889</v>
      </c>
      <c r="C1249" s="132" t="s">
        <v>7895</v>
      </c>
      <c r="D1249" s="132" t="s">
        <v>10766</v>
      </c>
      <c r="E1249" s="132" t="s">
        <v>10936</v>
      </c>
      <c r="F1249" s="132" t="s">
        <v>11890</v>
      </c>
      <c r="I1249" s="132" t="s">
        <v>10153</v>
      </c>
      <c r="J1249" s="132" t="s">
        <v>9602</v>
      </c>
      <c r="N1249" s="260"/>
      <c r="O1249" s="260"/>
    </row>
    <row r="1250" spans="1:15" s="132" customFormat="1">
      <c r="A1250" s="132" t="s">
        <v>11891</v>
      </c>
      <c r="B1250" s="132" t="s">
        <v>11891</v>
      </c>
      <c r="C1250" s="132" t="s">
        <v>7895</v>
      </c>
      <c r="D1250" s="132" t="s">
        <v>10159</v>
      </c>
      <c r="E1250" s="132" t="s">
        <v>10991</v>
      </c>
      <c r="F1250" s="132" t="s">
        <v>11892</v>
      </c>
      <c r="I1250" s="132" t="s">
        <v>10153</v>
      </c>
      <c r="J1250" s="132" t="s">
        <v>9602</v>
      </c>
      <c r="N1250" s="260"/>
      <c r="O1250" s="260"/>
    </row>
    <row r="1251" spans="1:15" s="132" customFormat="1">
      <c r="A1251" s="132" t="s">
        <v>11893</v>
      </c>
      <c r="B1251" s="132" t="s">
        <v>11893</v>
      </c>
      <c r="C1251" s="132" t="s">
        <v>7895</v>
      </c>
      <c r="D1251" s="132" t="s">
        <v>10766</v>
      </c>
      <c r="E1251" s="132" t="s">
        <v>10936</v>
      </c>
      <c r="F1251" s="132" t="s">
        <v>11894</v>
      </c>
      <c r="I1251" s="132" t="s">
        <v>10486</v>
      </c>
      <c r="J1251" s="132" t="s">
        <v>9602</v>
      </c>
      <c r="N1251" s="260"/>
      <c r="O1251" s="260"/>
    </row>
    <row r="1252" spans="1:15" s="132" customFormat="1">
      <c r="A1252" s="132" t="s">
        <v>11895</v>
      </c>
      <c r="B1252" s="132" t="s">
        <v>11895</v>
      </c>
      <c r="C1252" s="132" t="s">
        <v>7895</v>
      </c>
      <c r="D1252" s="132" t="s">
        <v>10159</v>
      </c>
      <c r="E1252" s="132" t="s">
        <v>10991</v>
      </c>
      <c r="F1252" s="132" t="s">
        <v>11896</v>
      </c>
      <c r="I1252" s="132" t="s">
        <v>10486</v>
      </c>
      <c r="J1252" s="132" t="s">
        <v>9602</v>
      </c>
      <c r="N1252" s="260"/>
      <c r="O1252" s="260"/>
    </row>
    <row r="1253" spans="1:15" s="132" customFormat="1">
      <c r="A1253" s="132" t="s">
        <v>11897</v>
      </c>
      <c r="B1253" s="132" t="s">
        <v>11897</v>
      </c>
      <c r="C1253" s="132" t="s">
        <v>7895</v>
      </c>
      <c r="D1253" s="132" t="s">
        <v>10766</v>
      </c>
      <c r="E1253" s="132" t="s">
        <v>10936</v>
      </c>
      <c r="F1253" s="132" t="s">
        <v>11898</v>
      </c>
      <c r="N1253" s="260"/>
      <c r="O1253" s="260"/>
    </row>
    <row r="1254" spans="1:15" s="132" customFormat="1">
      <c r="A1254" s="132" t="s">
        <v>11899</v>
      </c>
      <c r="B1254" s="132" t="s">
        <v>11899</v>
      </c>
      <c r="C1254" s="132" t="s">
        <v>7895</v>
      </c>
      <c r="D1254" s="132" t="s">
        <v>10159</v>
      </c>
      <c r="E1254" s="132" t="s">
        <v>10991</v>
      </c>
      <c r="F1254" s="132" t="s">
        <v>11900</v>
      </c>
      <c r="N1254" s="260"/>
      <c r="O1254" s="260"/>
    </row>
    <row r="1255" spans="1:15" s="132" customFormat="1">
      <c r="A1255" s="132" t="s">
        <v>11901</v>
      </c>
      <c r="B1255" s="132" t="s">
        <v>11901</v>
      </c>
      <c r="C1255" s="132" t="s">
        <v>7895</v>
      </c>
      <c r="D1255" s="132" t="s">
        <v>10159</v>
      </c>
      <c r="E1255" s="132" t="s">
        <v>10991</v>
      </c>
      <c r="F1255" s="132" t="s">
        <v>11902</v>
      </c>
      <c r="N1255" s="260"/>
      <c r="O1255" s="260"/>
    </row>
    <row r="1256" spans="1:15" s="132" customFormat="1">
      <c r="A1256" s="132" t="s">
        <v>11903</v>
      </c>
      <c r="B1256" s="132" t="s">
        <v>11903</v>
      </c>
      <c r="C1256" s="132" t="s">
        <v>7895</v>
      </c>
      <c r="D1256" s="132" t="s">
        <v>10766</v>
      </c>
      <c r="E1256" s="132" t="s">
        <v>10936</v>
      </c>
      <c r="F1256" s="132" t="s">
        <v>11904</v>
      </c>
      <c r="N1256" s="260"/>
      <c r="O1256" s="260"/>
    </row>
    <row r="1257" spans="1:15" s="132" customFormat="1">
      <c r="A1257" s="132" t="s">
        <v>11905</v>
      </c>
      <c r="B1257" s="132" t="s">
        <v>11905</v>
      </c>
      <c r="C1257" s="132" t="s">
        <v>289</v>
      </c>
      <c r="D1257" s="132" t="s">
        <v>290</v>
      </c>
      <c r="E1257" s="132" t="s">
        <v>4987</v>
      </c>
      <c r="F1257" s="268" t="s">
        <v>11906</v>
      </c>
      <c r="G1257" s="184">
        <v>335930876</v>
      </c>
      <c r="I1257" s="132" t="s">
        <v>10058</v>
      </c>
      <c r="J1257" s="132" t="s">
        <v>9602</v>
      </c>
      <c r="N1257" s="260"/>
      <c r="O1257" s="260"/>
    </row>
    <row r="1258" spans="1:15" s="132" customFormat="1">
      <c r="A1258" s="132" t="s">
        <v>11907</v>
      </c>
      <c r="B1258" s="132" t="s">
        <v>11907</v>
      </c>
      <c r="C1258" s="132" t="s">
        <v>7895</v>
      </c>
      <c r="D1258" s="132" t="s">
        <v>10766</v>
      </c>
      <c r="E1258" s="132" t="s">
        <v>11908</v>
      </c>
      <c r="F1258" s="132" t="s">
        <v>11909</v>
      </c>
      <c r="N1258" s="260"/>
      <c r="O1258" s="260"/>
    </row>
    <row r="1259" spans="1:15" s="132" customFormat="1">
      <c r="A1259" s="132" t="s">
        <v>11910</v>
      </c>
      <c r="B1259" s="132" t="s">
        <v>11910</v>
      </c>
      <c r="C1259" s="132" t="s">
        <v>7895</v>
      </c>
      <c r="D1259" s="132" t="s">
        <v>10159</v>
      </c>
      <c r="E1259" s="132" t="s">
        <v>10991</v>
      </c>
      <c r="F1259" s="132" t="s">
        <v>11911</v>
      </c>
      <c r="N1259" s="260"/>
      <c r="O1259" s="260"/>
    </row>
    <row r="1260" spans="1:15" s="132" customFormat="1">
      <c r="A1260" s="132" t="s">
        <v>11912</v>
      </c>
      <c r="B1260" s="132" t="s">
        <v>11912</v>
      </c>
      <c r="C1260" s="132" t="s">
        <v>289</v>
      </c>
      <c r="D1260" s="132" t="s">
        <v>11913</v>
      </c>
      <c r="E1260" s="132" t="s">
        <v>4987</v>
      </c>
      <c r="F1260" s="312" t="s">
        <v>11914</v>
      </c>
      <c r="I1260" s="132" t="s">
        <v>10101</v>
      </c>
      <c r="J1260" s="132" t="s">
        <v>9602</v>
      </c>
      <c r="N1260" s="260"/>
      <c r="O1260" s="260"/>
    </row>
    <row r="1261" spans="1:15" s="132" customFormat="1">
      <c r="A1261" s="132" t="s">
        <v>11915</v>
      </c>
      <c r="B1261" s="132" t="s">
        <v>11915</v>
      </c>
      <c r="C1261" s="132" t="s">
        <v>7895</v>
      </c>
      <c r="D1261" s="132" t="s">
        <v>10766</v>
      </c>
      <c r="E1261" s="132" t="s">
        <v>10936</v>
      </c>
      <c r="F1261" s="132" t="s">
        <v>11916</v>
      </c>
      <c r="N1261" s="260"/>
      <c r="O1261" s="260"/>
    </row>
    <row r="1262" spans="1:15" s="132" customFormat="1">
      <c r="A1262" s="132" t="s">
        <v>11917</v>
      </c>
      <c r="B1262" s="132" t="s">
        <v>11917</v>
      </c>
      <c r="C1262" s="132" t="s">
        <v>7895</v>
      </c>
      <c r="D1262" s="132" t="s">
        <v>10159</v>
      </c>
      <c r="E1262" s="132" t="s">
        <v>10991</v>
      </c>
      <c r="F1262" s="132" t="s">
        <v>11918</v>
      </c>
      <c r="N1262" s="260"/>
      <c r="O1262" s="260"/>
    </row>
    <row r="1263" spans="1:15" s="132" customFormat="1">
      <c r="A1263" s="132" t="s">
        <v>11919</v>
      </c>
      <c r="B1263" s="132" t="s">
        <v>11919</v>
      </c>
      <c r="C1263" s="132" t="s">
        <v>7895</v>
      </c>
      <c r="D1263" s="132" t="s">
        <v>10766</v>
      </c>
      <c r="E1263" s="132" t="s">
        <v>10936</v>
      </c>
      <c r="F1263" s="132" t="s">
        <v>11920</v>
      </c>
      <c r="I1263" s="132" t="s">
        <v>10101</v>
      </c>
      <c r="J1263" s="132" t="s">
        <v>9602</v>
      </c>
      <c r="N1263" s="260"/>
      <c r="O1263" s="260"/>
    </row>
    <row r="1264" spans="1:15" s="132" customFormat="1">
      <c r="A1264" s="132" t="s">
        <v>11921</v>
      </c>
      <c r="B1264" s="132" t="s">
        <v>11921</v>
      </c>
      <c r="C1264" s="132" t="s">
        <v>7895</v>
      </c>
      <c r="D1264" s="132" t="s">
        <v>10159</v>
      </c>
      <c r="E1264" s="132" t="s">
        <v>10991</v>
      </c>
      <c r="F1264" s="132" t="s">
        <v>11922</v>
      </c>
      <c r="I1264" s="132" t="s">
        <v>10101</v>
      </c>
      <c r="J1264" s="132" t="s">
        <v>9602</v>
      </c>
      <c r="N1264" s="260"/>
      <c r="O1264" s="260"/>
    </row>
    <row r="1265" spans="1:17" s="132" customFormat="1">
      <c r="A1265" s="132" t="s">
        <v>11923</v>
      </c>
      <c r="B1265" s="132" t="s">
        <v>11923</v>
      </c>
      <c r="C1265" s="132" t="s">
        <v>7895</v>
      </c>
      <c r="D1265" s="132" t="s">
        <v>10766</v>
      </c>
      <c r="E1265" s="132" t="s">
        <v>10936</v>
      </c>
      <c r="F1265" s="132" t="s">
        <v>11924</v>
      </c>
      <c r="I1265" s="132" t="s">
        <v>9997</v>
      </c>
      <c r="J1265" s="132" t="s">
        <v>9602</v>
      </c>
      <c r="N1265" s="260"/>
      <c r="O1265" s="260"/>
    </row>
    <row r="1266" spans="1:17" s="132" customFormat="1">
      <c r="A1266" s="132" t="s">
        <v>11925</v>
      </c>
      <c r="B1266" s="132" t="s">
        <v>11925</v>
      </c>
      <c r="C1266" s="132" t="s">
        <v>7895</v>
      </c>
      <c r="D1266" s="132" t="s">
        <v>11926</v>
      </c>
      <c r="E1266" s="132" t="s">
        <v>10991</v>
      </c>
      <c r="F1266" s="132" t="s">
        <v>11927</v>
      </c>
      <c r="I1266" s="132" t="s">
        <v>9997</v>
      </c>
      <c r="J1266" s="132" t="s">
        <v>9602</v>
      </c>
      <c r="N1266" s="260"/>
      <c r="O1266" s="260"/>
    </row>
    <row r="1267" spans="1:17" s="132" customFormat="1">
      <c r="A1267" s="132" t="s">
        <v>11928</v>
      </c>
      <c r="B1267" s="132" t="s">
        <v>11928</v>
      </c>
      <c r="C1267" s="132" t="s">
        <v>7895</v>
      </c>
      <c r="D1267" s="132" t="s">
        <v>339</v>
      </c>
      <c r="E1267" s="132" t="s">
        <v>327</v>
      </c>
      <c r="F1267" s="132" t="s">
        <v>11929</v>
      </c>
      <c r="G1267" s="132" t="s">
        <v>11929</v>
      </c>
      <c r="H1267" s="132">
        <v>6342785750</v>
      </c>
      <c r="N1267" s="260"/>
      <c r="O1267" s="260"/>
    </row>
    <row r="1268" spans="1:17" s="132" customFormat="1">
      <c r="A1268" s="132" t="s">
        <v>11930</v>
      </c>
      <c r="B1268" s="132" t="s">
        <v>11930</v>
      </c>
      <c r="C1268" s="132" t="s">
        <v>4570</v>
      </c>
      <c r="D1268" s="132" t="s">
        <v>10703</v>
      </c>
      <c r="E1268" s="132" t="s">
        <v>10703</v>
      </c>
      <c r="F1268" s="132" t="s">
        <v>11931</v>
      </c>
      <c r="N1268" s="260"/>
      <c r="O1268" s="260"/>
    </row>
    <row r="1269" spans="1:17" s="132" customFormat="1">
      <c r="A1269" s="132" t="s">
        <v>11932</v>
      </c>
      <c r="B1269" s="132" t="s">
        <v>11932</v>
      </c>
      <c r="C1269" s="132" t="s">
        <v>4570</v>
      </c>
      <c r="D1269" s="132" t="s">
        <v>10703</v>
      </c>
      <c r="E1269" s="132" t="s">
        <v>10703</v>
      </c>
      <c r="F1269" s="132" t="s">
        <v>11933</v>
      </c>
      <c r="N1269" s="260"/>
      <c r="O1269" s="260"/>
    </row>
    <row r="1270" spans="1:17" s="132" customFormat="1">
      <c r="A1270" s="132" t="s">
        <v>11934</v>
      </c>
      <c r="B1270" s="132" t="s">
        <v>11934</v>
      </c>
      <c r="C1270" s="132" t="s">
        <v>289</v>
      </c>
      <c r="D1270" s="132" t="s">
        <v>290</v>
      </c>
      <c r="E1270" s="132" t="s">
        <v>4987</v>
      </c>
      <c r="F1270" s="268" t="s">
        <v>11935</v>
      </c>
      <c r="G1270" s="184"/>
      <c r="I1270" s="132" t="s">
        <v>9772</v>
      </c>
      <c r="J1270" s="132" t="s">
        <v>9602</v>
      </c>
      <c r="M1270" s="65"/>
      <c r="N1270" s="262"/>
      <c r="O1270" s="262"/>
      <c r="P1270" s="65"/>
      <c r="Q1270" s="65"/>
    </row>
    <row r="1271" spans="1:17" s="132" customFormat="1">
      <c r="A1271" s="132" t="s">
        <v>11936</v>
      </c>
      <c r="B1271" s="132" t="s">
        <v>11936</v>
      </c>
      <c r="C1271" s="132" t="s">
        <v>7895</v>
      </c>
      <c r="D1271" s="132" t="s">
        <v>10766</v>
      </c>
      <c r="E1271" s="132" t="s">
        <v>10936</v>
      </c>
      <c r="F1271" s="132" t="s">
        <v>11937</v>
      </c>
      <c r="J1271" s="132" t="s">
        <v>9602</v>
      </c>
      <c r="N1271" s="260"/>
      <c r="O1271" s="260"/>
    </row>
    <row r="1272" spans="1:17" s="132" customFormat="1">
      <c r="A1272" s="132" t="s">
        <v>11938</v>
      </c>
      <c r="B1272" s="132" t="s">
        <v>11938</v>
      </c>
      <c r="C1272" s="132" t="s">
        <v>7895</v>
      </c>
      <c r="D1272" s="132" t="s">
        <v>10159</v>
      </c>
      <c r="E1272" s="132" t="s">
        <v>10991</v>
      </c>
      <c r="F1272" s="132" t="s">
        <v>11939</v>
      </c>
      <c r="J1272" s="132" t="s">
        <v>9602</v>
      </c>
      <c r="N1272" s="260"/>
      <c r="O1272" s="260"/>
    </row>
    <row r="1273" spans="1:17" s="132" customFormat="1">
      <c r="A1273" s="132" t="s">
        <v>11940</v>
      </c>
      <c r="B1273" s="132" t="s">
        <v>11940</v>
      </c>
      <c r="C1273" s="132" t="s">
        <v>7895</v>
      </c>
      <c r="D1273" s="132" t="s">
        <v>10766</v>
      </c>
      <c r="E1273" s="132" t="s">
        <v>10936</v>
      </c>
      <c r="F1273" s="132" t="s">
        <v>11941</v>
      </c>
      <c r="N1273" s="260"/>
      <c r="O1273" s="260"/>
    </row>
    <row r="1274" spans="1:17" s="132" customFormat="1">
      <c r="A1274" s="132" t="s">
        <v>11942</v>
      </c>
      <c r="B1274" s="132" t="s">
        <v>11942</v>
      </c>
      <c r="C1274" s="132" t="s">
        <v>7895</v>
      </c>
      <c r="D1274" s="132" t="s">
        <v>10766</v>
      </c>
      <c r="E1274" s="132" t="s">
        <v>10936</v>
      </c>
      <c r="F1274" s="132" t="s">
        <v>11943</v>
      </c>
      <c r="I1274" s="132" t="s">
        <v>10459</v>
      </c>
      <c r="J1274" s="132" t="s">
        <v>9602</v>
      </c>
      <c r="N1274" s="260"/>
      <c r="O1274" s="260"/>
    </row>
    <row r="1275" spans="1:17" s="132" customFormat="1">
      <c r="A1275" s="132" t="s">
        <v>11944</v>
      </c>
      <c r="B1275" s="132" t="s">
        <v>11944</v>
      </c>
      <c r="C1275" s="132" t="s">
        <v>7895</v>
      </c>
      <c r="D1275" s="132" t="s">
        <v>10159</v>
      </c>
      <c r="E1275" s="132" t="s">
        <v>10991</v>
      </c>
      <c r="F1275" s="132" t="s">
        <v>11945</v>
      </c>
      <c r="I1275" s="132" t="s">
        <v>10459</v>
      </c>
      <c r="J1275" s="132" t="s">
        <v>9602</v>
      </c>
      <c r="N1275" s="260"/>
      <c r="O1275" s="260"/>
    </row>
    <row r="1276" spans="1:17" s="132" customFormat="1">
      <c r="A1276" s="132" t="s">
        <v>11946</v>
      </c>
      <c r="B1276" s="132" t="s">
        <v>11946</v>
      </c>
      <c r="C1276" s="132" t="s">
        <v>7895</v>
      </c>
      <c r="D1276" s="132" t="s">
        <v>10766</v>
      </c>
      <c r="E1276" s="132" t="s">
        <v>10936</v>
      </c>
      <c r="F1276" s="132" t="s">
        <v>11947</v>
      </c>
      <c r="I1276" s="132" t="s">
        <v>10104</v>
      </c>
      <c r="J1276" s="132" t="s">
        <v>9602</v>
      </c>
      <c r="N1276" s="260"/>
      <c r="O1276" s="260"/>
    </row>
    <row r="1277" spans="1:17" s="132" customFormat="1">
      <c r="A1277" s="132" t="s">
        <v>11948</v>
      </c>
      <c r="B1277" s="132" t="s">
        <v>11948</v>
      </c>
      <c r="C1277" s="132" t="s">
        <v>7895</v>
      </c>
      <c r="D1277" s="132" t="s">
        <v>10159</v>
      </c>
      <c r="E1277" s="132" t="s">
        <v>10991</v>
      </c>
      <c r="F1277" s="132" t="s">
        <v>11949</v>
      </c>
      <c r="I1277" s="132" t="s">
        <v>10104</v>
      </c>
      <c r="J1277" s="132" t="s">
        <v>9602</v>
      </c>
      <c r="N1277" s="260"/>
      <c r="O1277" s="260"/>
    </row>
    <row r="1278" spans="1:17" s="132" customFormat="1">
      <c r="A1278" s="132" t="s">
        <v>11950</v>
      </c>
      <c r="B1278" s="132" t="s">
        <v>11950</v>
      </c>
      <c r="C1278" s="132" t="s">
        <v>7895</v>
      </c>
      <c r="D1278" s="132" t="s">
        <v>10159</v>
      </c>
      <c r="E1278" s="132" t="s">
        <v>10991</v>
      </c>
      <c r="F1278" s="132" t="s">
        <v>11951</v>
      </c>
      <c r="I1278" s="132" t="s">
        <v>10058</v>
      </c>
      <c r="J1278" s="132" t="s">
        <v>9602</v>
      </c>
      <c r="N1278" s="260"/>
      <c r="O1278" s="260"/>
    </row>
    <row r="1279" spans="1:17" s="132" customFormat="1">
      <c r="A1279" s="132" t="s">
        <v>11952</v>
      </c>
      <c r="B1279" s="132" t="s">
        <v>11952</v>
      </c>
      <c r="C1279" s="132" t="s">
        <v>7895</v>
      </c>
      <c r="D1279" s="132" t="s">
        <v>10766</v>
      </c>
      <c r="E1279" s="132" t="s">
        <v>10936</v>
      </c>
      <c r="F1279" s="132" t="s">
        <v>11953</v>
      </c>
      <c r="I1279" s="132" t="s">
        <v>10058</v>
      </c>
      <c r="J1279" s="132" t="s">
        <v>9602</v>
      </c>
      <c r="N1279" s="260"/>
      <c r="O1279" s="260"/>
    </row>
    <row r="1280" spans="1:17" s="132" customFormat="1">
      <c r="A1280" s="132" t="s">
        <v>11954</v>
      </c>
      <c r="B1280" s="132" t="s">
        <v>11954</v>
      </c>
      <c r="C1280" s="132" t="s">
        <v>7895</v>
      </c>
      <c r="D1280" s="132" t="s">
        <v>11955</v>
      </c>
      <c r="E1280" s="132" t="s">
        <v>10035</v>
      </c>
      <c r="F1280" s="132" t="s">
        <v>11956</v>
      </c>
      <c r="I1280" s="132" t="s">
        <v>10161</v>
      </c>
      <c r="J1280" s="132" t="s">
        <v>9602</v>
      </c>
      <c r="N1280" s="260"/>
      <c r="O1280" s="260"/>
    </row>
    <row r="1281" spans="1:15" s="132" customFormat="1">
      <c r="A1281" s="132" t="s">
        <v>11957</v>
      </c>
      <c r="B1281" s="132" t="s">
        <v>11957</v>
      </c>
      <c r="C1281" s="132" t="s">
        <v>7895</v>
      </c>
      <c r="D1281" s="132" t="s">
        <v>10159</v>
      </c>
      <c r="E1281" s="132" t="s">
        <v>10991</v>
      </c>
      <c r="F1281" s="132" t="s">
        <v>11958</v>
      </c>
      <c r="I1281" s="132" t="s">
        <v>10096</v>
      </c>
      <c r="J1281" s="132" t="s">
        <v>9602</v>
      </c>
      <c r="N1281" s="260"/>
      <c r="O1281" s="260"/>
    </row>
    <row r="1282" spans="1:15" s="132" customFormat="1">
      <c r="A1282" s="132" t="s">
        <v>11959</v>
      </c>
      <c r="B1282" s="132" t="s">
        <v>11959</v>
      </c>
      <c r="C1282" s="132" t="s">
        <v>7895</v>
      </c>
      <c r="D1282" s="132" t="s">
        <v>10766</v>
      </c>
      <c r="E1282" s="132" t="s">
        <v>10936</v>
      </c>
      <c r="F1282" s="132" t="s">
        <v>11960</v>
      </c>
      <c r="I1282" s="132" t="s">
        <v>10096</v>
      </c>
      <c r="J1282" s="132" t="s">
        <v>9602</v>
      </c>
      <c r="N1282" s="260"/>
      <c r="O1282" s="260"/>
    </row>
    <row r="1283" spans="1:15" s="132" customFormat="1">
      <c r="A1283" s="132" t="s">
        <v>11961</v>
      </c>
      <c r="B1283" s="132" t="s">
        <v>11961</v>
      </c>
      <c r="C1283" s="132" t="s">
        <v>7895</v>
      </c>
      <c r="D1283" s="132" t="s">
        <v>10766</v>
      </c>
      <c r="E1283" s="132" t="s">
        <v>10936</v>
      </c>
      <c r="F1283" s="132" t="s">
        <v>11962</v>
      </c>
      <c r="I1283" s="132" t="s">
        <v>10124</v>
      </c>
      <c r="J1283" s="132" t="s">
        <v>9602</v>
      </c>
      <c r="N1283" s="260"/>
      <c r="O1283" s="260"/>
    </row>
    <row r="1284" spans="1:15" s="132" customFormat="1">
      <c r="A1284" s="132" t="s">
        <v>11963</v>
      </c>
      <c r="B1284" s="132" t="s">
        <v>11963</v>
      </c>
      <c r="C1284" s="132" t="s">
        <v>7895</v>
      </c>
      <c r="D1284" s="132" t="s">
        <v>10766</v>
      </c>
      <c r="E1284" s="132" t="s">
        <v>10936</v>
      </c>
      <c r="F1284" s="132" t="s">
        <v>11964</v>
      </c>
      <c r="J1284" s="132" t="s">
        <v>9602</v>
      </c>
      <c r="N1284" s="260"/>
      <c r="O1284" s="260"/>
    </row>
    <row r="1285" spans="1:15" s="132" customFormat="1">
      <c r="A1285" s="132" t="s">
        <v>11965</v>
      </c>
      <c r="B1285" s="132" t="s">
        <v>11965</v>
      </c>
      <c r="C1285" s="132" t="s">
        <v>7895</v>
      </c>
      <c r="D1285" s="132" t="s">
        <v>11966</v>
      </c>
      <c r="E1285" s="132" t="s">
        <v>10991</v>
      </c>
      <c r="F1285" s="132" t="s">
        <v>11967</v>
      </c>
      <c r="J1285" s="132" t="s">
        <v>9602</v>
      </c>
      <c r="N1285" s="260"/>
      <c r="O1285" s="260"/>
    </row>
    <row r="1286" spans="1:15" s="132" customFormat="1">
      <c r="A1286" s="132" t="s">
        <v>11968</v>
      </c>
      <c r="B1286" s="132" t="s">
        <v>11968</v>
      </c>
      <c r="C1286" s="132" t="s">
        <v>7895</v>
      </c>
      <c r="D1286" s="132" t="s">
        <v>10766</v>
      </c>
      <c r="E1286" s="132" t="s">
        <v>10936</v>
      </c>
      <c r="F1286" s="132" t="s">
        <v>11969</v>
      </c>
      <c r="I1286" s="132" t="s">
        <v>10101</v>
      </c>
      <c r="J1286" s="132" t="s">
        <v>9602</v>
      </c>
      <c r="N1286" s="260"/>
      <c r="O1286" s="260"/>
    </row>
    <row r="1287" spans="1:15" s="132" customFormat="1">
      <c r="A1287" s="132" t="s">
        <v>11970</v>
      </c>
      <c r="B1287" s="132" t="s">
        <v>11970</v>
      </c>
      <c r="C1287" s="132" t="s">
        <v>7895</v>
      </c>
      <c r="D1287" s="132" t="s">
        <v>11966</v>
      </c>
      <c r="E1287" s="132" t="s">
        <v>10991</v>
      </c>
      <c r="F1287" s="132" t="s">
        <v>11971</v>
      </c>
      <c r="I1287" s="132" t="s">
        <v>10101</v>
      </c>
      <c r="J1287" s="132" t="s">
        <v>9602</v>
      </c>
      <c r="N1287" s="260"/>
      <c r="O1287" s="260"/>
    </row>
    <row r="1288" spans="1:15" s="132" customFormat="1">
      <c r="A1288" s="132" t="s">
        <v>11972</v>
      </c>
      <c r="B1288" s="132" t="s">
        <v>11972</v>
      </c>
      <c r="C1288" s="132" t="s">
        <v>7895</v>
      </c>
      <c r="D1288" s="132" t="s">
        <v>11966</v>
      </c>
      <c r="E1288" s="132" t="s">
        <v>10991</v>
      </c>
      <c r="F1288" s="132" t="s">
        <v>11973</v>
      </c>
      <c r="I1288" s="132" t="s">
        <v>10124</v>
      </c>
      <c r="J1288" s="132" t="s">
        <v>9602</v>
      </c>
      <c r="N1288" s="260"/>
      <c r="O1288" s="260"/>
    </row>
    <row r="1289" spans="1:15" s="132" customFormat="1">
      <c r="A1289" s="132" t="s">
        <v>11974</v>
      </c>
      <c r="B1289" s="132" t="s">
        <v>11974</v>
      </c>
      <c r="C1289" s="132" t="s">
        <v>7895</v>
      </c>
      <c r="D1289" s="132" t="s">
        <v>10766</v>
      </c>
      <c r="E1289" s="132" t="s">
        <v>10936</v>
      </c>
      <c r="F1289" s="132" t="s">
        <v>11975</v>
      </c>
      <c r="I1289" s="132" t="s">
        <v>10124</v>
      </c>
      <c r="J1289" s="132" t="s">
        <v>9602</v>
      </c>
      <c r="N1289" s="260"/>
      <c r="O1289" s="260"/>
    </row>
    <row r="1290" spans="1:15" s="132" customFormat="1">
      <c r="A1290" s="132" t="s">
        <v>11976</v>
      </c>
      <c r="B1290" s="132" t="s">
        <v>11976</v>
      </c>
      <c r="C1290" s="132" t="s">
        <v>7895</v>
      </c>
      <c r="D1290" s="132" t="s">
        <v>11966</v>
      </c>
      <c r="E1290" s="132" t="s">
        <v>10991</v>
      </c>
      <c r="F1290" s="132" t="s">
        <v>11977</v>
      </c>
      <c r="I1290" s="132" t="s">
        <v>9711</v>
      </c>
      <c r="J1290" s="132" t="s">
        <v>9602</v>
      </c>
      <c r="N1290" s="260"/>
      <c r="O1290" s="260"/>
    </row>
    <row r="1291" spans="1:15" s="132" customFormat="1">
      <c r="A1291" s="132" t="s">
        <v>11978</v>
      </c>
      <c r="B1291" s="132" t="s">
        <v>11978</v>
      </c>
      <c r="C1291" s="132" t="s">
        <v>7895</v>
      </c>
      <c r="D1291" s="132" t="s">
        <v>10766</v>
      </c>
      <c r="E1291" s="132" t="s">
        <v>10936</v>
      </c>
      <c r="F1291" s="132" t="s">
        <v>11979</v>
      </c>
      <c r="I1291" s="132" t="s">
        <v>9711</v>
      </c>
      <c r="J1291" s="132" t="s">
        <v>9602</v>
      </c>
      <c r="N1291" s="260"/>
      <c r="O1291" s="260"/>
    </row>
    <row r="1292" spans="1:15" s="132" customFormat="1">
      <c r="A1292" s="132" t="s">
        <v>11980</v>
      </c>
      <c r="B1292" s="132" t="s">
        <v>11980</v>
      </c>
      <c r="C1292" s="132" t="s">
        <v>11981</v>
      </c>
      <c r="D1292" s="132" t="s">
        <v>290</v>
      </c>
      <c r="E1292" s="132" t="s">
        <v>11982</v>
      </c>
      <c r="F1292" s="312" t="s">
        <v>11983</v>
      </c>
      <c r="J1292" s="132" t="s">
        <v>9602</v>
      </c>
      <c r="N1292" s="260"/>
      <c r="O1292" s="260"/>
    </row>
    <row r="1293" spans="1:15" s="132" customFormat="1">
      <c r="A1293" s="132" t="s">
        <v>11984</v>
      </c>
      <c r="B1293" s="132" t="s">
        <v>11984</v>
      </c>
      <c r="C1293" s="132" t="s">
        <v>11981</v>
      </c>
      <c r="D1293" s="132" t="s">
        <v>290</v>
      </c>
      <c r="E1293" s="132" t="s">
        <v>11982</v>
      </c>
      <c r="F1293" s="312" t="s">
        <v>11985</v>
      </c>
      <c r="I1293" s="132" t="s">
        <v>9685</v>
      </c>
      <c r="J1293" s="132" t="s">
        <v>9602</v>
      </c>
      <c r="N1293" s="260"/>
      <c r="O1293" s="260"/>
    </row>
    <row r="1294" spans="1:15" s="132" customFormat="1">
      <c r="A1294" s="132" t="s">
        <v>11986</v>
      </c>
      <c r="B1294" s="132" t="s">
        <v>11986</v>
      </c>
      <c r="C1294" s="132" t="s">
        <v>11981</v>
      </c>
      <c r="D1294" s="132" t="s">
        <v>290</v>
      </c>
      <c r="E1294" s="132" t="s">
        <v>11982</v>
      </c>
      <c r="F1294" s="312" t="s">
        <v>11987</v>
      </c>
      <c r="I1294" s="132" t="s">
        <v>9685</v>
      </c>
      <c r="J1294" s="132" t="s">
        <v>9602</v>
      </c>
      <c r="N1294" s="260"/>
      <c r="O1294" s="260"/>
    </row>
    <row r="1295" spans="1:15" s="132" customFormat="1">
      <c r="A1295" s="132" t="s">
        <v>11988</v>
      </c>
      <c r="B1295" s="132" t="s">
        <v>11988</v>
      </c>
      <c r="C1295" s="132" t="s">
        <v>11981</v>
      </c>
      <c r="D1295" s="132" t="s">
        <v>290</v>
      </c>
      <c r="E1295" s="132" t="s">
        <v>11982</v>
      </c>
      <c r="F1295" s="312" t="s">
        <v>11989</v>
      </c>
      <c r="I1295" s="132" t="s">
        <v>9685</v>
      </c>
      <c r="J1295" s="132" t="s">
        <v>9602</v>
      </c>
      <c r="N1295" s="260"/>
      <c r="O1295" s="260"/>
    </row>
    <row r="1296" spans="1:15" s="132" customFormat="1">
      <c r="A1296" s="132" t="s">
        <v>11990</v>
      </c>
      <c r="B1296" s="132" t="s">
        <v>11990</v>
      </c>
      <c r="C1296" s="132" t="s">
        <v>11981</v>
      </c>
      <c r="D1296" s="132" t="s">
        <v>290</v>
      </c>
      <c r="E1296" s="132" t="s">
        <v>11982</v>
      </c>
      <c r="F1296" s="312" t="s">
        <v>11991</v>
      </c>
      <c r="I1296" s="132" t="s">
        <v>10068</v>
      </c>
      <c r="J1296" s="132" t="s">
        <v>9602</v>
      </c>
      <c r="N1296" s="260"/>
      <c r="O1296" s="260"/>
    </row>
    <row r="1297" spans="1:15" s="132" customFormat="1">
      <c r="A1297" s="132" t="s">
        <v>11992</v>
      </c>
      <c r="B1297" s="132" t="s">
        <v>11992</v>
      </c>
      <c r="C1297" s="132" t="s">
        <v>11993</v>
      </c>
      <c r="D1297" s="132" t="s">
        <v>290</v>
      </c>
      <c r="E1297" s="132" t="s">
        <v>4987</v>
      </c>
      <c r="F1297" s="132">
        <v>335932346</v>
      </c>
      <c r="I1297" s="132" t="s">
        <v>9752</v>
      </c>
      <c r="J1297" s="132" t="s">
        <v>9602</v>
      </c>
      <c r="N1297" s="260"/>
      <c r="O1297" s="260"/>
    </row>
    <row r="1298" spans="1:15" s="132" customFormat="1">
      <c r="A1298" s="132" t="s">
        <v>11994</v>
      </c>
      <c r="B1298" s="132" t="s">
        <v>11994</v>
      </c>
      <c r="C1298" s="132" t="s">
        <v>7895</v>
      </c>
      <c r="D1298" s="132" t="s">
        <v>10159</v>
      </c>
      <c r="E1298" s="132" t="s">
        <v>10991</v>
      </c>
      <c r="F1298" s="132" t="s">
        <v>11995</v>
      </c>
      <c r="I1298" s="132" t="s">
        <v>9689</v>
      </c>
      <c r="J1298" s="132" t="s">
        <v>9602</v>
      </c>
      <c r="N1298" s="260"/>
      <c r="O1298" s="260"/>
    </row>
    <row r="1299" spans="1:15" s="132" customFormat="1">
      <c r="A1299" s="132" t="s">
        <v>11996</v>
      </c>
      <c r="B1299" s="132" t="s">
        <v>11996</v>
      </c>
      <c r="C1299" s="132" t="s">
        <v>7895</v>
      </c>
      <c r="D1299" s="132" t="s">
        <v>10766</v>
      </c>
      <c r="E1299" s="132" t="s">
        <v>10936</v>
      </c>
      <c r="F1299" s="132" t="s">
        <v>11997</v>
      </c>
      <c r="I1299" s="132" t="s">
        <v>9689</v>
      </c>
      <c r="J1299" s="132" t="s">
        <v>9602</v>
      </c>
      <c r="N1299" s="260"/>
      <c r="O1299" s="260"/>
    </row>
    <row r="1300" spans="1:15" s="132" customFormat="1">
      <c r="A1300" s="132" t="s">
        <v>11998</v>
      </c>
      <c r="B1300" s="132" t="s">
        <v>11998</v>
      </c>
      <c r="C1300" s="132" t="s">
        <v>7895</v>
      </c>
      <c r="D1300" s="132" t="s">
        <v>11880</v>
      </c>
      <c r="E1300" s="132" t="s">
        <v>10991</v>
      </c>
      <c r="F1300" s="132" t="s">
        <v>11999</v>
      </c>
      <c r="J1300" s="132" t="s">
        <v>9602</v>
      </c>
      <c r="N1300" s="260"/>
      <c r="O1300" s="260"/>
    </row>
    <row r="1301" spans="1:15" s="132" customFormat="1">
      <c r="A1301" s="132" t="s">
        <v>12000</v>
      </c>
      <c r="B1301" s="132" t="s">
        <v>12000</v>
      </c>
      <c r="C1301" s="132" t="s">
        <v>7895</v>
      </c>
      <c r="D1301" s="132" t="s">
        <v>10766</v>
      </c>
      <c r="E1301" s="132" t="s">
        <v>10936</v>
      </c>
      <c r="F1301" s="132" t="s">
        <v>12001</v>
      </c>
      <c r="J1301" s="132" t="s">
        <v>9602</v>
      </c>
      <c r="N1301" s="260"/>
      <c r="O1301" s="260"/>
    </row>
    <row r="1302" spans="1:15" s="132" customFormat="1">
      <c r="A1302" s="132" t="s">
        <v>12002</v>
      </c>
      <c r="B1302" s="132" t="s">
        <v>12002</v>
      </c>
      <c r="C1302" s="132" t="s">
        <v>4570</v>
      </c>
      <c r="D1302" s="132" t="s">
        <v>10703</v>
      </c>
      <c r="E1302" s="132" t="s">
        <v>10703</v>
      </c>
      <c r="F1302" s="132" t="s">
        <v>12003</v>
      </c>
      <c r="I1302" s="132" t="s">
        <v>10104</v>
      </c>
      <c r="J1302" s="132" t="s">
        <v>9602</v>
      </c>
      <c r="N1302" s="260"/>
      <c r="O1302" s="260"/>
    </row>
    <row r="1303" spans="1:15" s="132" customFormat="1">
      <c r="A1303" s="132" t="s">
        <v>12004</v>
      </c>
      <c r="B1303" s="132" t="s">
        <v>12004</v>
      </c>
      <c r="C1303" s="132" t="s">
        <v>7895</v>
      </c>
      <c r="D1303" s="132" t="s">
        <v>10159</v>
      </c>
      <c r="E1303" s="132" t="s">
        <v>10991</v>
      </c>
      <c r="F1303" s="132" t="s">
        <v>12005</v>
      </c>
      <c r="I1303" s="132" t="s">
        <v>12006</v>
      </c>
      <c r="J1303" s="132" t="s">
        <v>9602</v>
      </c>
      <c r="N1303" s="260"/>
      <c r="O1303" s="260"/>
    </row>
    <row r="1304" spans="1:15" s="132" customFormat="1">
      <c r="A1304" s="132" t="s">
        <v>12007</v>
      </c>
      <c r="B1304" s="132" t="s">
        <v>12007</v>
      </c>
      <c r="C1304" s="132" t="s">
        <v>7895</v>
      </c>
      <c r="D1304" s="132" t="s">
        <v>10766</v>
      </c>
      <c r="E1304" s="132" t="s">
        <v>10936</v>
      </c>
      <c r="F1304" s="132" t="s">
        <v>12008</v>
      </c>
      <c r="I1304" s="132" t="s">
        <v>10459</v>
      </c>
      <c r="J1304" s="132" t="s">
        <v>12009</v>
      </c>
      <c r="N1304" s="260"/>
      <c r="O1304" s="260"/>
    </row>
    <row r="1305" spans="1:15" s="132" customFormat="1">
      <c r="A1305" s="132" t="s">
        <v>12010</v>
      </c>
      <c r="B1305" s="132" t="s">
        <v>12010</v>
      </c>
      <c r="C1305" s="132" t="s">
        <v>7895</v>
      </c>
      <c r="D1305" s="132" t="s">
        <v>339</v>
      </c>
      <c r="E1305" s="132" t="s">
        <v>8567</v>
      </c>
      <c r="F1305" s="132" t="s">
        <v>8568</v>
      </c>
      <c r="I1305" s="132" t="s">
        <v>10037</v>
      </c>
      <c r="J1305" s="132" t="s">
        <v>9602</v>
      </c>
      <c r="N1305" s="260"/>
      <c r="O1305" s="260"/>
    </row>
    <row r="1306" spans="1:15" s="132" customFormat="1">
      <c r="A1306" s="132" t="s">
        <v>12011</v>
      </c>
      <c r="B1306" s="132" t="s">
        <v>12011</v>
      </c>
      <c r="C1306" s="132" t="s">
        <v>7895</v>
      </c>
      <c r="D1306" s="132" t="s">
        <v>339</v>
      </c>
      <c r="E1306" s="132" t="s">
        <v>7098</v>
      </c>
      <c r="F1306" s="132" t="s">
        <v>7099</v>
      </c>
      <c r="J1306" s="132" t="s">
        <v>9602</v>
      </c>
      <c r="N1306" s="260"/>
      <c r="O1306" s="260"/>
    </row>
    <row r="1307" spans="1:15" s="132" customFormat="1">
      <c r="A1307" s="132" t="s">
        <v>12012</v>
      </c>
      <c r="B1307" s="132" t="s">
        <v>12012</v>
      </c>
      <c r="C1307" s="132" t="s">
        <v>7895</v>
      </c>
      <c r="D1307" s="132" t="s">
        <v>10159</v>
      </c>
      <c r="E1307" s="132" t="s">
        <v>10991</v>
      </c>
      <c r="F1307" s="132" t="s">
        <v>12013</v>
      </c>
      <c r="I1307" s="132" t="s">
        <v>10037</v>
      </c>
      <c r="J1307" s="132" t="s">
        <v>9602</v>
      </c>
      <c r="N1307" s="260"/>
      <c r="O1307" s="260"/>
    </row>
    <row r="1308" spans="1:15" s="132" customFormat="1">
      <c r="A1308" s="132" t="s">
        <v>12014</v>
      </c>
      <c r="B1308" s="132" t="s">
        <v>12014</v>
      </c>
      <c r="C1308" s="132" t="s">
        <v>7895</v>
      </c>
      <c r="D1308" s="132" t="s">
        <v>10766</v>
      </c>
      <c r="E1308" s="132" t="s">
        <v>10936</v>
      </c>
      <c r="F1308" s="132" t="s">
        <v>12015</v>
      </c>
      <c r="I1308" s="132" t="s">
        <v>10037</v>
      </c>
      <c r="J1308" s="132" t="s">
        <v>9602</v>
      </c>
      <c r="N1308" s="260"/>
      <c r="O1308" s="260"/>
    </row>
    <row r="1309" spans="1:15" s="132" customFormat="1">
      <c r="A1309" s="132" t="s">
        <v>12016</v>
      </c>
      <c r="B1309" s="132" t="s">
        <v>12016</v>
      </c>
      <c r="C1309" s="132" t="s">
        <v>7895</v>
      </c>
      <c r="D1309" s="132" t="s">
        <v>10159</v>
      </c>
      <c r="E1309" s="132" t="s">
        <v>10991</v>
      </c>
      <c r="F1309" s="132" t="s">
        <v>12017</v>
      </c>
      <c r="N1309" s="260"/>
      <c r="O1309" s="260"/>
    </row>
    <row r="1310" spans="1:15" s="132" customFormat="1">
      <c r="A1310" s="132" t="s">
        <v>12018</v>
      </c>
      <c r="B1310" s="132" t="s">
        <v>12018</v>
      </c>
      <c r="C1310" s="132" t="s">
        <v>7895</v>
      </c>
      <c r="D1310" s="132" t="s">
        <v>10766</v>
      </c>
      <c r="E1310" s="132" t="s">
        <v>10936</v>
      </c>
      <c r="F1310" s="132" t="s">
        <v>12019</v>
      </c>
      <c r="N1310" s="260"/>
      <c r="O1310" s="260"/>
    </row>
    <row r="1311" spans="1:15" s="132" customFormat="1">
      <c r="A1311" s="132" t="s">
        <v>12020</v>
      </c>
      <c r="B1311" s="132" t="s">
        <v>12020</v>
      </c>
      <c r="C1311" s="132" t="s">
        <v>7895</v>
      </c>
      <c r="D1311" s="132" t="s">
        <v>10766</v>
      </c>
      <c r="E1311" s="132" t="s">
        <v>10936</v>
      </c>
      <c r="F1311" s="132" t="s">
        <v>12021</v>
      </c>
      <c r="J1311" s="132" t="s">
        <v>9602</v>
      </c>
      <c r="N1311" s="260"/>
      <c r="O1311" s="260"/>
    </row>
    <row r="1312" spans="1:15" s="132" customFormat="1">
      <c r="A1312" s="132" t="s">
        <v>12022</v>
      </c>
      <c r="B1312" s="132" t="s">
        <v>12022</v>
      </c>
      <c r="C1312" s="132" t="s">
        <v>7895</v>
      </c>
      <c r="D1312" s="132" t="s">
        <v>10159</v>
      </c>
      <c r="E1312" s="132" t="s">
        <v>10991</v>
      </c>
      <c r="F1312" s="132" t="s">
        <v>12023</v>
      </c>
      <c r="J1312" s="132" t="s">
        <v>9602</v>
      </c>
      <c r="N1312" s="260"/>
      <c r="O1312" s="260"/>
    </row>
  </sheetData>
  <autoFilter ref="A1:J1304" xr:uid="{FFA3D0D9-3F68-4EF7-A8AE-082A82E8344F}"/>
  <sortState xmlns:xlrd2="http://schemas.microsoft.com/office/spreadsheetml/2017/richdata2" ref="A2:Q1301">
    <sortCondition ref="A2:A1301"/>
  </sortState>
  <conditionalFormatting sqref="G750:G751">
    <cfRule type="duplicateValues" dxfId="36" priority="30"/>
  </conditionalFormatting>
  <conditionalFormatting sqref="G761">
    <cfRule type="duplicateValues" dxfId="35" priority="26"/>
  </conditionalFormatting>
  <conditionalFormatting sqref="G755">
    <cfRule type="duplicateValues" dxfId="34" priority="24"/>
  </conditionalFormatting>
  <conditionalFormatting sqref="G756">
    <cfRule type="duplicateValues" dxfId="33" priority="23"/>
  </conditionalFormatting>
  <conditionalFormatting sqref="G757">
    <cfRule type="duplicateValues" dxfId="32" priority="22"/>
  </conditionalFormatting>
  <conditionalFormatting sqref="G403">
    <cfRule type="duplicateValues" dxfId="31" priority="21"/>
  </conditionalFormatting>
  <conditionalFormatting sqref="G404">
    <cfRule type="duplicateValues" dxfId="30" priority="20"/>
  </conditionalFormatting>
  <conditionalFormatting sqref="G405:G411">
    <cfRule type="duplicateValues" dxfId="29" priority="19"/>
  </conditionalFormatting>
  <conditionalFormatting sqref="G412">
    <cfRule type="duplicateValues" dxfId="28" priority="18"/>
  </conditionalFormatting>
  <conditionalFormatting sqref="G413:G417">
    <cfRule type="duplicateValues" dxfId="27" priority="17"/>
  </conditionalFormatting>
  <conditionalFormatting sqref="G710 G762:G1260 G703:G705 G1:G51 G197:G402 G109:G195 G448:G449 G692:G696 G722:G749 G458:G491 G637:G639 G642:G683 G760 G418:G436 G493:G635 G53:G107 G1262:G1270 G1272:G1048576">
    <cfRule type="duplicateValues" dxfId="26" priority="91"/>
  </conditionalFormatting>
  <conditionalFormatting sqref="F613:F635 F637:F639 F1:F25 F53:F607 F27:F51 F642:F1048576">
    <cfRule type="duplicateValues" dxfId="25" priority="107"/>
  </conditionalFormatting>
  <conditionalFormatting sqref="F613:F635 F637:F639 F642:F761 F1:F25 F53:F607 F27:F51 F763:F1048576">
    <cfRule type="duplicateValues" dxfId="24" priority="113"/>
  </conditionalFormatting>
  <conditionalFormatting sqref="G492">
    <cfRule type="duplicateValues" dxfId="23" priority="14"/>
  </conditionalFormatting>
  <conditionalFormatting sqref="G492">
    <cfRule type="duplicateValues" dxfId="22" priority="15"/>
  </conditionalFormatting>
  <conditionalFormatting sqref="G758">
    <cfRule type="duplicateValues" dxfId="21" priority="10"/>
  </conditionalFormatting>
  <conditionalFormatting sqref="G758">
    <cfRule type="duplicateValues" dxfId="20" priority="11"/>
  </conditionalFormatting>
  <conditionalFormatting sqref="G759">
    <cfRule type="duplicateValues" dxfId="19" priority="8"/>
  </conditionalFormatting>
  <conditionalFormatting sqref="G759">
    <cfRule type="duplicateValues" dxfId="18" priority="9"/>
  </conditionalFormatting>
  <conditionalFormatting sqref="G1261">
    <cfRule type="duplicateValues" dxfId="17" priority="4"/>
  </conditionalFormatting>
  <conditionalFormatting sqref="G1261">
    <cfRule type="duplicateValues" dxfId="16" priority="5"/>
  </conditionalFormatting>
  <conditionalFormatting sqref="G1271">
    <cfRule type="duplicateValues" dxfId="15" priority="2"/>
  </conditionalFormatting>
  <conditionalFormatting sqref="G1271">
    <cfRule type="duplicateValues" dxfId="14" priority="3"/>
  </conditionalFormatting>
  <conditionalFormatting sqref="F26">
    <cfRule type="duplicateValues" dxfId="13" priority="1"/>
  </conditionalFormatting>
  <hyperlinks>
    <hyperlink ref="F36" r:id="rId1" xr:uid="{23571ED0-EACB-45F2-B606-6F34FA26DDAE}"/>
    <hyperlink ref="G36" r:id="rId2" xr:uid="{1C9E091F-3BD8-4493-958B-5460D7FEED97}"/>
    <hyperlink ref="F37" r:id="rId3" xr:uid="{0CEF0B54-320B-4050-B3EB-424E85C5EA26}"/>
    <hyperlink ref="G37" r:id="rId4" xr:uid="{E961357A-D571-4748-A9A2-B56221DBE43D}"/>
    <hyperlink ref="F40" r:id="rId5" xr:uid="{6A52C255-7EE0-4520-B994-AEA9E3A2F9FB}"/>
    <hyperlink ref="G40" r:id="rId6" xr:uid="{3CC51401-6C90-401D-9A7D-AE2C44B50164}"/>
    <hyperlink ref="F43" r:id="rId7" xr:uid="{E690250F-DC0C-48D2-9FC5-33C3CC40A11C}"/>
    <hyperlink ref="G43" r:id="rId8" xr:uid="{1FEAF422-47F1-4BA1-9068-355C7ED94441}"/>
    <hyperlink ref="F35" r:id="rId9" xr:uid="{146DA4D2-B212-4362-B241-87D3F42D6227}"/>
    <hyperlink ref="G35" r:id="rId10" xr:uid="{F6DFBED1-5632-45D2-8CF8-825D7FB107C3}"/>
    <hyperlink ref="F52" r:id="rId11" xr:uid="{6D17687E-36B2-40F8-9233-7FD7B664AA89}"/>
    <hyperlink ref="G52" r:id="rId12" xr:uid="{A08AB202-9DC3-455F-8C0D-BABD783368CC}"/>
    <hyperlink ref="F38" r:id="rId13" xr:uid="{2992EE81-51F9-4A0B-BEA5-8EA59FB56AE3}"/>
    <hyperlink ref="G38" r:id="rId14" xr:uid="{572A4A2F-3D6F-407C-AF63-EDD18CDB4078}"/>
    <hyperlink ref="F45" r:id="rId15" xr:uid="{BFB1CA66-24A2-4600-ACD6-2ABD9D7A50E4}"/>
    <hyperlink ref="G45" r:id="rId16" xr:uid="{811AAC3E-2711-4D6F-B18F-6762E0A5AEA7}"/>
    <hyperlink ref="F44" r:id="rId17" xr:uid="{ED238EB2-FA52-499B-B20E-C61462A02683}"/>
    <hyperlink ref="G44" r:id="rId18" xr:uid="{B1EDB2D9-DDB4-4178-B8AF-E92BF7279B1F}"/>
    <hyperlink ref="F34" r:id="rId19" xr:uid="{D17CE5C7-9DB8-43E0-B18C-042F4C037DA0}"/>
    <hyperlink ref="G34" r:id="rId20" xr:uid="{1559EF1F-26F8-4119-A21F-693B12E09009}"/>
    <hyperlink ref="F420" r:id="rId21" xr:uid="{1E4D5570-428C-4412-B31C-98FBC13AD4AE}"/>
    <hyperlink ref="G420" r:id="rId22" xr:uid="{E9EDD4FC-4D6E-4D8B-BAF1-894A9E780638}"/>
    <hyperlink ref="F51" r:id="rId23" xr:uid="{9860709D-2CA4-40C9-AF6D-4EEB8F0657ED}"/>
    <hyperlink ref="G51" r:id="rId24" xr:uid="{AE5681C3-4BC7-462A-BFE6-7AD222D6B4AB}"/>
    <hyperlink ref="F42" r:id="rId25" xr:uid="{A93AC3BA-DAD5-480F-BB91-AABB777F62D4}"/>
    <hyperlink ref="G42" r:id="rId26" xr:uid="{47FF9C38-C339-45A4-B926-2E723464BB82}"/>
    <hyperlink ref="F39" r:id="rId27" xr:uid="{14EB6B41-1515-4E76-B61C-7C06BAF6449E}"/>
    <hyperlink ref="G39" r:id="rId28" xr:uid="{833FDE05-C266-43EE-B1A5-54E138F442D4}"/>
    <hyperlink ref="F46" r:id="rId29" xr:uid="{0CF0C367-FFE9-4D1F-BC09-CD94B464B9D0}"/>
    <hyperlink ref="G46" r:id="rId30" xr:uid="{F9A4C621-A5A2-4469-A0E5-B88CF553613C}"/>
    <hyperlink ref="F33" r:id="rId31" xr:uid="{C3DD63AC-CDBA-4106-92B7-4E69317FC085}"/>
    <hyperlink ref="G33" r:id="rId32" xr:uid="{35E09167-7D34-4282-952A-108806B523C1}"/>
    <hyperlink ref="F421" r:id="rId33" xr:uid="{A3A956B9-2802-4408-B53F-4FAF4D3388E4}"/>
    <hyperlink ref="G421" r:id="rId34" xr:uid="{948ADFE0-40C6-4D92-965E-9376AB68D2C3}"/>
    <hyperlink ref="F422" r:id="rId35" xr:uid="{A52210F9-2F30-4069-8CF9-678FE7A12E0B}"/>
    <hyperlink ref="F56" r:id="rId36" xr:uid="{DD4A8930-F82D-49C9-844B-B113AF9FD040}"/>
    <hyperlink ref="G56" r:id="rId37" xr:uid="{B964341A-5A70-4490-9BC6-E6BADBCD95EB}"/>
    <hyperlink ref="G422" r:id="rId38" xr:uid="{FB2262E2-2489-4E48-8D6A-312964EFEB78}"/>
    <hyperlink ref="F50" r:id="rId39" xr:uid="{0C94FABF-7899-4E9C-899C-13B0907D799C}"/>
    <hyperlink ref="G50" r:id="rId40" xr:uid="{2AE8E49B-80E0-4915-AD7C-BE8F1AD1799C}"/>
    <hyperlink ref="F31" r:id="rId41" xr:uid="{8381AECF-6EA9-4BA0-BE87-CB235DE471F8}"/>
    <hyperlink ref="G31" r:id="rId42" xr:uid="{FD0A9575-B20C-4095-89C5-5C75E359CB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5C55-FBBD-458F-A50B-BFAAB9BBA0C5}">
  <dimension ref="A2:B3"/>
  <sheetViews>
    <sheetView workbookViewId="0">
      <selection activeCell="B8" sqref="B8"/>
    </sheetView>
  </sheetViews>
  <sheetFormatPr defaultRowHeight="15"/>
  <cols>
    <col min="2" max="2" width="65.5703125" customWidth="1"/>
  </cols>
  <sheetData>
    <row r="2" spans="1:2">
      <c r="A2" t="s">
        <v>12024</v>
      </c>
      <c r="B2" t="s">
        <v>12025</v>
      </c>
    </row>
    <row r="3" spans="1:2">
      <c r="A3" t="s">
        <v>12026</v>
      </c>
      <c r="B3" t="s">
        <v>12027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6B77-C6D1-4358-996E-DF4D6908F75B}">
  <dimension ref="A1:J336"/>
  <sheetViews>
    <sheetView showGridLines="0" workbookViewId="0">
      <pane xSplit="2" ySplit="1" topLeftCell="C162" activePane="bottomRight" state="frozen"/>
      <selection pane="bottomRight" activeCell="B162" sqref="B162:B164"/>
      <selection pane="bottomLeft" activeCell="J161" sqref="J14:J161"/>
      <selection pane="topRight" activeCell="J161" sqref="J14:J161"/>
    </sheetView>
  </sheetViews>
  <sheetFormatPr defaultColWidth="9.140625" defaultRowHeight="15"/>
  <cols>
    <col min="1" max="1" width="14.140625" style="3" customWidth="1"/>
    <col min="2" max="2" width="15.42578125" style="3" customWidth="1"/>
    <col min="3" max="3" width="18.28515625" style="3" customWidth="1"/>
    <col min="4" max="4" width="23.28515625" style="3" customWidth="1"/>
    <col min="5" max="5" width="28" style="3" customWidth="1"/>
    <col min="6" max="6" width="18.140625" style="3" customWidth="1"/>
    <col min="7" max="7" width="21.42578125" style="11" customWidth="1"/>
    <col min="8" max="8" width="44.85546875" style="21" customWidth="1"/>
    <col min="9" max="9" width="45.140625" style="21" customWidth="1"/>
    <col min="10" max="10" width="27.85546875" style="5" customWidth="1"/>
    <col min="11" max="16384" width="9.140625" style="5"/>
  </cols>
  <sheetData>
    <row r="1" spans="1:10">
      <c r="A1" s="1" t="s">
        <v>12028</v>
      </c>
      <c r="B1" s="1" t="s">
        <v>5</v>
      </c>
      <c r="C1" s="1" t="s">
        <v>8</v>
      </c>
      <c r="D1" s="1" t="s">
        <v>9</v>
      </c>
      <c r="E1" s="1" t="s">
        <v>10</v>
      </c>
      <c r="F1" s="1" t="s">
        <v>11</v>
      </c>
      <c r="G1" s="10" t="s">
        <v>12</v>
      </c>
      <c r="H1" s="20" t="s">
        <v>14</v>
      </c>
      <c r="I1" s="20" t="s">
        <v>12029</v>
      </c>
      <c r="J1" s="13"/>
    </row>
    <row r="2" spans="1:10">
      <c r="A2" s="3">
        <v>1</v>
      </c>
      <c r="B2" s="3" t="s">
        <v>581</v>
      </c>
      <c r="C2" s="3" t="s">
        <v>12030</v>
      </c>
      <c r="D2" s="3" t="s">
        <v>12030</v>
      </c>
      <c r="E2" s="3" t="s">
        <v>12031</v>
      </c>
      <c r="F2" s="3" t="s">
        <v>581</v>
      </c>
      <c r="G2" s="11" t="s">
        <v>581</v>
      </c>
      <c r="H2" s="21" t="s">
        <v>12032</v>
      </c>
      <c r="I2" s="8" t="s">
        <v>12033</v>
      </c>
      <c r="J2" s="17"/>
    </row>
    <row r="3" spans="1:10">
      <c r="A3" s="3">
        <v>2</v>
      </c>
      <c r="B3" s="3" t="s">
        <v>581</v>
      </c>
      <c r="C3" s="3" t="s">
        <v>12030</v>
      </c>
      <c r="D3" s="3" t="s">
        <v>12030</v>
      </c>
      <c r="E3" s="3" t="s">
        <v>12034</v>
      </c>
      <c r="F3" s="3" t="s">
        <v>581</v>
      </c>
      <c r="G3" s="11" t="s">
        <v>581</v>
      </c>
      <c r="H3" s="21" t="s">
        <v>12035</v>
      </c>
      <c r="I3" s="8" t="s">
        <v>12033</v>
      </c>
      <c r="J3" s="18"/>
    </row>
    <row r="4" spans="1:10">
      <c r="A4" s="3">
        <v>3</v>
      </c>
      <c r="B4" s="3" t="s">
        <v>581</v>
      </c>
      <c r="C4" s="3" t="s">
        <v>12030</v>
      </c>
      <c r="D4" s="3" t="s">
        <v>12030</v>
      </c>
      <c r="E4" s="3" t="s">
        <v>12036</v>
      </c>
      <c r="F4" s="3" t="s">
        <v>581</v>
      </c>
      <c r="G4" s="11" t="s">
        <v>581</v>
      </c>
      <c r="H4" s="21" t="s">
        <v>12037</v>
      </c>
      <c r="I4" s="8" t="s">
        <v>12033</v>
      </c>
      <c r="J4" s="17"/>
    </row>
    <row r="5" spans="1:10">
      <c r="A5" s="3">
        <v>4</v>
      </c>
      <c r="B5" s="3" t="s">
        <v>581</v>
      </c>
      <c r="C5" s="3" t="s">
        <v>12038</v>
      </c>
      <c r="D5" s="3" t="s">
        <v>12039</v>
      </c>
      <c r="E5" s="3" t="s">
        <v>12040</v>
      </c>
      <c r="F5" s="3" t="s">
        <v>581</v>
      </c>
      <c r="G5" s="11" t="s">
        <v>581</v>
      </c>
      <c r="H5" s="3" t="s">
        <v>12041</v>
      </c>
      <c r="I5" s="8" t="s">
        <v>12042</v>
      </c>
      <c r="J5" s="18"/>
    </row>
    <row r="6" spans="1:10">
      <c r="A6" s="3">
        <v>5</v>
      </c>
      <c r="B6" s="3" t="s">
        <v>581</v>
      </c>
      <c r="C6" s="3" t="s">
        <v>12038</v>
      </c>
      <c r="D6" s="3" t="s">
        <v>12039</v>
      </c>
      <c r="E6" s="3" t="s">
        <v>12043</v>
      </c>
      <c r="F6" s="3" t="s">
        <v>581</v>
      </c>
      <c r="G6" s="11" t="s">
        <v>581</v>
      </c>
      <c r="H6" s="3" t="s">
        <v>12044</v>
      </c>
      <c r="I6" s="8" t="s">
        <v>12042</v>
      </c>
      <c r="J6" s="18"/>
    </row>
    <row r="7" spans="1:10">
      <c r="A7" s="3">
        <v>6</v>
      </c>
      <c r="I7" s="8"/>
      <c r="J7" s="18"/>
    </row>
    <row r="8" spans="1:10">
      <c r="A8" s="3">
        <v>7</v>
      </c>
      <c r="I8" s="8"/>
      <c r="J8" s="18"/>
    </row>
    <row r="9" spans="1:10">
      <c r="A9" s="3">
        <v>8</v>
      </c>
      <c r="I9" s="9"/>
      <c r="J9" s="18"/>
    </row>
    <row r="10" spans="1:10">
      <c r="A10" s="3">
        <v>9</v>
      </c>
      <c r="I10" s="9"/>
      <c r="J10" s="18"/>
    </row>
    <row r="11" spans="1:10">
      <c r="A11" s="3">
        <v>10</v>
      </c>
      <c r="I11" s="9"/>
      <c r="J11" s="18"/>
    </row>
    <row r="12" spans="1:10">
      <c r="A12" s="3">
        <v>11</v>
      </c>
      <c r="I12" s="9"/>
      <c r="J12" s="18"/>
    </row>
    <row r="13" spans="1:10">
      <c r="A13" s="3">
        <v>12</v>
      </c>
    </row>
    <row r="14" spans="1:10">
      <c r="A14" s="3">
        <v>13</v>
      </c>
    </row>
    <row r="15" spans="1:10">
      <c r="A15" s="3">
        <v>14</v>
      </c>
    </row>
    <row r="16" spans="1:10">
      <c r="A16" s="3">
        <v>15</v>
      </c>
    </row>
    <row r="17" spans="1:1">
      <c r="A17" s="3">
        <v>16</v>
      </c>
    </row>
    <row r="18" spans="1:1">
      <c r="A18" s="3">
        <v>17</v>
      </c>
    </row>
    <row r="19" spans="1:1">
      <c r="A19" s="3">
        <v>18</v>
      </c>
    </row>
    <row r="20" spans="1:1">
      <c r="A20" s="3">
        <v>19</v>
      </c>
    </row>
    <row r="21" spans="1:1">
      <c r="A21" s="3">
        <v>20</v>
      </c>
    </row>
    <row r="22" spans="1:1">
      <c r="A22" s="3">
        <v>21</v>
      </c>
    </row>
    <row r="23" spans="1:1">
      <c r="A23" s="3">
        <v>22</v>
      </c>
    </row>
    <row r="24" spans="1:1">
      <c r="A24" s="3">
        <v>23</v>
      </c>
    </row>
    <row r="25" spans="1:1">
      <c r="A25" s="3">
        <v>24</v>
      </c>
    </row>
    <row r="26" spans="1:1">
      <c r="A26" s="3">
        <v>25</v>
      </c>
    </row>
    <row r="27" spans="1:1">
      <c r="A27" s="3">
        <v>26</v>
      </c>
    </row>
    <row r="28" spans="1:1">
      <c r="A28" s="3">
        <v>27</v>
      </c>
    </row>
    <row r="29" spans="1:1">
      <c r="A29" s="3">
        <v>28</v>
      </c>
    </row>
    <row r="30" spans="1:1">
      <c r="A30" s="3">
        <v>29</v>
      </c>
    </row>
    <row r="31" spans="1:1">
      <c r="A31" s="3">
        <v>30</v>
      </c>
    </row>
    <row r="32" spans="1:1">
      <c r="A32" s="3">
        <v>31</v>
      </c>
    </row>
    <row r="33" spans="1:1">
      <c r="A33" s="3">
        <v>32</v>
      </c>
    </row>
    <row r="34" spans="1:1">
      <c r="A34" s="3">
        <v>33</v>
      </c>
    </row>
    <row r="35" spans="1:1">
      <c r="A35" s="3">
        <v>34</v>
      </c>
    </row>
    <row r="36" spans="1:1">
      <c r="A36" s="3">
        <v>35</v>
      </c>
    </row>
    <row r="37" spans="1:1">
      <c r="A37" s="3">
        <v>36</v>
      </c>
    </row>
    <row r="38" spans="1:1">
      <c r="A38" s="3">
        <v>37</v>
      </c>
    </row>
    <row r="39" spans="1:1">
      <c r="A39" s="3">
        <v>38</v>
      </c>
    </row>
    <row r="40" spans="1:1">
      <c r="A40" s="3">
        <v>39</v>
      </c>
    </row>
    <row r="41" spans="1:1">
      <c r="A41" s="3">
        <v>40</v>
      </c>
    </row>
    <row r="42" spans="1:1">
      <c r="A42" s="3">
        <v>41</v>
      </c>
    </row>
    <row r="43" spans="1:1">
      <c r="A43" s="3">
        <v>42</v>
      </c>
    </row>
    <row r="44" spans="1:1">
      <c r="A44" s="3">
        <v>43</v>
      </c>
    </row>
    <row r="45" spans="1:1">
      <c r="A45" s="3">
        <v>44</v>
      </c>
    </row>
    <row r="46" spans="1:1">
      <c r="A46" s="3">
        <v>45</v>
      </c>
    </row>
    <row r="47" spans="1:1">
      <c r="A47" s="3">
        <v>46</v>
      </c>
    </row>
    <row r="48" spans="1:1">
      <c r="A48" s="3">
        <v>47</v>
      </c>
    </row>
    <row r="49" spans="1:6">
      <c r="A49" s="3">
        <v>48</v>
      </c>
      <c r="F49" s="7"/>
    </row>
    <row r="50" spans="1:6">
      <c r="A50" s="3">
        <v>49</v>
      </c>
      <c r="F50" s="7"/>
    </row>
    <row r="51" spans="1:6">
      <c r="A51" s="3">
        <v>50</v>
      </c>
      <c r="F51" s="7"/>
    </row>
    <row r="52" spans="1:6">
      <c r="A52" s="3">
        <v>51</v>
      </c>
      <c r="F52" s="2"/>
    </row>
    <row r="53" spans="1:6">
      <c r="A53" s="3">
        <v>52</v>
      </c>
      <c r="F53" s="2"/>
    </row>
    <row r="54" spans="1:6">
      <c r="A54" s="3">
        <v>53</v>
      </c>
      <c r="F54" s="2"/>
    </row>
    <row r="55" spans="1:6">
      <c r="A55" s="3">
        <v>54</v>
      </c>
      <c r="F55" s="2"/>
    </row>
    <row r="56" spans="1:6">
      <c r="A56" s="3">
        <v>55</v>
      </c>
      <c r="F56" s="2"/>
    </row>
    <row r="57" spans="1:6">
      <c r="A57" s="3">
        <v>56</v>
      </c>
      <c r="F57" s="2"/>
    </row>
    <row r="58" spans="1:6">
      <c r="A58" s="3">
        <v>57</v>
      </c>
      <c r="F58" s="2"/>
    </row>
    <row r="59" spans="1:6">
      <c r="A59" s="3">
        <v>58</v>
      </c>
      <c r="F59" s="2"/>
    </row>
    <row r="60" spans="1:6">
      <c r="A60" s="3">
        <v>59</v>
      </c>
      <c r="F60" s="2"/>
    </row>
    <row r="61" spans="1:6">
      <c r="A61" s="3">
        <v>60</v>
      </c>
      <c r="F61" s="2"/>
    </row>
    <row r="62" spans="1:6">
      <c r="A62" s="3">
        <v>61</v>
      </c>
      <c r="F62" s="2"/>
    </row>
    <row r="63" spans="1:6">
      <c r="A63" s="3">
        <v>62</v>
      </c>
      <c r="F63" s="2"/>
    </row>
    <row r="64" spans="1:6">
      <c r="A64" s="3">
        <v>63</v>
      </c>
      <c r="F64" s="2"/>
    </row>
    <row r="65" spans="1:6">
      <c r="A65" s="3">
        <v>64</v>
      </c>
      <c r="F65" s="2"/>
    </row>
    <row r="66" spans="1:6">
      <c r="A66" s="3">
        <v>65</v>
      </c>
      <c r="F66" s="2"/>
    </row>
    <row r="67" spans="1:6">
      <c r="A67" s="3">
        <v>66</v>
      </c>
      <c r="F67" s="2"/>
    </row>
    <row r="68" spans="1:6">
      <c r="A68" s="3">
        <v>67</v>
      </c>
      <c r="F68" s="2"/>
    </row>
    <row r="69" spans="1:6">
      <c r="A69" s="3">
        <v>68</v>
      </c>
      <c r="F69" s="2"/>
    </row>
    <row r="70" spans="1:6">
      <c r="A70" s="3">
        <v>69</v>
      </c>
      <c r="F70" s="2"/>
    </row>
    <row r="71" spans="1:6">
      <c r="A71" s="3">
        <v>70</v>
      </c>
      <c r="F71" s="2"/>
    </row>
    <row r="72" spans="1:6">
      <c r="A72" s="3">
        <v>71</v>
      </c>
      <c r="F72" s="2"/>
    </row>
    <row r="73" spans="1:6">
      <c r="A73" s="3">
        <v>72</v>
      </c>
      <c r="F73" s="2"/>
    </row>
    <row r="74" spans="1:6">
      <c r="A74" s="3">
        <v>73</v>
      </c>
      <c r="F74" s="2"/>
    </row>
    <row r="75" spans="1:6">
      <c r="A75" s="3">
        <v>74</v>
      </c>
      <c r="F75" s="2"/>
    </row>
    <row r="76" spans="1:6">
      <c r="A76" s="3">
        <v>75</v>
      </c>
      <c r="F76" s="2"/>
    </row>
    <row r="77" spans="1:6">
      <c r="A77" s="3">
        <v>76</v>
      </c>
      <c r="F77" s="2"/>
    </row>
    <row r="78" spans="1:6">
      <c r="A78" s="3">
        <v>77</v>
      </c>
      <c r="F78" s="2"/>
    </row>
    <row r="79" spans="1:6">
      <c r="A79" s="3">
        <v>78</v>
      </c>
      <c r="F79" s="2"/>
    </row>
    <row r="80" spans="1:6">
      <c r="A80" s="3">
        <v>79</v>
      </c>
      <c r="F80" s="2"/>
    </row>
    <row r="81" spans="1:6">
      <c r="A81" s="3">
        <v>80</v>
      </c>
      <c r="F81" s="2"/>
    </row>
    <row r="82" spans="1:6">
      <c r="A82" s="3">
        <v>81</v>
      </c>
      <c r="F82" s="2"/>
    </row>
    <row r="83" spans="1:6">
      <c r="A83" s="3">
        <v>82</v>
      </c>
      <c r="F83" s="2"/>
    </row>
    <row r="84" spans="1:6">
      <c r="A84" s="3">
        <v>83</v>
      </c>
      <c r="F84" s="2"/>
    </row>
    <row r="85" spans="1:6">
      <c r="A85" s="3">
        <v>84</v>
      </c>
      <c r="F85" s="2"/>
    </row>
    <row r="86" spans="1:6">
      <c r="A86" s="3">
        <v>85</v>
      </c>
      <c r="F86" s="2"/>
    </row>
    <row r="87" spans="1:6">
      <c r="A87" s="3">
        <v>86</v>
      </c>
      <c r="F87" s="2"/>
    </row>
    <row r="88" spans="1:6">
      <c r="A88" s="3">
        <v>87</v>
      </c>
      <c r="F88" s="2"/>
    </row>
    <row r="89" spans="1:6">
      <c r="A89" s="3">
        <v>88</v>
      </c>
    </row>
    <row r="90" spans="1:6">
      <c r="A90" s="3">
        <v>89</v>
      </c>
      <c r="F90" s="7"/>
    </row>
    <row r="91" spans="1:6">
      <c r="A91" s="3">
        <v>90</v>
      </c>
      <c r="F91" s="2"/>
    </row>
    <row r="92" spans="1:6">
      <c r="A92" s="3">
        <v>91</v>
      </c>
    </row>
    <row r="93" spans="1:6">
      <c r="A93" s="3">
        <v>92</v>
      </c>
    </row>
    <row r="94" spans="1:6">
      <c r="A94" s="3">
        <v>93</v>
      </c>
    </row>
    <row r="95" spans="1:6">
      <c r="A95" s="3">
        <v>94</v>
      </c>
    </row>
    <row r="96" spans="1:6">
      <c r="A96" s="3">
        <v>95</v>
      </c>
    </row>
    <row r="97" spans="1:6">
      <c r="A97" s="3">
        <v>96</v>
      </c>
    </row>
    <row r="98" spans="1:6">
      <c r="A98" s="3">
        <v>97</v>
      </c>
      <c r="D98" s="2"/>
      <c r="F98" s="2"/>
    </row>
    <row r="99" spans="1:6">
      <c r="A99" s="3">
        <v>98</v>
      </c>
      <c r="D99" s="2"/>
      <c r="F99" s="2"/>
    </row>
    <row r="100" spans="1:6">
      <c r="A100" s="3">
        <v>99</v>
      </c>
      <c r="D100" s="2"/>
      <c r="F100" s="2"/>
    </row>
    <row r="101" spans="1:6">
      <c r="A101" s="3">
        <v>100</v>
      </c>
      <c r="D101" s="2"/>
      <c r="F101" s="2"/>
    </row>
    <row r="102" spans="1:6">
      <c r="A102" s="3">
        <v>101</v>
      </c>
      <c r="D102" s="2"/>
      <c r="F102" s="2"/>
    </row>
    <row r="103" spans="1:6">
      <c r="A103" s="3">
        <v>102</v>
      </c>
      <c r="D103" s="2"/>
      <c r="F103" s="2"/>
    </row>
    <row r="104" spans="1:6">
      <c r="A104" s="3">
        <v>103</v>
      </c>
      <c r="D104" s="2"/>
      <c r="F104" s="2"/>
    </row>
    <row r="105" spans="1:6">
      <c r="A105" s="3">
        <v>104</v>
      </c>
      <c r="D105" s="2"/>
      <c r="F105" s="2"/>
    </row>
    <row r="106" spans="1:6">
      <c r="A106" s="3">
        <v>105</v>
      </c>
      <c r="D106" s="2"/>
      <c r="F106" s="2"/>
    </row>
    <row r="107" spans="1:6">
      <c r="A107" s="3">
        <v>106</v>
      </c>
      <c r="D107" s="2"/>
      <c r="F107" s="2"/>
    </row>
    <row r="108" spans="1:6">
      <c r="A108" s="3">
        <v>107</v>
      </c>
      <c r="D108" s="2"/>
      <c r="F108" s="2"/>
    </row>
    <row r="109" spans="1:6">
      <c r="A109" s="3">
        <v>108</v>
      </c>
      <c r="D109" s="2"/>
      <c r="F109" s="2"/>
    </row>
    <row r="110" spans="1:6">
      <c r="A110" s="3">
        <v>109</v>
      </c>
      <c r="D110" s="2"/>
      <c r="F110" s="2"/>
    </row>
    <row r="111" spans="1:6">
      <c r="A111" s="3">
        <v>110</v>
      </c>
      <c r="D111" s="2"/>
      <c r="F111" s="2"/>
    </row>
    <row r="112" spans="1:6">
      <c r="A112" s="3">
        <v>111</v>
      </c>
      <c r="D112" s="2"/>
      <c r="F112" s="2"/>
    </row>
    <row r="113" spans="1:6">
      <c r="A113" s="3">
        <v>112</v>
      </c>
      <c r="D113" s="2"/>
      <c r="F113" s="2"/>
    </row>
    <row r="114" spans="1:6">
      <c r="A114" s="3">
        <v>113</v>
      </c>
      <c r="D114" s="2"/>
      <c r="F114" s="2"/>
    </row>
    <row r="115" spans="1:6">
      <c r="A115" s="3">
        <v>114</v>
      </c>
      <c r="D115" s="2"/>
      <c r="F115" s="2"/>
    </row>
    <row r="116" spans="1:6">
      <c r="A116" s="3">
        <v>115</v>
      </c>
      <c r="D116" s="2"/>
      <c r="F116" s="2"/>
    </row>
    <row r="117" spans="1:6">
      <c r="A117" s="3">
        <v>116</v>
      </c>
      <c r="D117" s="2"/>
      <c r="F117" s="2"/>
    </row>
    <row r="118" spans="1:6">
      <c r="A118" s="3">
        <v>117</v>
      </c>
      <c r="D118" s="2"/>
      <c r="F118" s="2"/>
    </row>
    <row r="119" spans="1:6">
      <c r="A119" s="3">
        <v>118</v>
      </c>
      <c r="D119" s="2"/>
      <c r="F119" s="2"/>
    </row>
    <row r="120" spans="1:6">
      <c r="A120" s="3">
        <v>119</v>
      </c>
      <c r="D120" s="2"/>
      <c r="F120" s="2"/>
    </row>
    <row r="121" spans="1:6">
      <c r="A121" s="3">
        <v>120</v>
      </c>
      <c r="D121" s="2"/>
      <c r="F121" s="2"/>
    </row>
    <row r="122" spans="1:6">
      <c r="A122" s="3">
        <v>121</v>
      </c>
      <c r="D122" s="2"/>
      <c r="F122" s="2"/>
    </row>
    <row r="123" spans="1:6">
      <c r="A123" s="3">
        <v>122</v>
      </c>
      <c r="D123" s="2"/>
      <c r="F123" s="2"/>
    </row>
    <row r="124" spans="1:6">
      <c r="A124" s="3">
        <v>123</v>
      </c>
      <c r="D124" s="2"/>
      <c r="F124" s="2"/>
    </row>
    <row r="125" spans="1:6">
      <c r="A125" s="3">
        <v>124</v>
      </c>
      <c r="D125" s="2"/>
      <c r="F125" s="2"/>
    </row>
    <row r="126" spans="1:6">
      <c r="A126" s="3">
        <v>125</v>
      </c>
      <c r="D126" s="2"/>
      <c r="F126" s="2"/>
    </row>
    <row r="127" spans="1:6">
      <c r="A127" s="3">
        <v>126</v>
      </c>
      <c r="D127" s="2"/>
      <c r="F127" s="2"/>
    </row>
    <row r="128" spans="1:6">
      <c r="A128" s="3">
        <v>127</v>
      </c>
      <c r="D128" s="2"/>
      <c r="F128" s="2"/>
    </row>
    <row r="129" spans="1:6">
      <c r="A129" s="3">
        <v>128</v>
      </c>
      <c r="D129" s="2"/>
      <c r="F129" s="2"/>
    </row>
    <row r="130" spans="1:6">
      <c r="A130" s="3">
        <v>129</v>
      </c>
      <c r="D130" s="2"/>
      <c r="F130" s="2"/>
    </row>
    <row r="131" spans="1:6">
      <c r="A131" s="3">
        <v>130</v>
      </c>
      <c r="D131" s="2"/>
      <c r="F131" s="2"/>
    </row>
    <row r="132" spans="1:6">
      <c r="A132" s="3">
        <v>131</v>
      </c>
    </row>
    <row r="133" spans="1:6">
      <c r="A133" s="3">
        <v>132</v>
      </c>
    </row>
    <row r="134" spans="1:6">
      <c r="A134" s="3">
        <v>133</v>
      </c>
    </row>
    <row r="135" spans="1:6">
      <c r="A135" s="3">
        <v>134</v>
      </c>
    </row>
    <row r="136" spans="1:6">
      <c r="A136" s="3">
        <v>135</v>
      </c>
    </row>
    <row r="137" spans="1:6">
      <c r="A137" s="3">
        <v>136</v>
      </c>
    </row>
    <row r="138" spans="1:6">
      <c r="A138" s="3">
        <v>137</v>
      </c>
      <c r="F138" s="2"/>
    </row>
    <row r="139" spans="1:6">
      <c r="A139" s="3">
        <v>138</v>
      </c>
      <c r="F139" s="2"/>
    </row>
    <row r="140" spans="1:6">
      <c r="A140" s="3">
        <v>139</v>
      </c>
    </row>
    <row r="141" spans="1:6">
      <c r="A141" s="3">
        <v>140</v>
      </c>
      <c r="F141" s="2"/>
    </row>
    <row r="142" spans="1:6">
      <c r="A142" s="3">
        <v>141</v>
      </c>
      <c r="F142" s="2"/>
    </row>
    <row r="143" spans="1:6">
      <c r="A143" s="3">
        <v>142</v>
      </c>
      <c r="F143" s="2"/>
    </row>
    <row r="144" spans="1:6">
      <c r="A144" s="3">
        <v>143</v>
      </c>
      <c r="F144" s="2"/>
    </row>
    <row r="145" spans="1:6">
      <c r="A145" s="3">
        <v>144</v>
      </c>
      <c r="F145" s="2"/>
    </row>
    <row r="146" spans="1:6">
      <c r="A146" s="3">
        <v>145</v>
      </c>
    </row>
    <row r="147" spans="1:6">
      <c r="A147" s="3">
        <v>146</v>
      </c>
      <c r="F147" s="2"/>
    </row>
    <row r="148" spans="1:6">
      <c r="A148" s="3">
        <v>147</v>
      </c>
    </row>
    <row r="149" spans="1:6">
      <c r="A149" s="3">
        <v>148</v>
      </c>
      <c r="F149" s="2"/>
    </row>
    <row r="150" spans="1:6">
      <c r="A150" s="3">
        <v>149</v>
      </c>
      <c r="F150" s="2"/>
    </row>
    <row r="151" spans="1:6">
      <c r="A151" s="3">
        <v>150</v>
      </c>
      <c r="F151" s="2"/>
    </row>
    <row r="152" spans="1:6">
      <c r="A152" s="3">
        <v>151</v>
      </c>
      <c r="F152" s="2"/>
    </row>
    <row r="153" spans="1:6">
      <c r="A153" s="3">
        <v>152</v>
      </c>
      <c r="F153" s="2"/>
    </row>
    <row r="154" spans="1:6">
      <c r="A154" s="3">
        <v>153</v>
      </c>
      <c r="F154" s="2"/>
    </row>
    <row r="155" spans="1:6">
      <c r="A155" s="3">
        <v>154</v>
      </c>
      <c r="F155" s="2"/>
    </row>
    <row r="156" spans="1:6">
      <c r="A156" s="3">
        <v>155</v>
      </c>
      <c r="F156" s="2"/>
    </row>
    <row r="157" spans="1:6">
      <c r="A157" s="3">
        <v>156</v>
      </c>
      <c r="F157" s="2"/>
    </row>
    <row r="158" spans="1:6">
      <c r="A158" s="3">
        <v>157</v>
      </c>
      <c r="F158" s="2"/>
    </row>
    <row r="159" spans="1:6">
      <c r="A159" s="3">
        <v>158</v>
      </c>
      <c r="F159" s="2"/>
    </row>
    <row r="160" spans="1:6">
      <c r="A160" s="3">
        <v>159</v>
      </c>
      <c r="F160" s="2"/>
    </row>
    <row r="161" spans="1:6">
      <c r="A161" s="3">
        <v>160</v>
      </c>
      <c r="F161" s="2"/>
    </row>
    <row r="162" spans="1:6">
      <c r="A162" s="3">
        <v>161</v>
      </c>
      <c r="F162" s="2"/>
    </row>
    <row r="163" spans="1:6">
      <c r="A163" s="3">
        <v>162</v>
      </c>
      <c r="F163" s="2"/>
    </row>
    <row r="164" spans="1:6">
      <c r="A164" s="3">
        <v>163</v>
      </c>
      <c r="F164" s="2"/>
    </row>
    <row r="165" spans="1:6">
      <c r="A165" s="3">
        <v>164</v>
      </c>
      <c r="F165" s="2"/>
    </row>
    <row r="166" spans="1:6">
      <c r="A166" s="3">
        <v>165</v>
      </c>
      <c r="F166" s="2"/>
    </row>
    <row r="167" spans="1:6">
      <c r="A167" s="3">
        <v>166</v>
      </c>
      <c r="F167" s="2"/>
    </row>
    <row r="168" spans="1:6">
      <c r="A168" s="3">
        <v>167</v>
      </c>
      <c r="F168" s="2"/>
    </row>
    <row r="169" spans="1:6">
      <c r="A169" s="3">
        <v>168</v>
      </c>
      <c r="F169" s="2"/>
    </row>
    <row r="170" spans="1:6">
      <c r="A170" s="3">
        <v>169</v>
      </c>
      <c r="F170" s="2"/>
    </row>
    <row r="171" spans="1:6">
      <c r="A171" s="3">
        <v>170</v>
      </c>
      <c r="F171" s="2"/>
    </row>
    <row r="172" spans="1:6">
      <c r="A172" s="3">
        <v>171</v>
      </c>
      <c r="F172" s="2"/>
    </row>
    <row r="173" spans="1:6">
      <c r="A173" s="3">
        <v>172</v>
      </c>
      <c r="F173" s="2"/>
    </row>
    <row r="174" spans="1:6">
      <c r="A174" s="3">
        <v>173</v>
      </c>
      <c r="F174" s="2"/>
    </row>
    <row r="175" spans="1:6">
      <c r="A175" s="3">
        <v>174</v>
      </c>
      <c r="F175" s="2"/>
    </row>
    <row r="176" spans="1:6">
      <c r="A176" s="3">
        <v>175</v>
      </c>
      <c r="F176" s="2"/>
    </row>
    <row r="177" spans="1:6">
      <c r="A177" s="3">
        <v>176</v>
      </c>
      <c r="F177" s="2"/>
    </row>
    <row r="178" spans="1:6">
      <c r="A178" s="3">
        <v>177</v>
      </c>
      <c r="F178" s="2"/>
    </row>
    <row r="179" spans="1:6">
      <c r="A179" s="3">
        <v>178</v>
      </c>
      <c r="F179" s="2"/>
    </row>
    <row r="180" spans="1:6">
      <c r="A180" s="3">
        <v>179</v>
      </c>
      <c r="F180" s="2"/>
    </row>
    <row r="181" spans="1:6">
      <c r="A181" s="3">
        <v>180</v>
      </c>
      <c r="F181" s="2"/>
    </row>
    <row r="182" spans="1:6">
      <c r="A182" s="3">
        <v>181</v>
      </c>
      <c r="F182" s="2"/>
    </row>
    <row r="183" spans="1:6">
      <c r="A183" s="3">
        <v>182</v>
      </c>
      <c r="F183" s="2"/>
    </row>
    <row r="184" spans="1:6">
      <c r="A184" s="3">
        <v>183</v>
      </c>
      <c r="F184" s="2"/>
    </row>
    <row r="185" spans="1:6">
      <c r="A185" s="3">
        <v>184</v>
      </c>
      <c r="F185" s="2"/>
    </row>
    <row r="186" spans="1:6">
      <c r="A186" s="3">
        <v>185</v>
      </c>
      <c r="F186" s="2"/>
    </row>
    <row r="187" spans="1:6">
      <c r="A187" s="3">
        <v>186</v>
      </c>
      <c r="F187" s="2"/>
    </row>
    <row r="188" spans="1:6">
      <c r="A188" s="3">
        <v>187</v>
      </c>
      <c r="F188" s="2"/>
    </row>
    <row r="189" spans="1:6">
      <c r="A189" s="3">
        <v>188</v>
      </c>
      <c r="F189" s="2"/>
    </row>
    <row r="190" spans="1:6">
      <c r="A190" s="3">
        <v>189</v>
      </c>
      <c r="F190" s="2"/>
    </row>
    <row r="191" spans="1:6">
      <c r="A191" s="3">
        <v>190</v>
      </c>
      <c r="F191" s="2"/>
    </row>
    <row r="192" spans="1:6">
      <c r="A192" s="3">
        <v>191</v>
      </c>
      <c r="F192" s="2"/>
    </row>
    <row r="193" spans="1:6">
      <c r="A193" s="3">
        <v>192</v>
      </c>
      <c r="F193" s="2"/>
    </row>
    <row r="194" spans="1:6">
      <c r="A194" s="3">
        <v>193</v>
      </c>
      <c r="F194" s="2"/>
    </row>
    <row r="195" spans="1:6">
      <c r="A195" s="3">
        <v>194</v>
      </c>
      <c r="F195" s="2"/>
    </row>
    <row r="196" spans="1:6">
      <c r="A196" s="3">
        <v>195</v>
      </c>
      <c r="F196" s="2"/>
    </row>
    <row r="197" spans="1:6">
      <c r="A197" s="3">
        <v>196</v>
      </c>
      <c r="F197" s="2"/>
    </row>
    <row r="198" spans="1:6">
      <c r="A198" s="3">
        <v>197</v>
      </c>
      <c r="F198" s="2"/>
    </row>
    <row r="199" spans="1:6">
      <c r="A199" s="3">
        <v>198</v>
      </c>
      <c r="F199" s="2"/>
    </row>
    <row r="200" spans="1:6">
      <c r="A200" s="3">
        <v>199</v>
      </c>
      <c r="F200" s="2"/>
    </row>
    <row r="201" spans="1:6">
      <c r="A201" s="3">
        <v>200</v>
      </c>
      <c r="F201" s="2"/>
    </row>
    <row r="202" spans="1:6">
      <c r="A202" s="3">
        <v>201</v>
      </c>
      <c r="F202" s="2"/>
    </row>
    <row r="203" spans="1:6">
      <c r="A203" s="3">
        <v>202</v>
      </c>
      <c r="F203" s="2"/>
    </row>
    <row r="204" spans="1:6">
      <c r="A204" s="3">
        <v>203</v>
      </c>
      <c r="F204" s="2"/>
    </row>
    <row r="205" spans="1:6">
      <c r="A205" s="3">
        <v>204</v>
      </c>
      <c r="F205" s="2"/>
    </row>
    <row r="206" spans="1:6">
      <c r="A206" s="3">
        <v>205</v>
      </c>
      <c r="F206" s="2"/>
    </row>
    <row r="207" spans="1:6">
      <c r="A207" s="3">
        <v>206</v>
      </c>
      <c r="F207" s="2"/>
    </row>
    <row r="208" spans="1:6">
      <c r="A208" s="3">
        <v>207</v>
      </c>
      <c r="F208" s="2"/>
    </row>
    <row r="209" spans="1:6">
      <c r="A209" s="3">
        <v>208</v>
      </c>
      <c r="F209" s="2"/>
    </row>
    <row r="210" spans="1:6">
      <c r="A210" s="3">
        <v>209</v>
      </c>
      <c r="F210" s="2"/>
    </row>
    <row r="211" spans="1:6">
      <c r="A211" s="3">
        <v>210</v>
      </c>
      <c r="F211" s="2"/>
    </row>
    <row r="212" spans="1:6">
      <c r="A212" s="3">
        <v>211</v>
      </c>
      <c r="F212" s="2"/>
    </row>
    <row r="213" spans="1:6">
      <c r="A213" s="3">
        <v>212</v>
      </c>
      <c r="F213" s="2"/>
    </row>
    <row r="214" spans="1:6">
      <c r="A214" s="3">
        <v>213</v>
      </c>
      <c r="F214" s="2"/>
    </row>
    <row r="215" spans="1:6">
      <c r="A215" s="3">
        <v>214</v>
      </c>
      <c r="F215" s="2"/>
    </row>
    <row r="216" spans="1:6">
      <c r="A216" s="3">
        <v>215</v>
      </c>
      <c r="F216" s="2"/>
    </row>
    <row r="217" spans="1:6">
      <c r="A217" s="3">
        <v>216</v>
      </c>
      <c r="F217" s="2"/>
    </row>
    <row r="218" spans="1:6">
      <c r="A218" s="3">
        <v>217</v>
      </c>
      <c r="F218" s="2"/>
    </row>
    <row r="219" spans="1:6">
      <c r="A219" s="3">
        <v>218</v>
      </c>
    </row>
    <row r="220" spans="1:6">
      <c r="A220" s="3">
        <v>219</v>
      </c>
      <c r="F220" s="7"/>
    </row>
    <row r="221" spans="1:6">
      <c r="A221" s="3">
        <v>220</v>
      </c>
    </row>
    <row r="222" spans="1:6">
      <c r="A222" s="3">
        <v>221</v>
      </c>
    </row>
    <row r="223" spans="1:6">
      <c r="A223" s="3">
        <v>222</v>
      </c>
    </row>
    <row r="224" spans="1:6">
      <c r="A224" s="3">
        <v>223</v>
      </c>
    </row>
    <row r="225" spans="1:1">
      <c r="A225" s="3">
        <v>224</v>
      </c>
    </row>
    <row r="226" spans="1:1">
      <c r="A226" s="3">
        <v>225</v>
      </c>
    </row>
    <row r="227" spans="1:1">
      <c r="A227" s="3">
        <v>226</v>
      </c>
    </row>
    <row r="228" spans="1:1">
      <c r="A228" s="3">
        <v>227</v>
      </c>
    </row>
    <row r="229" spans="1:1">
      <c r="A229" s="3">
        <v>228</v>
      </c>
    </row>
    <row r="230" spans="1:1">
      <c r="A230" s="3">
        <v>229</v>
      </c>
    </row>
    <row r="231" spans="1:1">
      <c r="A231" s="3">
        <v>230</v>
      </c>
    </row>
    <row r="232" spans="1:1">
      <c r="A232" s="3">
        <v>231</v>
      </c>
    </row>
    <row r="233" spans="1:1">
      <c r="A233" s="3">
        <v>232</v>
      </c>
    </row>
    <row r="234" spans="1:1">
      <c r="A234" s="3">
        <v>233</v>
      </c>
    </row>
    <row r="235" spans="1:1">
      <c r="A235" s="3">
        <v>234</v>
      </c>
    </row>
    <row r="236" spans="1:1">
      <c r="A236" s="3">
        <v>235</v>
      </c>
    </row>
    <row r="237" spans="1:1">
      <c r="A237" s="3">
        <v>236</v>
      </c>
    </row>
    <row r="238" spans="1:1">
      <c r="A238" s="3">
        <v>237</v>
      </c>
    </row>
    <row r="239" spans="1:1">
      <c r="A239" s="3">
        <v>238</v>
      </c>
    </row>
    <row r="240" spans="1:1">
      <c r="A240" s="3">
        <v>239</v>
      </c>
    </row>
    <row r="241" spans="1:1">
      <c r="A241" s="3">
        <v>240</v>
      </c>
    </row>
    <row r="242" spans="1:1">
      <c r="A242" s="3">
        <v>241</v>
      </c>
    </row>
    <row r="243" spans="1:1">
      <c r="A243" s="3">
        <v>242</v>
      </c>
    </row>
    <row r="244" spans="1:1">
      <c r="A244" s="3">
        <v>243</v>
      </c>
    </row>
    <row r="245" spans="1:1">
      <c r="A245" s="3">
        <v>244</v>
      </c>
    </row>
    <row r="246" spans="1:1">
      <c r="A246" s="3">
        <v>245</v>
      </c>
    </row>
    <row r="247" spans="1:1">
      <c r="A247" s="3">
        <v>246</v>
      </c>
    </row>
    <row r="248" spans="1:1">
      <c r="A248" s="3">
        <v>247</v>
      </c>
    </row>
    <row r="249" spans="1:1">
      <c r="A249" s="3">
        <v>248</v>
      </c>
    </row>
    <row r="250" spans="1:1">
      <c r="A250" s="3">
        <v>249</v>
      </c>
    </row>
    <row r="251" spans="1:1">
      <c r="A251" s="3">
        <v>250</v>
      </c>
    </row>
    <row r="252" spans="1:1">
      <c r="A252" s="3">
        <v>251</v>
      </c>
    </row>
    <row r="253" spans="1:1">
      <c r="A253" s="3">
        <v>252</v>
      </c>
    </row>
    <row r="254" spans="1:1">
      <c r="A254" s="3">
        <v>253</v>
      </c>
    </row>
    <row r="255" spans="1:1">
      <c r="A255" s="3">
        <v>254</v>
      </c>
    </row>
    <row r="256" spans="1:1">
      <c r="A256" s="3">
        <v>255</v>
      </c>
    </row>
    <row r="257" spans="1:6">
      <c r="A257" s="3">
        <v>256</v>
      </c>
    </row>
    <row r="258" spans="1:6">
      <c r="A258" s="3">
        <v>257</v>
      </c>
    </row>
    <row r="259" spans="1:6">
      <c r="A259" s="3">
        <v>258</v>
      </c>
    </row>
    <row r="260" spans="1:6">
      <c r="A260" s="3">
        <v>259</v>
      </c>
    </row>
    <row r="261" spans="1:6">
      <c r="A261" s="3">
        <v>260</v>
      </c>
    </row>
    <row r="262" spans="1:6">
      <c r="A262" s="3">
        <v>261</v>
      </c>
    </row>
    <row r="263" spans="1:6">
      <c r="A263" s="3">
        <v>262</v>
      </c>
    </row>
    <row r="264" spans="1:6">
      <c r="A264" s="3">
        <v>263</v>
      </c>
    </row>
    <row r="265" spans="1:6">
      <c r="A265" s="3">
        <v>264</v>
      </c>
    </row>
    <row r="266" spans="1:6">
      <c r="A266" s="3">
        <v>265</v>
      </c>
    </row>
    <row r="267" spans="1:6">
      <c r="A267" s="3">
        <v>266</v>
      </c>
    </row>
    <row r="268" spans="1:6">
      <c r="A268" s="3">
        <v>267</v>
      </c>
    </row>
    <row r="269" spans="1:6">
      <c r="A269" s="3">
        <v>268</v>
      </c>
    </row>
    <row r="270" spans="1:6">
      <c r="A270" s="3">
        <v>269</v>
      </c>
      <c r="F270" s="2"/>
    </row>
    <row r="271" spans="1:6">
      <c r="A271" s="3">
        <v>270</v>
      </c>
      <c r="F271" s="2"/>
    </row>
    <row r="272" spans="1:6">
      <c r="A272" s="3">
        <v>271</v>
      </c>
    </row>
    <row r="273" spans="1:1">
      <c r="A273" s="3">
        <v>272</v>
      </c>
    </row>
    <row r="274" spans="1:1">
      <c r="A274" s="3">
        <v>273</v>
      </c>
    </row>
    <row r="275" spans="1:1">
      <c r="A275" s="3">
        <v>274</v>
      </c>
    </row>
    <row r="276" spans="1:1">
      <c r="A276" s="3">
        <v>275</v>
      </c>
    </row>
    <row r="277" spans="1:1">
      <c r="A277" s="3">
        <v>276</v>
      </c>
    </row>
    <row r="278" spans="1:1">
      <c r="A278" s="3">
        <v>277</v>
      </c>
    </row>
    <row r="279" spans="1:1">
      <c r="A279" s="3">
        <v>278</v>
      </c>
    </row>
    <row r="280" spans="1:1">
      <c r="A280" s="3">
        <v>279</v>
      </c>
    </row>
    <row r="281" spans="1:1">
      <c r="A281" s="3">
        <v>280</v>
      </c>
    </row>
    <row r="282" spans="1:1">
      <c r="A282" s="3">
        <v>281</v>
      </c>
    </row>
    <row r="283" spans="1:1">
      <c r="A283" s="3">
        <v>282</v>
      </c>
    </row>
    <row r="284" spans="1:1">
      <c r="A284" s="3">
        <v>283</v>
      </c>
    </row>
    <row r="285" spans="1:1">
      <c r="A285" s="3">
        <v>284</v>
      </c>
    </row>
    <row r="286" spans="1:1">
      <c r="A286" s="3">
        <v>285</v>
      </c>
    </row>
    <row r="287" spans="1:1">
      <c r="A287" s="3">
        <v>286</v>
      </c>
    </row>
    <row r="288" spans="1:1">
      <c r="A288" s="3">
        <v>287</v>
      </c>
    </row>
    <row r="289" spans="1:1">
      <c r="A289" s="3">
        <v>288</v>
      </c>
    </row>
    <row r="290" spans="1:1">
      <c r="A290" s="3">
        <v>289</v>
      </c>
    </row>
    <row r="291" spans="1:1">
      <c r="A291" s="3">
        <v>290</v>
      </c>
    </row>
    <row r="292" spans="1:1">
      <c r="A292" s="3">
        <v>291</v>
      </c>
    </row>
    <row r="293" spans="1:1">
      <c r="A293" s="3">
        <v>292</v>
      </c>
    </row>
    <row r="294" spans="1:1">
      <c r="A294" s="3">
        <v>293</v>
      </c>
    </row>
    <row r="295" spans="1:1">
      <c r="A295" s="3">
        <v>294</v>
      </c>
    </row>
    <row r="296" spans="1:1">
      <c r="A296" s="3">
        <v>295</v>
      </c>
    </row>
    <row r="297" spans="1:1">
      <c r="A297" s="3">
        <v>296</v>
      </c>
    </row>
    <row r="298" spans="1:1">
      <c r="A298" s="3">
        <v>297</v>
      </c>
    </row>
    <row r="299" spans="1:1">
      <c r="A299" s="3">
        <v>298</v>
      </c>
    </row>
    <row r="300" spans="1:1">
      <c r="A300" s="3">
        <v>299</v>
      </c>
    </row>
    <row r="301" spans="1:1">
      <c r="A301" s="3">
        <v>300</v>
      </c>
    </row>
    <row r="302" spans="1:1">
      <c r="A302" s="3">
        <v>301</v>
      </c>
    </row>
    <row r="303" spans="1:1">
      <c r="A303" s="3">
        <v>302</v>
      </c>
    </row>
    <row r="304" spans="1:1">
      <c r="A304" s="3">
        <v>303</v>
      </c>
    </row>
    <row r="305" spans="1:1">
      <c r="A305" s="3">
        <v>304</v>
      </c>
    </row>
    <row r="306" spans="1:1">
      <c r="A306" s="3">
        <v>305</v>
      </c>
    </row>
    <row r="307" spans="1:1">
      <c r="A307" s="3">
        <v>306</v>
      </c>
    </row>
    <row r="308" spans="1:1">
      <c r="A308" s="3">
        <v>307</v>
      </c>
    </row>
    <row r="309" spans="1:1">
      <c r="A309" s="3">
        <v>308</v>
      </c>
    </row>
    <row r="310" spans="1:1">
      <c r="A310" s="3">
        <v>309</v>
      </c>
    </row>
    <row r="311" spans="1:1">
      <c r="A311" s="3">
        <v>310</v>
      </c>
    </row>
    <row r="312" spans="1:1">
      <c r="A312" s="3">
        <v>311</v>
      </c>
    </row>
    <row r="313" spans="1:1">
      <c r="A313" s="3">
        <v>312</v>
      </c>
    </row>
    <row r="314" spans="1:1">
      <c r="A314" s="3">
        <v>313</v>
      </c>
    </row>
    <row r="315" spans="1:1">
      <c r="A315" s="3">
        <v>314</v>
      </c>
    </row>
    <row r="316" spans="1:1">
      <c r="A316" s="3">
        <v>315</v>
      </c>
    </row>
    <row r="317" spans="1:1">
      <c r="A317" s="3">
        <v>316</v>
      </c>
    </row>
    <row r="318" spans="1:1">
      <c r="A318" s="3">
        <v>317</v>
      </c>
    </row>
    <row r="319" spans="1:1">
      <c r="A319" s="3">
        <v>318</v>
      </c>
    </row>
    <row r="320" spans="1:1">
      <c r="A320" s="3">
        <v>319</v>
      </c>
    </row>
    <row r="321" spans="1:1">
      <c r="A321" s="3">
        <v>320</v>
      </c>
    </row>
    <row r="322" spans="1:1">
      <c r="A322" s="3">
        <v>321</v>
      </c>
    </row>
    <row r="323" spans="1:1">
      <c r="A323" s="3">
        <v>322</v>
      </c>
    </row>
    <row r="324" spans="1:1">
      <c r="A324" s="3">
        <v>323</v>
      </c>
    </row>
    <row r="325" spans="1:1">
      <c r="A325" s="3">
        <v>324</v>
      </c>
    </row>
    <row r="326" spans="1:1">
      <c r="A326" s="3">
        <v>325</v>
      </c>
    </row>
    <row r="327" spans="1:1">
      <c r="A327" s="3">
        <v>326</v>
      </c>
    </row>
    <row r="328" spans="1:1">
      <c r="A328" s="3">
        <v>327</v>
      </c>
    </row>
    <row r="329" spans="1:1">
      <c r="A329" s="3">
        <v>328</v>
      </c>
    </row>
    <row r="330" spans="1:1">
      <c r="A330" s="3">
        <v>329</v>
      </c>
    </row>
    <row r="331" spans="1:1">
      <c r="A331" s="3">
        <v>330</v>
      </c>
    </row>
    <row r="332" spans="1:1">
      <c r="A332" s="3">
        <v>331</v>
      </c>
    </row>
    <row r="333" spans="1:1">
      <c r="A333" s="3">
        <v>332</v>
      </c>
    </row>
    <row r="334" spans="1:1">
      <c r="A334" s="3">
        <v>333</v>
      </c>
    </row>
    <row r="335" spans="1:1">
      <c r="A335" s="3">
        <v>334</v>
      </c>
    </row>
    <row r="336" spans="1:1">
      <c r="A336" s="3">
        <v>335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9F55-8CE7-4F3C-905A-7DF1BEB74556}">
  <dimension ref="A1:P216"/>
  <sheetViews>
    <sheetView topLeftCell="E16" workbookViewId="0">
      <selection activeCell="E16" sqref="E16"/>
    </sheetView>
  </sheetViews>
  <sheetFormatPr defaultColWidth="9.140625" defaultRowHeight="14.25"/>
  <cols>
    <col min="1" max="1" width="15.7109375" style="36" customWidth="1"/>
    <col min="2" max="2" width="36" style="36" customWidth="1"/>
    <col min="3" max="16384" width="9.140625" style="36"/>
  </cols>
  <sheetData>
    <row r="1" spans="1:2" ht="15">
      <c r="A1" s="37" t="s">
        <v>11</v>
      </c>
      <c r="B1" s="37" t="s">
        <v>9</v>
      </c>
    </row>
    <row r="2" spans="1:2">
      <c r="A2" s="38" t="s">
        <v>1284</v>
      </c>
      <c r="B2" s="38" t="s">
        <v>12045</v>
      </c>
    </row>
    <row r="3" spans="1:2">
      <c r="A3" s="38" t="s">
        <v>1289</v>
      </c>
      <c r="B3" s="38" t="s">
        <v>12045</v>
      </c>
    </row>
    <row r="4" spans="1:2">
      <c r="A4" s="38" t="s">
        <v>1293</v>
      </c>
      <c r="B4" s="38" t="s">
        <v>12045</v>
      </c>
    </row>
    <row r="5" spans="1:2">
      <c r="A5" s="38" t="s">
        <v>1298</v>
      </c>
      <c r="B5" s="38" t="s">
        <v>12045</v>
      </c>
    </row>
    <row r="6" spans="1:2">
      <c r="A6" s="38" t="s">
        <v>1302</v>
      </c>
      <c r="B6" s="38" t="s">
        <v>12045</v>
      </c>
    </row>
    <row r="7" spans="1:2">
      <c r="A7" s="38" t="s">
        <v>1307</v>
      </c>
      <c r="B7" s="38" t="s">
        <v>12045</v>
      </c>
    </row>
    <row r="8" spans="1:2">
      <c r="A8" s="38" t="s">
        <v>1312</v>
      </c>
      <c r="B8" s="38" t="s">
        <v>12045</v>
      </c>
    </row>
    <row r="9" spans="1:2">
      <c r="A9" s="38" t="s">
        <v>1316</v>
      </c>
      <c r="B9" s="38" t="s">
        <v>12045</v>
      </c>
    </row>
    <row r="10" spans="1:2">
      <c r="A10" s="38" t="s">
        <v>1321</v>
      </c>
      <c r="B10" s="38" t="s">
        <v>12045</v>
      </c>
    </row>
    <row r="11" spans="1:2">
      <c r="A11" s="38" t="s">
        <v>1326</v>
      </c>
      <c r="B11" s="38" t="s">
        <v>12045</v>
      </c>
    </row>
    <row r="12" spans="1:2">
      <c r="A12" s="38" t="s">
        <v>1330</v>
      </c>
      <c r="B12" s="38" t="s">
        <v>12045</v>
      </c>
    </row>
    <row r="13" spans="1:2">
      <c r="A13" s="38" t="s">
        <v>1334</v>
      </c>
      <c r="B13" s="38" t="s">
        <v>12045</v>
      </c>
    </row>
    <row r="14" spans="1:2">
      <c r="A14" s="38" t="s">
        <v>1338</v>
      </c>
      <c r="B14" s="38" t="s">
        <v>12045</v>
      </c>
    </row>
    <row r="15" spans="1:2">
      <c r="A15" s="38" t="s">
        <v>1343</v>
      </c>
      <c r="B15" s="38" t="s">
        <v>12045</v>
      </c>
    </row>
    <row r="16" spans="1:2">
      <c r="A16" s="38" t="s">
        <v>1348</v>
      </c>
      <c r="B16" s="38" t="s">
        <v>12045</v>
      </c>
    </row>
    <row r="17" spans="1:16">
      <c r="A17" s="38" t="s">
        <v>1352</v>
      </c>
      <c r="B17" s="38" t="s">
        <v>12045</v>
      </c>
    </row>
    <row r="18" spans="1:16">
      <c r="A18" s="38" t="s">
        <v>1356</v>
      </c>
      <c r="B18" s="38" t="s">
        <v>12045</v>
      </c>
    </row>
    <row r="19" spans="1:16">
      <c r="A19" s="38" t="s">
        <v>1361</v>
      </c>
      <c r="B19" s="38" t="s">
        <v>12045</v>
      </c>
    </row>
    <row r="20" spans="1:16">
      <c r="A20" s="38" t="s">
        <v>1365</v>
      </c>
      <c r="B20" s="38" t="s">
        <v>12045</v>
      </c>
    </row>
    <row r="21" spans="1:16">
      <c r="A21" s="38" t="s">
        <v>1370</v>
      </c>
      <c r="B21" s="38" t="s">
        <v>12045</v>
      </c>
      <c r="P21" s="36" t="s">
        <v>3479</v>
      </c>
    </row>
    <row r="22" spans="1:16">
      <c r="A22" s="38" t="s">
        <v>1376</v>
      </c>
      <c r="B22" s="38" t="s">
        <v>12045</v>
      </c>
    </row>
    <row r="23" spans="1:16">
      <c r="A23" s="38" t="s">
        <v>1380</v>
      </c>
      <c r="B23" s="38" t="s">
        <v>12045</v>
      </c>
    </row>
    <row r="24" spans="1:16">
      <c r="A24" s="38" t="s">
        <v>168</v>
      </c>
      <c r="B24" s="38" t="s">
        <v>12045</v>
      </c>
    </row>
    <row r="25" spans="1:16">
      <c r="A25" s="38" t="s">
        <v>1386</v>
      </c>
      <c r="B25" s="38" t="s">
        <v>12045</v>
      </c>
    </row>
    <row r="26" spans="1:16">
      <c r="A26" s="38" t="s">
        <v>1392</v>
      </c>
      <c r="B26" s="38" t="s">
        <v>12045</v>
      </c>
    </row>
    <row r="27" spans="1:16">
      <c r="A27" s="38" t="s">
        <v>1397</v>
      </c>
      <c r="B27" s="38" t="s">
        <v>12045</v>
      </c>
    </row>
    <row r="28" spans="1:16">
      <c r="A28" s="38" t="s">
        <v>1402</v>
      </c>
      <c r="B28" s="38" t="s">
        <v>12045</v>
      </c>
    </row>
    <row r="29" spans="1:16">
      <c r="A29" s="38" t="s">
        <v>1406</v>
      </c>
      <c r="B29" s="38" t="s">
        <v>12045</v>
      </c>
    </row>
    <row r="30" spans="1:16">
      <c r="A30" s="38" t="s">
        <v>1411</v>
      </c>
      <c r="B30" s="38" t="s">
        <v>12045</v>
      </c>
    </row>
    <row r="31" spans="1:16">
      <c r="A31" s="38" t="s">
        <v>1416</v>
      </c>
      <c r="B31" s="38" t="s">
        <v>12045</v>
      </c>
    </row>
    <row r="32" spans="1:16">
      <c r="A32" s="38" t="s">
        <v>1421</v>
      </c>
      <c r="B32" s="38" t="s">
        <v>12045</v>
      </c>
    </row>
    <row r="33" spans="1:2">
      <c r="A33" s="38" t="s">
        <v>1426</v>
      </c>
      <c r="B33" s="38" t="s">
        <v>12045</v>
      </c>
    </row>
    <row r="34" spans="1:2">
      <c r="A34" s="38" t="s">
        <v>1431</v>
      </c>
      <c r="B34" s="38" t="s">
        <v>12045</v>
      </c>
    </row>
    <row r="35" spans="1:2">
      <c r="A35" s="38" t="s">
        <v>1435</v>
      </c>
      <c r="B35" s="38" t="s">
        <v>12045</v>
      </c>
    </row>
    <row r="36" spans="1:2">
      <c r="A36" s="38" t="s">
        <v>171</v>
      </c>
      <c r="B36" s="38" t="s">
        <v>12045</v>
      </c>
    </row>
    <row r="37" spans="1:2">
      <c r="A37" s="38" t="s">
        <v>1440</v>
      </c>
      <c r="B37" s="38" t="s">
        <v>12045</v>
      </c>
    </row>
    <row r="38" spans="1:2">
      <c r="A38" s="38" t="s">
        <v>1445</v>
      </c>
      <c r="B38" s="38" t="s">
        <v>12045</v>
      </c>
    </row>
    <row r="39" spans="1:2">
      <c r="A39" s="38" t="s">
        <v>1449</v>
      </c>
      <c r="B39" s="38" t="s">
        <v>12045</v>
      </c>
    </row>
    <row r="40" spans="1:2">
      <c r="A40" s="38" t="s">
        <v>1453</v>
      </c>
      <c r="B40" s="38" t="s">
        <v>12045</v>
      </c>
    </row>
    <row r="41" spans="1:2">
      <c r="A41" s="38" t="s">
        <v>1457</v>
      </c>
      <c r="B41" s="38" t="s">
        <v>12045</v>
      </c>
    </row>
    <row r="42" spans="1:2">
      <c r="A42" s="38" t="s">
        <v>1461</v>
      </c>
      <c r="B42" s="38" t="s">
        <v>12045</v>
      </c>
    </row>
    <row r="43" spans="1:2">
      <c r="A43" s="38" t="s">
        <v>1467</v>
      </c>
      <c r="B43" s="38" t="s">
        <v>12045</v>
      </c>
    </row>
    <row r="44" spans="1:2">
      <c r="A44" s="38" t="s">
        <v>1471</v>
      </c>
      <c r="B44" s="38" t="s">
        <v>12045</v>
      </c>
    </row>
    <row r="45" spans="1:2">
      <c r="A45" s="38" t="s">
        <v>1476</v>
      </c>
      <c r="B45" s="38" t="s">
        <v>12045</v>
      </c>
    </row>
    <row r="46" spans="1:2">
      <c r="A46" s="38" t="s">
        <v>1480</v>
      </c>
      <c r="B46" s="38" t="s">
        <v>12045</v>
      </c>
    </row>
    <row r="47" spans="1:2">
      <c r="A47" s="38" t="s">
        <v>174</v>
      </c>
      <c r="B47" s="38" t="s">
        <v>12045</v>
      </c>
    </row>
    <row r="48" spans="1:2">
      <c r="A48" s="38" t="s">
        <v>1487</v>
      </c>
      <c r="B48" s="38" t="s">
        <v>12045</v>
      </c>
    </row>
    <row r="49" spans="1:2">
      <c r="A49" s="38" t="s">
        <v>1491</v>
      </c>
      <c r="B49" s="38" t="s">
        <v>12045</v>
      </c>
    </row>
    <row r="50" spans="1:2">
      <c r="A50" s="38" t="s">
        <v>1495</v>
      </c>
      <c r="B50" s="38" t="s">
        <v>12045</v>
      </c>
    </row>
    <row r="51" spans="1:2">
      <c r="A51" s="38" t="s">
        <v>1499</v>
      </c>
      <c r="B51" s="38" t="s">
        <v>12045</v>
      </c>
    </row>
    <row r="52" spans="1:2">
      <c r="A52" s="38" t="s">
        <v>1503</v>
      </c>
      <c r="B52" s="38" t="s">
        <v>12045</v>
      </c>
    </row>
    <row r="53" spans="1:2">
      <c r="A53" s="38" t="s">
        <v>1507</v>
      </c>
      <c r="B53" s="38" t="s">
        <v>12045</v>
      </c>
    </row>
    <row r="54" spans="1:2">
      <c r="A54" s="38" t="s">
        <v>1513</v>
      </c>
      <c r="B54" s="38" t="s">
        <v>12045</v>
      </c>
    </row>
    <row r="55" spans="1:2">
      <c r="A55" s="38" t="s">
        <v>1518</v>
      </c>
      <c r="B55" s="38" t="s">
        <v>12045</v>
      </c>
    </row>
    <row r="56" spans="1:2">
      <c r="A56" s="38" t="s">
        <v>1523</v>
      </c>
      <c r="B56" s="38" t="s">
        <v>12045</v>
      </c>
    </row>
    <row r="57" spans="1:2">
      <c r="A57" s="38" t="s">
        <v>1527</v>
      </c>
      <c r="B57" s="38" t="s">
        <v>12045</v>
      </c>
    </row>
    <row r="58" spans="1:2">
      <c r="A58" s="38" t="s">
        <v>1535</v>
      </c>
      <c r="B58" s="38" t="s">
        <v>12045</v>
      </c>
    </row>
    <row r="59" spans="1:2">
      <c r="A59" s="38" t="s">
        <v>1540</v>
      </c>
      <c r="B59" s="38" t="s">
        <v>12045</v>
      </c>
    </row>
    <row r="60" spans="1:2">
      <c r="A60" s="38" t="s">
        <v>1545</v>
      </c>
      <c r="B60" s="38" t="s">
        <v>12045</v>
      </c>
    </row>
    <row r="61" spans="1:2">
      <c r="A61" s="38" t="s">
        <v>1549</v>
      </c>
      <c r="B61" s="38" t="s">
        <v>12045</v>
      </c>
    </row>
    <row r="62" spans="1:2">
      <c r="A62" s="38" t="s">
        <v>1553</v>
      </c>
      <c r="B62" s="38" t="s">
        <v>12045</v>
      </c>
    </row>
    <row r="63" spans="1:2">
      <c r="A63" s="38" t="s">
        <v>1557</v>
      </c>
      <c r="B63" s="38" t="s">
        <v>12045</v>
      </c>
    </row>
    <row r="64" spans="1:2">
      <c r="A64" s="38" t="s">
        <v>1561</v>
      </c>
      <c r="B64" s="38" t="s">
        <v>12045</v>
      </c>
    </row>
    <row r="65" spans="1:2">
      <c r="A65" s="38" t="s">
        <v>1566</v>
      </c>
      <c r="B65" s="38" t="s">
        <v>12045</v>
      </c>
    </row>
    <row r="66" spans="1:2">
      <c r="A66" s="38" t="s">
        <v>1571</v>
      </c>
      <c r="B66" s="38" t="s">
        <v>12045</v>
      </c>
    </row>
    <row r="67" spans="1:2">
      <c r="A67" s="38" t="s">
        <v>1575</v>
      </c>
      <c r="B67" s="38" t="s">
        <v>12045</v>
      </c>
    </row>
    <row r="68" spans="1:2">
      <c r="A68" s="38" t="s">
        <v>1578</v>
      </c>
      <c r="B68" s="38" t="s">
        <v>12045</v>
      </c>
    </row>
    <row r="69" spans="1:2">
      <c r="A69" s="38" t="s">
        <v>1587</v>
      </c>
      <c r="B69" s="38" t="s">
        <v>12045</v>
      </c>
    </row>
    <row r="70" spans="1:2">
      <c r="A70" s="38" t="s">
        <v>1591</v>
      </c>
      <c r="B70" s="38" t="s">
        <v>12045</v>
      </c>
    </row>
    <row r="71" spans="1:2">
      <c r="A71" s="38" t="s">
        <v>1596</v>
      </c>
      <c r="B71" s="38" t="s">
        <v>12045</v>
      </c>
    </row>
    <row r="72" spans="1:2">
      <c r="A72" s="38" t="s">
        <v>1587</v>
      </c>
      <c r="B72" s="38" t="s">
        <v>12045</v>
      </c>
    </row>
    <row r="73" spans="1:2">
      <c r="A73" s="38" t="s">
        <v>1591</v>
      </c>
      <c r="B73" s="38" t="s">
        <v>12045</v>
      </c>
    </row>
    <row r="74" spans="1:2">
      <c r="A74" s="38" t="s">
        <v>1596</v>
      </c>
      <c r="B74" s="38" t="s">
        <v>12045</v>
      </c>
    </row>
    <row r="75" spans="1:2">
      <c r="A75" s="38" t="s">
        <v>1609</v>
      </c>
      <c r="B75" s="38" t="s">
        <v>12045</v>
      </c>
    </row>
    <row r="76" spans="1:2">
      <c r="A76" s="38" t="s">
        <v>1613</v>
      </c>
      <c r="B76" s="38" t="s">
        <v>12045</v>
      </c>
    </row>
    <row r="77" spans="1:2">
      <c r="A77" s="38" t="s">
        <v>1618</v>
      </c>
      <c r="B77" s="38" t="s">
        <v>12045</v>
      </c>
    </row>
    <row r="78" spans="1:2">
      <c r="A78" s="38" t="s">
        <v>1623</v>
      </c>
      <c r="B78" s="38" t="s">
        <v>12045</v>
      </c>
    </row>
    <row r="79" spans="1:2">
      <c r="A79" s="38" t="s">
        <v>1627</v>
      </c>
      <c r="B79" s="38" t="s">
        <v>12045</v>
      </c>
    </row>
    <row r="80" spans="1:2">
      <c r="A80" s="38" t="s">
        <v>1631</v>
      </c>
      <c r="B80" s="38" t="s">
        <v>12045</v>
      </c>
    </row>
    <row r="81" spans="1:2">
      <c r="A81" s="38" t="s">
        <v>1640</v>
      </c>
      <c r="B81" s="38" t="s">
        <v>12045</v>
      </c>
    </row>
    <row r="82" spans="1:2">
      <c r="A82" s="38" t="s">
        <v>12046</v>
      </c>
      <c r="B82" s="38" t="s">
        <v>12045</v>
      </c>
    </row>
    <row r="83" spans="1:2">
      <c r="A83" s="38" t="s">
        <v>1650</v>
      </c>
      <c r="B83" s="38" t="s">
        <v>12045</v>
      </c>
    </row>
    <row r="84" spans="1:2">
      <c r="A84" s="38" t="s">
        <v>1655</v>
      </c>
      <c r="B84" s="38" t="s">
        <v>12045</v>
      </c>
    </row>
    <row r="85" spans="1:2">
      <c r="A85" s="38" t="s">
        <v>1659</v>
      </c>
      <c r="B85" s="38" t="s">
        <v>12045</v>
      </c>
    </row>
    <row r="86" spans="1:2">
      <c r="A86" s="38" t="s">
        <v>1663</v>
      </c>
      <c r="B86" s="38" t="s">
        <v>12045</v>
      </c>
    </row>
    <row r="87" spans="1:2">
      <c r="A87" s="38" t="s">
        <v>1667</v>
      </c>
      <c r="B87" s="38" t="s">
        <v>12045</v>
      </c>
    </row>
    <row r="88" spans="1:2">
      <c r="A88" s="38" t="s">
        <v>1671</v>
      </c>
      <c r="B88" s="38" t="s">
        <v>12045</v>
      </c>
    </row>
    <row r="89" spans="1:2">
      <c r="A89" s="38" t="s">
        <v>137</v>
      </c>
      <c r="B89" s="38" t="s">
        <v>12045</v>
      </c>
    </row>
    <row r="90" spans="1:2">
      <c r="A90" s="38"/>
    </row>
    <row r="91" spans="1:2">
      <c r="A91" s="38" t="s">
        <v>1904</v>
      </c>
      <c r="B91" s="38" t="s">
        <v>12047</v>
      </c>
    </row>
    <row r="92" spans="1:2">
      <c r="A92" s="38" t="s">
        <v>1907</v>
      </c>
      <c r="B92" s="38" t="s">
        <v>12047</v>
      </c>
    </row>
    <row r="93" spans="1:2">
      <c r="A93" s="38" t="s">
        <v>1910</v>
      </c>
      <c r="B93" s="38" t="s">
        <v>12047</v>
      </c>
    </row>
    <row r="94" spans="1:2">
      <c r="A94" s="38" t="s">
        <v>1914</v>
      </c>
      <c r="B94" s="38" t="s">
        <v>12047</v>
      </c>
    </row>
    <row r="95" spans="1:2">
      <c r="A95" s="38" t="s">
        <v>1918</v>
      </c>
      <c r="B95" s="38" t="s">
        <v>12047</v>
      </c>
    </row>
    <row r="96" spans="1:2">
      <c r="A96" s="38" t="s">
        <v>1921</v>
      </c>
      <c r="B96" s="38" t="s">
        <v>12047</v>
      </c>
    </row>
    <row r="97" spans="1:2">
      <c r="A97" s="38" t="s">
        <v>1924</v>
      </c>
      <c r="B97" s="38" t="s">
        <v>12047</v>
      </c>
    </row>
    <row r="98" spans="1:2">
      <c r="A98" s="38" t="s">
        <v>1927</v>
      </c>
      <c r="B98" s="38" t="s">
        <v>12047</v>
      </c>
    </row>
    <row r="99" spans="1:2">
      <c r="A99" s="38" t="s">
        <v>1930</v>
      </c>
      <c r="B99" s="38" t="s">
        <v>12047</v>
      </c>
    </row>
    <row r="100" spans="1:2">
      <c r="A100" s="38" t="s">
        <v>1933</v>
      </c>
      <c r="B100" s="38" t="s">
        <v>12047</v>
      </c>
    </row>
    <row r="101" spans="1:2">
      <c r="A101" s="38" t="s">
        <v>1000</v>
      </c>
      <c r="B101" s="38" t="s">
        <v>12047</v>
      </c>
    </row>
    <row r="102" spans="1:2">
      <c r="A102" s="38" t="s">
        <v>1004</v>
      </c>
      <c r="B102" s="38" t="s">
        <v>12047</v>
      </c>
    </row>
    <row r="103" spans="1:2">
      <c r="A103" s="38" t="s">
        <v>1006</v>
      </c>
      <c r="B103" s="38" t="s">
        <v>12047</v>
      </c>
    </row>
    <row r="104" spans="1:2">
      <c r="A104" s="38" t="s">
        <v>1010</v>
      </c>
      <c r="B104" s="38" t="s">
        <v>12047</v>
      </c>
    </row>
    <row r="105" spans="1:2">
      <c r="A105" s="38" t="s">
        <v>1014</v>
      </c>
      <c r="B105" s="38" t="s">
        <v>12047</v>
      </c>
    </row>
    <row r="106" spans="1:2">
      <c r="A106" s="38" t="s">
        <v>1018</v>
      </c>
      <c r="B106" s="38" t="s">
        <v>12047</v>
      </c>
    </row>
    <row r="107" spans="1:2">
      <c r="A107" s="38" t="s">
        <v>1021</v>
      </c>
      <c r="B107" s="38" t="s">
        <v>12047</v>
      </c>
    </row>
    <row r="108" spans="1:2">
      <c r="A108" s="38" t="s">
        <v>1025</v>
      </c>
      <c r="B108" s="38" t="s">
        <v>12047</v>
      </c>
    </row>
    <row r="109" spans="1:2">
      <c r="A109" s="38" t="s">
        <v>1028</v>
      </c>
      <c r="B109" s="38" t="s">
        <v>12047</v>
      </c>
    </row>
    <row r="110" spans="1:2">
      <c r="A110" s="38" t="s">
        <v>1032</v>
      </c>
      <c r="B110" s="38" t="s">
        <v>12047</v>
      </c>
    </row>
    <row r="111" spans="1:2">
      <c r="A111" s="38" t="s">
        <v>1035</v>
      </c>
      <c r="B111" s="38" t="s">
        <v>12047</v>
      </c>
    </row>
    <row r="112" spans="1:2">
      <c r="A112" s="38" t="s">
        <v>1038</v>
      </c>
      <c r="B112" s="38" t="s">
        <v>12047</v>
      </c>
    </row>
    <row r="113" spans="1:2">
      <c r="A113" s="38" t="s">
        <v>1041</v>
      </c>
      <c r="B113" s="38" t="s">
        <v>12047</v>
      </c>
    </row>
    <row r="114" spans="1:2">
      <c r="A114" s="38" t="s">
        <v>12048</v>
      </c>
      <c r="B114" s="38" t="s">
        <v>12047</v>
      </c>
    </row>
    <row r="115" spans="1:2">
      <c r="A115" s="38" t="s">
        <v>1045</v>
      </c>
      <c r="B115" s="38" t="s">
        <v>12047</v>
      </c>
    </row>
    <row r="116" spans="1:2">
      <c r="A116" s="38" t="s">
        <v>1049</v>
      </c>
      <c r="B116" s="38" t="s">
        <v>12047</v>
      </c>
    </row>
    <row r="117" spans="1:2">
      <c r="A117" s="38" t="s">
        <v>1053</v>
      </c>
      <c r="B117" s="38" t="s">
        <v>12047</v>
      </c>
    </row>
    <row r="118" spans="1:2">
      <c r="A118" s="38" t="s">
        <v>1056</v>
      </c>
      <c r="B118" s="38" t="s">
        <v>12047</v>
      </c>
    </row>
    <row r="119" spans="1:2">
      <c r="A119" s="38" t="s">
        <v>1059</v>
      </c>
      <c r="B119" s="38" t="s">
        <v>12047</v>
      </c>
    </row>
    <row r="120" spans="1:2">
      <c r="A120" s="38" t="s">
        <v>1063</v>
      </c>
      <c r="B120" s="38" t="s">
        <v>12047</v>
      </c>
    </row>
    <row r="121" spans="1:2">
      <c r="A121" s="38" t="s">
        <v>1067</v>
      </c>
      <c r="B121" s="38" t="s">
        <v>12047</v>
      </c>
    </row>
    <row r="122" spans="1:2">
      <c r="A122" s="38" t="s">
        <v>1071</v>
      </c>
      <c r="B122" s="38" t="s">
        <v>12047</v>
      </c>
    </row>
    <row r="123" spans="1:2">
      <c r="A123" s="38" t="s">
        <v>1075</v>
      </c>
      <c r="B123" s="38" t="s">
        <v>12047</v>
      </c>
    </row>
    <row r="124" spans="1:2">
      <c r="A124" s="38" t="s">
        <v>1079</v>
      </c>
      <c r="B124" s="38" t="s">
        <v>12047</v>
      </c>
    </row>
    <row r="125" spans="1:2">
      <c r="A125" s="38" t="s">
        <v>1083</v>
      </c>
      <c r="B125" s="38" t="s">
        <v>12047</v>
      </c>
    </row>
    <row r="126" spans="1:2">
      <c r="A126" s="38" t="s">
        <v>1087</v>
      </c>
      <c r="B126" s="38" t="s">
        <v>12047</v>
      </c>
    </row>
    <row r="127" spans="1:2">
      <c r="A127" s="38" t="s">
        <v>1091</v>
      </c>
      <c r="B127" s="38" t="s">
        <v>12047</v>
      </c>
    </row>
    <row r="128" spans="1:2">
      <c r="A128" s="38" t="s">
        <v>1094</v>
      </c>
      <c r="B128" s="38" t="s">
        <v>12047</v>
      </c>
    </row>
    <row r="129" spans="1:2">
      <c r="A129" s="38" t="s">
        <v>1098</v>
      </c>
      <c r="B129" s="38" t="s">
        <v>12047</v>
      </c>
    </row>
    <row r="130" spans="1:2">
      <c r="A130" s="38" t="s">
        <v>1101</v>
      </c>
      <c r="B130" s="38" t="s">
        <v>12047</v>
      </c>
    </row>
    <row r="131" spans="1:2">
      <c r="A131" s="38" t="s">
        <v>1104</v>
      </c>
      <c r="B131" s="38" t="s">
        <v>12047</v>
      </c>
    </row>
    <row r="132" spans="1:2">
      <c r="A132" s="38" t="s">
        <v>1107</v>
      </c>
      <c r="B132" s="38" t="s">
        <v>12047</v>
      </c>
    </row>
    <row r="133" spans="1:2">
      <c r="A133" s="38" t="s">
        <v>1111</v>
      </c>
      <c r="B133" s="38" t="s">
        <v>12047</v>
      </c>
    </row>
    <row r="134" spans="1:2">
      <c r="A134" s="38" t="s">
        <v>1115</v>
      </c>
      <c r="B134" s="38" t="s">
        <v>12047</v>
      </c>
    </row>
    <row r="135" spans="1:2">
      <c r="A135" s="38" t="s">
        <v>1119</v>
      </c>
      <c r="B135" s="38" t="s">
        <v>12047</v>
      </c>
    </row>
    <row r="136" spans="1:2">
      <c r="A136" s="38" t="s">
        <v>1122</v>
      </c>
      <c r="B136" s="38" t="s">
        <v>12047</v>
      </c>
    </row>
    <row r="137" spans="1:2">
      <c r="A137" s="38" t="s">
        <v>1125</v>
      </c>
      <c r="B137" s="38" t="s">
        <v>12047</v>
      </c>
    </row>
    <row r="138" spans="1:2">
      <c r="A138" s="38" t="s">
        <v>1129</v>
      </c>
      <c r="B138" s="38" t="s">
        <v>12047</v>
      </c>
    </row>
    <row r="139" spans="1:2">
      <c r="A139" s="38" t="s">
        <v>1132</v>
      </c>
      <c r="B139" s="38" t="s">
        <v>12047</v>
      </c>
    </row>
    <row r="140" spans="1:2">
      <c r="A140" s="38" t="s">
        <v>1136</v>
      </c>
      <c r="B140" s="38" t="s">
        <v>12047</v>
      </c>
    </row>
    <row r="141" spans="1:2">
      <c r="A141" s="38" t="s">
        <v>1140</v>
      </c>
      <c r="B141" s="38" t="s">
        <v>12047</v>
      </c>
    </row>
    <row r="142" spans="1:2">
      <c r="A142" s="38" t="s">
        <v>1143</v>
      </c>
      <c r="B142" s="38" t="s">
        <v>12047</v>
      </c>
    </row>
    <row r="143" spans="1:2">
      <c r="A143" s="38" t="s">
        <v>152</v>
      </c>
      <c r="B143" s="38" t="s">
        <v>12047</v>
      </c>
    </row>
    <row r="144" spans="1:2">
      <c r="A144" s="38" t="s">
        <v>1146</v>
      </c>
      <c r="B144" s="38" t="s">
        <v>12047</v>
      </c>
    </row>
    <row r="145" spans="1:2">
      <c r="A145" s="38" t="s">
        <v>1150</v>
      </c>
      <c r="B145" s="38" t="s">
        <v>12047</v>
      </c>
    </row>
    <row r="146" spans="1:2">
      <c r="A146" s="38" t="s">
        <v>1153</v>
      </c>
      <c r="B146" s="38" t="s">
        <v>12047</v>
      </c>
    </row>
    <row r="147" spans="1:2">
      <c r="A147" s="38" t="s">
        <v>1157</v>
      </c>
      <c r="B147" s="38" t="s">
        <v>12047</v>
      </c>
    </row>
    <row r="148" spans="1:2">
      <c r="A148" s="38" t="s">
        <v>1160</v>
      </c>
      <c r="B148" s="38" t="s">
        <v>12047</v>
      </c>
    </row>
    <row r="149" spans="1:2">
      <c r="A149" s="38" t="s">
        <v>1164</v>
      </c>
      <c r="B149" s="38" t="s">
        <v>12047</v>
      </c>
    </row>
    <row r="150" spans="1:2">
      <c r="A150" s="38" t="s">
        <v>1168</v>
      </c>
      <c r="B150" s="38" t="s">
        <v>12047</v>
      </c>
    </row>
    <row r="151" spans="1:2">
      <c r="A151" s="38" t="s">
        <v>156</v>
      </c>
      <c r="B151" s="38" t="s">
        <v>12047</v>
      </c>
    </row>
    <row r="152" spans="1:2">
      <c r="A152" s="38" t="s">
        <v>159</v>
      </c>
      <c r="B152" s="38" t="s">
        <v>12047</v>
      </c>
    </row>
    <row r="153" spans="1:2">
      <c r="A153" s="38" t="s">
        <v>1172</v>
      </c>
      <c r="B153" s="38" t="s">
        <v>12047</v>
      </c>
    </row>
    <row r="154" spans="1:2">
      <c r="A154" s="38" t="s">
        <v>1175</v>
      </c>
      <c r="B154" s="38" t="s">
        <v>12047</v>
      </c>
    </row>
    <row r="155" spans="1:2">
      <c r="A155" s="38" t="s">
        <v>1179</v>
      </c>
      <c r="B155" s="38" t="s">
        <v>12047</v>
      </c>
    </row>
    <row r="156" spans="1:2">
      <c r="A156" s="38" t="s">
        <v>1182</v>
      </c>
      <c r="B156" s="38" t="s">
        <v>12047</v>
      </c>
    </row>
    <row r="157" spans="1:2">
      <c r="A157" s="38" t="s">
        <v>1185</v>
      </c>
      <c r="B157" s="38" t="s">
        <v>12047</v>
      </c>
    </row>
    <row r="158" spans="1:2">
      <c r="A158" s="38" t="s">
        <v>1189</v>
      </c>
      <c r="B158" s="38" t="s">
        <v>12047</v>
      </c>
    </row>
    <row r="159" spans="1:2">
      <c r="A159" s="38" t="s">
        <v>1192</v>
      </c>
      <c r="B159" s="38" t="s">
        <v>12047</v>
      </c>
    </row>
    <row r="160" spans="1:2">
      <c r="A160" s="38" t="s">
        <v>1196</v>
      </c>
      <c r="B160" s="38" t="s">
        <v>12047</v>
      </c>
    </row>
    <row r="161" spans="1:2">
      <c r="A161" s="38" t="s">
        <v>1199</v>
      </c>
      <c r="B161" s="38" t="s">
        <v>12047</v>
      </c>
    </row>
    <row r="162" spans="1:2">
      <c r="A162" s="38" t="s">
        <v>1203</v>
      </c>
      <c r="B162" s="38" t="s">
        <v>12047</v>
      </c>
    </row>
    <row r="163" spans="1:2">
      <c r="A163" s="38" t="s">
        <v>1207</v>
      </c>
      <c r="B163" s="38" t="s">
        <v>12047</v>
      </c>
    </row>
    <row r="164" spans="1:2">
      <c r="A164" s="38" t="s">
        <v>1211</v>
      </c>
      <c r="B164" s="38" t="s">
        <v>12047</v>
      </c>
    </row>
    <row r="165" spans="1:2">
      <c r="A165" s="38" t="s">
        <v>1214</v>
      </c>
      <c r="B165" s="38" t="s">
        <v>12047</v>
      </c>
    </row>
    <row r="166" spans="1:2">
      <c r="A166" s="38" t="s">
        <v>1217</v>
      </c>
      <c r="B166" s="38" t="s">
        <v>12047</v>
      </c>
    </row>
    <row r="167" spans="1:2">
      <c r="A167" s="38" t="s">
        <v>1220</v>
      </c>
      <c r="B167" s="38" t="s">
        <v>12047</v>
      </c>
    </row>
    <row r="168" spans="1:2">
      <c r="A168" s="38" t="s">
        <v>1223</v>
      </c>
      <c r="B168" s="38" t="s">
        <v>12047</v>
      </c>
    </row>
    <row r="169" spans="1:2">
      <c r="A169" s="38" t="s">
        <v>1227</v>
      </c>
      <c r="B169" s="38" t="s">
        <v>12047</v>
      </c>
    </row>
    <row r="170" spans="1:2">
      <c r="A170" s="38" t="s">
        <v>1231</v>
      </c>
      <c r="B170" s="38" t="s">
        <v>12047</v>
      </c>
    </row>
    <row r="171" spans="1:2">
      <c r="A171" s="38" t="s">
        <v>1235</v>
      </c>
      <c r="B171" s="38" t="s">
        <v>12047</v>
      </c>
    </row>
    <row r="172" spans="1:2">
      <c r="A172" s="38" t="s">
        <v>1239</v>
      </c>
      <c r="B172" s="38" t="s">
        <v>12047</v>
      </c>
    </row>
    <row r="173" spans="1:2">
      <c r="A173" s="38" t="s">
        <v>1242</v>
      </c>
      <c r="B173" s="38" t="s">
        <v>12047</v>
      </c>
    </row>
    <row r="174" spans="1:2">
      <c r="A174" s="38" t="s">
        <v>1245</v>
      </c>
      <c r="B174" s="38" t="s">
        <v>12047</v>
      </c>
    </row>
    <row r="175" spans="1:2">
      <c r="A175" s="38" t="s">
        <v>1249</v>
      </c>
      <c r="B175" s="38" t="s">
        <v>12047</v>
      </c>
    </row>
    <row r="176" spans="1:2">
      <c r="A176" s="38" t="s">
        <v>1253</v>
      </c>
      <c r="B176" s="38" t="s">
        <v>12047</v>
      </c>
    </row>
    <row r="177" spans="1:2">
      <c r="A177" s="38" t="s">
        <v>1257</v>
      </c>
      <c r="B177" s="38" t="s">
        <v>12047</v>
      </c>
    </row>
    <row r="178" spans="1:2">
      <c r="A178" s="38" t="s">
        <v>1260</v>
      </c>
      <c r="B178" s="38" t="s">
        <v>12047</v>
      </c>
    </row>
    <row r="179" spans="1:2">
      <c r="A179" s="38" t="s">
        <v>1264</v>
      </c>
      <c r="B179" s="38" t="s">
        <v>12047</v>
      </c>
    </row>
    <row r="180" spans="1:2">
      <c r="A180" s="38" t="s">
        <v>1267</v>
      </c>
      <c r="B180" s="38" t="s">
        <v>12047</v>
      </c>
    </row>
    <row r="181" spans="1:2">
      <c r="A181" s="38" t="s">
        <v>1270</v>
      </c>
      <c r="B181" s="38" t="s">
        <v>12047</v>
      </c>
    </row>
    <row r="182" spans="1:2">
      <c r="A182" s="38" t="s">
        <v>1274</v>
      </c>
      <c r="B182" s="38" t="s">
        <v>12047</v>
      </c>
    </row>
    <row r="183" spans="1:2">
      <c r="A183" s="38" t="s">
        <v>163</v>
      </c>
      <c r="B183" s="38" t="s">
        <v>12047</v>
      </c>
    </row>
    <row r="184" spans="1:2">
      <c r="A184" s="38" t="s">
        <v>1277</v>
      </c>
      <c r="B184" s="38" t="s">
        <v>12047</v>
      </c>
    </row>
    <row r="185" spans="1:2">
      <c r="A185" s="38" t="s">
        <v>1279</v>
      </c>
      <c r="B185" s="38" t="s">
        <v>12047</v>
      </c>
    </row>
    <row r="186" spans="1:2">
      <c r="A186" s="38" t="s">
        <v>900</v>
      </c>
      <c r="B186" s="38" t="s">
        <v>12047</v>
      </c>
    </row>
    <row r="187" spans="1:2">
      <c r="A187" s="38" t="s">
        <v>904</v>
      </c>
      <c r="B187" s="38" t="s">
        <v>12047</v>
      </c>
    </row>
    <row r="188" spans="1:2">
      <c r="A188" s="38" t="s">
        <v>908</v>
      </c>
      <c r="B188" s="38" t="s">
        <v>12047</v>
      </c>
    </row>
    <row r="189" spans="1:2">
      <c r="A189" s="38" t="s">
        <v>140</v>
      </c>
      <c r="B189" s="38" t="s">
        <v>12047</v>
      </c>
    </row>
    <row r="190" spans="1:2">
      <c r="A190" s="38" t="s">
        <v>143</v>
      </c>
      <c r="B190" s="38" t="s">
        <v>12047</v>
      </c>
    </row>
    <row r="191" spans="1:2">
      <c r="A191" s="38" t="s">
        <v>912</v>
      </c>
      <c r="B191" s="38" t="s">
        <v>12047</v>
      </c>
    </row>
    <row r="192" spans="1:2">
      <c r="A192" s="38" t="s">
        <v>915</v>
      </c>
      <c r="B192" s="38" t="s">
        <v>12047</v>
      </c>
    </row>
    <row r="193" spans="1:2">
      <c r="A193" s="38" t="s">
        <v>919</v>
      </c>
      <c r="B193" s="38" t="s">
        <v>12047</v>
      </c>
    </row>
    <row r="194" spans="1:2">
      <c r="A194" s="38" t="s">
        <v>923</v>
      </c>
      <c r="B194" s="38" t="s">
        <v>12047</v>
      </c>
    </row>
    <row r="195" spans="1:2">
      <c r="A195" s="38" t="s">
        <v>1018</v>
      </c>
      <c r="B195" s="38" t="s">
        <v>12047</v>
      </c>
    </row>
    <row r="196" spans="1:2">
      <c r="A196" s="38" t="s">
        <v>932</v>
      </c>
      <c r="B196" s="38" t="s">
        <v>12047</v>
      </c>
    </row>
    <row r="197" spans="1:2">
      <c r="A197" s="38" t="s">
        <v>946</v>
      </c>
      <c r="B197" s="38" t="s">
        <v>12047</v>
      </c>
    </row>
    <row r="198" spans="1:2">
      <c r="A198" s="38" t="s">
        <v>951</v>
      </c>
      <c r="B198" s="38" t="s">
        <v>12047</v>
      </c>
    </row>
    <row r="199" spans="1:2">
      <c r="A199" s="38" t="s">
        <v>954</v>
      </c>
      <c r="B199" s="38" t="s">
        <v>12047</v>
      </c>
    </row>
    <row r="200" spans="1:2">
      <c r="A200" s="38" t="s">
        <v>958</v>
      </c>
      <c r="B200" s="38" t="s">
        <v>12047</v>
      </c>
    </row>
    <row r="201" spans="1:2">
      <c r="A201" s="38" t="s">
        <v>962</v>
      </c>
      <c r="B201" s="38" t="s">
        <v>12047</v>
      </c>
    </row>
    <row r="202" spans="1:2">
      <c r="A202" s="38" t="s">
        <v>965</v>
      </c>
      <c r="B202" s="38" t="s">
        <v>12047</v>
      </c>
    </row>
    <row r="203" spans="1:2">
      <c r="A203" s="38" t="s">
        <v>146</v>
      </c>
      <c r="B203" s="38" t="s">
        <v>12047</v>
      </c>
    </row>
    <row r="204" spans="1:2">
      <c r="A204" s="38" t="s">
        <v>968</v>
      </c>
      <c r="B204" s="38" t="s">
        <v>12047</v>
      </c>
    </row>
    <row r="205" spans="1:2">
      <c r="A205" s="38" t="s">
        <v>972</v>
      </c>
      <c r="B205" s="38" t="s">
        <v>12047</v>
      </c>
    </row>
    <row r="206" spans="1:2">
      <c r="A206" s="38" t="s">
        <v>976</v>
      </c>
      <c r="B206" s="38" t="s">
        <v>12047</v>
      </c>
    </row>
    <row r="207" spans="1:2">
      <c r="A207" s="38" t="s">
        <v>979</v>
      </c>
      <c r="B207" s="38" t="s">
        <v>12047</v>
      </c>
    </row>
    <row r="208" spans="1:2">
      <c r="A208" s="38" t="s">
        <v>983</v>
      </c>
      <c r="B208" s="38" t="s">
        <v>12047</v>
      </c>
    </row>
    <row r="209" spans="1:2">
      <c r="A209" s="38" t="s">
        <v>986</v>
      </c>
      <c r="B209" s="38" t="s">
        <v>12047</v>
      </c>
    </row>
    <row r="210" spans="1:2">
      <c r="A210" s="38" t="s">
        <v>149</v>
      </c>
      <c r="B210" s="38" t="s">
        <v>12047</v>
      </c>
    </row>
    <row r="211" spans="1:2">
      <c r="A211" s="38" t="s">
        <v>989</v>
      </c>
      <c r="B211" s="38" t="s">
        <v>12047</v>
      </c>
    </row>
    <row r="212" spans="1:2">
      <c r="A212" s="38" t="s">
        <v>893</v>
      </c>
      <c r="B212" s="38" t="s">
        <v>12047</v>
      </c>
    </row>
    <row r="213" spans="1:2">
      <c r="A213" s="38" t="s">
        <v>896</v>
      </c>
      <c r="B213" s="38" t="s">
        <v>12047</v>
      </c>
    </row>
    <row r="214" spans="1:2">
      <c r="A214" s="38" t="s">
        <v>856</v>
      </c>
      <c r="B214" s="38" t="s">
        <v>12047</v>
      </c>
    </row>
    <row r="215" spans="1:2">
      <c r="A215" s="38" t="s">
        <v>864</v>
      </c>
      <c r="B215" s="38" t="s">
        <v>12047</v>
      </c>
    </row>
    <row r="216" spans="1:2">
      <c r="A216" s="38" t="s">
        <v>810</v>
      </c>
      <c r="B216" s="38" t="s">
        <v>12047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BA10-DDF5-4F01-98FB-BFCBBE8FF665}">
  <dimension ref="C2:K31"/>
  <sheetViews>
    <sheetView topLeftCell="A16" workbookViewId="0">
      <selection activeCell="C31" sqref="C31:G31"/>
    </sheetView>
  </sheetViews>
  <sheetFormatPr defaultRowHeight="15"/>
  <sheetData>
    <row r="2" spans="3:3">
      <c r="C2" t="s">
        <v>12049</v>
      </c>
    </row>
    <row r="3" spans="3:3">
      <c r="C3" t="s">
        <v>12050</v>
      </c>
    </row>
    <row r="4" spans="3:3">
      <c r="C4" t="s">
        <v>12051</v>
      </c>
    </row>
    <row r="5" spans="3:3">
      <c r="C5" t="s">
        <v>12052</v>
      </c>
    </row>
    <row r="6" spans="3:3">
      <c r="C6" t="s">
        <v>12053</v>
      </c>
    </row>
    <row r="7" spans="3:3">
      <c r="C7" t="s">
        <v>12054</v>
      </c>
    </row>
    <row r="8" spans="3:3">
      <c r="C8" t="s">
        <v>12055</v>
      </c>
    </row>
    <row r="9" spans="3:3">
      <c r="C9" t="s">
        <v>12056</v>
      </c>
    </row>
    <row r="11" spans="3:3">
      <c r="C11" t="s">
        <v>12057</v>
      </c>
    </row>
    <row r="14" spans="3:3">
      <c r="C14" t="s">
        <v>12058</v>
      </c>
    </row>
    <row r="15" spans="3:3">
      <c r="C15" t="s">
        <v>12059</v>
      </c>
    </row>
    <row r="21" spans="3:11">
      <c r="C21" s="22" t="s">
        <v>2121</v>
      </c>
      <c r="D21" s="22" t="s">
        <v>2123</v>
      </c>
      <c r="E21" s="22" t="s">
        <v>2123</v>
      </c>
      <c r="F21" s="22" t="s">
        <v>2124</v>
      </c>
      <c r="G21" s="22" t="s">
        <v>2124</v>
      </c>
      <c r="H21" s="22"/>
      <c r="I21" s="22" t="s">
        <v>11295</v>
      </c>
      <c r="J21" s="22" t="s">
        <v>12060</v>
      </c>
      <c r="K21" s="24">
        <v>44487</v>
      </c>
    </row>
    <row r="22" spans="3:11">
      <c r="C22" s="22" t="s">
        <v>12061</v>
      </c>
      <c r="D22" s="22" t="s">
        <v>12062</v>
      </c>
      <c r="E22" s="22" t="s">
        <v>12062</v>
      </c>
      <c r="F22" s="22" t="s">
        <v>12063</v>
      </c>
      <c r="G22" s="22" t="s">
        <v>12063</v>
      </c>
      <c r="H22" s="22"/>
      <c r="I22" s="22" t="s">
        <v>11295</v>
      </c>
      <c r="J22" s="22" t="s">
        <v>12064</v>
      </c>
      <c r="K22" s="24">
        <v>44487</v>
      </c>
    </row>
    <row r="23" spans="3:11">
      <c r="C23" s="22" t="s">
        <v>12065</v>
      </c>
      <c r="D23" s="22" t="s">
        <v>35</v>
      </c>
      <c r="E23" s="22" t="s">
        <v>12066</v>
      </c>
      <c r="F23" s="22" t="s">
        <v>2128</v>
      </c>
      <c r="G23" s="23" t="s">
        <v>2129</v>
      </c>
      <c r="H23" s="22">
        <v>4148369319</v>
      </c>
      <c r="I23" s="22" t="s">
        <v>12067</v>
      </c>
      <c r="J23" s="22" t="s">
        <v>12068</v>
      </c>
      <c r="K23" s="24">
        <v>44487</v>
      </c>
    </row>
    <row r="26" spans="3:11">
      <c r="C26" s="22" t="s">
        <v>12069</v>
      </c>
      <c r="D26" s="22" t="s">
        <v>12070</v>
      </c>
      <c r="E26" s="22" t="s">
        <v>12070</v>
      </c>
      <c r="F26" s="22" t="s">
        <v>12071</v>
      </c>
      <c r="G26" s="23" t="s">
        <v>12071</v>
      </c>
      <c r="H26" s="22">
        <v>11061533774</v>
      </c>
      <c r="I26" s="22"/>
      <c r="J26" s="22"/>
    </row>
    <row r="27" spans="3:11">
      <c r="C27" s="22" t="s">
        <v>2121</v>
      </c>
      <c r="D27" s="22" t="s">
        <v>2123</v>
      </c>
      <c r="E27" s="22" t="s">
        <v>2123</v>
      </c>
      <c r="F27" s="22" t="s">
        <v>2124</v>
      </c>
      <c r="G27" s="22" t="s">
        <v>2124</v>
      </c>
      <c r="H27" s="22"/>
      <c r="I27" s="22" t="s">
        <v>11295</v>
      </c>
      <c r="J27" s="22" t="s">
        <v>12060</v>
      </c>
    </row>
    <row r="28" spans="3:11">
      <c r="C28" s="22" t="s">
        <v>12061</v>
      </c>
      <c r="D28" s="22" t="s">
        <v>12062</v>
      </c>
      <c r="E28" s="22" t="s">
        <v>12062</v>
      </c>
      <c r="F28" s="22" t="s">
        <v>12063</v>
      </c>
      <c r="G28" s="22" t="s">
        <v>12063</v>
      </c>
      <c r="H28" s="22"/>
      <c r="I28" s="22" t="s">
        <v>11295</v>
      </c>
      <c r="J28" s="22" t="s">
        <v>12064</v>
      </c>
    </row>
    <row r="31" spans="3:11">
      <c r="C31" s="23" t="s">
        <v>2129</v>
      </c>
      <c r="D31" s="22">
        <v>4148369319</v>
      </c>
      <c r="E31" s="22" t="s">
        <v>12067</v>
      </c>
      <c r="F31" s="22" t="s">
        <v>12068</v>
      </c>
      <c r="G31" s="24"/>
    </row>
  </sheetData>
  <hyperlinks>
    <hyperlink ref="G23" r:id="rId1" xr:uid="{3E1818AF-E196-4CAA-B5B5-C5DAA49813DA}"/>
    <hyperlink ref="G26" r:id="rId2" xr:uid="{683ACF40-85B1-416A-9549-69E0777E0350}"/>
    <hyperlink ref="C31" r:id="rId3" xr:uid="{A05109FB-4FD8-4DDC-A215-F95338F064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6992"/>
  <sheetViews>
    <sheetView showGridLines="0" zoomScale="85" zoomScaleNormal="85" workbookViewId="0">
      <pane xSplit="2" ySplit="1" topLeftCell="E1192" activePane="bottomRight" state="frozen"/>
      <selection pane="bottomRight" activeCell="E1192" sqref="E1192"/>
      <selection pane="bottomLeft" activeCell="A2" sqref="A2"/>
      <selection pane="topRight" activeCell="B1" sqref="B1"/>
    </sheetView>
  </sheetViews>
  <sheetFormatPr defaultColWidth="9.140625" defaultRowHeight="15"/>
  <cols>
    <col min="1" max="1" width="17.140625" style="3" customWidth="1"/>
    <col min="2" max="2" width="21.85546875" style="3" customWidth="1"/>
    <col min="3" max="3" width="34.28515625" style="3" customWidth="1"/>
    <col min="4" max="4" width="29.42578125" style="3" customWidth="1"/>
    <col min="5" max="5" width="32.28515625" style="3" customWidth="1"/>
    <col min="6" max="6" width="45.7109375" style="25" customWidth="1"/>
    <col min="7" max="7" width="32" style="25" bestFit="1" customWidth="1"/>
    <col min="8" max="8" width="32.7109375" style="25" customWidth="1"/>
    <col min="9" max="9" width="43.7109375" style="3" bestFit="1" customWidth="1"/>
    <col min="10" max="10" width="41.7109375" style="11" customWidth="1"/>
    <col min="11" max="13" width="20.7109375" style="21" customWidth="1"/>
    <col min="14" max="15" width="20.7109375" style="45" customWidth="1"/>
    <col min="16" max="17" width="20.7109375" style="21" customWidth="1"/>
    <col min="18" max="18" width="18.85546875" style="152" customWidth="1"/>
    <col min="19" max="19" width="11.85546875" style="152" bestFit="1" customWidth="1"/>
    <col min="20" max="16384" width="9.140625" style="152"/>
  </cols>
  <sheetData>
    <row r="1" spans="1:20" s="5" customForma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26" t="s">
        <v>10</v>
      </c>
      <c r="G1" s="26" t="s">
        <v>11</v>
      </c>
      <c r="H1" s="26" t="s">
        <v>12</v>
      </c>
      <c r="I1" s="1" t="s">
        <v>14</v>
      </c>
      <c r="J1" s="10" t="s">
        <v>16</v>
      </c>
      <c r="K1" s="20" t="s">
        <v>9593</v>
      </c>
      <c r="L1" s="20" t="s">
        <v>9594</v>
      </c>
      <c r="M1" s="20" t="s">
        <v>9595</v>
      </c>
      <c r="N1" s="170" t="s">
        <v>9596</v>
      </c>
      <c r="O1" s="170" t="s">
        <v>9597</v>
      </c>
      <c r="P1" s="20" t="s">
        <v>9598</v>
      </c>
      <c r="Q1" s="20" t="s">
        <v>9599</v>
      </c>
      <c r="R1" s="20" t="s">
        <v>15</v>
      </c>
      <c r="S1" s="516"/>
      <c r="T1" s="516"/>
    </row>
    <row r="2" spans="1:20">
      <c r="A2" s="84" t="s">
        <v>479</v>
      </c>
      <c r="B2" s="84" t="s">
        <v>479</v>
      </c>
      <c r="C2" s="84" t="s">
        <v>480</v>
      </c>
      <c r="D2" s="84" t="s">
        <v>481</v>
      </c>
      <c r="E2" s="84" t="s">
        <v>482</v>
      </c>
      <c r="F2" s="85" t="s">
        <v>483</v>
      </c>
      <c r="G2" s="85" t="s">
        <v>483</v>
      </c>
      <c r="H2" s="85"/>
      <c r="I2" s="84" t="s">
        <v>484</v>
      </c>
      <c r="J2" s="83" t="s">
        <v>12072</v>
      </c>
      <c r="K2" s="112"/>
      <c r="L2" s="112"/>
      <c r="M2" s="112"/>
      <c r="N2" s="172"/>
      <c r="O2" s="172"/>
      <c r="P2" s="112"/>
      <c r="Q2" s="112"/>
      <c r="S2" s="402"/>
      <c r="T2" s="39"/>
    </row>
    <row r="3" spans="1:20">
      <c r="A3" s="84" t="s">
        <v>486</v>
      </c>
      <c r="B3" s="84" t="s">
        <v>486</v>
      </c>
      <c r="C3" s="84" t="s">
        <v>480</v>
      </c>
      <c r="D3" s="84" t="s">
        <v>481</v>
      </c>
      <c r="E3" s="84" t="s">
        <v>482</v>
      </c>
      <c r="F3" s="85" t="s">
        <v>487</v>
      </c>
      <c r="G3" s="85" t="s">
        <v>487</v>
      </c>
      <c r="H3" s="85"/>
      <c r="I3" s="84" t="s">
        <v>488</v>
      </c>
      <c r="J3" s="83" t="s">
        <v>12072</v>
      </c>
      <c r="K3" s="112"/>
      <c r="L3" s="112"/>
      <c r="M3" s="112"/>
      <c r="N3" s="172"/>
      <c r="O3" s="172"/>
      <c r="P3" s="112"/>
      <c r="Q3" s="112"/>
      <c r="S3" s="355"/>
      <c r="T3" s="39"/>
    </row>
    <row r="4" spans="1:20">
      <c r="A4" s="3" t="s">
        <v>489</v>
      </c>
      <c r="B4" s="3" t="s">
        <v>489</v>
      </c>
      <c r="C4" s="3" t="s">
        <v>490</v>
      </c>
      <c r="D4" s="3" t="s">
        <v>491</v>
      </c>
      <c r="E4" s="3" t="s">
        <v>491</v>
      </c>
      <c r="F4" s="25" t="s">
        <v>492</v>
      </c>
      <c r="G4" s="25" t="s">
        <v>492</v>
      </c>
      <c r="H4" s="25" t="s">
        <v>492</v>
      </c>
      <c r="I4" s="3" t="s">
        <v>493</v>
      </c>
      <c r="J4" s="11" t="s">
        <v>12072</v>
      </c>
      <c r="K4" s="40"/>
      <c r="L4" s="40"/>
      <c r="M4" s="40"/>
      <c r="N4" s="171"/>
      <c r="O4" s="171"/>
      <c r="P4" s="40"/>
      <c r="Q4" s="40"/>
      <c r="S4" s="359"/>
      <c r="T4" s="39"/>
    </row>
    <row r="5" spans="1:20">
      <c r="A5" s="3" t="s">
        <v>494</v>
      </c>
      <c r="B5" s="3" t="s">
        <v>494</v>
      </c>
      <c r="C5" s="3" t="s">
        <v>490</v>
      </c>
      <c r="D5" s="3" t="s">
        <v>491</v>
      </c>
      <c r="E5" s="394" t="s">
        <v>491</v>
      </c>
      <c r="F5" s="25" t="s">
        <v>495</v>
      </c>
      <c r="G5" s="25" t="s">
        <v>495</v>
      </c>
      <c r="H5" s="25" t="s">
        <v>495</v>
      </c>
      <c r="I5" s="3" t="s">
        <v>493</v>
      </c>
      <c r="J5" s="11" t="s">
        <v>12072</v>
      </c>
      <c r="K5" s="40"/>
      <c r="L5" s="40"/>
      <c r="M5" s="40"/>
      <c r="N5" s="171"/>
      <c r="O5" s="171"/>
      <c r="P5" s="40"/>
      <c r="Q5" s="40"/>
      <c r="S5" s="39"/>
      <c r="T5" s="39"/>
    </row>
    <row r="6" spans="1:20">
      <c r="A6" s="3" t="s">
        <v>496</v>
      </c>
      <c r="B6" s="3" t="s">
        <v>496</v>
      </c>
      <c r="C6" s="3" t="s">
        <v>35</v>
      </c>
      <c r="D6" s="3" t="s">
        <v>387</v>
      </c>
      <c r="E6" s="469" t="s">
        <v>497</v>
      </c>
      <c r="F6" s="25" t="s">
        <v>498</v>
      </c>
      <c r="I6" s="3" t="s">
        <v>23</v>
      </c>
      <c r="K6" s="40"/>
      <c r="L6" s="40"/>
      <c r="M6" s="40"/>
      <c r="N6" s="171"/>
      <c r="O6" s="171"/>
      <c r="P6" s="40"/>
      <c r="Q6" s="40"/>
      <c r="S6" s="39"/>
      <c r="T6" s="39"/>
    </row>
    <row r="7" spans="1:20">
      <c r="A7" s="3" t="s">
        <v>499</v>
      </c>
      <c r="B7" s="3" t="s">
        <v>499</v>
      </c>
      <c r="C7" s="3" t="s">
        <v>500</v>
      </c>
      <c r="D7" s="3" t="s">
        <v>501</v>
      </c>
      <c r="F7" s="25" t="s">
        <v>502</v>
      </c>
      <c r="G7" s="25" t="s">
        <v>502</v>
      </c>
      <c r="H7" s="25" t="s">
        <v>502</v>
      </c>
      <c r="I7" s="3" t="s">
        <v>493</v>
      </c>
      <c r="J7" s="11" t="s">
        <v>12072</v>
      </c>
      <c r="K7" s="40"/>
      <c r="L7" s="40"/>
      <c r="M7" s="40"/>
      <c r="N7" s="171"/>
      <c r="O7" s="171"/>
      <c r="P7" s="40"/>
      <c r="Q7" s="40"/>
    </row>
    <row r="8" spans="1:20">
      <c r="A8" s="3" t="s">
        <v>503</v>
      </c>
      <c r="B8" s="3" t="s">
        <v>503</v>
      </c>
      <c r="C8" s="3" t="s">
        <v>504</v>
      </c>
      <c r="D8" s="3" t="s">
        <v>387</v>
      </c>
      <c r="E8" s="3" t="s">
        <v>497</v>
      </c>
      <c r="F8" s="25" t="s">
        <v>505</v>
      </c>
      <c r="G8" s="25" t="s">
        <v>18</v>
      </c>
      <c r="H8" s="25" t="s">
        <v>18</v>
      </c>
      <c r="I8" s="3" t="s">
        <v>23</v>
      </c>
      <c r="K8" s="40"/>
      <c r="L8" s="40"/>
      <c r="M8" s="40"/>
      <c r="N8" s="171"/>
      <c r="O8" s="171"/>
      <c r="P8" s="40"/>
      <c r="Q8" s="40"/>
    </row>
    <row r="9" spans="1:20">
      <c r="A9" s="3" t="s">
        <v>506</v>
      </c>
      <c r="B9" s="3" t="s">
        <v>506</v>
      </c>
      <c r="C9" s="3" t="s">
        <v>500</v>
      </c>
      <c r="D9" s="3" t="s">
        <v>507</v>
      </c>
      <c r="F9" s="25" t="s">
        <v>508</v>
      </c>
      <c r="G9" s="25" t="s">
        <v>508</v>
      </c>
      <c r="H9" s="25" t="s">
        <v>508</v>
      </c>
      <c r="I9" s="3" t="s">
        <v>493</v>
      </c>
      <c r="J9" s="11" t="s">
        <v>12072</v>
      </c>
      <c r="K9" s="40"/>
      <c r="L9" s="40"/>
      <c r="M9" s="40"/>
      <c r="N9" s="171"/>
      <c r="O9" s="171"/>
      <c r="P9" s="40"/>
      <c r="Q9" s="40"/>
    </row>
    <row r="10" spans="1:20">
      <c r="A10" s="3" t="s">
        <v>509</v>
      </c>
      <c r="B10" s="3" t="s">
        <v>509</v>
      </c>
      <c r="C10" s="3" t="s">
        <v>500</v>
      </c>
      <c r="D10" s="3" t="s">
        <v>510</v>
      </c>
      <c r="F10" s="25" t="s">
        <v>511</v>
      </c>
      <c r="G10" s="25" t="s">
        <v>511</v>
      </c>
      <c r="H10" s="25" t="s">
        <v>511</v>
      </c>
      <c r="I10" s="3" t="s">
        <v>493</v>
      </c>
      <c r="J10" s="11" t="s">
        <v>12072</v>
      </c>
      <c r="K10" s="40"/>
      <c r="L10" s="40"/>
      <c r="M10" s="40"/>
      <c r="N10" s="171"/>
      <c r="O10" s="171"/>
      <c r="P10" s="40"/>
      <c r="Q10" s="40"/>
    </row>
    <row r="11" spans="1:20">
      <c r="A11" s="3" t="s">
        <v>512</v>
      </c>
      <c r="B11" s="3" t="s">
        <v>512</v>
      </c>
      <c r="C11" s="3" t="s">
        <v>500</v>
      </c>
      <c r="D11" s="3" t="s">
        <v>513</v>
      </c>
      <c r="F11" s="25" t="s">
        <v>514</v>
      </c>
      <c r="G11" s="25" t="s">
        <v>514</v>
      </c>
      <c r="H11" s="25" t="s">
        <v>514</v>
      </c>
      <c r="I11" s="3" t="s">
        <v>493</v>
      </c>
      <c r="J11" s="11" t="s">
        <v>12072</v>
      </c>
      <c r="K11" s="40"/>
      <c r="L11" s="40"/>
      <c r="M11" s="40"/>
      <c r="N11" s="171"/>
      <c r="O11" s="171"/>
      <c r="P11" s="40"/>
      <c r="Q11" s="40"/>
    </row>
    <row r="12" spans="1:20">
      <c r="A12" s="3" t="s">
        <v>515</v>
      </c>
      <c r="B12" s="3" t="s">
        <v>515</v>
      </c>
      <c r="C12" s="3" t="s">
        <v>500</v>
      </c>
      <c r="D12" s="3" t="s">
        <v>516</v>
      </c>
      <c r="F12" s="25" t="s">
        <v>517</v>
      </c>
      <c r="G12" s="25" t="s">
        <v>517</v>
      </c>
      <c r="H12" s="25" t="s">
        <v>517</v>
      </c>
      <c r="I12" s="3" t="s">
        <v>493</v>
      </c>
      <c r="J12" s="11" t="s">
        <v>12072</v>
      </c>
      <c r="K12" s="40"/>
      <c r="L12" s="40"/>
      <c r="M12" s="40"/>
      <c r="N12" s="171"/>
      <c r="O12" s="171"/>
      <c r="P12" s="40"/>
      <c r="Q12" s="40"/>
    </row>
    <row r="13" spans="1:20">
      <c r="A13" s="3" t="s">
        <v>518</v>
      </c>
      <c r="B13" s="3" t="s">
        <v>518</v>
      </c>
      <c r="C13" s="3" t="s">
        <v>500</v>
      </c>
      <c r="D13" s="3" t="s">
        <v>516</v>
      </c>
      <c r="F13" s="25" t="s">
        <v>519</v>
      </c>
      <c r="G13" s="25" t="s">
        <v>519</v>
      </c>
      <c r="H13" s="25" t="s">
        <v>519</v>
      </c>
      <c r="I13" s="3" t="s">
        <v>493</v>
      </c>
      <c r="J13" s="11" t="s">
        <v>12072</v>
      </c>
      <c r="K13" s="40"/>
      <c r="L13" s="40"/>
      <c r="M13" s="40"/>
      <c r="N13" s="171"/>
      <c r="O13" s="171"/>
      <c r="P13" s="40"/>
      <c r="Q13" s="40"/>
    </row>
    <row r="14" spans="1:20">
      <c r="A14" s="3" t="s">
        <v>520</v>
      </c>
      <c r="B14" s="3" t="s">
        <v>520</v>
      </c>
      <c r="C14" s="3" t="s">
        <v>500</v>
      </c>
      <c r="D14" s="3" t="s">
        <v>521</v>
      </c>
      <c r="F14" s="25" t="s">
        <v>522</v>
      </c>
      <c r="G14" s="25" t="s">
        <v>522</v>
      </c>
      <c r="H14" s="25" t="s">
        <v>522</v>
      </c>
      <c r="I14" s="3" t="s">
        <v>493</v>
      </c>
      <c r="J14" s="11" t="s">
        <v>12072</v>
      </c>
      <c r="K14" s="40"/>
      <c r="L14" s="40"/>
      <c r="M14" s="40"/>
      <c r="N14" s="171"/>
      <c r="O14" s="171"/>
      <c r="P14" s="40"/>
      <c r="Q14" s="40"/>
    </row>
    <row r="15" spans="1:20">
      <c r="A15" s="3" t="s">
        <v>523</v>
      </c>
      <c r="B15" s="3" t="s">
        <v>523</v>
      </c>
      <c r="C15" s="3" t="s">
        <v>35</v>
      </c>
      <c r="D15" s="3" t="s">
        <v>387</v>
      </c>
      <c r="E15" s="3" t="s">
        <v>497</v>
      </c>
      <c r="F15" s="25" t="s">
        <v>524</v>
      </c>
      <c r="G15" s="25" t="s">
        <v>18</v>
      </c>
      <c r="H15" s="25" t="s">
        <v>18</v>
      </c>
      <c r="I15" s="3" t="s">
        <v>23</v>
      </c>
      <c r="K15" s="40"/>
      <c r="L15" s="40"/>
      <c r="M15" s="40"/>
      <c r="N15" s="171"/>
      <c r="O15" s="171"/>
      <c r="P15" s="40"/>
      <c r="Q15" s="40"/>
    </row>
    <row r="16" spans="1:20">
      <c r="A16" s="3" t="s">
        <v>525</v>
      </c>
      <c r="B16" s="3" t="s">
        <v>525</v>
      </c>
      <c r="C16" s="3" t="s">
        <v>500</v>
      </c>
      <c r="D16" s="3" t="s">
        <v>526</v>
      </c>
      <c r="F16" s="25" t="s">
        <v>527</v>
      </c>
      <c r="G16" s="25" t="s">
        <v>527</v>
      </c>
      <c r="H16" s="25" t="s">
        <v>527</v>
      </c>
      <c r="I16" s="3" t="s">
        <v>493</v>
      </c>
      <c r="J16" s="11" t="s">
        <v>12072</v>
      </c>
      <c r="K16" s="40"/>
      <c r="L16" s="40"/>
      <c r="M16" s="40"/>
      <c r="N16" s="171"/>
      <c r="O16" s="171"/>
      <c r="P16" s="40"/>
      <c r="Q16" s="40"/>
    </row>
    <row r="17" spans="1:17">
      <c r="A17" s="3" t="s">
        <v>528</v>
      </c>
      <c r="B17" s="3" t="s">
        <v>528</v>
      </c>
      <c r="C17" s="3" t="s">
        <v>500</v>
      </c>
      <c r="D17" s="3" t="s">
        <v>529</v>
      </c>
      <c r="F17" s="25" t="s">
        <v>530</v>
      </c>
      <c r="G17" s="25" t="s">
        <v>530</v>
      </c>
      <c r="H17" s="25" t="s">
        <v>530</v>
      </c>
      <c r="I17" s="3" t="s">
        <v>493</v>
      </c>
      <c r="J17" s="11" t="s">
        <v>12072</v>
      </c>
      <c r="K17" s="40"/>
      <c r="L17" s="40"/>
      <c r="M17" s="40"/>
      <c r="N17" s="171"/>
      <c r="O17" s="171"/>
      <c r="P17" s="40"/>
      <c r="Q17" s="40"/>
    </row>
    <row r="18" spans="1:17">
      <c r="A18" s="3" t="s">
        <v>531</v>
      </c>
      <c r="B18" s="3" t="s">
        <v>531</v>
      </c>
      <c r="C18" s="3" t="s">
        <v>500</v>
      </c>
      <c r="D18" s="3" t="s">
        <v>532</v>
      </c>
      <c r="F18" s="61" t="s">
        <v>533</v>
      </c>
      <c r="G18" s="61" t="s">
        <v>533</v>
      </c>
      <c r="H18" s="61" t="s">
        <v>533</v>
      </c>
      <c r="I18" s="62" t="s">
        <v>493</v>
      </c>
      <c r="J18" s="63" t="s">
        <v>12072</v>
      </c>
      <c r="K18" s="40"/>
      <c r="L18" s="40"/>
      <c r="M18" s="40"/>
      <c r="N18" s="171"/>
      <c r="O18" s="171"/>
      <c r="P18" s="40"/>
      <c r="Q18" s="40"/>
    </row>
    <row r="19" spans="1:17">
      <c r="A19" s="84" t="s">
        <v>534</v>
      </c>
      <c r="B19" s="84" t="s">
        <v>534</v>
      </c>
      <c r="C19" s="84" t="s">
        <v>35</v>
      </c>
      <c r="D19" s="84" t="s">
        <v>481</v>
      </c>
      <c r="E19" s="84" t="s">
        <v>535</v>
      </c>
      <c r="F19" s="85" t="s">
        <v>536</v>
      </c>
      <c r="G19" s="85" t="s">
        <v>536</v>
      </c>
      <c r="H19" s="85" t="s">
        <v>537</v>
      </c>
      <c r="I19" s="84" t="s">
        <v>538</v>
      </c>
      <c r="J19" s="83" t="s">
        <v>12073</v>
      </c>
      <c r="K19" s="87"/>
      <c r="L19" s="87"/>
      <c r="M19" s="87"/>
      <c r="N19" s="92"/>
      <c r="O19" s="92"/>
      <c r="P19" s="87"/>
      <c r="Q19" s="87"/>
    </row>
    <row r="20" spans="1:17">
      <c r="A20" s="84" t="s">
        <v>539</v>
      </c>
      <c r="B20" s="84" t="s">
        <v>539</v>
      </c>
      <c r="C20" s="84" t="s">
        <v>540</v>
      </c>
      <c r="D20" s="84" t="s">
        <v>339</v>
      </c>
      <c r="E20" s="84" t="s">
        <v>541</v>
      </c>
      <c r="F20" s="85" t="s">
        <v>542</v>
      </c>
      <c r="G20" s="85" t="s">
        <v>542</v>
      </c>
      <c r="H20" s="85" t="s">
        <v>543</v>
      </c>
      <c r="I20" s="84" t="s">
        <v>544</v>
      </c>
      <c r="J20" s="83" t="s">
        <v>12074</v>
      </c>
      <c r="K20" s="87"/>
      <c r="L20" s="87"/>
      <c r="M20" s="87"/>
      <c r="N20" s="172"/>
      <c r="O20" s="172"/>
      <c r="P20" s="112"/>
      <c r="Q20" s="112"/>
    </row>
    <row r="21" spans="1:17">
      <c r="A21" s="84" t="s">
        <v>72</v>
      </c>
      <c r="B21" s="84" t="s">
        <v>72</v>
      </c>
      <c r="C21" s="316" t="s">
        <v>73</v>
      </c>
      <c r="D21" s="316" t="s">
        <v>74</v>
      </c>
      <c r="E21" s="215"/>
      <c r="F21" s="347" t="s">
        <v>76</v>
      </c>
      <c r="G21" s="314"/>
      <c r="H21" s="314"/>
      <c r="I21" s="284" t="s">
        <v>545</v>
      </c>
      <c r="J21" s="315"/>
      <c r="K21" s="112"/>
      <c r="L21" s="112"/>
      <c r="M21" s="112"/>
      <c r="N21" s="172"/>
      <c r="O21" s="172"/>
      <c r="P21" s="112"/>
      <c r="Q21" s="112"/>
    </row>
    <row r="22" spans="1:17">
      <c r="A22" s="3" t="s">
        <v>79</v>
      </c>
      <c r="B22" s="58"/>
      <c r="C22" s="115" t="s">
        <v>35</v>
      </c>
      <c r="D22" s="115" t="s">
        <v>80</v>
      </c>
      <c r="E22" s="58"/>
      <c r="F22" s="270" t="s">
        <v>81</v>
      </c>
      <c r="G22" s="270"/>
      <c r="H22" s="59"/>
      <c r="I22" s="58"/>
      <c r="J22" s="60"/>
      <c r="K22" s="40"/>
      <c r="L22" s="40"/>
      <c r="M22" s="40"/>
      <c r="N22" s="171"/>
      <c r="O22" s="171"/>
      <c r="P22" s="40"/>
      <c r="Q22" s="40"/>
    </row>
    <row r="23" spans="1:17">
      <c r="A23" s="84" t="s">
        <v>547</v>
      </c>
      <c r="B23" s="84" t="s">
        <v>547</v>
      </c>
      <c r="C23" s="316" t="s">
        <v>35</v>
      </c>
      <c r="D23" s="84" t="s">
        <v>548</v>
      </c>
      <c r="E23" s="84" t="s">
        <v>549</v>
      </c>
      <c r="F23" s="85" t="s">
        <v>550</v>
      </c>
      <c r="G23" s="85" t="s">
        <v>551</v>
      </c>
      <c r="H23" s="314"/>
      <c r="I23" s="84" t="s">
        <v>929</v>
      </c>
      <c r="J23" s="315"/>
      <c r="K23" s="112"/>
      <c r="L23" s="112"/>
      <c r="M23" s="112"/>
      <c r="N23" s="172"/>
      <c r="O23" s="172"/>
      <c r="P23" s="112"/>
      <c r="Q23" s="112"/>
    </row>
    <row r="24" spans="1:17">
      <c r="A24" s="3" t="s">
        <v>553</v>
      </c>
      <c r="C24" s="115" t="s">
        <v>35</v>
      </c>
      <c r="D24" s="3" t="s">
        <v>554</v>
      </c>
      <c r="E24" s="3" t="s">
        <v>555</v>
      </c>
      <c r="F24" s="59"/>
      <c r="G24" s="25" t="s">
        <v>556</v>
      </c>
      <c r="H24" s="25" t="s">
        <v>557</v>
      </c>
      <c r="I24" s="58"/>
      <c r="J24" s="60"/>
      <c r="K24" s="40"/>
      <c r="L24" s="40"/>
      <c r="M24" s="40"/>
      <c r="N24" s="171"/>
      <c r="O24" s="171"/>
      <c r="P24" s="40"/>
      <c r="Q24" s="40"/>
    </row>
    <row r="25" spans="1:17">
      <c r="A25" s="4" t="s">
        <v>559</v>
      </c>
      <c r="B25" s="4" t="s">
        <v>559</v>
      </c>
      <c r="C25" s="4" t="s">
        <v>500</v>
      </c>
      <c r="D25" s="4" t="s">
        <v>560</v>
      </c>
      <c r="E25" s="6" t="s">
        <v>560</v>
      </c>
      <c r="F25" s="27" t="s">
        <v>561</v>
      </c>
      <c r="G25" s="52"/>
      <c r="H25" s="27"/>
      <c r="I25" s="4" t="s">
        <v>23</v>
      </c>
      <c r="J25" s="12" t="s">
        <v>12074</v>
      </c>
      <c r="K25" s="39"/>
      <c r="L25" s="39"/>
      <c r="M25" s="39"/>
      <c r="N25" s="154"/>
      <c r="O25" s="154"/>
      <c r="P25" s="39"/>
      <c r="Q25" s="39"/>
    </row>
    <row r="26" spans="1:17">
      <c r="A26" s="3" t="s">
        <v>562</v>
      </c>
      <c r="B26" s="3" t="s">
        <v>563</v>
      </c>
      <c r="C26" s="3" t="s">
        <v>564</v>
      </c>
      <c r="D26" s="3" t="s">
        <v>560</v>
      </c>
      <c r="E26" s="2" t="s">
        <v>565</v>
      </c>
      <c r="F26" s="25" t="s">
        <v>566</v>
      </c>
      <c r="G26" s="51"/>
      <c r="J26" s="11" t="s">
        <v>12074</v>
      </c>
    </row>
    <row r="27" spans="1:17">
      <c r="A27" s="118" t="s">
        <v>567</v>
      </c>
      <c r="B27" s="84" t="s">
        <v>568</v>
      </c>
      <c r="C27" s="84" t="s">
        <v>35</v>
      </c>
      <c r="D27" s="84" t="s">
        <v>83</v>
      </c>
      <c r="E27" s="84" t="s">
        <v>83</v>
      </c>
      <c r="F27" s="85" t="s">
        <v>569</v>
      </c>
      <c r="G27" s="93" t="s">
        <v>569</v>
      </c>
      <c r="H27" s="85">
        <v>35153218982</v>
      </c>
      <c r="I27" s="84" t="s">
        <v>538</v>
      </c>
      <c r="J27" s="83" t="s">
        <v>12075</v>
      </c>
      <c r="K27" s="87"/>
      <c r="L27" s="87"/>
      <c r="M27" s="87"/>
      <c r="N27" s="92"/>
      <c r="O27" s="92"/>
      <c r="P27" s="87"/>
      <c r="Q27" s="87"/>
    </row>
    <row r="28" spans="1:17">
      <c r="A28" s="3" t="s">
        <v>570</v>
      </c>
      <c r="B28" s="3" t="s">
        <v>570</v>
      </c>
      <c r="C28" s="3" t="s">
        <v>571</v>
      </c>
      <c r="D28" s="3" t="s">
        <v>572</v>
      </c>
      <c r="E28" s="3" t="s">
        <v>18</v>
      </c>
      <c r="F28" s="25" t="s">
        <v>18</v>
      </c>
      <c r="G28" s="51" t="s">
        <v>18</v>
      </c>
      <c r="H28" s="25" t="s">
        <v>18</v>
      </c>
      <c r="I28" s="3" t="s">
        <v>493</v>
      </c>
      <c r="J28" s="11" t="s">
        <v>12072</v>
      </c>
    </row>
    <row r="29" spans="1:17">
      <c r="A29" s="3" t="s">
        <v>573</v>
      </c>
      <c r="B29" s="3" t="s">
        <v>573</v>
      </c>
      <c r="C29" s="3" t="s">
        <v>571</v>
      </c>
      <c r="D29" s="3" t="s">
        <v>572</v>
      </c>
      <c r="E29" s="3" t="s">
        <v>18</v>
      </c>
      <c r="F29" s="25" t="s">
        <v>18</v>
      </c>
      <c r="G29" s="51" t="s">
        <v>18</v>
      </c>
      <c r="H29" s="25" t="s">
        <v>18</v>
      </c>
      <c r="I29" s="3" t="s">
        <v>493</v>
      </c>
      <c r="J29" s="11" t="s">
        <v>12072</v>
      </c>
    </row>
    <row r="30" spans="1:17">
      <c r="A30" s="3" t="s">
        <v>574</v>
      </c>
      <c r="B30" s="3" t="s">
        <v>574</v>
      </c>
      <c r="C30" s="3" t="s">
        <v>575</v>
      </c>
      <c r="D30" s="3" t="s">
        <v>575</v>
      </c>
      <c r="F30" s="25" t="s">
        <v>18</v>
      </c>
      <c r="G30" s="51" t="s">
        <v>18</v>
      </c>
      <c r="H30" s="25" t="s">
        <v>18</v>
      </c>
      <c r="I30" s="3" t="s">
        <v>493</v>
      </c>
      <c r="J30" s="11" t="s">
        <v>12074</v>
      </c>
    </row>
    <row r="31" spans="1:17">
      <c r="A31" s="3" t="s">
        <v>576</v>
      </c>
      <c r="B31" s="3" t="s">
        <v>576</v>
      </c>
      <c r="C31" s="3" t="s">
        <v>35</v>
      </c>
      <c r="D31" s="3" t="s">
        <v>387</v>
      </c>
      <c r="E31" s="3" t="s">
        <v>497</v>
      </c>
      <c r="F31" s="25" t="s">
        <v>577</v>
      </c>
      <c r="G31" s="471" t="s">
        <v>18</v>
      </c>
      <c r="H31" s="25" t="s">
        <v>18</v>
      </c>
      <c r="I31" s="3" t="s">
        <v>23</v>
      </c>
    </row>
    <row r="32" spans="1:17">
      <c r="A32" s="3" t="s">
        <v>578</v>
      </c>
      <c r="B32" s="3" t="s">
        <v>578</v>
      </c>
      <c r="C32" s="3" t="s">
        <v>579</v>
      </c>
      <c r="D32" s="3" t="s">
        <v>580</v>
      </c>
      <c r="G32" s="25" t="s">
        <v>581</v>
      </c>
      <c r="H32" s="25" t="s">
        <v>581</v>
      </c>
      <c r="I32" s="3" t="s">
        <v>1584</v>
      </c>
      <c r="J32" s="11" t="s">
        <v>12076</v>
      </c>
    </row>
    <row r="33" spans="1:17">
      <c r="A33" s="3" t="s">
        <v>583</v>
      </c>
      <c r="B33" s="3" t="s">
        <v>583</v>
      </c>
      <c r="C33" s="3" t="s">
        <v>584</v>
      </c>
      <c r="D33" s="3" t="s">
        <v>585</v>
      </c>
      <c r="E33" s="3" t="s">
        <v>586</v>
      </c>
      <c r="F33" s="25" t="s">
        <v>587</v>
      </c>
      <c r="G33" s="25" t="s">
        <v>581</v>
      </c>
      <c r="H33" s="25" t="s">
        <v>581</v>
      </c>
      <c r="I33" s="3" t="s">
        <v>1584</v>
      </c>
      <c r="J33" s="11" t="s">
        <v>12076</v>
      </c>
    </row>
    <row r="34" spans="1:17">
      <c r="A34" s="3" t="s">
        <v>588</v>
      </c>
      <c r="B34" s="3" t="s">
        <v>588</v>
      </c>
      <c r="C34" s="3" t="s">
        <v>589</v>
      </c>
      <c r="D34" s="3" t="s">
        <v>590</v>
      </c>
      <c r="E34" s="3" t="s">
        <v>591</v>
      </c>
      <c r="F34" s="25" t="s">
        <v>592</v>
      </c>
      <c r="G34" s="25" t="s">
        <v>581</v>
      </c>
      <c r="H34" s="25" t="s">
        <v>581</v>
      </c>
      <c r="I34" s="3" t="s">
        <v>1584</v>
      </c>
      <c r="J34" s="11" t="s">
        <v>12076</v>
      </c>
    </row>
    <row r="35" spans="1:17">
      <c r="A35" s="3" t="s">
        <v>593</v>
      </c>
      <c r="B35" s="3" t="s">
        <v>593</v>
      </c>
      <c r="C35" s="3" t="s">
        <v>480</v>
      </c>
      <c r="D35" s="3" t="s">
        <v>594</v>
      </c>
      <c r="E35" s="3" t="s">
        <v>595</v>
      </c>
      <c r="F35" s="25" t="s">
        <v>596</v>
      </c>
      <c r="G35" s="25" t="s">
        <v>581</v>
      </c>
      <c r="H35" s="25" t="s">
        <v>581</v>
      </c>
      <c r="I35" s="3" t="s">
        <v>1584</v>
      </c>
      <c r="J35" s="11" t="s">
        <v>12076</v>
      </c>
    </row>
    <row r="36" spans="1:17">
      <c r="A36" s="3" t="s">
        <v>597</v>
      </c>
      <c r="B36" s="3" t="s">
        <v>597</v>
      </c>
      <c r="C36" s="3" t="s">
        <v>480</v>
      </c>
      <c r="D36" s="3" t="s">
        <v>598</v>
      </c>
      <c r="E36" s="3" t="s">
        <v>599</v>
      </c>
      <c r="F36" s="25" t="s">
        <v>600</v>
      </c>
      <c r="G36" s="25" t="s">
        <v>581</v>
      </c>
      <c r="H36" s="25" t="s">
        <v>581</v>
      </c>
      <c r="I36" s="3" t="s">
        <v>1584</v>
      </c>
      <c r="J36" s="11" t="s">
        <v>12076</v>
      </c>
    </row>
    <row r="37" spans="1:17">
      <c r="A37" s="3" t="s">
        <v>601</v>
      </c>
      <c r="B37" s="3" t="s">
        <v>601</v>
      </c>
      <c r="C37" s="3" t="s">
        <v>480</v>
      </c>
      <c r="D37" s="3" t="s">
        <v>598</v>
      </c>
      <c r="E37" s="3" t="s">
        <v>599</v>
      </c>
      <c r="F37" s="25" t="s">
        <v>602</v>
      </c>
      <c r="G37" s="25" t="s">
        <v>581</v>
      </c>
      <c r="H37" s="25" t="s">
        <v>581</v>
      </c>
      <c r="I37" s="3" t="s">
        <v>1584</v>
      </c>
      <c r="J37" s="11" t="s">
        <v>12077</v>
      </c>
    </row>
    <row r="38" spans="1:17">
      <c r="A38" s="3" t="s">
        <v>604</v>
      </c>
      <c r="B38" s="3" t="s">
        <v>604</v>
      </c>
      <c r="C38" s="3" t="s">
        <v>480</v>
      </c>
      <c r="D38" s="3" t="s">
        <v>598</v>
      </c>
      <c r="E38" s="3" t="s">
        <v>605</v>
      </c>
      <c r="F38" s="25" t="s">
        <v>606</v>
      </c>
      <c r="G38" s="25" t="s">
        <v>581</v>
      </c>
      <c r="H38" s="25" t="s">
        <v>581</v>
      </c>
      <c r="I38" s="3" t="s">
        <v>1584</v>
      </c>
      <c r="J38" s="11" t="s">
        <v>12078</v>
      </c>
    </row>
    <row r="39" spans="1:17">
      <c r="A39" s="3" t="s">
        <v>608</v>
      </c>
      <c r="B39" s="3" t="s">
        <v>608</v>
      </c>
      <c r="C39" s="3" t="s">
        <v>480</v>
      </c>
      <c r="D39" s="3" t="s">
        <v>598</v>
      </c>
      <c r="E39" s="3" t="s">
        <v>605</v>
      </c>
      <c r="F39" s="25" t="s">
        <v>609</v>
      </c>
      <c r="G39" s="25" t="s">
        <v>581</v>
      </c>
      <c r="H39" s="25" t="s">
        <v>581</v>
      </c>
      <c r="I39" s="3" t="s">
        <v>1584</v>
      </c>
      <c r="J39" s="11" t="s">
        <v>12079</v>
      </c>
    </row>
    <row r="40" spans="1:17">
      <c r="A40" s="3" t="s">
        <v>611</v>
      </c>
      <c r="B40" s="3" t="s">
        <v>611</v>
      </c>
      <c r="C40" s="3" t="s">
        <v>612</v>
      </c>
      <c r="D40" s="3" t="s">
        <v>613</v>
      </c>
      <c r="E40" s="3" t="s">
        <v>614</v>
      </c>
      <c r="F40" s="25" t="s">
        <v>615</v>
      </c>
      <c r="G40" s="25" t="s">
        <v>581</v>
      </c>
      <c r="H40" s="25" t="s">
        <v>581</v>
      </c>
      <c r="I40" s="3" t="s">
        <v>1584</v>
      </c>
      <c r="J40" s="11" t="s">
        <v>12079</v>
      </c>
    </row>
    <row r="41" spans="1:17">
      <c r="A41" s="4" t="s">
        <v>616</v>
      </c>
      <c r="B41" s="4" t="s">
        <v>617</v>
      </c>
      <c r="C41" s="4" t="s">
        <v>35</v>
      </c>
      <c r="D41" s="4" t="s">
        <v>83</v>
      </c>
      <c r="E41" s="153" t="s">
        <v>83</v>
      </c>
      <c r="F41" s="27" t="s">
        <v>84</v>
      </c>
      <c r="G41" s="180" t="s">
        <v>85</v>
      </c>
      <c r="H41" s="27">
        <v>4451213522</v>
      </c>
      <c r="I41" s="4" t="s">
        <v>23</v>
      </c>
      <c r="J41" s="12" t="s">
        <v>12080</v>
      </c>
      <c r="K41" s="39"/>
      <c r="L41" s="39"/>
      <c r="M41" s="39"/>
      <c r="N41" s="154"/>
      <c r="O41" s="154"/>
      <c r="P41" s="39"/>
      <c r="Q41" s="39"/>
    </row>
    <row r="42" spans="1:17" s="254" customFormat="1">
      <c r="A42" s="247" t="s">
        <v>618</v>
      </c>
      <c r="B42" s="192" t="s">
        <v>619</v>
      </c>
      <c r="C42" s="192"/>
      <c r="D42" s="192" t="s">
        <v>83</v>
      </c>
      <c r="E42" s="248" t="s">
        <v>83</v>
      </c>
      <c r="F42" s="249" t="s">
        <v>620</v>
      </c>
      <c r="G42" s="249" t="s">
        <v>620</v>
      </c>
      <c r="H42" s="250">
        <v>4461384530</v>
      </c>
      <c r="I42" s="192" t="s">
        <v>23</v>
      </c>
      <c r="J42" s="251" t="s">
        <v>12074</v>
      </c>
      <c r="K42" s="252"/>
      <c r="L42" s="252"/>
      <c r="M42" s="252"/>
      <c r="N42" s="253"/>
      <c r="O42" s="253"/>
      <c r="P42" s="252"/>
      <c r="Q42" s="252"/>
    </row>
    <row r="43" spans="1:17">
      <c r="A43" s="3" t="s">
        <v>621</v>
      </c>
      <c r="B43" s="3" t="s">
        <v>622</v>
      </c>
      <c r="C43" s="3" t="s">
        <v>35</v>
      </c>
      <c r="D43" s="3" t="s">
        <v>83</v>
      </c>
      <c r="E43" s="2" t="s">
        <v>83</v>
      </c>
      <c r="F43" s="25" t="s">
        <v>623</v>
      </c>
      <c r="G43" s="51" t="s">
        <v>623</v>
      </c>
      <c r="H43" s="25">
        <v>4458165266</v>
      </c>
      <c r="I43" s="3" t="s">
        <v>23</v>
      </c>
      <c r="J43" s="11" t="s">
        <v>12074</v>
      </c>
    </row>
    <row r="44" spans="1:17">
      <c r="A44" s="3" t="s">
        <v>624</v>
      </c>
      <c r="B44" s="3" t="s">
        <v>625</v>
      </c>
      <c r="C44" s="3" t="s">
        <v>35</v>
      </c>
      <c r="D44" s="3" t="s">
        <v>83</v>
      </c>
      <c r="E44" s="2" t="s">
        <v>83</v>
      </c>
      <c r="F44" s="25" t="s">
        <v>626</v>
      </c>
      <c r="G44" s="51" t="s">
        <v>627</v>
      </c>
      <c r="H44" s="25">
        <v>4449720530</v>
      </c>
      <c r="I44" s="3" t="s">
        <v>23</v>
      </c>
      <c r="J44" s="11" t="s">
        <v>12074</v>
      </c>
    </row>
    <row r="45" spans="1:17">
      <c r="A45" s="155" t="s">
        <v>628</v>
      </c>
      <c r="B45" s="155" t="s">
        <v>629</v>
      </c>
      <c r="C45" s="155" t="s">
        <v>35</v>
      </c>
      <c r="D45" s="155" t="s">
        <v>83</v>
      </c>
      <c r="E45" s="357" t="s">
        <v>83</v>
      </c>
      <c r="F45" s="149" t="s">
        <v>18</v>
      </c>
      <c r="G45" s="358" t="s">
        <v>630</v>
      </c>
      <c r="H45" s="149">
        <v>4456252370</v>
      </c>
      <c r="I45" s="155" t="s">
        <v>23</v>
      </c>
      <c r="J45" s="150" t="s">
        <v>12074</v>
      </c>
      <c r="K45" s="148"/>
      <c r="L45" s="148"/>
      <c r="M45" s="148"/>
      <c r="N45" s="158"/>
      <c r="O45" s="158"/>
      <c r="P45" s="148"/>
      <c r="Q45" s="148"/>
    </row>
    <row r="46" spans="1:17">
      <c r="A46" s="118" t="s">
        <v>631</v>
      </c>
      <c r="B46" s="84" t="s">
        <v>632</v>
      </c>
      <c r="C46" s="84" t="s">
        <v>35</v>
      </c>
      <c r="D46" s="84" t="s">
        <v>83</v>
      </c>
      <c r="E46" s="90" t="s">
        <v>83</v>
      </c>
      <c r="F46" s="85"/>
      <c r="G46" s="93" t="s">
        <v>633</v>
      </c>
      <c r="H46" s="85">
        <v>4466423378</v>
      </c>
      <c r="I46" s="84" t="s">
        <v>634</v>
      </c>
      <c r="J46" s="83" t="s">
        <v>12080</v>
      </c>
      <c r="K46" s="87"/>
      <c r="L46" s="87"/>
      <c r="M46" s="87"/>
      <c r="N46" s="92"/>
      <c r="O46" s="92"/>
      <c r="P46" s="87"/>
      <c r="Q46" s="87"/>
    </row>
    <row r="47" spans="1:17">
      <c r="A47" s="4" t="s">
        <v>635</v>
      </c>
      <c r="B47" s="4" t="s">
        <v>636</v>
      </c>
      <c r="C47" s="4" t="s">
        <v>35</v>
      </c>
      <c r="D47" s="4" t="s">
        <v>83</v>
      </c>
      <c r="E47" s="6" t="s">
        <v>83</v>
      </c>
      <c r="F47" s="27"/>
      <c r="G47" s="52" t="s">
        <v>637</v>
      </c>
      <c r="H47" s="27" t="s">
        <v>638</v>
      </c>
      <c r="I47" s="4" t="s">
        <v>23</v>
      </c>
      <c r="J47" s="12" t="s">
        <v>12074</v>
      </c>
      <c r="K47" s="39"/>
      <c r="L47" s="39"/>
      <c r="M47" s="39"/>
      <c r="N47" s="154"/>
      <c r="O47" s="154"/>
      <c r="P47" s="39"/>
      <c r="Q47" s="39"/>
    </row>
    <row r="48" spans="1:17">
      <c r="A48" s="4" t="s">
        <v>639</v>
      </c>
      <c r="B48" s="4" t="s">
        <v>640</v>
      </c>
      <c r="C48" s="4" t="s">
        <v>35</v>
      </c>
      <c r="D48" s="4" t="s">
        <v>83</v>
      </c>
      <c r="E48" s="153" t="s">
        <v>83</v>
      </c>
      <c r="F48" s="27" t="s">
        <v>18</v>
      </c>
      <c r="G48" s="180" t="s">
        <v>87</v>
      </c>
      <c r="H48" s="27">
        <v>6779920862</v>
      </c>
      <c r="I48" s="4" t="s">
        <v>23</v>
      </c>
      <c r="J48" s="12" t="s">
        <v>12080</v>
      </c>
      <c r="K48" s="39"/>
      <c r="L48" s="39"/>
      <c r="M48" s="39"/>
      <c r="N48" s="154"/>
      <c r="O48" s="154"/>
      <c r="P48" s="39"/>
      <c r="Q48" s="39"/>
    </row>
    <row r="49" spans="1:17">
      <c r="A49" s="84" t="s">
        <v>641</v>
      </c>
      <c r="B49" s="84" t="s">
        <v>642</v>
      </c>
      <c r="C49" s="84" t="s">
        <v>35</v>
      </c>
      <c r="D49" s="84" t="s">
        <v>83</v>
      </c>
      <c r="E49" s="90" t="s">
        <v>83</v>
      </c>
      <c r="F49" s="85"/>
      <c r="G49" s="93" t="s">
        <v>90</v>
      </c>
      <c r="H49" s="85">
        <v>4452939794</v>
      </c>
      <c r="I49" s="84" t="s">
        <v>45</v>
      </c>
      <c r="J49" s="83" t="s">
        <v>12073</v>
      </c>
      <c r="K49" s="87"/>
      <c r="L49" s="87"/>
      <c r="M49" s="87"/>
      <c r="N49" s="92"/>
      <c r="O49" s="92"/>
      <c r="P49" s="87"/>
      <c r="Q49" s="87"/>
    </row>
    <row r="50" spans="1:17">
      <c r="A50" s="4" t="s">
        <v>643</v>
      </c>
      <c r="B50" s="4" t="s">
        <v>644</v>
      </c>
      <c r="C50" s="4" t="s">
        <v>35</v>
      </c>
      <c r="D50" s="4" t="s">
        <v>83</v>
      </c>
      <c r="E50" s="6" t="s">
        <v>83</v>
      </c>
      <c r="F50" s="27"/>
      <c r="G50" s="52" t="s">
        <v>92</v>
      </c>
      <c r="H50" s="27">
        <v>6794757470</v>
      </c>
      <c r="I50" s="4" t="s">
        <v>23</v>
      </c>
      <c r="J50" s="12" t="s">
        <v>12073</v>
      </c>
      <c r="K50" s="39"/>
      <c r="L50" s="39"/>
      <c r="M50" s="39"/>
      <c r="N50" s="154"/>
      <c r="O50" s="154"/>
      <c r="P50" s="39"/>
      <c r="Q50" s="39"/>
    </row>
    <row r="51" spans="1:17">
      <c r="A51" s="181" t="s">
        <v>645</v>
      </c>
      <c r="B51" s="4" t="s">
        <v>646</v>
      </c>
      <c r="C51" s="4" t="s">
        <v>35</v>
      </c>
      <c r="D51" s="4" t="s">
        <v>83</v>
      </c>
      <c r="E51" s="6" t="s">
        <v>83</v>
      </c>
      <c r="F51" s="27"/>
      <c r="G51" s="52" t="s">
        <v>647</v>
      </c>
      <c r="H51" s="27">
        <v>35084354726</v>
      </c>
      <c r="I51" s="4" t="s">
        <v>23</v>
      </c>
      <c r="J51" s="12" t="s">
        <v>12080</v>
      </c>
      <c r="K51" s="39"/>
      <c r="L51" s="39"/>
      <c r="M51" s="39"/>
      <c r="N51" s="154"/>
      <c r="O51" s="154"/>
      <c r="P51" s="39"/>
      <c r="Q51" s="39"/>
    </row>
    <row r="52" spans="1:17">
      <c r="A52" s="4" t="s">
        <v>648</v>
      </c>
      <c r="B52" s="4" t="s">
        <v>649</v>
      </c>
      <c r="C52" s="4" t="s">
        <v>35</v>
      </c>
      <c r="D52" s="4" t="s">
        <v>83</v>
      </c>
      <c r="E52" s="6" t="s">
        <v>83</v>
      </c>
      <c r="F52" s="27"/>
      <c r="G52" s="52" t="s">
        <v>650</v>
      </c>
      <c r="H52" s="27">
        <v>4466236754</v>
      </c>
      <c r="I52" s="274" t="s">
        <v>12081</v>
      </c>
      <c r="J52" s="12" t="s">
        <v>12080</v>
      </c>
      <c r="K52" s="39"/>
      <c r="L52" s="39"/>
      <c r="M52" s="39"/>
      <c r="N52" s="154"/>
      <c r="O52" s="154"/>
      <c r="P52" s="39"/>
      <c r="Q52" s="39"/>
    </row>
    <row r="53" spans="1:17">
      <c r="A53" s="118" t="s">
        <v>651</v>
      </c>
      <c r="B53" s="84" t="s">
        <v>652</v>
      </c>
      <c r="C53" s="84" t="s">
        <v>35</v>
      </c>
      <c r="D53" s="84" t="s">
        <v>83</v>
      </c>
      <c r="E53" s="90" t="s">
        <v>83</v>
      </c>
      <c r="F53" s="85"/>
      <c r="G53" s="93" t="s">
        <v>653</v>
      </c>
      <c r="H53" s="85">
        <v>4451446802</v>
      </c>
      <c r="I53" s="84" t="s">
        <v>12082</v>
      </c>
      <c r="J53" s="83" t="s">
        <v>12080</v>
      </c>
      <c r="K53" s="87"/>
      <c r="L53" s="87"/>
      <c r="M53" s="87"/>
      <c r="N53" s="92"/>
      <c r="O53" s="92"/>
      <c r="P53" s="87"/>
      <c r="Q53" s="87"/>
    </row>
    <row r="54" spans="1:17">
      <c r="A54" s="4" t="s">
        <v>654</v>
      </c>
      <c r="B54" s="4" t="s">
        <v>655</v>
      </c>
      <c r="C54" s="4" t="s">
        <v>35</v>
      </c>
      <c r="D54" s="4" t="s">
        <v>83</v>
      </c>
      <c r="E54" s="6" t="s">
        <v>83</v>
      </c>
      <c r="F54" s="27"/>
      <c r="G54" s="52" t="s">
        <v>656</v>
      </c>
      <c r="H54" s="27">
        <v>4461244562</v>
      </c>
      <c r="I54" s="4" t="s">
        <v>23</v>
      </c>
      <c r="J54" s="12"/>
      <c r="K54" s="39"/>
      <c r="L54" s="39"/>
      <c r="M54" s="39"/>
      <c r="N54" s="154"/>
      <c r="O54" s="154"/>
      <c r="P54" s="39"/>
      <c r="Q54" s="39"/>
    </row>
    <row r="55" spans="1:17">
      <c r="A55" s="4" t="s">
        <v>657</v>
      </c>
      <c r="B55" s="4" t="s">
        <v>658</v>
      </c>
      <c r="C55" s="4" t="s">
        <v>35</v>
      </c>
      <c r="D55" s="4" t="s">
        <v>83</v>
      </c>
      <c r="E55" s="6" t="s">
        <v>83</v>
      </c>
      <c r="F55" s="27"/>
      <c r="G55" s="52" t="s">
        <v>659</v>
      </c>
      <c r="H55" s="27">
        <v>6778334558</v>
      </c>
      <c r="I55" s="4" t="s">
        <v>23</v>
      </c>
      <c r="J55" s="12" t="s">
        <v>12074</v>
      </c>
      <c r="K55" s="39"/>
      <c r="L55" s="39"/>
      <c r="M55" s="39"/>
      <c r="N55" s="154"/>
      <c r="O55" s="154"/>
      <c r="P55" s="39"/>
      <c r="Q55" s="39"/>
    </row>
    <row r="56" spans="1:17">
      <c r="A56" s="155" t="s">
        <v>660</v>
      </c>
      <c r="B56" s="155" t="s">
        <v>661</v>
      </c>
      <c r="C56" s="155" t="s">
        <v>35</v>
      </c>
      <c r="D56" s="155" t="s">
        <v>83</v>
      </c>
      <c r="E56" s="357" t="s">
        <v>83</v>
      </c>
      <c r="F56" s="149" t="s">
        <v>662</v>
      </c>
      <c r="G56" s="358" t="s">
        <v>663</v>
      </c>
      <c r="H56" s="149">
        <v>35084028134</v>
      </c>
      <c r="I56" s="155" t="s">
        <v>23</v>
      </c>
      <c r="J56" s="150" t="s">
        <v>12080</v>
      </c>
      <c r="K56" s="148"/>
      <c r="L56" s="148"/>
      <c r="M56" s="148"/>
      <c r="N56" s="158"/>
      <c r="O56" s="158"/>
      <c r="P56" s="148"/>
      <c r="Q56" s="148"/>
    </row>
    <row r="57" spans="1:17">
      <c r="A57" s="4" t="s">
        <v>664</v>
      </c>
      <c r="B57" s="4" t="s">
        <v>665</v>
      </c>
      <c r="C57" s="4" t="s">
        <v>35</v>
      </c>
      <c r="D57" s="4" t="s">
        <v>83</v>
      </c>
      <c r="E57" s="6" t="s">
        <v>83</v>
      </c>
      <c r="F57" s="27"/>
      <c r="G57" s="52" t="s">
        <v>666</v>
      </c>
      <c r="H57" s="27">
        <v>6788039006</v>
      </c>
      <c r="I57" s="4" t="s">
        <v>12083</v>
      </c>
      <c r="J57" s="12" t="s">
        <v>12080</v>
      </c>
      <c r="K57" s="39"/>
      <c r="L57" s="39"/>
      <c r="M57" s="39"/>
      <c r="N57" s="154"/>
      <c r="O57" s="154"/>
      <c r="P57" s="39"/>
      <c r="Q57" s="39"/>
    </row>
    <row r="58" spans="1:17">
      <c r="A58" s="118" t="s">
        <v>667</v>
      </c>
      <c r="B58" s="84" t="s">
        <v>668</v>
      </c>
      <c r="C58" s="84" t="s">
        <v>35</v>
      </c>
      <c r="D58" s="84" t="s">
        <v>83</v>
      </c>
      <c r="E58" s="90" t="s">
        <v>83</v>
      </c>
      <c r="F58" s="85"/>
      <c r="G58" s="93" t="s">
        <v>669</v>
      </c>
      <c r="H58" s="85" t="s">
        <v>670</v>
      </c>
      <c r="I58" s="84" t="s">
        <v>671</v>
      </c>
      <c r="J58" s="83" t="s">
        <v>12080</v>
      </c>
      <c r="K58" s="87"/>
      <c r="L58" s="87"/>
      <c r="M58" s="87"/>
      <c r="N58" s="92"/>
      <c r="O58" s="92"/>
      <c r="P58" s="87"/>
      <c r="Q58" s="87"/>
    </row>
    <row r="59" spans="1:17">
      <c r="A59" s="118" t="s">
        <v>672</v>
      </c>
      <c r="B59" s="84" t="s">
        <v>673</v>
      </c>
      <c r="C59" s="84" t="s">
        <v>35</v>
      </c>
      <c r="D59" s="84" t="s">
        <v>83</v>
      </c>
      <c r="E59" s="90" t="s">
        <v>83</v>
      </c>
      <c r="F59" s="85"/>
      <c r="G59" s="93" t="s">
        <v>448</v>
      </c>
      <c r="H59" s="85">
        <v>35124385574</v>
      </c>
      <c r="I59" s="84" t="s">
        <v>160</v>
      </c>
      <c r="J59" s="83" t="s">
        <v>802</v>
      </c>
      <c r="K59" s="87"/>
      <c r="L59" s="87"/>
      <c r="M59" s="87"/>
      <c r="N59" s="92"/>
      <c r="O59" s="92"/>
      <c r="P59" s="87"/>
      <c r="Q59" s="87"/>
    </row>
    <row r="60" spans="1:17">
      <c r="A60" s="118" t="s">
        <v>674</v>
      </c>
      <c r="B60" s="84" t="s">
        <v>675</v>
      </c>
      <c r="C60" s="84" t="s">
        <v>35</v>
      </c>
      <c r="D60" s="84" t="s">
        <v>83</v>
      </c>
      <c r="E60" s="90" t="s">
        <v>83</v>
      </c>
      <c r="F60" s="85"/>
      <c r="G60" s="93" t="s">
        <v>676</v>
      </c>
      <c r="H60" s="85">
        <v>35157884582</v>
      </c>
      <c r="I60" s="84" t="s">
        <v>3509</v>
      </c>
      <c r="J60" s="83" t="s">
        <v>12080</v>
      </c>
      <c r="K60" s="87"/>
      <c r="L60" s="87"/>
      <c r="M60" s="87"/>
      <c r="N60" s="92"/>
      <c r="O60" s="92"/>
      <c r="P60" s="87"/>
      <c r="Q60" s="87"/>
    </row>
    <row r="61" spans="1:17">
      <c r="A61" s="181" t="s">
        <v>677</v>
      </c>
      <c r="B61" s="4" t="s">
        <v>678</v>
      </c>
      <c r="C61" s="4" t="s">
        <v>35</v>
      </c>
      <c r="D61" s="4" t="s">
        <v>83</v>
      </c>
      <c r="E61" s="6" t="s">
        <v>83</v>
      </c>
      <c r="F61" s="27"/>
      <c r="G61" s="52" t="s">
        <v>679</v>
      </c>
      <c r="H61" s="27">
        <v>35159564198</v>
      </c>
      <c r="I61" s="4" t="s">
        <v>23</v>
      </c>
      <c r="J61" s="12" t="s">
        <v>12080</v>
      </c>
      <c r="K61" s="39"/>
      <c r="L61" s="39"/>
      <c r="M61" s="39"/>
      <c r="N61" s="154"/>
      <c r="O61" s="154"/>
      <c r="P61" s="39"/>
      <c r="Q61" s="39"/>
    </row>
    <row r="62" spans="1:17" s="376" customFormat="1">
      <c r="A62" s="368" t="s">
        <v>680</v>
      </c>
      <c r="B62" s="368" t="s">
        <v>681</v>
      </c>
      <c r="C62" s="368" t="s">
        <v>35</v>
      </c>
      <c r="D62" s="368" t="s">
        <v>83</v>
      </c>
      <c r="E62" s="374" t="s">
        <v>83</v>
      </c>
      <c r="F62" s="369"/>
      <c r="G62" s="375" t="s">
        <v>682</v>
      </c>
      <c r="H62" s="369">
        <v>35124292262</v>
      </c>
      <c r="I62" s="368" t="s">
        <v>54</v>
      </c>
      <c r="J62" s="370" t="s">
        <v>54</v>
      </c>
      <c r="K62" s="371"/>
      <c r="L62" s="371"/>
      <c r="M62" s="371"/>
      <c r="N62" s="372"/>
      <c r="O62" s="372"/>
      <c r="P62" s="371"/>
      <c r="Q62" s="371"/>
    </row>
    <row r="63" spans="1:17">
      <c r="A63" s="155" t="s">
        <v>683</v>
      </c>
      <c r="B63" s="155" t="s">
        <v>684</v>
      </c>
      <c r="C63" s="155" t="s">
        <v>35</v>
      </c>
      <c r="D63" s="155" t="s">
        <v>83</v>
      </c>
      <c r="E63" s="357" t="s">
        <v>83</v>
      </c>
      <c r="F63" s="149"/>
      <c r="G63" s="358" t="s">
        <v>685</v>
      </c>
      <c r="H63" s="149">
        <v>35082675110</v>
      </c>
      <c r="I63" s="155" t="s">
        <v>23</v>
      </c>
      <c r="J63" s="150" t="s">
        <v>12080</v>
      </c>
      <c r="K63" s="148"/>
      <c r="L63" s="148"/>
      <c r="M63" s="148"/>
      <c r="N63" s="158"/>
      <c r="O63" s="158"/>
      <c r="P63" s="148"/>
      <c r="Q63" s="148"/>
    </row>
    <row r="64" spans="1:17">
      <c r="A64" s="4" t="s">
        <v>686</v>
      </c>
      <c r="B64" s="4" t="s">
        <v>687</v>
      </c>
      <c r="C64" s="4" t="s">
        <v>35</v>
      </c>
      <c r="D64" s="4" t="s">
        <v>83</v>
      </c>
      <c r="E64" s="153" t="s">
        <v>83</v>
      </c>
      <c r="F64" s="27"/>
      <c r="G64" s="180" t="s">
        <v>94</v>
      </c>
      <c r="H64" s="27">
        <v>35125971878</v>
      </c>
      <c r="I64" s="4" t="s">
        <v>23</v>
      </c>
      <c r="J64" s="12" t="s">
        <v>12074</v>
      </c>
      <c r="K64" s="39"/>
      <c r="L64" s="39"/>
      <c r="M64" s="39"/>
      <c r="N64" s="154"/>
      <c r="O64" s="154"/>
      <c r="P64" s="39"/>
      <c r="Q64" s="39"/>
    </row>
    <row r="65" spans="1:17">
      <c r="A65" s="118" t="s">
        <v>688</v>
      </c>
      <c r="B65" s="84" t="s">
        <v>689</v>
      </c>
      <c r="C65" s="84" t="s">
        <v>35</v>
      </c>
      <c r="D65" s="84" t="s">
        <v>83</v>
      </c>
      <c r="E65" s="90" t="s">
        <v>83</v>
      </c>
      <c r="F65" s="146" t="s">
        <v>690</v>
      </c>
      <c r="G65" s="93" t="s">
        <v>691</v>
      </c>
      <c r="H65" s="85">
        <v>35082348518</v>
      </c>
      <c r="I65" s="84" t="s">
        <v>3259</v>
      </c>
      <c r="J65" s="83" t="s">
        <v>12080</v>
      </c>
      <c r="K65" s="87"/>
      <c r="L65" s="87"/>
      <c r="M65" s="87"/>
      <c r="N65" s="92"/>
      <c r="O65" s="92"/>
      <c r="P65" s="87"/>
      <c r="Q65" s="87"/>
    </row>
    <row r="66" spans="1:17">
      <c r="A66" s="84" t="s">
        <v>692</v>
      </c>
      <c r="B66" s="84" t="s">
        <v>693</v>
      </c>
      <c r="C66" s="84" t="s">
        <v>35</v>
      </c>
      <c r="D66" s="84" t="s">
        <v>83</v>
      </c>
      <c r="E66" s="151" t="s">
        <v>83</v>
      </c>
      <c r="F66" s="85"/>
      <c r="G66" s="179" t="s">
        <v>96</v>
      </c>
      <c r="H66" s="85">
        <v>35085847718</v>
      </c>
      <c r="I66" s="84" t="s">
        <v>61</v>
      </c>
      <c r="J66" s="83" t="s">
        <v>12080</v>
      </c>
      <c r="K66" s="87"/>
      <c r="L66" s="87"/>
      <c r="M66" s="87"/>
      <c r="N66" s="92"/>
      <c r="O66" s="92"/>
      <c r="P66" s="87"/>
      <c r="Q66" s="87"/>
    </row>
    <row r="67" spans="1:17">
      <c r="A67" s="118" t="s">
        <v>694</v>
      </c>
      <c r="B67" s="84" t="s">
        <v>695</v>
      </c>
      <c r="C67" s="84" t="s">
        <v>35</v>
      </c>
      <c r="D67" s="84" t="s">
        <v>83</v>
      </c>
      <c r="E67" s="90" t="s">
        <v>83</v>
      </c>
      <c r="F67" s="85"/>
      <c r="G67" s="93" t="s">
        <v>98</v>
      </c>
      <c r="H67" s="85">
        <v>6791491550</v>
      </c>
      <c r="I67" s="84" t="s">
        <v>160</v>
      </c>
      <c r="J67" s="83" t="s">
        <v>12084</v>
      </c>
      <c r="K67" s="87"/>
      <c r="L67" s="87"/>
      <c r="M67" s="87"/>
      <c r="N67" s="92"/>
      <c r="O67" s="92"/>
      <c r="P67" s="87"/>
      <c r="Q67" s="87"/>
    </row>
    <row r="68" spans="1:17">
      <c r="A68" s="4" t="s">
        <v>696</v>
      </c>
      <c r="B68" s="4" t="s">
        <v>697</v>
      </c>
      <c r="C68" s="4" t="s">
        <v>35</v>
      </c>
      <c r="D68" s="4" t="s">
        <v>83</v>
      </c>
      <c r="E68" s="6" t="s">
        <v>83</v>
      </c>
      <c r="F68" s="27" t="s">
        <v>18</v>
      </c>
      <c r="G68" s="52" t="s">
        <v>102</v>
      </c>
      <c r="H68" s="27">
        <v>35124572198</v>
      </c>
      <c r="I68" s="4" t="s">
        <v>23</v>
      </c>
      <c r="J68" s="12" t="s">
        <v>12073</v>
      </c>
      <c r="K68" s="39"/>
      <c r="L68" s="39"/>
      <c r="M68" s="39"/>
      <c r="N68" s="154"/>
      <c r="O68" s="154"/>
      <c r="P68" s="39"/>
      <c r="Q68" s="39"/>
    </row>
    <row r="69" spans="1:17">
      <c r="A69" s="3" t="s">
        <v>698</v>
      </c>
      <c r="B69" s="3" t="s">
        <v>699</v>
      </c>
      <c r="C69" s="3" t="s">
        <v>35</v>
      </c>
      <c r="D69" s="3" t="s">
        <v>83</v>
      </c>
      <c r="E69" s="2" t="s">
        <v>83</v>
      </c>
      <c r="F69" s="33"/>
      <c r="G69" s="51" t="s">
        <v>700</v>
      </c>
      <c r="H69" s="25">
        <v>35126018534</v>
      </c>
      <c r="I69" s="3" t="s">
        <v>12083</v>
      </c>
      <c r="J69" s="11" t="s">
        <v>12080</v>
      </c>
    </row>
    <row r="70" spans="1:17">
      <c r="A70" s="84" t="s">
        <v>701</v>
      </c>
      <c r="B70" s="84" t="s">
        <v>702</v>
      </c>
      <c r="C70" s="84" t="s">
        <v>35</v>
      </c>
      <c r="D70" s="84" t="s">
        <v>83</v>
      </c>
      <c r="E70" s="90" t="s">
        <v>83</v>
      </c>
      <c r="F70" s="85"/>
      <c r="G70" s="93" t="s">
        <v>703</v>
      </c>
      <c r="H70" s="85">
        <v>35125925222</v>
      </c>
      <c r="I70" s="84" t="s">
        <v>12085</v>
      </c>
      <c r="J70" s="83" t="s">
        <v>12080</v>
      </c>
      <c r="K70" s="87"/>
      <c r="L70" s="87"/>
      <c r="M70" s="87"/>
      <c r="N70" s="92"/>
      <c r="O70" s="92"/>
      <c r="P70" s="87"/>
      <c r="Q70" s="87"/>
    </row>
    <row r="71" spans="1:17">
      <c r="A71" s="118" t="s">
        <v>704</v>
      </c>
      <c r="B71" s="84" t="s">
        <v>705</v>
      </c>
      <c r="C71" s="84" t="s">
        <v>35</v>
      </c>
      <c r="D71" s="84" t="s">
        <v>83</v>
      </c>
      <c r="E71" s="90" t="s">
        <v>83</v>
      </c>
      <c r="F71" s="85"/>
      <c r="G71" s="93" t="s">
        <v>706</v>
      </c>
      <c r="H71" s="85">
        <v>35149673126</v>
      </c>
      <c r="I71" s="84" t="s">
        <v>707</v>
      </c>
      <c r="J71" s="83" t="s">
        <v>12084</v>
      </c>
      <c r="K71" s="87"/>
      <c r="L71" s="87"/>
      <c r="M71" s="87"/>
      <c r="N71" s="92"/>
      <c r="O71" s="92"/>
      <c r="P71" s="87"/>
      <c r="Q71" s="87"/>
    </row>
    <row r="72" spans="1:17" s="254" customFormat="1">
      <c r="A72" s="360" t="s">
        <v>708</v>
      </c>
      <c r="B72" s="360" t="s">
        <v>709</v>
      </c>
      <c r="C72" s="360" t="s">
        <v>35</v>
      </c>
      <c r="D72" s="360" t="s">
        <v>83</v>
      </c>
      <c r="E72" s="361" t="s">
        <v>83</v>
      </c>
      <c r="F72" s="362"/>
      <c r="G72" s="363" t="s">
        <v>710</v>
      </c>
      <c r="H72" s="364">
        <v>35089160294</v>
      </c>
      <c r="I72" s="360" t="s">
        <v>54</v>
      </c>
      <c r="J72" s="365" t="s">
        <v>841</v>
      </c>
      <c r="K72" s="366"/>
      <c r="L72" s="366"/>
      <c r="M72" s="366"/>
      <c r="N72" s="367"/>
      <c r="O72" s="367"/>
      <c r="P72" s="366"/>
      <c r="Q72" s="366"/>
    </row>
    <row r="73" spans="1:17" s="254" customFormat="1">
      <c r="A73" s="360" t="s">
        <v>712</v>
      </c>
      <c r="B73" s="360" t="s">
        <v>713</v>
      </c>
      <c r="C73" s="360" t="s">
        <v>35</v>
      </c>
      <c r="D73" s="360" t="s">
        <v>83</v>
      </c>
      <c r="E73" s="361" t="s">
        <v>83</v>
      </c>
      <c r="F73" s="362"/>
      <c r="G73" s="363" t="s">
        <v>714</v>
      </c>
      <c r="H73" s="364">
        <v>35152799078</v>
      </c>
      <c r="I73" s="360" t="s">
        <v>54</v>
      </c>
      <c r="J73" s="365" t="s">
        <v>54</v>
      </c>
      <c r="K73" s="366"/>
      <c r="L73" s="366"/>
      <c r="M73" s="366"/>
      <c r="N73" s="367"/>
      <c r="O73" s="367"/>
      <c r="P73" s="366"/>
      <c r="Q73" s="366"/>
    </row>
    <row r="74" spans="1:17">
      <c r="A74" s="3" t="s">
        <v>715</v>
      </c>
      <c r="B74" s="3" t="s">
        <v>716</v>
      </c>
      <c r="C74" s="3" t="s">
        <v>35</v>
      </c>
      <c r="D74" s="3" t="s">
        <v>83</v>
      </c>
      <c r="E74" s="2" t="s">
        <v>83</v>
      </c>
      <c r="F74" s="33"/>
      <c r="G74" s="51" t="s">
        <v>717</v>
      </c>
      <c r="H74" s="25">
        <v>35159750822</v>
      </c>
      <c r="I74" s="3" t="s">
        <v>11295</v>
      </c>
    </row>
    <row r="75" spans="1:17">
      <c r="A75" s="118" t="s">
        <v>718</v>
      </c>
      <c r="B75" s="84" t="s">
        <v>719</v>
      </c>
      <c r="C75" s="84" t="s">
        <v>35</v>
      </c>
      <c r="D75" s="84" t="s">
        <v>83</v>
      </c>
      <c r="E75" s="90" t="s">
        <v>83</v>
      </c>
      <c r="F75" s="85"/>
      <c r="G75" s="93" t="s">
        <v>720</v>
      </c>
      <c r="H75" s="85">
        <v>35126065190</v>
      </c>
      <c r="I75" s="84" t="s">
        <v>12086</v>
      </c>
      <c r="J75" s="83" t="s">
        <v>12080</v>
      </c>
      <c r="K75" s="87"/>
      <c r="L75" s="87"/>
      <c r="M75" s="87"/>
      <c r="N75" s="92"/>
      <c r="O75" s="92"/>
      <c r="P75" s="87"/>
      <c r="Q75" s="87"/>
    </row>
    <row r="76" spans="1:17">
      <c r="A76" s="118" t="s">
        <v>721</v>
      </c>
      <c r="B76" s="84" t="s">
        <v>722</v>
      </c>
      <c r="C76" s="84" t="s">
        <v>35</v>
      </c>
      <c r="D76" s="84" t="s">
        <v>83</v>
      </c>
      <c r="E76" s="90" t="s">
        <v>83</v>
      </c>
      <c r="F76" s="85" t="s">
        <v>18</v>
      </c>
      <c r="G76" s="93" t="s">
        <v>104</v>
      </c>
      <c r="H76" s="85">
        <v>6784773086</v>
      </c>
      <c r="I76" s="84" t="s">
        <v>105</v>
      </c>
      <c r="J76" s="83" t="s">
        <v>12073</v>
      </c>
      <c r="K76" s="87"/>
      <c r="L76" s="87"/>
      <c r="M76" s="87"/>
      <c r="N76" s="92"/>
      <c r="O76" s="92"/>
      <c r="P76" s="87"/>
      <c r="Q76" s="87"/>
    </row>
    <row r="77" spans="1:17">
      <c r="A77" s="118" t="s">
        <v>723</v>
      </c>
      <c r="B77" s="84" t="s">
        <v>724</v>
      </c>
      <c r="C77" s="84" t="s">
        <v>35</v>
      </c>
      <c r="D77" s="84" t="s">
        <v>83</v>
      </c>
      <c r="E77" s="90" t="s">
        <v>83</v>
      </c>
      <c r="F77" s="85"/>
      <c r="G77" s="93" t="s">
        <v>725</v>
      </c>
      <c r="H77" s="85">
        <v>6781507166</v>
      </c>
      <c r="I77" s="84" t="s">
        <v>12087</v>
      </c>
      <c r="J77" s="83" t="s">
        <v>12080</v>
      </c>
      <c r="K77" s="87"/>
      <c r="L77" s="87"/>
      <c r="M77" s="87"/>
      <c r="N77" s="92"/>
      <c r="O77" s="92"/>
      <c r="P77" s="87"/>
      <c r="Q77" s="87"/>
    </row>
    <row r="78" spans="1:17">
      <c r="A78" s="84" t="s">
        <v>726</v>
      </c>
      <c r="B78" s="84" t="s">
        <v>727</v>
      </c>
      <c r="C78" s="84" t="s">
        <v>35</v>
      </c>
      <c r="D78" s="84" t="s">
        <v>83</v>
      </c>
      <c r="E78" s="90" t="s">
        <v>83</v>
      </c>
      <c r="F78" s="85"/>
      <c r="G78" s="93" t="s">
        <v>728</v>
      </c>
      <c r="H78" s="85">
        <v>35126111846</v>
      </c>
      <c r="I78" s="84" t="s">
        <v>729</v>
      </c>
      <c r="J78" s="83" t="s">
        <v>12080</v>
      </c>
      <c r="K78" s="87"/>
      <c r="L78" s="87"/>
      <c r="M78" s="87"/>
      <c r="N78" s="92"/>
      <c r="O78" s="92"/>
      <c r="P78" s="87"/>
      <c r="Q78" s="87"/>
    </row>
    <row r="79" spans="1:17">
      <c r="A79" s="3" t="s">
        <v>730</v>
      </c>
      <c r="B79" s="3" t="s">
        <v>731</v>
      </c>
      <c r="C79" s="3" t="s">
        <v>35</v>
      </c>
      <c r="D79" s="3" t="s">
        <v>83</v>
      </c>
      <c r="E79" s="2" t="s">
        <v>83</v>
      </c>
      <c r="G79" s="51" t="s">
        <v>732</v>
      </c>
      <c r="H79" s="25">
        <v>6782906846</v>
      </c>
      <c r="I79" s="3" t="s">
        <v>23</v>
      </c>
      <c r="J79" s="11" t="s">
        <v>12074</v>
      </c>
    </row>
    <row r="80" spans="1:17">
      <c r="A80" s="3" t="s">
        <v>733</v>
      </c>
      <c r="B80" s="3" t="s">
        <v>734</v>
      </c>
      <c r="C80" s="3" t="s">
        <v>35</v>
      </c>
      <c r="D80" s="3" t="s">
        <v>83</v>
      </c>
      <c r="E80" s="2" t="s">
        <v>83</v>
      </c>
      <c r="F80" s="27"/>
      <c r="G80" s="51" t="s">
        <v>735</v>
      </c>
      <c r="H80" s="25">
        <v>4457792018</v>
      </c>
      <c r="I80" s="3" t="s">
        <v>23</v>
      </c>
      <c r="J80" s="11" t="s">
        <v>12074</v>
      </c>
    </row>
    <row r="81" spans="1:17">
      <c r="A81" s="3" t="s">
        <v>736</v>
      </c>
      <c r="B81" s="3" t="s">
        <v>737</v>
      </c>
      <c r="C81" s="3" t="s">
        <v>35</v>
      </c>
      <c r="D81" s="3" t="s">
        <v>83</v>
      </c>
      <c r="E81" s="2" t="s">
        <v>83</v>
      </c>
      <c r="F81" s="27"/>
      <c r="G81" s="51" t="s">
        <v>738</v>
      </c>
      <c r="H81" s="25">
        <v>6793077854</v>
      </c>
      <c r="I81" s="3" t="s">
        <v>23</v>
      </c>
      <c r="J81" s="11" t="s">
        <v>12074</v>
      </c>
    </row>
    <row r="82" spans="1:17">
      <c r="A82" s="118" t="s">
        <v>739</v>
      </c>
      <c r="B82" s="84" t="s">
        <v>740</v>
      </c>
      <c r="C82" s="84" t="s">
        <v>35</v>
      </c>
      <c r="D82" s="84" t="s">
        <v>83</v>
      </c>
      <c r="E82" s="90" t="s">
        <v>83</v>
      </c>
      <c r="F82" s="85"/>
      <c r="G82" s="93" t="s">
        <v>741</v>
      </c>
      <c r="H82" s="85">
        <v>4459658258</v>
      </c>
      <c r="I82" s="84" t="s">
        <v>742</v>
      </c>
      <c r="J82" s="83" t="s">
        <v>12080</v>
      </c>
      <c r="K82" s="87"/>
      <c r="L82" s="87"/>
      <c r="M82" s="87"/>
      <c r="N82" s="92"/>
      <c r="O82" s="92"/>
      <c r="P82" s="87"/>
      <c r="Q82" s="87"/>
    </row>
    <row r="83" spans="1:17">
      <c r="A83" s="118" t="s">
        <v>743</v>
      </c>
      <c r="B83" s="84" t="s">
        <v>744</v>
      </c>
      <c r="C83" s="84" t="s">
        <v>35</v>
      </c>
      <c r="D83" s="84" t="s">
        <v>83</v>
      </c>
      <c r="E83" s="90" t="s">
        <v>83</v>
      </c>
      <c r="F83" s="85"/>
      <c r="G83" s="93" t="s">
        <v>745</v>
      </c>
      <c r="H83" s="85">
        <v>4457978642</v>
      </c>
      <c r="I83" s="84" t="s">
        <v>746</v>
      </c>
      <c r="J83" s="83" t="s">
        <v>12080</v>
      </c>
      <c r="K83" s="87"/>
      <c r="L83" s="87"/>
      <c r="M83" s="87"/>
      <c r="N83" s="92"/>
      <c r="O83" s="92"/>
      <c r="P83" s="87"/>
      <c r="Q83" s="87"/>
    </row>
    <row r="84" spans="1:17">
      <c r="A84" s="84" t="s">
        <v>747</v>
      </c>
      <c r="B84" s="84" t="s">
        <v>748</v>
      </c>
      <c r="C84" s="84" t="s">
        <v>35</v>
      </c>
      <c r="D84" s="84" t="s">
        <v>83</v>
      </c>
      <c r="E84" s="90" t="s">
        <v>83</v>
      </c>
      <c r="F84" s="85"/>
      <c r="G84" s="93" t="s">
        <v>749</v>
      </c>
      <c r="H84" s="85">
        <v>4462877522</v>
      </c>
      <c r="I84" s="224" t="s">
        <v>750</v>
      </c>
      <c r="J84" s="83" t="s">
        <v>12074</v>
      </c>
      <c r="K84" s="87"/>
      <c r="L84" s="87"/>
      <c r="M84" s="87"/>
      <c r="N84" s="92"/>
      <c r="O84" s="92"/>
      <c r="P84" s="87"/>
      <c r="Q84" s="87"/>
    </row>
    <row r="85" spans="1:17">
      <c r="A85" s="181" t="s">
        <v>751</v>
      </c>
      <c r="B85" s="4" t="s">
        <v>752</v>
      </c>
      <c r="C85" s="4" t="s">
        <v>35</v>
      </c>
      <c r="D85" s="4" t="s">
        <v>83</v>
      </c>
      <c r="E85" s="6" t="s">
        <v>83</v>
      </c>
      <c r="F85" s="27"/>
      <c r="G85" s="52" t="s">
        <v>753</v>
      </c>
      <c r="H85" s="27">
        <v>4449580562</v>
      </c>
      <c r="I85" s="4" t="s">
        <v>23</v>
      </c>
      <c r="J85" s="12" t="s">
        <v>12074</v>
      </c>
      <c r="K85" s="39"/>
      <c r="L85" s="39"/>
      <c r="M85" s="39"/>
      <c r="N85" s="154"/>
      <c r="O85" s="154"/>
      <c r="P85" s="39"/>
      <c r="Q85" s="39"/>
    </row>
    <row r="86" spans="1:17">
      <c r="A86" s="118" t="s">
        <v>754</v>
      </c>
      <c r="B86" s="84" t="s">
        <v>755</v>
      </c>
      <c r="C86" s="84" t="s">
        <v>35</v>
      </c>
      <c r="D86" s="84" t="s">
        <v>83</v>
      </c>
      <c r="E86" s="90" t="s">
        <v>83</v>
      </c>
      <c r="F86" s="85"/>
      <c r="G86" s="93" t="s">
        <v>756</v>
      </c>
      <c r="H86" s="85">
        <v>4461151250</v>
      </c>
      <c r="I86" s="84" t="s">
        <v>12088</v>
      </c>
      <c r="J86" s="83" t="s">
        <v>12080</v>
      </c>
      <c r="K86" s="87"/>
      <c r="L86" s="87"/>
      <c r="M86" s="87"/>
      <c r="N86" s="92"/>
      <c r="O86" s="92"/>
      <c r="P86" s="87"/>
      <c r="Q86" s="87"/>
    </row>
    <row r="87" spans="1:17">
      <c r="A87" s="118" t="s">
        <v>757</v>
      </c>
      <c r="B87" s="118" t="s">
        <v>757</v>
      </c>
      <c r="C87" s="84" t="s">
        <v>35</v>
      </c>
      <c r="D87" s="84" t="s">
        <v>107</v>
      </c>
      <c r="E87" s="84" t="s">
        <v>107</v>
      </c>
      <c r="F87" s="85" t="s">
        <v>758</v>
      </c>
      <c r="G87" s="85" t="s">
        <v>759</v>
      </c>
      <c r="H87" s="85">
        <v>20301924566</v>
      </c>
      <c r="I87" s="84" t="s">
        <v>634</v>
      </c>
      <c r="J87" s="83" t="s">
        <v>12080</v>
      </c>
      <c r="K87" s="87"/>
      <c r="L87" s="87"/>
      <c r="M87" s="87"/>
      <c r="N87" s="92"/>
      <c r="O87" s="92"/>
      <c r="P87" s="87"/>
      <c r="Q87" s="87"/>
    </row>
    <row r="88" spans="1:17" s="254" customFormat="1">
      <c r="A88" s="368" t="s">
        <v>760</v>
      </c>
      <c r="B88" s="368" t="s">
        <v>760</v>
      </c>
      <c r="C88" s="368" t="s">
        <v>35</v>
      </c>
      <c r="D88" s="368" t="s">
        <v>107</v>
      </c>
      <c r="E88" s="368" t="s">
        <v>107</v>
      </c>
      <c r="F88" s="369" t="s">
        <v>761</v>
      </c>
      <c r="G88" s="369" t="s">
        <v>762</v>
      </c>
      <c r="H88" s="369">
        <v>19084806902</v>
      </c>
      <c r="I88" s="368" t="s">
        <v>54</v>
      </c>
      <c r="J88" s="370" t="s">
        <v>12074</v>
      </c>
      <c r="K88" s="371"/>
      <c r="L88" s="371"/>
      <c r="M88" s="371"/>
      <c r="N88" s="372"/>
      <c r="O88" s="372"/>
      <c r="P88" s="371"/>
      <c r="Q88" s="371"/>
    </row>
    <row r="89" spans="1:17">
      <c r="A89" s="118" t="s">
        <v>763</v>
      </c>
      <c r="B89" s="84" t="s">
        <v>763</v>
      </c>
      <c r="C89" s="84" t="s">
        <v>35</v>
      </c>
      <c r="D89" s="84" t="s">
        <v>107</v>
      </c>
      <c r="E89" s="84" t="s">
        <v>107</v>
      </c>
      <c r="F89" s="85" t="s">
        <v>764</v>
      </c>
      <c r="G89" s="85" t="s">
        <v>765</v>
      </c>
      <c r="H89" s="85">
        <v>27331721462</v>
      </c>
      <c r="I89" s="84" t="s">
        <v>766</v>
      </c>
      <c r="J89" s="83" t="s">
        <v>12080</v>
      </c>
      <c r="K89" s="87"/>
      <c r="L89" s="87"/>
      <c r="M89" s="87"/>
      <c r="N89" s="92"/>
      <c r="O89" s="92"/>
      <c r="P89" s="87"/>
      <c r="Q89" s="87"/>
    </row>
    <row r="90" spans="1:17" s="352" customFormat="1">
      <c r="A90" s="84" t="s">
        <v>767</v>
      </c>
      <c r="B90" s="84" t="s">
        <v>767</v>
      </c>
      <c r="C90" s="84" t="s">
        <v>35</v>
      </c>
      <c r="D90" s="84" t="s">
        <v>107</v>
      </c>
      <c r="E90" s="84" t="s">
        <v>107</v>
      </c>
      <c r="F90" s="85" t="s">
        <v>768</v>
      </c>
      <c r="G90" s="85" t="s">
        <v>769</v>
      </c>
      <c r="H90" s="85">
        <v>33495308246</v>
      </c>
      <c r="I90" s="84" t="s">
        <v>770</v>
      </c>
      <c r="J90" s="83" t="s">
        <v>12080</v>
      </c>
      <c r="K90" s="87"/>
      <c r="L90" s="87"/>
      <c r="M90" s="87"/>
      <c r="N90" s="92"/>
      <c r="O90" s="92"/>
      <c r="P90" s="87"/>
      <c r="Q90" s="87"/>
    </row>
    <row r="91" spans="1:17">
      <c r="A91" s="181" t="s">
        <v>106</v>
      </c>
      <c r="B91" s="4" t="s">
        <v>106</v>
      </c>
      <c r="C91" s="4" t="s">
        <v>35</v>
      </c>
      <c r="D91" s="4" t="s">
        <v>107</v>
      </c>
      <c r="E91" s="4" t="s">
        <v>107</v>
      </c>
      <c r="F91" s="27" t="s">
        <v>108</v>
      </c>
      <c r="G91" s="27" t="s">
        <v>109</v>
      </c>
      <c r="H91" s="27" t="s">
        <v>110</v>
      </c>
      <c r="I91" s="4" t="s">
        <v>23</v>
      </c>
      <c r="J91" s="83" t="s">
        <v>12073</v>
      </c>
      <c r="K91" s="87"/>
      <c r="L91" s="87"/>
      <c r="M91" s="87"/>
      <c r="N91" s="92"/>
      <c r="O91" s="92"/>
      <c r="P91" s="87"/>
      <c r="Q91" s="87"/>
    </row>
    <row r="92" spans="1:17">
      <c r="A92" s="118" t="s">
        <v>771</v>
      </c>
      <c r="B92" s="118" t="s">
        <v>771</v>
      </c>
      <c r="C92" s="84" t="s">
        <v>35</v>
      </c>
      <c r="D92" s="84" t="s">
        <v>107</v>
      </c>
      <c r="E92" s="84" t="s">
        <v>107</v>
      </c>
      <c r="F92" s="85" t="s">
        <v>772</v>
      </c>
      <c r="G92" s="85" t="s">
        <v>773</v>
      </c>
      <c r="H92" s="85">
        <v>24944375306</v>
      </c>
      <c r="I92" s="84" t="s">
        <v>746</v>
      </c>
      <c r="J92" s="83" t="s">
        <v>12080</v>
      </c>
      <c r="K92" s="87"/>
      <c r="L92" s="87"/>
      <c r="M92" s="87"/>
      <c r="N92" s="92"/>
      <c r="O92" s="92"/>
      <c r="P92" s="87"/>
      <c r="Q92" s="87"/>
    </row>
    <row r="93" spans="1:17">
      <c r="A93" s="84" t="s">
        <v>112</v>
      </c>
      <c r="B93" s="84" t="s">
        <v>112</v>
      </c>
      <c r="C93" s="84" t="s">
        <v>35</v>
      </c>
      <c r="D93" s="84" t="s">
        <v>107</v>
      </c>
      <c r="E93" s="84" t="s">
        <v>107</v>
      </c>
      <c r="F93" s="85" t="s">
        <v>113</v>
      </c>
      <c r="G93" s="85" t="s">
        <v>114</v>
      </c>
      <c r="H93" s="85" t="s">
        <v>115</v>
      </c>
      <c r="I93" s="84" t="s">
        <v>116</v>
      </c>
      <c r="J93" s="83" t="s">
        <v>12089</v>
      </c>
      <c r="K93" s="87"/>
      <c r="L93" s="87"/>
      <c r="M93" s="87"/>
      <c r="N93" s="92"/>
      <c r="O93" s="92"/>
      <c r="P93" s="87"/>
      <c r="Q93" s="87"/>
    </row>
    <row r="94" spans="1:17">
      <c r="A94" s="118" t="s">
        <v>774</v>
      </c>
      <c r="B94" s="118" t="s">
        <v>774</v>
      </c>
      <c r="C94" s="84" t="s">
        <v>35</v>
      </c>
      <c r="D94" s="84" t="s">
        <v>107</v>
      </c>
      <c r="E94" s="84" t="s">
        <v>107</v>
      </c>
      <c r="F94" s="85" t="s">
        <v>775</v>
      </c>
      <c r="G94" s="85" t="s">
        <v>776</v>
      </c>
      <c r="H94" s="85" t="s">
        <v>777</v>
      </c>
      <c r="I94" s="84" t="s">
        <v>778</v>
      </c>
      <c r="J94" s="83" t="s">
        <v>12080</v>
      </c>
      <c r="K94" s="87"/>
      <c r="L94" s="87"/>
      <c r="M94" s="87"/>
      <c r="N94" s="92"/>
      <c r="O94" s="92"/>
      <c r="P94" s="87"/>
      <c r="Q94" s="87"/>
    </row>
    <row r="95" spans="1:17">
      <c r="A95" s="4" t="s">
        <v>117</v>
      </c>
      <c r="B95" s="4" t="s">
        <v>117</v>
      </c>
      <c r="C95" s="4" t="s">
        <v>35</v>
      </c>
      <c r="D95" s="4" t="s">
        <v>107</v>
      </c>
      <c r="E95" s="4" t="s">
        <v>107</v>
      </c>
      <c r="F95" s="27"/>
      <c r="G95" s="27"/>
      <c r="H95" s="27"/>
      <c r="I95" s="4" t="s">
        <v>23</v>
      </c>
      <c r="J95" s="12" t="s">
        <v>12080</v>
      </c>
      <c r="K95" s="39"/>
      <c r="L95" s="39"/>
      <c r="M95" s="39"/>
      <c r="N95" s="154"/>
      <c r="O95" s="154"/>
      <c r="P95" s="39"/>
      <c r="Q95" s="39"/>
    </row>
    <row r="96" spans="1:17">
      <c r="A96" s="118" t="s">
        <v>779</v>
      </c>
      <c r="B96" s="118" t="s">
        <v>779</v>
      </c>
      <c r="C96" s="84" t="s">
        <v>35</v>
      </c>
      <c r="D96" s="84" t="s">
        <v>107</v>
      </c>
      <c r="E96" s="84" t="s">
        <v>107</v>
      </c>
      <c r="F96" s="85" t="s">
        <v>780</v>
      </c>
      <c r="G96" s="85" t="s">
        <v>18</v>
      </c>
      <c r="H96" s="85" t="s">
        <v>18</v>
      </c>
      <c r="I96" s="84" t="s">
        <v>781</v>
      </c>
      <c r="J96" s="83" t="s">
        <v>12080</v>
      </c>
      <c r="K96" s="87"/>
      <c r="L96" s="87"/>
      <c r="M96" s="87"/>
      <c r="N96" s="92"/>
      <c r="O96" s="92"/>
      <c r="P96" s="87"/>
      <c r="Q96" s="87"/>
    </row>
    <row r="97" spans="1:17" s="376" customFormat="1">
      <c r="A97" s="373" t="s">
        <v>782</v>
      </c>
      <c r="B97" s="373" t="s">
        <v>782</v>
      </c>
      <c r="C97" s="368" t="s">
        <v>35</v>
      </c>
      <c r="D97" s="368" t="s">
        <v>107</v>
      </c>
      <c r="E97" s="368" t="s">
        <v>107</v>
      </c>
      <c r="F97" s="369" t="s">
        <v>783</v>
      </c>
      <c r="G97" s="369" t="s">
        <v>784</v>
      </c>
      <c r="H97" s="369">
        <v>38918788310</v>
      </c>
      <c r="I97" s="368" t="s">
        <v>54</v>
      </c>
      <c r="J97" s="370" t="s">
        <v>12080</v>
      </c>
      <c r="K97" s="371"/>
      <c r="L97" s="371"/>
      <c r="M97" s="371"/>
      <c r="N97" s="372"/>
      <c r="O97" s="372"/>
      <c r="P97" s="371"/>
      <c r="Q97" s="371"/>
    </row>
    <row r="98" spans="1:17">
      <c r="A98" s="118" t="s">
        <v>786</v>
      </c>
      <c r="B98" s="118" t="s">
        <v>786</v>
      </c>
      <c r="C98" s="84" t="s">
        <v>35</v>
      </c>
      <c r="D98" s="84" t="s">
        <v>107</v>
      </c>
      <c r="E98" s="84" t="s">
        <v>107</v>
      </c>
      <c r="F98" s="85" t="s">
        <v>787</v>
      </c>
      <c r="G98" s="85" t="s">
        <v>788</v>
      </c>
      <c r="H98" s="85" t="s">
        <v>789</v>
      </c>
      <c r="I98" s="84" t="s">
        <v>707</v>
      </c>
      <c r="J98" s="83" t="s">
        <v>12084</v>
      </c>
      <c r="K98" s="87"/>
      <c r="L98" s="87"/>
      <c r="M98" s="87"/>
      <c r="N98" s="92"/>
      <c r="O98" s="92"/>
      <c r="P98" s="87"/>
      <c r="Q98" s="87"/>
    </row>
    <row r="99" spans="1:17">
      <c r="A99" s="3" t="s">
        <v>790</v>
      </c>
      <c r="B99" s="3" t="s">
        <v>791</v>
      </c>
      <c r="C99" s="3" t="s">
        <v>35</v>
      </c>
      <c r="D99" s="3" t="s">
        <v>83</v>
      </c>
      <c r="E99" s="2" t="s">
        <v>83</v>
      </c>
      <c r="F99" s="25" t="s">
        <v>792</v>
      </c>
      <c r="G99" s="51" t="s">
        <v>793</v>
      </c>
      <c r="H99" s="25">
        <v>35124198950</v>
      </c>
      <c r="I99" s="3" t="s">
        <v>23</v>
      </c>
      <c r="J99" s="11" t="s">
        <v>12074</v>
      </c>
    </row>
    <row r="100" spans="1:17" s="376" customFormat="1">
      <c r="A100" s="368" t="s">
        <v>794</v>
      </c>
      <c r="B100" s="368" t="s">
        <v>794</v>
      </c>
      <c r="C100" s="368" t="s">
        <v>35</v>
      </c>
      <c r="D100" s="368" t="s">
        <v>107</v>
      </c>
      <c r="E100" s="368" t="s">
        <v>107</v>
      </c>
      <c r="F100" s="369" t="s">
        <v>795</v>
      </c>
      <c r="G100" s="369" t="s">
        <v>796</v>
      </c>
      <c r="H100" s="369"/>
      <c r="I100" s="368" t="s">
        <v>54</v>
      </c>
      <c r="J100" s="370"/>
      <c r="K100" s="371"/>
      <c r="L100" s="371"/>
      <c r="M100" s="371"/>
      <c r="N100" s="372"/>
      <c r="O100" s="372"/>
      <c r="P100" s="371"/>
      <c r="Q100" s="371"/>
    </row>
    <row r="101" spans="1:17">
      <c r="A101" s="118" t="s">
        <v>119</v>
      </c>
      <c r="B101" s="118" t="s">
        <v>119</v>
      </c>
      <c r="C101" s="84" t="s">
        <v>35</v>
      </c>
      <c r="D101" s="84" t="s">
        <v>107</v>
      </c>
      <c r="E101" s="84" t="s">
        <v>107</v>
      </c>
      <c r="F101" s="85" t="s">
        <v>120</v>
      </c>
      <c r="G101" s="85" t="s">
        <v>121</v>
      </c>
      <c r="H101" s="85">
        <v>41948815574</v>
      </c>
      <c r="I101" s="84" t="s">
        <v>118</v>
      </c>
      <c r="J101" s="83" t="s">
        <v>12080</v>
      </c>
      <c r="K101" s="87"/>
      <c r="L101" s="87"/>
      <c r="M101" s="87"/>
      <c r="N101" s="92"/>
      <c r="O101" s="92"/>
      <c r="P101" s="87"/>
      <c r="Q101" s="87"/>
    </row>
    <row r="102" spans="1:17">
      <c r="A102" s="118" t="s">
        <v>797</v>
      </c>
      <c r="B102" s="118" t="s">
        <v>797</v>
      </c>
      <c r="C102" s="84" t="s">
        <v>35</v>
      </c>
      <c r="D102" s="84" t="s">
        <v>107</v>
      </c>
      <c r="E102" s="84" t="s">
        <v>107</v>
      </c>
      <c r="F102" s="85" t="s">
        <v>798</v>
      </c>
      <c r="G102" s="85" t="s">
        <v>799</v>
      </c>
      <c r="H102" s="85" t="s">
        <v>800</v>
      </c>
      <c r="I102" s="84" t="s">
        <v>801</v>
      </c>
      <c r="J102" s="83" t="s">
        <v>12090</v>
      </c>
      <c r="K102" s="87"/>
      <c r="L102" s="87"/>
      <c r="M102" s="87"/>
      <c r="N102" s="92"/>
      <c r="O102" s="92"/>
      <c r="P102" s="87"/>
      <c r="Q102" s="87"/>
    </row>
    <row r="103" spans="1:17">
      <c r="A103" s="181" t="s">
        <v>803</v>
      </c>
      <c r="B103" s="181" t="s">
        <v>803</v>
      </c>
      <c r="C103" s="4" t="s">
        <v>35</v>
      </c>
      <c r="D103" s="4" t="s">
        <v>107</v>
      </c>
      <c r="E103" s="4" t="s">
        <v>107</v>
      </c>
      <c r="F103" s="27" t="s">
        <v>804</v>
      </c>
      <c r="G103" s="27" t="s">
        <v>805</v>
      </c>
      <c r="H103" s="27">
        <v>10681084118</v>
      </c>
      <c r="I103" s="4" t="s">
        <v>23</v>
      </c>
      <c r="J103" s="12" t="s">
        <v>1372</v>
      </c>
      <c r="K103" s="39"/>
      <c r="L103" s="39"/>
      <c r="M103" s="39"/>
      <c r="N103" s="154"/>
      <c r="O103" s="154"/>
      <c r="P103" s="39"/>
      <c r="Q103" s="39"/>
    </row>
    <row r="104" spans="1:17">
      <c r="A104" s="118" t="s">
        <v>806</v>
      </c>
      <c r="B104" s="118" t="s">
        <v>806</v>
      </c>
      <c r="C104" s="84" t="s">
        <v>35</v>
      </c>
      <c r="D104" s="84" t="s">
        <v>107</v>
      </c>
      <c r="E104" s="84" t="s">
        <v>107</v>
      </c>
      <c r="F104" s="85"/>
      <c r="G104" s="85"/>
      <c r="H104" s="85"/>
      <c r="I104" s="84" t="s">
        <v>807</v>
      </c>
      <c r="J104" s="83" t="s">
        <v>12084</v>
      </c>
      <c r="K104" s="87"/>
      <c r="L104" s="87"/>
      <c r="M104" s="87"/>
      <c r="N104" s="92"/>
      <c r="O104" s="92"/>
      <c r="P104" s="87"/>
      <c r="Q104" s="87"/>
    </row>
    <row r="105" spans="1:17">
      <c r="A105" s="118" t="s">
        <v>808</v>
      </c>
      <c r="B105" s="118" t="s">
        <v>808</v>
      </c>
      <c r="C105" s="84" t="s">
        <v>35</v>
      </c>
      <c r="D105" s="84" t="s">
        <v>136</v>
      </c>
      <c r="E105" s="84" t="s">
        <v>136</v>
      </c>
      <c r="F105" s="85" t="s">
        <v>809</v>
      </c>
      <c r="G105" s="85" t="s">
        <v>810</v>
      </c>
      <c r="H105" s="85" t="s">
        <v>811</v>
      </c>
      <c r="I105" s="84" t="s">
        <v>812</v>
      </c>
      <c r="J105" s="83" t="s">
        <v>12084</v>
      </c>
      <c r="K105" s="87"/>
      <c r="L105" s="87"/>
      <c r="M105" s="87"/>
      <c r="N105" s="92"/>
      <c r="O105" s="92"/>
      <c r="P105" s="87"/>
      <c r="Q105" s="87"/>
    </row>
    <row r="106" spans="1:17">
      <c r="A106" s="118" t="s">
        <v>813</v>
      </c>
      <c r="B106" s="118" t="s">
        <v>813</v>
      </c>
      <c r="C106" s="84" t="s">
        <v>35</v>
      </c>
      <c r="D106" s="84" t="s">
        <v>107</v>
      </c>
      <c r="E106" s="84" t="s">
        <v>107</v>
      </c>
      <c r="F106" s="85" t="s">
        <v>814</v>
      </c>
      <c r="G106" s="85" t="s">
        <v>815</v>
      </c>
      <c r="H106" s="85">
        <v>38797855958</v>
      </c>
      <c r="I106" s="84" t="s">
        <v>816</v>
      </c>
      <c r="J106" s="83" t="s">
        <v>12080</v>
      </c>
      <c r="K106" s="87"/>
      <c r="L106" s="87"/>
      <c r="M106" s="87"/>
      <c r="N106" s="92"/>
      <c r="O106" s="92"/>
      <c r="P106" s="87"/>
      <c r="Q106" s="87"/>
    </row>
    <row r="107" spans="1:17">
      <c r="A107" s="118" t="s">
        <v>449</v>
      </c>
      <c r="B107" s="84" t="s">
        <v>449</v>
      </c>
      <c r="C107" s="84" t="s">
        <v>35</v>
      </c>
      <c r="D107" s="84" t="s">
        <v>107</v>
      </c>
      <c r="E107" s="84" t="s">
        <v>107</v>
      </c>
      <c r="F107" s="85" t="s">
        <v>450</v>
      </c>
      <c r="G107" s="85" t="s">
        <v>451</v>
      </c>
      <c r="H107" s="85">
        <v>9418012886</v>
      </c>
      <c r="I107" s="84" t="s">
        <v>160</v>
      </c>
      <c r="J107" s="83" t="s">
        <v>12084</v>
      </c>
      <c r="K107" s="87"/>
      <c r="L107" s="87"/>
      <c r="M107" s="87"/>
      <c r="N107" s="92"/>
      <c r="O107" s="92"/>
      <c r="P107" s="87"/>
      <c r="Q107" s="87"/>
    </row>
    <row r="108" spans="1:17">
      <c r="A108" s="118" t="s">
        <v>817</v>
      </c>
      <c r="B108" s="118" t="s">
        <v>817</v>
      </c>
      <c r="C108" s="84" t="s">
        <v>35</v>
      </c>
      <c r="D108" s="84" t="s">
        <v>107</v>
      </c>
      <c r="E108" s="84" t="s">
        <v>107</v>
      </c>
      <c r="F108" s="85" t="s">
        <v>818</v>
      </c>
      <c r="G108" s="85" t="s">
        <v>819</v>
      </c>
      <c r="H108" s="85"/>
      <c r="I108" s="84" t="s">
        <v>820</v>
      </c>
      <c r="J108" s="83" t="s">
        <v>12080</v>
      </c>
      <c r="K108" s="87"/>
      <c r="L108" s="87"/>
      <c r="M108" s="87"/>
      <c r="N108" s="92"/>
      <c r="O108" s="92"/>
      <c r="P108" s="87"/>
      <c r="Q108" s="87"/>
    </row>
    <row r="109" spans="1:17">
      <c r="A109" s="118" t="s">
        <v>821</v>
      </c>
      <c r="B109" s="84" t="s">
        <v>821</v>
      </c>
      <c r="C109" s="84" t="s">
        <v>35</v>
      </c>
      <c r="D109" s="84" t="s">
        <v>107</v>
      </c>
      <c r="E109" s="84" t="s">
        <v>107</v>
      </c>
      <c r="F109" s="85" t="s">
        <v>822</v>
      </c>
      <c r="G109" s="85" t="s">
        <v>823</v>
      </c>
      <c r="H109" s="85">
        <v>9526952054</v>
      </c>
      <c r="I109" s="84" t="s">
        <v>824</v>
      </c>
      <c r="J109" s="83" t="s">
        <v>12091</v>
      </c>
      <c r="K109" s="87"/>
      <c r="L109" s="87"/>
      <c r="M109" s="87"/>
      <c r="N109" s="92"/>
      <c r="O109" s="92"/>
      <c r="P109" s="87"/>
      <c r="Q109" s="87"/>
    </row>
    <row r="110" spans="1:17">
      <c r="A110" s="118" t="s">
        <v>825</v>
      </c>
      <c r="B110" s="118" t="s">
        <v>825</v>
      </c>
      <c r="C110" s="84" t="s">
        <v>35</v>
      </c>
      <c r="D110" s="84" t="s">
        <v>107</v>
      </c>
      <c r="E110" s="84" t="s">
        <v>107</v>
      </c>
      <c r="F110" s="85" t="s">
        <v>826</v>
      </c>
      <c r="G110" s="85" t="s">
        <v>18</v>
      </c>
      <c r="H110" s="85" t="s">
        <v>18</v>
      </c>
      <c r="I110" s="84" t="s">
        <v>827</v>
      </c>
      <c r="J110" s="83" t="s">
        <v>12080</v>
      </c>
      <c r="K110" s="87"/>
      <c r="L110" s="87"/>
      <c r="M110" s="87"/>
      <c r="N110" s="92"/>
      <c r="O110" s="92"/>
      <c r="P110" s="87"/>
      <c r="Q110" s="87"/>
    </row>
    <row r="111" spans="1:17">
      <c r="A111" s="118" t="s">
        <v>123</v>
      </c>
      <c r="B111" s="118" t="s">
        <v>123</v>
      </c>
      <c r="C111" s="84" t="s">
        <v>35</v>
      </c>
      <c r="D111" s="84" t="s">
        <v>107</v>
      </c>
      <c r="E111" s="84" t="s">
        <v>107</v>
      </c>
      <c r="F111" s="85"/>
      <c r="G111" s="85" t="s">
        <v>18</v>
      </c>
      <c r="H111" s="85" t="s">
        <v>18</v>
      </c>
      <c r="I111" s="84" t="s">
        <v>124</v>
      </c>
      <c r="J111" s="83" t="s">
        <v>12073</v>
      </c>
      <c r="K111" s="87"/>
      <c r="L111" s="87"/>
      <c r="M111" s="87"/>
      <c r="N111" s="92"/>
      <c r="O111" s="92"/>
      <c r="P111" s="87"/>
      <c r="Q111" s="87"/>
    </row>
    <row r="112" spans="1:17">
      <c r="A112" s="84" t="s">
        <v>828</v>
      </c>
      <c r="B112" s="84" t="s">
        <v>828</v>
      </c>
      <c r="C112" s="84" t="s">
        <v>35</v>
      </c>
      <c r="D112" s="84" t="s">
        <v>107</v>
      </c>
      <c r="E112" s="84" t="s">
        <v>107</v>
      </c>
      <c r="F112" s="85" t="s">
        <v>829</v>
      </c>
      <c r="G112" s="85" t="s">
        <v>830</v>
      </c>
      <c r="H112" s="85">
        <v>11944147466</v>
      </c>
      <c r="I112" s="84" t="s">
        <v>831</v>
      </c>
      <c r="J112" s="83" t="s">
        <v>12080</v>
      </c>
      <c r="K112" s="112"/>
      <c r="L112" s="112"/>
      <c r="M112" s="112"/>
      <c r="N112" s="172"/>
      <c r="O112" s="172"/>
      <c r="P112" s="112"/>
      <c r="Q112" s="112"/>
    </row>
    <row r="113" spans="1:17" s="254" customFormat="1">
      <c r="A113" s="373" t="s">
        <v>832</v>
      </c>
      <c r="B113" s="373" t="s">
        <v>832</v>
      </c>
      <c r="C113" s="368" t="s">
        <v>35</v>
      </c>
      <c r="D113" s="368" t="s">
        <v>107</v>
      </c>
      <c r="E113" s="368" t="s">
        <v>107</v>
      </c>
      <c r="F113" s="369" t="s">
        <v>833</v>
      </c>
      <c r="G113" s="369" t="s">
        <v>834</v>
      </c>
      <c r="H113" s="369">
        <v>37978250006</v>
      </c>
      <c r="I113" s="368" t="s">
        <v>746</v>
      </c>
      <c r="J113" s="370" t="s">
        <v>12080</v>
      </c>
      <c r="K113" s="371"/>
      <c r="L113" s="371"/>
      <c r="M113" s="371"/>
      <c r="N113" s="372"/>
      <c r="O113" s="372"/>
      <c r="P113" s="371"/>
      <c r="Q113" s="371"/>
    </row>
    <row r="114" spans="1:17" s="254" customFormat="1">
      <c r="A114" s="368" t="s">
        <v>832</v>
      </c>
      <c r="B114" s="368" t="s">
        <v>832</v>
      </c>
      <c r="C114" s="368" t="s">
        <v>35</v>
      </c>
      <c r="D114" s="368" t="s">
        <v>107</v>
      </c>
      <c r="E114" s="368" t="s">
        <v>107</v>
      </c>
      <c r="F114" s="369" t="s">
        <v>835</v>
      </c>
      <c r="G114" s="369" t="s">
        <v>836</v>
      </c>
      <c r="H114" s="369">
        <v>3447581942</v>
      </c>
      <c r="I114" s="368" t="s">
        <v>23</v>
      </c>
      <c r="J114" s="370"/>
      <c r="K114" s="371"/>
      <c r="L114" s="371"/>
      <c r="M114" s="371"/>
      <c r="N114" s="372"/>
      <c r="O114" s="372"/>
      <c r="P114" s="371"/>
      <c r="Q114" s="371"/>
    </row>
    <row r="115" spans="1:17" s="376" customFormat="1">
      <c r="A115" s="373" t="s">
        <v>837</v>
      </c>
      <c r="B115" s="373" t="s">
        <v>837</v>
      </c>
      <c r="C115" s="368" t="s">
        <v>35</v>
      </c>
      <c r="D115" s="368" t="s">
        <v>107</v>
      </c>
      <c r="E115" s="368" t="s">
        <v>107</v>
      </c>
      <c r="F115" s="369" t="s">
        <v>838</v>
      </c>
      <c r="G115" s="369" t="s">
        <v>839</v>
      </c>
      <c r="H115" s="369" t="s">
        <v>840</v>
      </c>
      <c r="I115" s="392" t="s">
        <v>841</v>
      </c>
      <c r="J115" s="370" t="s">
        <v>12084</v>
      </c>
      <c r="K115" s="371"/>
      <c r="L115" s="371"/>
      <c r="M115" s="371"/>
      <c r="N115" s="372"/>
      <c r="O115" s="372"/>
      <c r="P115" s="371"/>
      <c r="Q115" s="371"/>
    </row>
    <row r="116" spans="1:17">
      <c r="A116" s="181" t="s">
        <v>842</v>
      </c>
      <c r="B116" s="181" t="s">
        <v>842</v>
      </c>
      <c r="C116" s="4" t="s">
        <v>35</v>
      </c>
      <c r="D116" s="4" t="s">
        <v>107</v>
      </c>
      <c r="E116" s="4" t="s">
        <v>107</v>
      </c>
      <c r="F116" s="27" t="s">
        <v>843</v>
      </c>
      <c r="G116" s="27" t="s">
        <v>581</v>
      </c>
      <c r="H116" s="27" t="s">
        <v>581</v>
      </c>
      <c r="I116" s="4" t="s">
        <v>23</v>
      </c>
      <c r="J116" s="12" t="s">
        <v>12080</v>
      </c>
      <c r="K116" s="39"/>
      <c r="L116" s="39"/>
      <c r="M116" s="39"/>
      <c r="N116" s="154"/>
      <c r="O116" s="154"/>
      <c r="P116" s="39"/>
      <c r="Q116" s="39"/>
    </row>
    <row r="117" spans="1:17" s="376" customFormat="1">
      <c r="A117" s="368" t="s">
        <v>844</v>
      </c>
      <c r="B117" s="368" t="s">
        <v>844</v>
      </c>
      <c r="C117" s="368" t="s">
        <v>35</v>
      </c>
      <c r="D117" s="368" t="s">
        <v>107</v>
      </c>
      <c r="E117" s="368" t="s">
        <v>107</v>
      </c>
      <c r="F117" s="369" t="s">
        <v>845</v>
      </c>
      <c r="G117" s="369" t="s">
        <v>846</v>
      </c>
      <c r="H117" s="369">
        <v>10620617942</v>
      </c>
      <c r="I117" s="368" t="s">
        <v>54</v>
      </c>
      <c r="J117" s="370" t="s">
        <v>54</v>
      </c>
      <c r="K117" s="371"/>
      <c r="L117" s="371"/>
      <c r="M117" s="371"/>
      <c r="N117" s="372"/>
      <c r="O117" s="372"/>
      <c r="P117" s="371"/>
      <c r="Q117" s="371"/>
    </row>
    <row r="118" spans="1:17">
      <c r="A118" s="181" t="s">
        <v>125</v>
      </c>
      <c r="B118" s="181" t="s">
        <v>125</v>
      </c>
      <c r="C118" s="4" t="s">
        <v>35</v>
      </c>
      <c r="D118" s="4" t="s">
        <v>107</v>
      </c>
      <c r="E118" s="4" t="s">
        <v>107</v>
      </c>
      <c r="F118" s="27" t="s">
        <v>126</v>
      </c>
      <c r="G118" s="27" t="s">
        <v>18</v>
      </c>
      <c r="H118" s="27" t="s">
        <v>18</v>
      </c>
      <c r="I118" s="4" t="s">
        <v>23</v>
      </c>
      <c r="J118" s="12" t="s">
        <v>12080</v>
      </c>
      <c r="K118" s="39"/>
      <c r="L118" s="39"/>
      <c r="M118" s="39"/>
      <c r="N118" s="154"/>
      <c r="O118" s="154"/>
      <c r="P118" s="39"/>
      <c r="Q118" s="39"/>
    </row>
    <row r="119" spans="1:17">
      <c r="A119" s="84" t="s">
        <v>471</v>
      </c>
      <c r="B119" s="84" t="s">
        <v>471</v>
      </c>
      <c r="C119" s="84" t="s">
        <v>35</v>
      </c>
      <c r="D119" s="84" t="s">
        <v>107</v>
      </c>
      <c r="E119" s="84" t="s">
        <v>107</v>
      </c>
      <c r="F119" s="85" t="s">
        <v>472</v>
      </c>
      <c r="G119" s="85" t="s">
        <v>473</v>
      </c>
      <c r="H119" s="85">
        <v>16508275958</v>
      </c>
      <c r="I119" s="84" t="s">
        <v>4959</v>
      </c>
      <c r="J119" s="83" t="s">
        <v>12073</v>
      </c>
      <c r="K119" s="87"/>
      <c r="L119" s="87"/>
      <c r="M119" s="87"/>
      <c r="N119" s="92"/>
      <c r="O119" s="92"/>
      <c r="P119" s="87"/>
      <c r="Q119" s="87"/>
    </row>
    <row r="120" spans="1:17">
      <c r="A120" s="118" t="s">
        <v>847</v>
      </c>
      <c r="B120" s="118" t="s">
        <v>847</v>
      </c>
      <c r="C120" s="84" t="s">
        <v>35</v>
      </c>
      <c r="D120" s="84" t="s">
        <v>107</v>
      </c>
      <c r="E120" s="84" t="s">
        <v>107</v>
      </c>
      <c r="F120" s="85" t="s">
        <v>848</v>
      </c>
      <c r="G120" s="85" t="s">
        <v>18</v>
      </c>
      <c r="H120" s="85" t="s">
        <v>18</v>
      </c>
      <c r="I120" s="84" t="s">
        <v>849</v>
      </c>
      <c r="J120" s="83" t="s">
        <v>12080</v>
      </c>
      <c r="K120" s="87"/>
      <c r="L120" s="87"/>
      <c r="M120" s="87"/>
      <c r="N120" s="92"/>
      <c r="O120" s="92"/>
      <c r="P120" s="87"/>
      <c r="Q120" s="87"/>
    </row>
    <row r="121" spans="1:17">
      <c r="A121" s="118" t="s">
        <v>850</v>
      </c>
      <c r="B121" s="118" t="s">
        <v>850</v>
      </c>
      <c r="C121" s="84" t="s">
        <v>35</v>
      </c>
      <c r="D121" s="84" t="s">
        <v>107</v>
      </c>
      <c r="E121" s="84" t="s">
        <v>107</v>
      </c>
      <c r="F121" s="85"/>
      <c r="G121" s="85"/>
      <c r="H121" s="27"/>
      <c r="I121" s="84" t="s">
        <v>851</v>
      </c>
      <c r="J121" s="83" t="s">
        <v>12080</v>
      </c>
      <c r="K121" s="87"/>
      <c r="L121" s="87"/>
      <c r="M121" s="87"/>
      <c r="N121" s="92"/>
      <c r="O121" s="92"/>
      <c r="P121" s="87"/>
      <c r="Q121" s="87"/>
    </row>
    <row r="122" spans="1:17">
      <c r="A122" s="118" t="s">
        <v>852</v>
      </c>
      <c r="B122" s="118" t="s">
        <v>852</v>
      </c>
      <c r="C122" s="84" t="s">
        <v>35</v>
      </c>
      <c r="D122" s="84" t="s">
        <v>107</v>
      </c>
      <c r="E122" s="84" t="s">
        <v>107</v>
      </c>
      <c r="F122" s="85"/>
      <c r="G122" s="85"/>
      <c r="H122" s="85"/>
      <c r="I122" s="84" t="s">
        <v>853</v>
      </c>
      <c r="J122" s="83" t="s">
        <v>12080</v>
      </c>
      <c r="K122" s="87"/>
      <c r="L122" s="87"/>
      <c r="M122" s="87"/>
      <c r="N122" s="92"/>
      <c r="O122" s="92"/>
      <c r="P122" s="87"/>
      <c r="Q122" s="87"/>
    </row>
    <row r="123" spans="1:17" s="376" customFormat="1">
      <c r="A123" s="373" t="s">
        <v>854</v>
      </c>
      <c r="B123" s="373" t="s">
        <v>854</v>
      </c>
      <c r="C123" s="368" t="s">
        <v>35</v>
      </c>
      <c r="D123" s="368" t="s">
        <v>107</v>
      </c>
      <c r="E123" s="368" t="s">
        <v>107</v>
      </c>
      <c r="F123" s="369" t="s">
        <v>855</v>
      </c>
      <c r="G123" s="369" t="s">
        <v>856</v>
      </c>
      <c r="H123" s="369">
        <v>13832043734</v>
      </c>
      <c r="I123" s="368" t="s">
        <v>54</v>
      </c>
      <c r="J123" s="370" t="s">
        <v>12080</v>
      </c>
      <c r="K123" s="371"/>
      <c r="L123" s="371"/>
      <c r="M123" s="371"/>
      <c r="N123" s="372"/>
      <c r="O123" s="372"/>
      <c r="P123" s="371"/>
      <c r="Q123" s="371"/>
    </row>
    <row r="124" spans="1:17">
      <c r="A124" s="118" t="s">
        <v>857</v>
      </c>
      <c r="B124" s="118" t="s">
        <v>857</v>
      </c>
      <c r="C124" s="84" t="s">
        <v>35</v>
      </c>
      <c r="D124" s="84" t="s">
        <v>107</v>
      </c>
      <c r="E124" s="84" t="s">
        <v>107</v>
      </c>
      <c r="F124" s="85" t="s">
        <v>858</v>
      </c>
      <c r="G124" s="85" t="s">
        <v>859</v>
      </c>
      <c r="H124" s="85" t="s">
        <v>860</v>
      </c>
      <c r="I124" s="84" t="s">
        <v>861</v>
      </c>
      <c r="J124" s="83" t="s">
        <v>12080</v>
      </c>
      <c r="K124" s="87"/>
      <c r="L124" s="87"/>
      <c r="M124" s="87"/>
      <c r="N124" s="92"/>
      <c r="O124" s="92"/>
      <c r="P124" s="87"/>
      <c r="Q124" s="87"/>
    </row>
    <row r="125" spans="1:17">
      <c r="A125" s="118" t="s">
        <v>862</v>
      </c>
      <c r="B125" s="118" t="s">
        <v>862</v>
      </c>
      <c r="C125" s="84" t="s">
        <v>35</v>
      </c>
      <c r="D125" s="272" t="s">
        <v>136</v>
      </c>
      <c r="E125" s="84" t="s">
        <v>136</v>
      </c>
      <c r="F125" s="85" t="s">
        <v>863</v>
      </c>
      <c r="G125" s="85" t="s">
        <v>864</v>
      </c>
      <c r="H125" s="85">
        <v>32951112662</v>
      </c>
      <c r="I125" s="84" t="s">
        <v>634</v>
      </c>
      <c r="J125" s="83" t="s">
        <v>12080</v>
      </c>
      <c r="K125" s="87"/>
      <c r="L125" s="87"/>
      <c r="M125" s="87"/>
      <c r="N125" s="92"/>
      <c r="O125" s="92"/>
      <c r="P125" s="87"/>
      <c r="Q125" s="87"/>
    </row>
    <row r="126" spans="1:17">
      <c r="A126" s="84" t="s">
        <v>127</v>
      </c>
      <c r="B126" s="84" t="s">
        <v>127</v>
      </c>
      <c r="C126" s="84" t="s">
        <v>35</v>
      </c>
      <c r="D126" s="84" t="s">
        <v>107</v>
      </c>
      <c r="E126" s="84" t="s">
        <v>107</v>
      </c>
      <c r="F126" s="85" t="s">
        <v>128</v>
      </c>
      <c r="G126" s="85" t="s">
        <v>129</v>
      </c>
      <c r="H126" s="85">
        <v>4070719478</v>
      </c>
      <c r="I126" s="84" t="s">
        <v>23</v>
      </c>
      <c r="J126" s="83" t="s">
        <v>130</v>
      </c>
      <c r="K126" s="87"/>
      <c r="L126" s="87"/>
      <c r="M126" s="87"/>
      <c r="N126" s="92"/>
      <c r="O126" s="92"/>
      <c r="P126" s="87"/>
      <c r="Q126" s="87"/>
    </row>
    <row r="127" spans="1:17">
      <c r="A127" s="118" t="s">
        <v>452</v>
      </c>
      <c r="B127" s="84" t="s">
        <v>452</v>
      </c>
      <c r="C127" s="84" t="s">
        <v>35</v>
      </c>
      <c r="D127" s="84" t="s">
        <v>107</v>
      </c>
      <c r="E127" s="84" t="s">
        <v>107</v>
      </c>
      <c r="F127" s="85" t="s">
        <v>453</v>
      </c>
      <c r="G127" s="85" t="s">
        <v>454</v>
      </c>
      <c r="H127" s="85">
        <v>5386981142</v>
      </c>
      <c r="I127" s="84" t="s">
        <v>160</v>
      </c>
      <c r="J127" s="83" t="s">
        <v>12084</v>
      </c>
      <c r="K127" s="87"/>
      <c r="L127" s="87"/>
      <c r="M127" s="87"/>
      <c r="N127" s="92"/>
      <c r="O127" s="92"/>
      <c r="P127" s="87"/>
      <c r="Q127" s="87"/>
    </row>
    <row r="128" spans="1:17">
      <c r="A128" s="118" t="s">
        <v>865</v>
      </c>
      <c r="B128" s="118" t="s">
        <v>865</v>
      </c>
      <c r="C128" s="84" t="s">
        <v>35</v>
      </c>
      <c r="D128" s="84" t="s">
        <v>107</v>
      </c>
      <c r="E128" s="84" t="s">
        <v>107</v>
      </c>
      <c r="F128" s="85" t="s">
        <v>866</v>
      </c>
      <c r="G128" s="85" t="s">
        <v>867</v>
      </c>
      <c r="H128" s="85">
        <v>12154711286</v>
      </c>
      <c r="I128" s="84" t="s">
        <v>868</v>
      </c>
      <c r="J128" s="83" t="s">
        <v>12080</v>
      </c>
      <c r="K128" s="87"/>
      <c r="L128" s="87"/>
      <c r="M128" s="87"/>
      <c r="N128" s="92"/>
      <c r="O128" s="92"/>
      <c r="P128" s="87"/>
      <c r="Q128" s="87"/>
    </row>
    <row r="129" spans="1:17">
      <c r="A129" s="84" t="s">
        <v>869</v>
      </c>
      <c r="B129" s="84" t="s">
        <v>869</v>
      </c>
      <c r="C129" s="84" t="s">
        <v>35</v>
      </c>
      <c r="D129" s="84" t="s">
        <v>107</v>
      </c>
      <c r="E129" s="84" t="s">
        <v>107</v>
      </c>
      <c r="F129" s="85" t="s">
        <v>870</v>
      </c>
      <c r="G129" s="85" t="s">
        <v>871</v>
      </c>
      <c r="H129" s="85">
        <v>29117993078</v>
      </c>
      <c r="I129" s="84" t="s">
        <v>872</v>
      </c>
      <c r="J129" s="83" t="s">
        <v>12084</v>
      </c>
      <c r="K129" s="87"/>
      <c r="L129" s="87"/>
      <c r="M129" s="87"/>
      <c r="N129" s="92"/>
      <c r="O129" s="92"/>
      <c r="P129" s="87"/>
      <c r="Q129" s="87"/>
    </row>
    <row r="130" spans="1:17">
      <c r="A130" s="118" t="s">
        <v>873</v>
      </c>
      <c r="B130" s="118" t="s">
        <v>873</v>
      </c>
      <c r="C130" s="84" t="s">
        <v>35</v>
      </c>
      <c r="D130" s="84" t="s">
        <v>107</v>
      </c>
      <c r="E130" s="84" t="s">
        <v>107</v>
      </c>
      <c r="F130" s="85" t="s">
        <v>874</v>
      </c>
      <c r="G130" s="85" t="s">
        <v>875</v>
      </c>
      <c r="H130" s="85">
        <v>38215633142</v>
      </c>
      <c r="I130" s="84" t="s">
        <v>876</v>
      </c>
      <c r="J130" s="83" t="s">
        <v>12084</v>
      </c>
      <c r="K130" s="87"/>
      <c r="L130" s="87"/>
      <c r="M130" s="87"/>
      <c r="N130" s="92"/>
      <c r="O130" s="92"/>
      <c r="P130" s="87"/>
      <c r="Q130" s="87"/>
    </row>
    <row r="131" spans="1:17">
      <c r="A131" s="181" t="s">
        <v>877</v>
      </c>
      <c r="B131" s="181" t="s">
        <v>877</v>
      </c>
      <c r="C131" s="4" t="s">
        <v>35</v>
      </c>
      <c r="D131" s="4" t="s">
        <v>107</v>
      </c>
      <c r="E131" s="4" t="s">
        <v>107</v>
      </c>
      <c r="F131" s="27"/>
      <c r="G131" s="27"/>
      <c r="H131" s="27"/>
      <c r="I131" s="4" t="s">
        <v>23</v>
      </c>
      <c r="J131" s="12" t="s">
        <v>12080</v>
      </c>
      <c r="K131" s="39"/>
      <c r="L131" s="39"/>
      <c r="M131" s="39"/>
      <c r="N131" s="154"/>
      <c r="O131" s="154"/>
      <c r="P131" s="39"/>
      <c r="Q131" s="39"/>
    </row>
    <row r="132" spans="1:17">
      <c r="A132" s="118" t="s">
        <v>878</v>
      </c>
      <c r="B132" s="118" t="s">
        <v>878</v>
      </c>
      <c r="C132" s="84" t="s">
        <v>35</v>
      </c>
      <c r="D132" s="84" t="s">
        <v>107</v>
      </c>
      <c r="E132" s="84" t="s">
        <v>107</v>
      </c>
      <c r="F132" s="85"/>
      <c r="G132" s="85"/>
      <c r="H132" s="85"/>
      <c r="I132" s="84" t="s">
        <v>879</v>
      </c>
      <c r="J132" s="83" t="s">
        <v>12080</v>
      </c>
      <c r="K132" s="87"/>
      <c r="L132" s="87"/>
      <c r="M132" s="87"/>
      <c r="N132" s="92"/>
      <c r="O132" s="92"/>
      <c r="P132" s="87"/>
      <c r="Q132" s="87"/>
    </row>
    <row r="133" spans="1:17">
      <c r="A133" s="4" t="s">
        <v>131</v>
      </c>
      <c r="B133" s="4" t="s">
        <v>131</v>
      </c>
      <c r="C133" s="4" t="s">
        <v>35</v>
      </c>
      <c r="D133" s="4"/>
      <c r="E133" s="4"/>
      <c r="F133" s="27"/>
      <c r="G133" s="27"/>
      <c r="H133" s="27"/>
      <c r="I133" s="4" t="s">
        <v>23</v>
      </c>
      <c r="J133" s="12" t="s">
        <v>12073</v>
      </c>
      <c r="K133" s="39"/>
      <c r="L133" s="39"/>
      <c r="M133" s="39"/>
      <c r="N133" s="154"/>
      <c r="O133" s="154"/>
      <c r="P133" s="39"/>
      <c r="Q133" s="39"/>
    </row>
    <row r="134" spans="1:17">
      <c r="A134" s="4" t="s">
        <v>891</v>
      </c>
      <c r="B134" s="181" t="s">
        <v>891</v>
      </c>
      <c r="C134" s="4" t="s">
        <v>35</v>
      </c>
      <c r="D134" s="4" t="s">
        <v>136</v>
      </c>
      <c r="E134" s="4" t="s">
        <v>136</v>
      </c>
      <c r="F134" s="27" t="s">
        <v>892</v>
      </c>
      <c r="G134" s="52" t="s">
        <v>893</v>
      </c>
      <c r="H134" s="27">
        <v>10967570714</v>
      </c>
      <c r="I134" s="4" t="s">
        <v>23</v>
      </c>
      <c r="J134" s="12" t="s">
        <v>12080</v>
      </c>
      <c r="K134" s="39"/>
      <c r="L134" s="39"/>
      <c r="M134" s="39"/>
      <c r="N134" s="154"/>
      <c r="O134" s="154"/>
      <c r="P134" s="39"/>
      <c r="Q134" s="39"/>
    </row>
    <row r="135" spans="1:17">
      <c r="A135" s="118" t="s">
        <v>894</v>
      </c>
      <c r="B135" s="118" t="s">
        <v>894</v>
      </c>
      <c r="C135" s="84" t="s">
        <v>35</v>
      </c>
      <c r="D135" s="84" t="s">
        <v>136</v>
      </c>
      <c r="E135" s="84" t="s">
        <v>136</v>
      </c>
      <c r="F135" s="85" t="s">
        <v>895</v>
      </c>
      <c r="G135" s="93" t="s">
        <v>896</v>
      </c>
      <c r="H135" s="85">
        <v>27344770238</v>
      </c>
      <c r="I135" s="84" t="s">
        <v>897</v>
      </c>
      <c r="J135" s="83" t="s">
        <v>9591</v>
      </c>
      <c r="K135" s="87"/>
      <c r="L135" s="87"/>
      <c r="M135" s="87"/>
      <c r="N135" s="92"/>
      <c r="O135" s="92"/>
      <c r="P135" s="87"/>
      <c r="Q135" s="87"/>
    </row>
    <row r="136" spans="1:17" s="376" customFormat="1">
      <c r="A136" s="373" t="s">
        <v>135</v>
      </c>
      <c r="B136" s="368" t="s">
        <v>12092</v>
      </c>
      <c r="C136" s="368" t="s">
        <v>35</v>
      </c>
      <c r="D136" s="368" t="s">
        <v>166</v>
      </c>
      <c r="E136" s="374" t="s">
        <v>166</v>
      </c>
      <c r="F136" s="369" t="s">
        <v>12093</v>
      </c>
      <c r="G136" s="375" t="s">
        <v>137</v>
      </c>
      <c r="H136" s="369">
        <v>19835113826</v>
      </c>
      <c r="I136" s="368" t="s">
        <v>54</v>
      </c>
      <c r="J136" s="370" t="s">
        <v>54</v>
      </c>
      <c r="K136" s="371"/>
      <c r="L136" s="371"/>
      <c r="M136" s="371"/>
      <c r="N136" s="372"/>
      <c r="O136" s="372"/>
      <c r="P136" s="371"/>
      <c r="Q136" s="371"/>
    </row>
    <row r="137" spans="1:17">
      <c r="A137" s="118" t="s">
        <v>898</v>
      </c>
      <c r="B137" s="118" t="s">
        <v>898</v>
      </c>
      <c r="C137" s="84" t="s">
        <v>35</v>
      </c>
      <c r="D137" s="84" t="s">
        <v>136</v>
      </c>
      <c r="E137" s="84" t="s">
        <v>136</v>
      </c>
      <c r="F137" s="85" t="s">
        <v>899</v>
      </c>
      <c r="G137" s="85" t="s">
        <v>900</v>
      </c>
      <c r="H137" s="85">
        <v>6967668926</v>
      </c>
      <c r="I137" s="84" t="s">
        <v>901</v>
      </c>
      <c r="J137" s="83" t="s">
        <v>12091</v>
      </c>
      <c r="K137" s="87"/>
      <c r="L137" s="87"/>
      <c r="M137" s="87"/>
      <c r="N137" s="92"/>
      <c r="O137" s="92"/>
      <c r="P137" s="87"/>
      <c r="Q137" s="87"/>
    </row>
    <row r="138" spans="1:17">
      <c r="A138" s="84" t="s">
        <v>902</v>
      </c>
      <c r="B138" s="118" t="s">
        <v>902</v>
      </c>
      <c r="C138" s="84" t="s">
        <v>35</v>
      </c>
      <c r="D138" s="84" t="s">
        <v>136</v>
      </c>
      <c r="E138" s="84" t="s">
        <v>136</v>
      </c>
      <c r="F138" s="85" t="s">
        <v>903</v>
      </c>
      <c r="G138" s="85" t="s">
        <v>904</v>
      </c>
      <c r="H138" s="85">
        <v>19674700058</v>
      </c>
      <c r="I138" s="84" t="s">
        <v>905</v>
      </c>
      <c r="J138" s="83" t="s">
        <v>12094</v>
      </c>
      <c r="K138" s="87"/>
      <c r="L138" s="87"/>
      <c r="M138" s="87"/>
      <c r="N138" s="92"/>
      <c r="O138" s="92"/>
      <c r="P138" s="87"/>
      <c r="Q138" s="87"/>
    </row>
    <row r="139" spans="1:17">
      <c r="A139" s="118" t="s">
        <v>906</v>
      </c>
      <c r="B139" s="118" t="s">
        <v>906</v>
      </c>
      <c r="C139" s="84" t="s">
        <v>35</v>
      </c>
      <c r="D139" s="84" t="s">
        <v>136</v>
      </c>
      <c r="E139" s="84" t="s">
        <v>136</v>
      </c>
      <c r="F139" s="85" t="s">
        <v>907</v>
      </c>
      <c r="G139" s="85" t="s">
        <v>908</v>
      </c>
      <c r="H139" s="85">
        <v>28671480254</v>
      </c>
      <c r="I139" s="84" t="s">
        <v>909</v>
      </c>
      <c r="J139" s="83" t="s">
        <v>12080</v>
      </c>
      <c r="K139" s="87"/>
      <c r="L139" s="87"/>
      <c r="M139" s="87"/>
      <c r="N139" s="92"/>
      <c r="O139" s="92"/>
      <c r="P139" s="87"/>
      <c r="Q139" s="87"/>
    </row>
    <row r="140" spans="1:17">
      <c r="A140" s="4" t="s">
        <v>138</v>
      </c>
      <c r="B140" s="4" t="s">
        <v>138</v>
      </c>
      <c r="C140" s="4" t="s">
        <v>35</v>
      </c>
      <c r="D140" s="4" t="s">
        <v>136</v>
      </c>
      <c r="E140" s="4" t="s">
        <v>136</v>
      </c>
      <c r="F140" s="27" t="s">
        <v>139</v>
      </c>
      <c r="G140" s="27" t="s">
        <v>140</v>
      </c>
      <c r="H140" s="27">
        <v>4730420414</v>
      </c>
      <c r="I140" s="4" t="s">
        <v>23</v>
      </c>
      <c r="J140" s="12" t="s">
        <v>12074</v>
      </c>
      <c r="K140" s="39"/>
      <c r="L140" s="39"/>
      <c r="M140" s="39"/>
      <c r="N140" s="154"/>
      <c r="O140" s="154"/>
      <c r="P140" s="39"/>
      <c r="Q140" s="39"/>
    </row>
    <row r="141" spans="1:17">
      <c r="A141" s="84" t="s">
        <v>141</v>
      </c>
      <c r="B141" s="118" t="s">
        <v>141</v>
      </c>
      <c r="C141" s="84" t="s">
        <v>35</v>
      </c>
      <c r="D141" s="84" t="s">
        <v>136</v>
      </c>
      <c r="E141" s="84" t="s">
        <v>136</v>
      </c>
      <c r="F141" s="85" t="s">
        <v>142</v>
      </c>
      <c r="G141" s="85" t="s">
        <v>143</v>
      </c>
      <c r="H141" s="85">
        <v>34227649982</v>
      </c>
      <c r="I141" s="84" t="s">
        <v>33</v>
      </c>
      <c r="J141" s="83" t="s">
        <v>12073</v>
      </c>
      <c r="K141" s="87"/>
      <c r="L141" s="87"/>
      <c r="M141" s="87"/>
      <c r="N141" s="92"/>
      <c r="O141" s="92"/>
      <c r="P141" s="87"/>
      <c r="Q141" s="87"/>
    </row>
    <row r="142" spans="1:17">
      <c r="A142" s="4" t="s">
        <v>910</v>
      </c>
      <c r="B142" s="4" t="s">
        <v>910</v>
      </c>
      <c r="C142" s="4" t="s">
        <v>35</v>
      </c>
      <c r="D142" s="4" t="s">
        <v>136</v>
      </c>
      <c r="E142" s="4" t="s">
        <v>136</v>
      </c>
      <c r="F142" s="27" t="s">
        <v>911</v>
      </c>
      <c r="G142" s="27" t="s">
        <v>912</v>
      </c>
      <c r="H142" s="27">
        <v>34851710234</v>
      </c>
      <c r="I142" s="4" t="s">
        <v>23</v>
      </c>
      <c r="J142" s="12" t="s">
        <v>12074</v>
      </c>
      <c r="K142" s="39"/>
      <c r="L142" s="39"/>
      <c r="M142" s="39"/>
      <c r="N142" s="154"/>
      <c r="O142" s="154"/>
      <c r="P142" s="39"/>
      <c r="Q142" s="39"/>
    </row>
    <row r="143" spans="1:17">
      <c r="A143" s="118" t="s">
        <v>913</v>
      </c>
      <c r="B143" s="118" t="s">
        <v>913</v>
      </c>
      <c r="C143" s="84" t="s">
        <v>35</v>
      </c>
      <c r="D143" s="84" t="s">
        <v>136</v>
      </c>
      <c r="E143" s="84" t="s">
        <v>136</v>
      </c>
      <c r="F143" s="85" t="s">
        <v>914</v>
      </c>
      <c r="G143" s="85" t="s">
        <v>915</v>
      </c>
      <c r="H143" s="85">
        <v>41796186302</v>
      </c>
      <c r="I143" s="84" t="s">
        <v>916</v>
      </c>
      <c r="J143" s="83" t="s">
        <v>12080</v>
      </c>
      <c r="K143" s="87"/>
      <c r="L143" s="87"/>
      <c r="M143" s="87"/>
      <c r="N143" s="92"/>
      <c r="O143" s="92"/>
      <c r="P143" s="87"/>
      <c r="Q143" s="87"/>
    </row>
    <row r="144" spans="1:17">
      <c r="A144" s="118" t="s">
        <v>917</v>
      </c>
      <c r="B144" s="118" t="s">
        <v>917</v>
      </c>
      <c r="C144" s="84" t="s">
        <v>35</v>
      </c>
      <c r="D144" s="84" t="s">
        <v>136</v>
      </c>
      <c r="E144" s="84" t="s">
        <v>136</v>
      </c>
      <c r="F144" s="85" t="s">
        <v>918</v>
      </c>
      <c r="G144" s="85" t="s">
        <v>919</v>
      </c>
      <c r="H144" s="85">
        <v>12948594878</v>
      </c>
      <c r="I144" s="84" t="s">
        <v>920</v>
      </c>
      <c r="J144" s="83" t="s">
        <v>12080</v>
      </c>
      <c r="K144" s="87"/>
      <c r="L144" s="87"/>
      <c r="M144" s="87"/>
      <c r="N144" s="92"/>
      <c r="O144" s="92"/>
      <c r="P144" s="87"/>
      <c r="Q144" s="87"/>
    </row>
    <row r="145" spans="1:17">
      <c r="A145" s="118" t="s">
        <v>921</v>
      </c>
      <c r="B145" s="118" t="s">
        <v>921</v>
      </c>
      <c r="C145" s="84" t="s">
        <v>35</v>
      </c>
      <c r="D145" s="84" t="s">
        <v>136</v>
      </c>
      <c r="E145" s="84" t="s">
        <v>136</v>
      </c>
      <c r="F145" s="85" t="s">
        <v>922</v>
      </c>
      <c r="G145" s="85" t="s">
        <v>923</v>
      </c>
      <c r="H145" s="85">
        <v>35265839294</v>
      </c>
      <c r="I145" s="84" t="s">
        <v>924</v>
      </c>
      <c r="J145" s="83" t="s">
        <v>12074</v>
      </c>
      <c r="K145" s="87"/>
      <c r="L145" s="87"/>
      <c r="M145" s="87"/>
      <c r="N145" s="92"/>
      <c r="O145" s="92"/>
      <c r="P145" s="87"/>
      <c r="Q145" s="87"/>
    </row>
    <row r="146" spans="1:17">
      <c r="A146" s="118" t="s">
        <v>925</v>
      </c>
      <c r="B146" s="118" t="s">
        <v>925</v>
      </c>
      <c r="C146" s="84" t="s">
        <v>35</v>
      </c>
      <c r="D146" s="84" t="s">
        <v>136</v>
      </c>
      <c r="E146" s="84" t="s">
        <v>136</v>
      </c>
      <c r="F146" s="85" t="s">
        <v>926</v>
      </c>
      <c r="G146" s="85" t="s">
        <v>927</v>
      </c>
      <c r="H146" s="85" t="s">
        <v>928</v>
      </c>
      <c r="I146" s="84" t="s">
        <v>929</v>
      </c>
      <c r="J146" s="83" t="s">
        <v>12074</v>
      </c>
      <c r="K146" s="87"/>
      <c r="L146" s="87"/>
      <c r="M146" s="87"/>
      <c r="N146" s="92"/>
      <c r="O146" s="92"/>
      <c r="P146" s="87"/>
      <c r="Q146" s="87"/>
    </row>
    <row r="147" spans="1:17">
      <c r="A147" s="118" t="s">
        <v>930</v>
      </c>
      <c r="B147" s="118" t="s">
        <v>930</v>
      </c>
      <c r="C147" s="84" t="s">
        <v>35</v>
      </c>
      <c r="D147" s="84" t="s">
        <v>136</v>
      </c>
      <c r="E147" s="84" t="s">
        <v>136</v>
      </c>
      <c r="F147" s="85" t="s">
        <v>931</v>
      </c>
      <c r="G147" s="85" t="s">
        <v>932</v>
      </c>
      <c r="H147" s="85">
        <v>9080439230</v>
      </c>
      <c r="I147" s="84" t="s">
        <v>933</v>
      </c>
      <c r="J147" s="83" t="s">
        <v>12080</v>
      </c>
      <c r="K147" s="87"/>
      <c r="L147" s="87"/>
      <c r="M147" s="87"/>
      <c r="N147" s="92"/>
      <c r="O147" s="92"/>
      <c r="P147" s="87"/>
      <c r="Q147" s="87"/>
    </row>
    <row r="148" spans="1:17">
      <c r="A148" s="118" t="s">
        <v>934</v>
      </c>
      <c r="B148" s="118" t="s">
        <v>934</v>
      </c>
      <c r="C148" s="84" t="s">
        <v>35</v>
      </c>
      <c r="D148" s="84" t="s">
        <v>136</v>
      </c>
      <c r="E148" s="84" t="s">
        <v>136</v>
      </c>
      <c r="F148" s="85" t="s">
        <v>935</v>
      </c>
      <c r="G148" s="85" t="s">
        <v>936</v>
      </c>
      <c r="H148" s="85" t="s">
        <v>937</v>
      </c>
      <c r="I148" s="84" t="s">
        <v>938</v>
      </c>
      <c r="J148" s="83" t="s">
        <v>12080</v>
      </c>
      <c r="K148" s="87"/>
      <c r="L148" s="87"/>
      <c r="M148" s="87"/>
      <c r="N148" s="92"/>
      <c r="O148" s="92"/>
      <c r="P148" s="87"/>
      <c r="Q148" s="87"/>
    </row>
    <row r="149" spans="1:17">
      <c r="A149" s="118" t="s">
        <v>939</v>
      </c>
      <c r="B149" s="118" t="s">
        <v>939</v>
      </c>
      <c r="C149" s="84" t="s">
        <v>35</v>
      </c>
      <c r="D149" s="84" t="s">
        <v>136</v>
      </c>
      <c r="E149" s="84" t="s">
        <v>136</v>
      </c>
      <c r="F149" s="85" t="s">
        <v>940</v>
      </c>
      <c r="G149" s="93" t="s">
        <v>941</v>
      </c>
      <c r="H149" s="85" t="s">
        <v>942</v>
      </c>
      <c r="I149" s="84" t="s">
        <v>943</v>
      </c>
      <c r="J149" s="83" t="s">
        <v>12080</v>
      </c>
      <c r="K149" s="87"/>
      <c r="L149" s="87"/>
      <c r="M149" s="87"/>
      <c r="N149" s="92"/>
      <c r="O149" s="92"/>
      <c r="P149" s="87"/>
      <c r="Q149" s="87"/>
    </row>
    <row r="150" spans="1:17">
      <c r="A150" s="84" t="s">
        <v>944</v>
      </c>
      <c r="B150" s="84" t="s">
        <v>944</v>
      </c>
      <c r="C150" s="84" t="s">
        <v>35</v>
      </c>
      <c r="D150" s="84" t="s">
        <v>136</v>
      </c>
      <c r="E150" s="84" t="s">
        <v>136</v>
      </c>
      <c r="F150" s="85" t="s">
        <v>945</v>
      </c>
      <c r="G150" s="85" t="s">
        <v>946</v>
      </c>
      <c r="H150" s="85">
        <v>8166728126</v>
      </c>
      <c r="I150" s="84" t="s">
        <v>947</v>
      </c>
      <c r="J150" s="83" t="s">
        <v>12080</v>
      </c>
      <c r="K150" s="87"/>
      <c r="L150" s="87"/>
      <c r="M150" s="87"/>
      <c r="N150" s="92"/>
      <c r="O150" s="92"/>
      <c r="P150" s="87"/>
      <c r="Q150" s="87"/>
    </row>
    <row r="151" spans="1:17">
      <c r="A151" s="181" t="s">
        <v>948</v>
      </c>
      <c r="B151" s="181" t="s">
        <v>948</v>
      </c>
      <c r="C151" s="4" t="s">
        <v>35</v>
      </c>
      <c r="D151" s="4"/>
      <c r="E151" s="4"/>
      <c r="F151" s="27"/>
      <c r="G151" s="27"/>
      <c r="H151" s="27"/>
      <c r="I151" s="4" t="s">
        <v>23</v>
      </c>
      <c r="J151" s="12" t="s">
        <v>12080</v>
      </c>
      <c r="K151" s="39"/>
      <c r="L151" s="39"/>
      <c r="M151" s="39"/>
      <c r="N151" s="154"/>
      <c r="O151" s="154"/>
      <c r="P151" s="39"/>
      <c r="Q151" s="39"/>
    </row>
    <row r="152" spans="1:17">
      <c r="A152" s="118" t="s">
        <v>949</v>
      </c>
      <c r="B152" s="118" t="s">
        <v>949</v>
      </c>
      <c r="C152" s="84" t="s">
        <v>35</v>
      </c>
      <c r="D152" s="84" t="s">
        <v>136</v>
      </c>
      <c r="E152" s="84" t="s">
        <v>136</v>
      </c>
      <c r="F152" s="85" t="s">
        <v>950</v>
      </c>
      <c r="G152" s="85" t="s">
        <v>951</v>
      </c>
      <c r="H152" s="85">
        <v>15735264446</v>
      </c>
      <c r="I152" s="84" t="s">
        <v>952</v>
      </c>
      <c r="J152" s="83" t="s">
        <v>802</v>
      </c>
      <c r="K152" s="87"/>
      <c r="L152" s="87"/>
      <c r="M152" s="87"/>
      <c r="N152" s="92"/>
      <c r="O152" s="92"/>
      <c r="P152" s="87"/>
      <c r="Q152" s="87"/>
    </row>
    <row r="153" spans="1:17">
      <c r="A153" s="118" t="s">
        <v>953</v>
      </c>
      <c r="B153" s="118" t="s">
        <v>953</v>
      </c>
      <c r="C153" s="84" t="s">
        <v>35</v>
      </c>
      <c r="D153" s="84" t="s">
        <v>136</v>
      </c>
      <c r="E153" s="84" t="s">
        <v>136</v>
      </c>
      <c r="F153" s="85"/>
      <c r="G153" s="93" t="s">
        <v>954</v>
      </c>
      <c r="H153" s="85">
        <v>38228681918</v>
      </c>
      <c r="I153" s="84" t="s">
        <v>955</v>
      </c>
      <c r="J153" s="83" t="s">
        <v>12084</v>
      </c>
      <c r="K153" s="87"/>
      <c r="L153" s="87"/>
      <c r="M153" s="87"/>
      <c r="N153" s="92"/>
      <c r="O153" s="92"/>
      <c r="P153" s="87"/>
      <c r="Q153" s="87"/>
    </row>
    <row r="154" spans="1:17">
      <c r="A154" s="118" t="s">
        <v>956</v>
      </c>
      <c r="B154" s="84" t="s">
        <v>956</v>
      </c>
      <c r="C154" s="84" t="s">
        <v>35</v>
      </c>
      <c r="D154" s="84" t="s">
        <v>136</v>
      </c>
      <c r="E154" s="84" t="s">
        <v>136</v>
      </c>
      <c r="F154" s="85" t="s">
        <v>957</v>
      </c>
      <c r="G154" s="85" t="s">
        <v>958</v>
      </c>
      <c r="H154" s="85">
        <v>33571021214</v>
      </c>
      <c r="I154" s="84" t="s">
        <v>959</v>
      </c>
      <c r="J154" s="83" t="s">
        <v>12095</v>
      </c>
      <c r="K154" s="87"/>
      <c r="L154" s="87"/>
      <c r="M154" s="87"/>
      <c r="N154" s="92"/>
      <c r="O154" s="92"/>
      <c r="P154" s="87"/>
      <c r="Q154" s="87"/>
    </row>
    <row r="155" spans="1:17" s="254" customFormat="1">
      <c r="A155" s="360" t="s">
        <v>960</v>
      </c>
      <c r="B155" s="360" t="s">
        <v>960</v>
      </c>
      <c r="C155" s="360" t="s">
        <v>35</v>
      </c>
      <c r="D155" s="360" t="s">
        <v>136</v>
      </c>
      <c r="E155" s="360" t="s">
        <v>136</v>
      </c>
      <c r="F155" s="364" t="s">
        <v>961</v>
      </c>
      <c r="G155" s="363" t="s">
        <v>962</v>
      </c>
      <c r="H155" s="364">
        <v>12167760062</v>
      </c>
      <c r="I155" s="360" t="s">
        <v>54</v>
      </c>
      <c r="J155" s="370" t="s">
        <v>54</v>
      </c>
      <c r="K155" s="366"/>
      <c r="L155" s="366"/>
      <c r="M155" s="366"/>
      <c r="N155" s="367"/>
      <c r="O155" s="367"/>
      <c r="P155" s="366"/>
      <c r="Q155" s="366"/>
    </row>
    <row r="156" spans="1:17" s="254" customFormat="1">
      <c r="A156" s="360" t="s">
        <v>963</v>
      </c>
      <c r="B156" s="360" t="s">
        <v>963</v>
      </c>
      <c r="C156" s="360" t="s">
        <v>35</v>
      </c>
      <c r="D156" s="360" t="s">
        <v>136</v>
      </c>
      <c r="E156" s="360" t="s">
        <v>136</v>
      </c>
      <c r="F156" s="364" t="s">
        <v>964</v>
      </c>
      <c r="G156" s="364" t="s">
        <v>965</v>
      </c>
      <c r="H156" s="364">
        <v>4437223706</v>
      </c>
      <c r="I156" s="360" t="s">
        <v>54</v>
      </c>
      <c r="J156" s="365" t="s">
        <v>54</v>
      </c>
      <c r="K156" s="366"/>
      <c r="L156" s="366"/>
      <c r="M156" s="366"/>
      <c r="N156" s="367"/>
      <c r="O156" s="367"/>
      <c r="P156" s="366"/>
      <c r="Q156" s="366"/>
    </row>
    <row r="157" spans="1:17">
      <c r="A157" s="4" t="s">
        <v>144</v>
      </c>
      <c r="B157" s="4" t="s">
        <v>144</v>
      </c>
      <c r="C157" s="4" t="s">
        <v>35</v>
      </c>
      <c r="D157" s="4" t="s">
        <v>136</v>
      </c>
      <c r="E157" s="4" t="s">
        <v>136</v>
      </c>
      <c r="F157" s="27" t="s">
        <v>145</v>
      </c>
      <c r="G157" s="27" t="s">
        <v>146</v>
      </c>
      <c r="H157" s="27">
        <v>15321135386</v>
      </c>
      <c r="I157" s="4" t="s">
        <v>23</v>
      </c>
      <c r="J157" s="12" t="s">
        <v>12074</v>
      </c>
      <c r="K157" s="39"/>
      <c r="L157" s="39"/>
      <c r="M157" s="39"/>
      <c r="N157" s="154"/>
      <c r="O157" s="154"/>
      <c r="P157" s="39"/>
      <c r="Q157" s="39"/>
    </row>
    <row r="158" spans="1:17">
      <c r="A158" s="84" t="s">
        <v>966</v>
      </c>
      <c r="B158" s="118" t="s">
        <v>966</v>
      </c>
      <c r="C158" s="84" t="s">
        <v>35</v>
      </c>
      <c r="D158" s="84" t="s">
        <v>136</v>
      </c>
      <c r="E158" s="84" t="s">
        <v>136</v>
      </c>
      <c r="F158" s="85" t="s">
        <v>967</v>
      </c>
      <c r="G158" s="93" t="s">
        <v>968</v>
      </c>
      <c r="H158" s="85">
        <v>42400848062</v>
      </c>
      <c r="I158" s="84" t="s">
        <v>969</v>
      </c>
      <c r="J158" s="83" t="s">
        <v>12080</v>
      </c>
      <c r="K158" s="87"/>
      <c r="L158" s="87"/>
      <c r="M158" s="87"/>
      <c r="N158" s="92"/>
      <c r="O158" s="92"/>
      <c r="P158" s="87"/>
      <c r="Q158" s="87"/>
    </row>
    <row r="159" spans="1:17">
      <c r="A159" s="118" t="s">
        <v>970</v>
      </c>
      <c r="B159" s="118" t="s">
        <v>970</v>
      </c>
      <c r="C159" s="84" t="s">
        <v>35</v>
      </c>
      <c r="D159" s="84" t="s">
        <v>136</v>
      </c>
      <c r="E159" s="84" t="s">
        <v>136</v>
      </c>
      <c r="F159" s="85" t="s">
        <v>971</v>
      </c>
      <c r="G159" s="85" t="s">
        <v>972</v>
      </c>
      <c r="H159" s="85">
        <v>9990977726</v>
      </c>
      <c r="I159" s="84" t="s">
        <v>973</v>
      </c>
      <c r="J159" s="83" t="s">
        <v>1372</v>
      </c>
      <c r="K159" s="87"/>
      <c r="L159" s="87"/>
      <c r="M159" s="87"/>
      <c r="N159" s="92"/>
      <c r="O159" s="92"/>
      <c r="P159" s="87"/>
      <c r="Q159" s="87"/>
    </row>
    <row r="160" spans="1:17">
      <c r="A160" s="4" t="s">
        <v>974</v>
      </c>
      <c r="B160" s="4" t="s">
        <v>974</v>
      </c>
      <c r="C160" s="4" t="s">
        <v>35</v>
      </c>
      <c r="D160" s="4" t="s">
        <v>136</v>
      </c>
      <c r="E160" s="4" t="s">
        <v>136</v>
      </c>
      <c r="F160" s="27" t="s">
        <v>975</v>
      </c>
      <c r="G160" s="27" t="s">
        <v>976</v>
      </c>
      <c r="H160" s="27">
        <v>27163371710</v>
      </c>
      <c r="I160" s="4" t="s">
        <v>23</v>
      </c>
      <c r="J160" s="12" t="s">
        <v>12074</v>
      </c>
      <c r="K160" s="39"/>
      <c r="L160" s="39"/>
      <c r="M160" s="39"/>
      <c r="N160" s="154"/>
      <c r="O160" s="154"/>
      <c r="P160" s="39"/>
      <c r="Q160" s="39"/>
    </row>
    <row r="161" spans="1:17">
      <c r="A161" s="118" t="s">
        <v>977</v>
      </c>
      <c r="B161" s="118" t="s">
        <v>977</v>
      </c>
      <c r="C161" s="84" t="s">
        <v>35</v>
      </c>
      <c r="D161" s="84" t="s">
        <v>136</v>
      </c>
      <c r="E161" s="84" t="s">
        <v>136</v>
      </c>
      <c r="F161" s="85" t="s">
        <v>978</v>
      </c>
      <c r="G161" s="85" t="s">
        <v>979</v>
      </c>
      <c r="H161" s="85">
        <v>37986817214</v>
      </c>
      <c r="I161" s="84" t="s">
        <v>980</v>
      </c>
      <c r="J161" s="83" t="s">
        <v>12074</v>
      </c>
      <c r="K161" s="87"/>
      <c r="L161" s="87"/>
      <c r="M161" s="87"/>
      <c r="N161" s="92"/>
      <c r="O161" s="92"/>
      <c r="P161" s="87"/>
      <c r="Q161" s="87"/>
    </row>
    <row r="162" spans="1:17">
      <c r="A162" s="118" t="s">
        <v>981</v>
      </c>
      <c r="B162" s="118" t="s">
        <v>981</v>
      </c>
      <c r="C162" s="84" t="s">
        <v>35</v>
      </c>
      <c r="D162" s="84" t="s">
        <v>136</v>
      </c>
      <c r="E162" s="84" t="s">
        <v>136</v>
      </c>
      <c r="F162" s="85" t="s">
        <v>982</v>
      </c>
      <c r="G162" s="85" t="s">
        <v>983</v>
      </c>
      <c r="H162" s="85">
        <v>19931964086</v>
      </c>
      <c r="I162" s="84" t="s">
        <v>984</v>
      </c>
      <c r="J162" s="83" t="s">
        <v>12080</v>
      </c>
      <c r="K162" s="87"/>
      <c r="L162" s="87"/>
      <c r="M162" s="87"/>
      <c r="N162" s="92"/>
      <c r="O162" s="92"/>
      <c r="P162" s="87"/>
      <c r="Q162" s="87"/>
    </row>
    <row r="163" spans="1:17">
      <c r="A163" s="181" t="s">
        <v>985</v>
      </c>
      <c r="B163" s="181" t="s">
        <v>985</v>
      </c>
      <c r="C163" s="4" t="s">
        <v>35</v>
      </c>
      <c r="D163" s="4" t="s">
        <v>136</v>
      </c>
      <c r="E163" s="4" t="s">
        <v>136</v>
      </c>
      <c r="F163" s="27"/>
      <c r="G163" s="27" t="s">
        <v>986</v>
      </c>
      <c r="H163" s="27">
        <v>7028135102</v>
      </c>
      <c r="I163" s="4" t="s">
        <v>23</v>
      </c>
      <c r="J163" s="12" t="s">
        <v>12080</v>
      </c>
      <c r="K163" s="39"/>
      <c r="L163" s="39"/>
      <c r="M163" s="39"/>
      <c r="N163" s="154"/>
      <c r="O163" s="154"/>
      <c r="P163" s="39"/>
      <c r="Q163" s="39"/>
    </row>
    <row r="164" spans="1:17">
      <c r="A164" s="4" t="s">
        <v>147</v>
      </c>
      <c r="B164" s="181" t="s">
        <v>147</v>
      </c>
      <c r="C164" s="4" t="s">
        <v>35</v>
      </c>
      <c r="D164" s="4" t="s">
        <v>136</v>
      </c>
      <c r="E164" s="4" t="s">
        <v>136</v>
      </c>
      <c r="F164" s="27" t="s">
        <v>148</v>
      </c>
      <c r="G164" s="27" t="s">
        <v>149</v>
      </c>
      <c r="H164" s="27">
        <v>5637413054</v>
      </c>
      <c r="I164" s="4" t="s">
        <v>23</v>
      </c>
      <c r="J164" s="12" t="s">
        <v>12073</v>
      </c>
      <c r="K164" s="39"/>
      <c r="L164" s="39"/>
      <c r="M164" s="39"/>
      <c r="N164" s="154"/>
      <c r="O164" s="154"/>
      <c r="P164" s="39"/>
      <c r="Q164" s="39"/>
    </row>
    <row r="165" spans="1:17">
      <c r="A165" s="84" t="s">
        <v>987</v>
      </c>
      <c r="B165" s="84" t="s">
        <v>987</v>
      </c>
      <c r="C165" s="84" t="s">
        <v>35</v>
      </c>
      <c r="D165" s="84" t="s">
        <v>136</v>
      </c>
      <c r="E165" s="84" t="s">
        <v>136</v>
      </c>
      <c r="F165" s="85" t="s">
        <v>988</v>
      </c>
      <c r="G165" s="179" t="s">
        <v>989</v>
      </c>
      <c r="H165" s="85">
        <v>14576142782</v>
      </c>
      <c r="I165" s="84" t="s">
        <v>990</v>
      </c>
      <c r="J165" s="83" t="s">
        <v>12094</v>
      </c>
      <c r="K165" s="87"/>
      <c r="L165" s="87"/>
      <c r="M165" s="87"/>
      <c r="N165" s="92"/>
      <c r="O165" s="92"/>
      <c r="P165" s="87"/>
      <c r="Q165" s="87"/>
    </row>
    <row r="166" spans="1:17">
      <c r="A166" s="4" t="s">
        <v>991</v>
      </c>
      <c r="B166" s="4" t="s">
        <v>991</v>
      </c>
      <c r="C166" s="4" t="s">
        <v>35</v>
      </c>
      <c r="D166" s="4" t="s">
        <v>884</v>
      </c>
      <c r="E166" s="4" t="s">
        <v>884</v>
      </c>
      <c r="F166" s="27" t="s">
        <v>992</v>
      </c>
      <c r="G166" s="27" t="s">
        <v>993</v>
      </c>
      <c r="H166" s="27" t="s">
        <v>994</v>
      </c>
      <c r="I166" s="4" t="s">
        <v>23</v>
      </c>
      <c r="J166" s="12" t="s">
        <v>12074</v>
      </c>
      <c r="K166" s="39"/>
      <c r="L166" s="39"/>
      <c r="M166" s="39"/>
      <c r="N166" s="154"/>
      <c r="O166" s="154"/>
      <c r="P166" s="39"/>
      <c r="Q166" s="39"/>
    </row>
    <row r="167" spans="1:17">
      <c r="A167" s="84" t="s">
        <v>995</v>
      </c>
      <c r="B167" s="84" t="s">
        <v>995</v>
      </c>
      <c r="C167" s="84" t="s">
        <v>35</v>
      </c>
      <c r="D167" s="84" t="s">
        <v>884</v>
      </c>
      <c r="E167" s="84" t="s">
        <v>884</v>
      </c>
      <c r="F167" s="85"/>
      <c r="G167" s="85" t="s">
        <v>996</v>
      </c>
      <c r="H167" s="85"/>
      <c r="I167" s="84" t="s">
        <v>997</v>
      </c>
      <c r="J167" s="83" t="s">
        <v>12074</v>
      </c>
      <c r="K167" s="87"/>
      <c r="L167" s="87"/>
      <c r="M167" s="87"/>
      <c r="N167" s="92"/>
      <c r="O167" s="92"/>
      <c r="P167" s="87"/>
      <c r="Q167" s="87"/>
    </row>
    <row r="168" spans="1:17">
      <c r="A168" s="118" t="s">
        <v>998</v>
      </c>
      <c r="B168" s="118" t="s">
        <v>998</v>
      </c>
      <c r="C168" s="84" t="s">
        <v>35</v>
      </c>
      <c r="D168" s="84" t="s">
        <v>136</v>
      </c>
      <c r="E168" s="84" t="s">
        <v>136</v>
      </c>
      <c r="F168" s="85" t="s">
        <v>999</v>
      </c>
      <c r="G168" s="93" t="s">
        <v>1000</v>
      </c>
      <c r="H168" s="85">
        <v>13437549758</v>
      </c>
      <c r="I168" s="105" t="s">
        <v>1001</v>
      </c>
      <c r="J168" s="83" t="s">
        <v>12074</v>
      </c>
      <c r="K168" s="87"/>
      <c r="L168" s="87"/>
      <c r="M168" s="87"/>
      <c r="N168" s="92"/>
      <c r="O168" s="92"/>
      <c r="P168" s="87"/>
      <c r="Q168" s="87"/>
    </row>
    <row r="169" spans="1:17">
      <c r="A169" s="118" t="s">
        <v>1002</v>
      </c>
      <c r="B169" s="118" t="s">
        <v>1002</v>
      </c>
      <c r="C169" s="84" t="s">
        <v>35</v>
      </c>
      <c r="D169" s="84" t="s">
        <v>136</v>
      </c>
      <c r="E169" s="84" t="s">
        <v>136</v>
      </c>
      <c r="F169" s="85" t="s">
        <v>1003</v>
      </c>
      <c r="G169" s="85" t="s">
        <v>1004</v>
      </c>
      <c r="H169" s="86">
        <v>21166955966</v>
      </c>
      <c r="I169" s="87" t="s">
        <v>947</v>
      </c>
      <c r="J169" s="88" t="s">
        <v>12094</v>
      </c>
      <c r="K169" s="87"/>
      <c r="L169" s="87"/>
      <c r="M169" s="87"/>
      <c r="N169" s="92"/>
      <c r="O169" s="92"/>
      <c r="P169" s="87"/>
      <c r="Q169" s="87"/>
    </row>
    <row r="170" spans="1:17">
      <c r="A170" s="118" t="s">
        <v>1005</v>
      </c>
      <c r="B170" s="118" t="s">
        <v>1005</v>
      </c>
      <c r="C170" s="84" t="s">
        <v>35</v>
      </c>
      <c r="D170" s="84" t="s">
        <v>136</v>
      </c>
      <c r="E170" s="84" t="s">
        <v>136</v>
      </c>
      <c r="F170" s="85"/>
      <c r="G170" s="93" t="s">
        <v>1006</v>
      </c>
      <c r="H170" s="86">
        <v>37382155454</v>
      </c>
      <c r="I170" s="87" t="s">
        <v>1007</v>
      </c>
      <c r="J170" s="88" t="s">
        <v>12080</v>
      </c>
      <c r="K170" s="87"/>
      <c r="L170" s="87"/>
      <c r="M170" s="87"/>
      <c r="N170" s="92"/>
      <c r="O170" s="92"/>
      <c r="P170" s="87"/>
      <c r="Q170" s="87"/>
    </row>
    <row r="171" spans="1:17">
      <c r="A171" s="118" t="s">
        <v>1008</v>
      </c>
      <c r="B171" s="118" t="s">
        <v>1008</v>
      </c>
      <c r="C171" s="84" t="s">
        <v>35</v>
      </c>
      <c r="D171" s="84" t="s">
        <v>136</v>
      </c>
      <c r="E171" s="84" t="s">
        <v>136</v>
      </c>
      <c r="F171" s="85" t="s">
        <v>1009</v>
      </c>
      <c r="G171" s="85" t="s">
        <v>1010</v>
      </c>
      <c r="H171" s="85">
        <v>17787568574</v>
      </c>
      <c r="I171" s="104" t="s">
        <v>1011</v>
      </c>
      <c r="J171" s="83" t="s">
        <v>12094</v>
      </c>
      <c r="K171" s="87"/>
      <c r="L171" s="87"/>
      <c r="M171" s="87"/>
      <c r="N171" s="92"/>
      <c r="O171" s="92"/>
      <c r="P171" s="87"/>
      <c r="Q171" s="87"/>
    </row>
    <row r="172" spans="1:17">
      <c r="A172" s="118" t="s">
        <v>1012</v>
      </c>
      <c r="B172" s="118" t="s">
        <v>1012</v>
      </c>
      <c r="C172" s="84" t="s">
        <v>35</v>
      </c>
      <c r="D172" s="84" t="s">
        <v>136</v>
      </c>
      <c r="E172" s="84" t="s">
        <v>136</v>
      </c>
      <c r="F172" s="85" t="s">
        <v>1013</v>
      </c>
      <c r="G172" s="93" t="s">
        <v>1014</v>
      </c>
      <c r="H172" s="85">
        <v>35748075710</v>
      </c>
      <c r="I172" s="84" t="s">
        <v>1015</v>
      </c>
      <c r="J172" s="83" t="s">
        <v>12080</v>
      </c>
      <c r="K172" s="87"/>
      <c r="L172" s="87"/>
      <c r="M172" s="87"/>
      <c r="N172" s="92"/>
      <c r="O172" s="92"/>
      <c r="P172" s="87"/>
      <c r="Q172" s="87"/>
    </row>
    <row r="173" spans="1:17">
      <c r="A173" s="118" t="s">
        <v>1016</v>
      </c>
      <c r="B173" s="118" t="s">
        <v>1016</v>
      </c>
      <c r="C173" s="84" t="s">
        <v>35</v>
      </c>
      <c r="D173" s="84" t="s">
        <v>136</v>
      </c>
      <c r="E173" s="84" t="s">
        <v>136</v>
      </c>
      <c r="F173" s="85" t="s">
        <v>1017</v>
      </c>
      <c r="G173" s="85" t="s">
        <v>1018</v>
      </c>
      <c r="H173" s="85">
        <v>14344542398</v>
      </c>
      <c r="I173" s="84" t="s">
        <v>1019</v>
      </c>
      <c r="J173" s="83" t="s">
        <v>12094</v>
      </c>
      <c r="K173" s="87"/>
      <c r="L173" s="87"/>
      <c r="M173" s="87"/>
      <c r="N173" s="92"/>
      <c r="O173" s="92"/>
      <c r="P173" s="87"/>
      <c r="Q173" s="87"/>
    </row>
    <row r="174" spans="1:17">
      <c r="A174" s="118" t="s">
        <v>1020</v>
      </c>
      <c r="B174" s="118" t="s">
        <v>1020</v>
      </c>
      <c r="C174" s="84" t="s">
        <v>35</v>
      </c>
      <c r="D174" s="84" t="s">
        <v>136</v>
      </c>
      <c r="E174" s="84" t="s">
        <v>136</v>
      </c>
      <c r="F174" s="85"/>
      <c r="G174" s="93" t="s">
        <v>1021</v>
      </c>
      <c r="H174" s="85">
        <v>15125377214</v>
      </c>
      <c r="I174" s="84" t="s">
        <v>1022</v>
      </c>
      <c r="J174" s="83" t="s">
        <v>12080</v>
      </c>
      <c r="K174" s="87"/>
      <c r="L174" s="87"/>
      <c r="M174" s="87"/>
      <c r="N174" s="92"/>
      <c r="O174" s="92"/>
      <c r="P174" s="87"/>
      <c r="Q174" s="87"/>
    </row>
    <row r="175" spans="1:17">
      <c r="A175" s="4" t="s">
        <v>1023</v>
      </c>
      <c r="B175" s="4" t="s">
        <v>1023</v>
      </c>
      <c r="C175" s="4" t="s">
        <v>35</v>
      </c>
      <c r="D175" s="4" t="s">
        <v>136</v>
      </c>
      <c r="E175" s="4" t="s">
        <v>136</v>
      </c>
      <c r="F175" s="27" t="s">
        <v>1024</v>
      </c>
      <c r="G175" s="27" t="s">
        <v>1025</v>
      </c>
      <c r="H175" s="27">
        <v>24257449406</v>
      </c>
      <c r="I175" s="4" t="s">
        <v>23</v>
      </c>
      <c r="J175" s="12" t="s">
        <v>12074</v>
      </c>
      <c r="K175" s="39"/>
      <c r="L175" s="39"/>
      <c r="M175" s="39"/>
      <c r="N175" s="154"/>
      <c r="O175" s="154"/>
      <c r="P175" s="39"/>
      <c r="Q175" s="39"/>
    </row>
    <row r="176" spans="1:17">
      <c r="A176" s="118" t="s">
        <v>1026</v>
      </c>
      <c r="B176" s="84" t="s">
        <v>1026</v>
      </c>
      <c r="C176" s="84" t="s">
        <v>35</v>
      </c>
      <c r="D176" s="84" t="s">
        <v>136</v>
      </c>
      <c r="E176" s="84" t="s">
        <v>136</v>
      </c>
      <c r="F176" s="85" t="s">
        <v>1027</v>
      </c>
      <c r="G176" s="93" t="s">
        <v>1028</v>
      </c>
      <c r="H176" s="85">
        <v>19614233882</v>
      </c>
      <c r="I176" s="84" t="s">
        <v>1029</v>
      </c>
      <c r="J176" s="83" t="s">
        <v>12074</v>
      </c>
      <c r="K176" s="87"/>
      <c r="L176" s="87"/>
      <c r="M176" s="87"/>
      <c r="N176" s="92"/>
      <c r="O176" s="92"/>
      <c r="P176" s="87"/>
      <c r="Q176" s="87"/>
    </row>
    <row r="177" spans="1:17">
      <c r="A177" s="4" t="s">
        <v>1030</v>
      </c>
      <c r="B177" s="4" t="s">
        <v>1030</v>
      </c>
      <c r="C177" s="4" t="s">
        <v>35</v>
      </c>
      <c r="D177" s="4" t="s">
        <v>136</v>
      </c>
      <c r="E177" s="4" t="s">
        <v>136</v>
      </c>
      <c r="F177" s="27" t="s">
        <v>1031</v>
      </c>
      <c r="G177" s="180" t="s">
        <v>1032</v>
      </c>
      <c r="H177" s="27">
        <v>28675026110</v>
      </c>
      <c r="I177" s="4" t="s">
        <v>23</v>
      </c>
      <c r="J177" s="12" t="s">
        <v>12080</v>
      </c>
      <c r="K177" s="39"/>
      <c r="L177" s="39"/>
      <c r="M177" s="39"/>
      <c r="N177" s="154"/>
      <c r="O177" s="154"/>
      <c r="P177" s="39"/>
      <c r="Q177" s="39"/>
    </row>
    <row r="178" spans="1:17" s="254" customFormat="1">
      <c r="A178" s="360" t="s">
        <v>1033</v>
      </c>
      <c r="B178" s="360" t="s">
        <v>1033</v>
      </c>
      <c r="C178" s="360" t="s">
        <v>35</v>
      </c>
      <c r="D178" s="360" t="s">
        <v>136</v>
      </c>
      <c r="E178" s="360" t="s">
        <v>136</v>
      </c>
      <c r="F178" s="364" t="s">
        <v>1034</v>
      </c>
      <c r="G178" s="363" t="s">
        <v>1035</v>
      </c>
      <c r="H178" s="364">
        <v>38581214654</v>
      </c>
      <c r="I178" s="360" t="s">
        <v>54</v>
      </c>
      <c r="J178" s="370" t="s">
        <v>54</v>
      </c>
      <c r="K178" s="366"/>
      <c r="L178" s="366"/>
      <c r="M178" s="366"/>
      <c r="N178" s="367"/>
      <c r="O178" s="367"/>
      <c r="P178" s="366"/>
      <c r="Q178" s="366"/>
    </row>
    <row r="179" spans="1:17">
      <c r="A179" s="84" t="s">
        <v>1036</v>
      </c>
      <c r="B179" s="84" t="s">
        <v>1036</v>
      </c>
      <c r="C179" s="84" t="s">
        <v>35</v>
      </c>
      <c r="D179" s="84" t="s">
        <v>136</v>
      </c>
      <c r="E179" s="84" t="s">
        <v>136</v>
      </c>
      <c r="F179" s="85" t="s">
        <v>1037</v>
      </c>
      <c r="G179" s="93" t="s">
        <v>1038</v>
      </c>
      <c r="H179" s="85">
        <v>3752697278</v>
      </c>
      <c r="I179" s="84" t="s">
        <v>831</v>
      </c>
      <c r="J179" s="83" t="s">
        <v>12074</v>
      </c>
      <c r="K179" s="87"/>
      <c r="L179" s="87"/>
      <c r="M179" s="87"/>
      <c r="N179" s="92"/>
      <c r="O179" s="92"/>
      <c r="P179" s="87"/>
      <c r="Q179" s="87"/>
    </row>
    <row r="180" spans="1:17">
      <c r="A180" s="118" t="s">
        <v>1039</v>
      </c>
      <c r="B180" s="118" t="s">
        <v>1039</v>
      </c>
      <c r="C180" s="84" t="s">
        <v>35</v>
      </c>
      <c r="D180" s="84" t="s">
        <v>136</v>
      </c>
      <c r="E180" s="84" t="s">
        <v>136</v>
      </c>
      <c r="F180" s="85" t="s">
        <v>1040</v>
      </c>
      <c r="G180" s="93" t="s">
        <v>1041</v>
      </c>
      <c r="H180" s="85">
        <v>15372467390</v>
      </c>
      <c r="I180" s="84" t="s">
        <v>1042</v>
      </c>
      <c r="J180" s="83" t="s">
        <v>12084</v>
      </c>
      <c r="K180" s="87"/>
      <c r="L180" s="87"/>
      <c r="M180" s="87"/>
      <c r="N180" s="92"/>
      <c r="O180" s="92"/>
      <c r="P180" s="87"/>
      <c r="Q180" s="87"/>
    </row>
    <row r="181" spans="1:17">
      <c r="A181" s="118" t="s">
        <v>1043</v>
      </c>
      <c r="B181" s="118" t="s">
        <v>1043</v>
      </c>
      <c r="C181" s="84" t="s">
        <v>35</v>
      </c>
      <c r="D181" s="84" t="s">
        <v>136</v>
      </c>
      <c r="E181" s="84" t="s">
        <v>136</v>
      </c>
      <c r="F181" s="85" t="s">
        <v>1044</v>
      </c>
      <c r="G181" s="93" t="s">
        <v>1045</v>
      </c>
      <c r="H181" s="85">
        <v>39135674558</v>
      </c>
      <c r="I181" s="84" t="s">
        <v>1046</v>
      </c>
      <c r="J181" s="83" t="s">
        <v>12080</v>
      </c>
      <c r="K181" s="87"/>
      <c r="L181" s="87"/>
      <c r="M181" s="87"/>
      <c r="N181" s="92"/>
      <c r="O181" s="92"/>
      <c r="P181" s="87"/>
      <c r="Q181" s="87"/>
    </row>
    <row r="182" spans="1:17">
      <c r="A182" s="118" t="s">
        <v>1047</v>
      </c>
      <c r="B182" s="118" t="s">
        <v>1047</v>
      </c>
      <c r="C182" s="84" t="s">
        <v>35</v>
      </c>
      <c r="D182" s="84" t="s">
        <v>136</v>
      </c>
      <c r="E182" s="84" t="s">
        <v>136</v>
      </c>
      <c r="F182" s="85" t="s">
        <v>1048</v>
      </c>
      <c r="G182" s="269" t="s">
        <v>1049</v>
      </c>
      <c r="H182" s="85">
        <v>17912046782</v>
      </c>
      <c r="I182" s="517" t="s">
        <v>1050</v>
      </c>
      <c r="J182" s="83" t="s">
        <v>12080</v>
      </c>
      <c r="K182" s="87"/>
      <c r="L182" s="87"/>
      <c r="M182" s="87"/>
      <c r="N182" s="92"/>
      <c r="O182" s="92"/>
      <c r="P182" s="87"/>
      <c r="Q182" s="87"/>
    </row>
    <row r="183" spans="1:17">
      <c r="A183" s="118" t="s">
        <v>1051</v>
      </c>
      <c r="B183" s="118" t="s">
        <v>1051</v>
      </c>
      <c r="C183" s="84" t="s">
        <v>35</v>
      </c>
      <c r="D183" s="84" t="s">
        <v>136</v>
      </c>
      <c r="E183" s="84" t="s">
        <v>136</v>
      </c>
      <c r="F183" s="85" t="s">
        <v>1052</v>
      </c>
      <c r="G183" s="93" t="s">
        <v>1053</v>
      </c>
      <c r="H183" s="85">
        <v>35205373118</v>
      </c>
      <c r="I183" s="84" t="s">
        <v>12096</v>
      </c>
      <c r="J183" s="83" t="s">
        <v>12074</v>
      </c>
      <c r="K183" s="87" t="s">
        <v>12097</v>
      </c>
      <c r="L183" s="87"/>
      <c r="M183" s="87"/>
      <c r="N183" s="92"/>
      <c r="O183" s="92"/>
      <c r="P183" s="87"/>
      <c r="Q183" s="87"/>
    </row>
    <row r="184" spans="1:17">
      <c r="A184" s="181" t="s">
        <v>1054</v>
      </c>
      <c r="B184" s="181" t="s">
        <v>1054</v>
      </c>
      <c r="C184" s="4" t="s">
        <v>35</v>
      </c>
      <c r="D184" s="4" t="s">
        <v>136</v>
      </c>
      <c r="E184" s="4" t="s">
        <v>136</v>
      </c>
      <c r="F184" s="27" t="s">
        <v>1055</v>
      </c>
      <c r="G184" s="52" t="s">
        <v>1056</v>
      </c>
      <c r="H184" s="27">
        <v>9083985086</v>
      </c>
      <c r="I184" s="4" t="s">
        <v>23</v>
      </c>
      <c r="J184" s="12" t="s">
        <v>12084</v>
      </c>
      <c r="K184" s="39"/>
      <c r="L184" s="39"/>
      <c r="M184" s="39"/>
      <c r="N184" s="154"/>
      <c r="O184" s="154"/>
      <c r="P184" s="39"/>
      <c r="Q184" s="39"/>
    </row>
    <row r="185" spans="1:17">
      <c r="A185" s="84" t="s">
        <v>1057</v>
      </c>
      <c r="B185" s="84" t="s">
        <v>1057</v>
      </c>
      <c r="C185" s="84" t="s">
        <v>35</v>
      </c>
      <c r="D185" s="84" t="s">
        <v>136</v>
      </c>
      <c r="E185" s="84" t="s">
        <v>136</v>
      </c>
      <c r="F185" s="85" t="s">
        <v>1058</v>
      </c>
      <c r="G185" s="93" t="s">
        <v>1059</v>
      </c>
      <c r="H185" s="85">
        <v>11257221566</v>
      </c>
      <c r="I185" s="84" t="s">
        <v>1060</v>
      </c>
      <c r="J185" s="83" t="s">
        <v>12074</v>
      </c>
      <c r="K185" s="87"/>
      <c r="L185" s="87"/>
      <c r="M185" s="87"/>
      <c r="N185" s="92"/>
      <c r="O185" s="92"/>
      <c r="P185" s="87"/>
      <c r="Q185" s="87"/>
    </row>
    <row r="186" spans="1:17">
      <c r="A186" s="118" t="s">
        <v>1061</v>
      </c>
      <c r="B186" s="118" t="s">
        <v>1061</v>
      </c>
      <c r="C186" s="84" t="s">
        <v>35</v>
      </c>
      <c r="D186" s="84" t="s">
        <v>136</v>
      </c>
      <c r="E186" s="84" t="s">
        <v>136</v>
      </c>
      <c r="F186" s="85" t="s">
        <v>1062</v>
      </c>
      <c r="G186" s="93" t="s">
        <v>1063</v>
      </c>
      <c r="H186" s="85">
        <v>39075208382</v>
      </c>
      <c r="I186" s="84" t="s">
        <v>1064</v>
      </c>
      <c r="J186" s="83" t="s">
        <v>12074</v>
      </c>
      <c r="K186" s="87"/>
      <c r="L186" s="87"/>
      <c r="M186" s="87"/>
      <c r="N186" s="92"/>
      <c r="O186" s="92"/>
      <c r="P186" s="87"/>
      <c r="Q186" s="87"/>
    </row>
    <row r="187" spans="1:17">
      <c r="A187" s="118" t="s">
        <v>1065</v>
      </c>
      <c r="B187" s="118" t="s">
        <v>1065</v>
      </c>
      <c r="C187" s="84" t="s">
        <v>35</v>
      </c>
      <c r="D187" s="84" t="s">
        <v>136</v>
      </c>
      <c r="E187" s="84" t="s">
        <v>136</v>
      </c>
      <c r="F187" s="85" t="s">
        <v>1066</v>
      </c>
      <c r="G187" s="93" t="s">
        <v>1067</v>
      </c>
      <c r="H187" s="85">
        <v>25520520638</v>
      </c>
      <c r="I187" s="97" t="s">
        <v>1068</v>
      </c>
      <c r="J187" s="83" t="s">
        <v>12080</v>
      </c>
      <c r="K187" s="87"/>
      <c r="L187" s="87"/>
      <c r="M187" s="87"/>
      <c r="N187" s="92"/>
      <c r="O187" s="92"/>
      <c r="P187" s="87"/>
      <c r="Q187" s="87"/>
    </row>
    <row r="188" spans="1:17">
      <c r="A188" s="118" t="s">
        <v>1069</v>
      </c>
      <c r="B188" s="118" t="s">
        <v>1069</v>
      </c>
      <c r="C188" s="84" t="s">
        <v>35</v>
      </c>
      <c r="D188" s="84" t="s">
        <v>136</v>
      </c>
      <c r="E188" s="84" t="s">
        <v>136</v>
      </c>
      <c r="F188" s="85" t="s">
        <v>1070</v>
      </c>
      <c r="G188" s="93" t="s">
        <v>1071</v>
      </c>
      <c r="H188" s="85">
        <v>26494697918</v>
      </c>
      <c r="I188" s="84" t="s">
        <v>1072</v>
      </c>
      <c r="J188" s="83" t="s">
        <v>12080</v>
      </c>
      <c r="K188" s="87"/>
      <c r="L188" s="87"/>
      <c r="M188" s="87"/>
      <c r="N188" s="92"/>
      <c r="O188" s="92"/>
      <c r="P188" s="87"/>
      <c r="Q188" s="87"/>
    </row>
    <row r="189" spans="1:17">
      <c r="A189" s="118" t="s">
        <v>1073</v>
      </c>
      <c r="B189" s="118" t="s">
        <v>1073</v>
      </c>
      <c r="C189" s="84" t="s">
        <v>35</v>
      </c>
      <c r="D189" s="84" t="s">
        <v>136</v>
      </c>
      <c r="E189" s="84" t="s">
        <v>136</v>
      </c>
      <c r="F189" s="85" t="s">
        <v>1074</v>
      </c>
      <c r="G189" s="93" t="s">
        <v>1075</v>
      </c>
      <c r="H189" s="85">
        <v>13558482110</v>
      </c>
      <c r="I189" s="84" t="s">
        <v>1076</v>
      </c>
      <c r="J189" s="83" t="s">
        <v>12080</v>
      </c>
      <c r="K189" s="87"/>
      <c r="L189" s="87"/>
      <c r="M189" s="87"/>
      <c r="N189" s="92"/>
      <c r="O189" s="92"/>
      <c r="P189" s="87"/>
      <c r="Q189" s="87"/>
    </row>
    <row r="190" spans="1:17">
      <c r="A190" s="118" t="s">
        <v>1077</v>
      </c>
      <c r="B190" s="118" t="s">
        <v>1077</v>
      </c>
      <c r="C190" s="84" t="s">
        <v>35</v>
      </c>
      <c r="D190" s="84" t="s">
        <v>136</v>
      </c>
      <c r="E190" s="84" t="s">
        <v>136</v>
      </c>
      <c r="F190" s="85" t="s">
        <v>1078</v>
      </c>
      <c r="G190" s="93" t="s">
        <v>1079</v>
      </c>
      <c r="H190" s="85">
        <v>41675253950</v>
      </c>
      <c r="I190" s="84" t="s">
        <v>1080</v>
      </c>
      <c r="J190" s="83" t="s">
        <v>12080</v>
      </c>
      <c r="K190" s="87"/>
      <c r="L190" s="87"/>
      <c r="M190" s="87"/>
      <c r="N190" s="92"/>
      <c r="O190" s="92"/>
      <c r="P190" s="87"/>
      <c r="Q190" s="87"/>
    </row>
    <row r="191" spans="1:17">
      <c r="A191" s="4" t="s">
        <v>1081</v>
      </c>
      <c r="B191" s="4" t="s">
        <v>1081</v>
      </c>
      <c r="C191" s="3" t="s">
        <v>35</v>
      </c>
      <c r="D191" s="84" t="s">
        <v>136</v>
      </c>
      <c r="E191" s="3" t="s">
        <v>136</v>
      </c>
      <c r="F191" s="25" t="s">
        <v>1082</v>
      </c>
      <c r="G191" s="51" t="s">
        <v>1083</v>
      </c>
      <c r="H191" s="25">
        <v>24028264730</v>
      </c>
      <c r="I191" s="3" t="s">
        <v>1084</v>
      </c>
      <c r="J191" s="11" t="s">
        <v>12074</v>
      </c>
    </row>
    <row r="192" spans="1:17">
      <c r="A192" s="118" t="s">
        <v>1085</v>
      </c>
      <c r="B192" s="118" t="s">
        <v>1085</v>
      </c>
      <c r="C192" s="84" t="s">
        <v>35</v>
      </c>
      <c r="D192" s="84" t="s">
        <v>136</v>
      </c>
      <c r="E192" s="84" t="s">
        <v>136</v>
      </c>
      <c r="F192" s="85" t="s">
        <v>1086</v>
      </c>
      <c r="G192" s="93" t="s">
        <v>1087</v>
      </c>
      <c r="H192" s="85">
        <v>19068358682</v>
      </c>
      <c r="I192" s="84" t="s">
        <v>1088</v>
      </c>
      <c r="J192" s="83" t="s">
        <v>12080</v>
      </c>
      <c r="K192" s="87"/>
      <c r="L192" s="87"/>
      <c r="M192" s="87"/>
      <c r="N192" s="92"/>
      <c r="O192" s="92"/>
      <c r="P192" s="87"/>
      <c r="Q192" s="87"/>
    </row>
    <row r="193" spans="1:17" s="376" customFormat="1">
      <c r="A193" s="368" t="s">
        <v>1089</v>
      </c>
      <c r="B193" s="368" t="s">
        <v>1089</v>
      </c>
      <c r="C193" s="368" t="s">
        <v>35</v>
      </c>
      <c r="D193" s="368" t="s">
        <v>136</v>
      </c>
      <c r="E193" s="368" t="s">
        <v>136</v>
      </c>
      <c r="F193" s="369" t="s">
        <v>1090</v>
      </c>
      <c r="G193" s="375" t="s">
        <v>1091</v>
      </c>
      <c r="H193" s="369">
        <v>15610786238</v>
      </c>
      <c r="I193" s="368" t="s">
        <v>54</v>
      </c>
      <c r="J193" s="370" t="s">
        <v>54</v>
      </c>
      <c r="K193" s="371"/>
      <c r="L193" s="371"/>
      <c r="M193" s="371"/>
      <c r="N193" s="372"/>
      <c r="O193" s="372"/>
      <c r="P193" s="371"/>
      <c r="Q193" s="371"/>
    </row>
    <row r="194" spans="1:17">
      <c r="A194" s="118" t="s">
        <v>1092</v>
      </c>
      <c r="B194" s="118" t="s">
        <v>1092</v>
      </c>
      <c r="C194" s="84" t="s">
        <v>35</v>
      </c>
      <c r="D194" s="84" t="s">
        <v>136</v>
      </c>
      <c r="E194" s="84" t="s">
        <v>136</v>
      </c>
      <c r="F194" s="85" t="s">
        <v>1093</v>
      </c>
      <c r="G194" s="93" t="s">
        <v>1094</v>
      </c>
      <c r="H194" s="85">
        <v>35749568702</v>
      </c>
      <c r="I194" s="83" t="s">
        <v>1095</v>
      </c>
      <c r="J194" s="83" t="s">
        <v>12080</v>
      </c>
      <c r="K194" s="87"/>
      <c r="L194" s="87"/>
      <c r="M194" s="87"/>
      <c r="N194" s="92"/>
      <c r="O194" s="92"/>
      <c r="P194" s="87"/>
      <c r="Q194" s="87"/>
    </row>
    <row r="195" spans="1:17" s="376" customFormat="1">
      <c r="A195" s="373" t="s">
        <v>1096</v>
      </c>
      <c r="B195" s="368" t="s">
        <v>1096</v>
      </c>
      <c r="C195" s="368" t="s">
        <v>35</v>
      </c>
      <c r="D195" s="368" t="s">
        <v>136</v>
      </c>
      <c r="E195" s="368" t="s">
        <v>136</v>
      </c>
      <c r="F195" s="369" t="s">
        <v>1097</v>
      </c>
      <c r="G195" s="369" t="s">
        <v>1098</v>
      </c>
      <c r="H195" s="369">
        <v>33875117246</v>
      </c>
      <c r="I195" s="368" t="s">
        <v>54</v>
      </c>
      <c r="J195" s="370" t="s">
        <v>54</v>
      </c>
      <c r="K195" s="371"/>
      <c r="L195" s="371"/>
      <c r="M195" s="371"/>
      <c r="N195" s="372"/>
      <c r="O195" s="372"/>
      <c r="P195" s="371"/>
      <c r="Q195" s="371"/>
    </row>
    <row r="196" spans="1:17" s="254" customFormat="1">
      <c r="A196" s="360" t="s">
        <v>1099</v>
      </c>
      <c r="B196" s="360" t="s">
        <v>1099</v>
      </c>
      <c r="C196" s="360" t="s">
        <v>35</v>
      </c>
      <c r="D196" s="360" t="s">
        <v>136</v>
      </c>
      <c r="E196" s="360" t="s">
        <v>136</v>
      </c>
      <c r="F196" s="364" t="s">
        <v>1100</v>
      </c>
      <c r="G196" s="363" t="s">
        <v>1101</v>
      </c>
      <c r="H196" s="364">
        <v>28735492286</v>
      </c>
      <c r="I196" s="360" t="s">
        <v>54</v>
      </c>
      <c r="J196" s="370" t="s">
        <v>54</v>
      </c>
      <c r="K196" s="366"/>
      <c r="L196" s="366"/>
      <c r="M196" s="366"/>
      <c r="N196" s="367"/>
      <c r="O196" s="367"/>
      <c r="P196" s="366"/>
      <c r="Q196" s="366"/>
    </row>
    <row r="197" spans="1:17">
      <c r="A197" s="118" t="s">
        <v>1102</v>
      </c>
      <c r="B197" s="118" t="s">
        <v>1102</v>
      </c>
      <c r="C197" s="84" t="s">
        <v>35</v>
      </c>
      <c r="D197" s="84" t="s">
        <v>136</v>
      </c>
      <c r="E197" s="84" t="s">
        <v>136</v>
      </c>
      <c r="F197" s="85" t="s">
        <v>1103</v>
      </c>
      <c r="G197" s="85" t="s">
        <v>1104</v>
      </c>
      <c r="H197" s="85">
        <v>42546313910</v>
      </c>
      <c r="I197" s="84" t="s">
        <v>1105</v>
      </c>
      <c r="J197" s="83" t="s">
        <v>12080</v>
      </c>
      <c r="K197" s="87"/>
      <c r="L197" s="87"/>
      <c r="M197" s="87"/>
      <c r="N197" s="92"/>
      <c r="O197" s="92"/>
      <c r="P197" s="87"/>
      <c r="Q197" s="87"/>
    </row>
    <row r="198" spans="1:17">
      <c r="A198" s="84" t="s">
        <v>1106</v>
      </c>
      <c r="B198" s="84" t="s">
        <v>1106</v>
      </c>
      <c r="C198" s="84" t="s">
        <v>35</v>
      </c>
      <c r="D198" s="84" t="s">
        <v>136</v>
      </c>
      <c r="E198" s="84" t="s">
        <v>136</v>
      </c>
      <c r="F198" s="85" t="s">
        <v>907</v>
      </c>
      <c r="G198" s="93" t="s">
        <v>1107</v>
      </c>
      <c r="H198" s="85">
        <v>33025044926</v>
      </c>
      <c r="I198" s="84" t="s">
        <v>1108</v>
      </c>
      <c r="J198" s="83"/>
      <c r="K198" s="87"/>
      <c r="L198" s="87"/>
      <c r="M198" s="87"/>
      <c r="N198" s="92"/>
      <c r="O198" s="92"/>
      <c r="P198" s="87"/>
      <c r="Q198" s="87"/>
    </row>
    <row r="199" spans="1:17">
      <c r="A199" s="84" t="s">
        <v>1109</v>
      </c>
      <c r="B199" s="118" t="s">
        <v>1109</v>
      </c>
      <c r="C199" s="84" t="s">
        <v>35</v>
      </c>
      <c r="D199" s="84" t="s">
        <v>136</v>
      </c>
      <c r="E199" s="84" t="s">
        <v>136</v>
      </c>
      <c r="F199" s="85" t="s">
        <v>1110</v>
      </c>
      <c r="G199" s="93" t="s">
        <v>1111</v>
      </c>
      <c r="H199" s="85">
        <v>3156806846</v>
      </c>
      <c r="I199" s="84" t="s">
        <v>1112</v>
      </c>
      <c r="J199" s="83" t="s">
        <v>12074</v>
      </c>
      <c r="K199" s="87"/>
      <c r="L199" s="87"/>
      <c r="M199" s="87"/>
      <c r="N199" s="92"/>
      <c r="O199" s="92"/>
      <c r="P199" s="87"/>
      <c r="Q199" s="87"/>
    </row>
    <row r="200" spans="1:17" s="352" customFormat="1">
      <c r="A200" s="118" t="s">
        <v>1113</v>
      </c>
      <c r="B200" s="118" t="s">
        <v>1113</v>
      </c>
      <c r="C200" s="84" t="s">
        <v>35</v>
      </c>
      <c r="D200" s="84" t="s">
        <v>136</v>
      </c>
      <c r="E200" s="84" t="s">
        <v>136</v>
      </c>
      <c r="F200" s="85" t="s">
        <v>1114</v>
      </c>
      <c r="G200" s="93" t="s">
        <v>1115</v>
      </c>
      <c r="H200" s="85">
        <v>6614006042</v>
      </c>
      <c r="I200" s="84" t="s">
        <v>1116</v>
      </c>
      <c r="J200" s="83" t="s">
        <v>12091</v>
      </c>
      <c r="K200" s="87"/>
      <c r="L200" s="87"/>
      <c r="M200" s="87"/>
      <c r="N200" s="92"/>
      <c r="O200" s="92"/>
      <c r="P200" s="87"/>
      <c r="Q200" s="87"/>
    </row>
    <row r="201" spans="1:17" s="376" customFormat="1">
      <c r="A201" s="368" t="s">
        <v>1117</v>
      </c>
      <c r="B201" s="368" t="s">
        <v>1117</v>
      </c>
      <c r="C201" s="368" t="s">
        <v>35</v>
      </c>
      <c r="D201" s="368" t="s">
        <v>136</v>
      </c>
      <c r="E201" s="368" t="s">
        <v>136</v>
      </c>
      <c r="F201" s="377" t="s">
        <v>1118</v>
      </c>
      <c r="G201" s="375" t="s">
        <v>1119</v>
      </c>
      <c r="H201" s="369">
        <v>34912176410</v>
      </c>
      <c r="I201" s="368" t="s">
        <v>54</v>
      </c>
      <c r="J201" s="370" t="s">
        <v>54</v>
      </c>
      <c r="K201" s="371"/>
      <c r="L201" s="371"/>
      <c r="M201" s="371"/>
      <c r="N201" s="372"/>
      <c r="O201" s="372"/>
      <c r="P201" s="371"/>
      <c r="Q201" s="371"/>
    </row>
    <row r="202" spans="1:17">
      <c r="A202" s="3" t="s">
        <v>1120</v>
      </c>
      <c r="B202" s="3" t="s">
        <v>1120</v>
      </c>
      <c r="C202" s="3" t="s">
        <v>35</v>
      </c>
      <c r="D202" s="3" t="s">
        <v>136</v>
      </c>
      <c r="E202" s="3" t="s">
        <v>136</v>
      </c>
      <c r="F202" s="25" t="s">
        <v>1121</v>
      </c>
      <c r="G202" s="51" t="s">
        <v>1122</v>
      </c>
      <c r="H202" s="25">
        <v>27697302974</v>
      </c>
      <c r="I202" s="3" t="s">
        <v>23</v>
      </c>
      <c r="J202" s="11" t="s">
        <v>12094</v>
      </c>
    </row>
    <row r="203" spans="1:17">
      <c r="A203" s="118" t="s">
        <v>1123</v>
      </c>
      <c r="B203" s="118" t="s">
        <v>1123</v>
      </c>
      <c r="C203" s="84" t="s">
        <v>35</v>
      </c>
      <c r="D203" s="84" t="s">
        <v>136</v>
      </c>
      <c r="E203" s="84" t="s">
        <v>136</v>
      </c>
      <c r="F203" s="85" t="s">
        <v>1124</v>
      </c>
      <c r="G203" s="93" t="s">
        <v>1125</v>
      </c>
      <c r="H203" s="85">
        <v>20633024702</v>
      </c>
      <c r="I203" s="84" t="s">
        <v>1126</v>
      </c>
      <c r="J203" s="83" t="s">
        <v>12080</v>
      </c>
      <c r="K203" s="87"/>
      <c r="L203" s="87"/>
      <c r="M203" s="87"/>
      <c r="N203" s="92"/>
      <c r="O203" s="92"/>
      <c r="P203" s="87"/>
      <c r="Q203" s="87"/>
    </row>
    <row r="204" spans="1:17" s="254" customFormat="1">
      <c r="A204" s="368" t="s">
        <v>1127</v>
      </c>
      <c r="B204" s="373" t="s">
        <v>1127</v>
      </c>
      <c r="C204" s="368" t="s">
        <v>35</v>
      </c>
      <c r="D204" s="368" t="s">
        <v>136</v>
      </c>
      <c r="E204" s="368" t="s">
        <v>136</v>
      </c>
      <c r="F204" s="369" t="s">
        <v>1128</v>
      </c>
      <c r="G204" s="375" t="s">
        <v>1129</v>
      </c>
      <c r="H204" s="369">
        <v>29874085310</v>
      </c>
      <c r="I204" s="368" t="s">
        <v>54</v>
      </c>
      <c r="J204" s="370" t="s">
        <v>12074</v>
      </c>
      <c r="K204" s="371"/>
      <c r="L204" s="371"/>
      <c r="M204" s="371"/>
      <c r="N204" s="372"/>
      <c r="O204" s="372"/>
      <c r="P204" s="371"/>
      <c r="Q204" s="371"/>
    </row>
    <row r="205" spans="1:17">
      <c r="A205" s="118" t="s">
        <v>1130</v>
      </c>
      <c r="B205" s="84" t="s">
        <v>1130</v>
      </c>
      <c r="C205" s="84" t="s">
        <v>35</v>
      </c>
      <c r="D205" s="84" t="s">
        <v>136</v>
      </c>
      <c r="E205" s="84" t="s">
        <v>136</v>
      </c>
      <c r="F205" s="85" t="s">
        <v>1131</v>
      </c>
      <c r="G205" s="93" t="s">
        <v>1132</v>
      </c>
      <c r="H205" s="85">
        <v>17851580606</v>
      </c>
      <c r="I205" s="83" t="s">
        <v>1133</v>
      </c>
      <c r="J205" s="83" t="s">
        <v>12074</v>
      </c>
      <c r="K205" s="87"/>
      <c r="L205" s="87"/>
      <c r="M205" s="87"/>
      <c r="N205" s="92"/>
      <c r="O205" s="92"/>
      <c r="P205" s="87"/>
      <c r="Q205" s="87"/>
    </row>
    <row r="206" spans="1:17">
      <c r="A206" s="118" t="s">
        <v>1134</v>
      </c>
      <c r="B206" s="118" t="s">
        <v>1134</v>
      </c>
      <c r="C206" s="84" t="s">
        <v>35</v>
      </c>
      <c r="D206" s="84" t="s">
        <v>136</v>
      </c>
      <c r="E206" s="84" t="s">
        <v>136</v>
      </c>
      <c r="F206" s="85" t="s">
        <v>1135</v>
      </c>
      <c r="G206" s="93" t="s">
        <v>1136</v>
      </c>
      <c r="H206" s="85">
        <v>8655496382</v>
      </c>
      <c r="I206" s="84" t="s">
        <v>1137</v>
      </c>
      <c r="J206" s="83" t="s">
        <v>12080</v>
      </c>
      <c r="K206" s="87"/>
      <c r="L206" s="87"/>
      <c r="M206" s="87"/>
      <c r="N206" s="92"/>
      <c r="O206" s="92"/>
      <c r="P206" s="87"/>
      <c r="Q206" s="87"/>
    </row>
    <row r="207" spans="1:17">
      <c r="A207" s="3" t="s">
        <v>1138</v>
      </c>
      <c r="B207" s="3" t="s">
        <v>1138</v>
      </c>
      <c r="C207" s="3" t="s">
        <v>35</v>
      </c>
      <c r="D207" s="3" t="s">
        <v>136</v>
      </c>
      <c r="E207" s="3" t="s">
        <v>136</v>
      </c>
      <c r="F207" s="25" t="s">
        <v>1139</v>
      </c>
      <c r="G207" s="51" t="s">
        <v>1140</v>
      </c>
      <c r="H207" s="25">
        <v>36404432318</v>
      </c>
      <c r="I207" s="3" t="s">
        <v>23</v>
      </c>
      <c r="J207" s="11" t="s">
        <v>12094</v>
      </c>
    </row>
    <row r="208" spans="1:17">
      <c r="A208" s="84" t="s">
        <v>1141</v>
      </c>
      <c r="B208" s="84" t="s">
        <v>1141</v>
      </c>
      <c r="C208" s="84" t="s">
        <v>35</v>
      </c>
      <c r="D208" s="84" t="s">
        <v>136</v>
      </c>
      <c r="E208" s="84" t="s">
        <v>136</v>
      </c>
      <c r="F208" s="85" t="s">
        <v>1142</v>
      </c>
      <c r="G208" s="179" t="s">
        <v>1143</v>
      </c>
      <c r="H208" s="85">
        <v>2419408766</v>
      </c>
      <c r="I208" s="84" t="s">
        <v>729</v>
      </c>
      <c r="J208" s="83" t="s">
        <v>12080</v>
      </c>
      <c r="K208" s="87"/>
      <c r="L208" s="87"/>
      <c r="M208" s="87"/>
      <c r="N208" s="92"/>
      <c r="O208" s="92"/>
      <c r="P208" s="87"/>
      <c r="Q208" s="87"/>
    </row>
    <row r="209" spans="1:17">
      <c r="A209" s="118" t="s">
        <v>150</v>
      </c>
      <c r="B209" s="118" t="s">
        <v>150</v>
      </c>
      <c r="C209" s="84" t="s">
        <v>35</v>
      </c>
      <c r="D209" s="84" t="s">
        <v>136</v>
      </c>
      <c r="E209" s="84" t="s">
        <v>136</v>
      </c>
      <c r="F209" s="85" t="s">
        <v>151</v>
      </c>
      <c r="G209" s="93" t="s">
        <v>152</v>
      </c>
      <c r="H209" s="85">
        <v>26205047066</v>
      </c>
      <c r="I209" s="84" t="s">
        <v>153</v>
      </c>
      <c r="J209" s="83" t="s">
        <v>12073</v>
      </c>
      <c r="K209" s="87"/>
      <c r="L209" s="87"/>
      <c r="M209" s="87"/>
      <c r="N209" s="92"/>
      <c r="O209" s="92"/>
      <c r="P209" s="87"/>
      <c r="Q209" s="87"/>
    </row>
    <row r="210" spans="1:17">
      <c r="A210" s="118" t="s">
        <v>1144</v>
      </c>
      <c r="B210" s="118" t="s">
        <v>1144</v>
      </c>
      <c r="C210" s="84" t="s">
        <v>35</v>
      </c>
      <c r="D210" s="84" t="s">
        <v>136</v>
      </c>
      <c r="E210" s="84" t="s">
        <v>136</v>
      </c>
      <c r="F210" s="85" t="s">
        <v>1145</v>
      </c>
      <c r="G210" s="93" t="s">
        <v>1146</v>
      </c>
      <c r="H210" s="85">
        <v>13434003902</v>
      </c>
      <c r="I210" s="84" t="s">
        <v>1147</v>
      </c>
      <c r="J210" s="83" t="s">
        <v>12094</v>
      </c>
      <c r="K210" s="87"/>
      <c r="L210" s="87"/>
      <c r="M210" s="87"/>
      <c r="N210" s="92"/>
      <c r="O210" s="92"/>
      <c r="P210" s="87"/>
      <c r="Q210" s="87"/>
    </row>
    <row r="211" spans="1:17">
      <c r="A211" s="118" t="s">
        <v>1148</v>
      </c>
      <c r="B211" s="118" t="s">
        <v>1148</v>
      </c>
      <c r="C211" s="84" t="s">
        <v>35</v>
      </c>
      <c r="D211" s="84" t="s">
        <v>136</v>
      </c>
      <c r="E211" s="84" t="s">
        <v>136</v>
      </c>
      <c r="F211" s="85" t="s">
        <v>1149</v>
      </c>
      <c r="G211" s="93" t="s">
        <v>1150</v>
      </c>
      <c r="H211" s="85">
        <v>21227422142</v>
      </c>
      <c r="I211" s="84" t="s">
        <v>933</v>
      </c>
      <c r="J211" s="83" t="s">
        <v>12080</v>
      </c>
      <c r="K211" s="87"/>
      <c r="L211" s="87"/>
      <c r="M211" s="87"/>
      <c r="N211" s="92"/>
      <c r="O211" s="92"/>
      <c r="P211" s="87"/>
      <c r="Q211" s="87"/>
    </row>
    <row r="212" spans="1:17">
      <c r="A212" s="118" t="s">
        <v>1151</v>
      </c>
      <c r="B212" s="118" t="s">
        <v>1151</v>
      </c>
      <c r="C212" s="84" t="s">
        <v>35</v>
      </c>
      <c r="D212" s="84" t="s">
        <v>136</v>
      </c>
      <c r="E212" s="84" t="s">
        <v>136</v>
      </c>
      <c r="F212" s="85" t="s">
        <v>1152</v>
      </c>
      <c r="G212" s="93" t="s">
        <v>1153</v>
      </c>
      <c r="H212" s="85">
        <v>21655724222</v>
      </c>
      <c r="I212" s="84" t="s">
        <v>1154</v>
      </c>
      <c r="J212" s="83" t="s">
        <v>802</v>
      </c>
      <c r="K212" s="87"/>
      <c r="L212" s="87"/>
      <c r="M212" s="87"/>
      <c r="N212" s="92"/>
      <c r="O212" s="92"/>
      <c r="P212" s="87"/>
      <c r="Q212" s="87"/>
    </row>
    <row r="213" spans="1:17">
      <c r="A213" s="118" t="s">
        <v>1155</v>
      </c>
      <c r="B213" s="118" t="s">
        <v>1155</v>
      </c>
      <c r="C213" s="84" t="s">
        <v>35</v>
      </c>
      <c r="D213" s="84" t="s">
        <v>136</v>
      </c>
      <c r="E213" s="84" t="s">
        <v>136</v>
      </c>
      <c r="F213" s="85" t="s">
        <v>1156</v>
      </c>
      <c r="G213" s="93" t="s">
        <v>1157</v>
      </c>
      <c r="H213" s="85">
        <v>17302159550</v>
      </c>
      <c r="I213" s="84" t="s">
        <v>1158</v>
      </c>
      <c r="J213" s="83" t="s">
        <v>12080</v>
      </c>
      <c r="K213" s="87"/>
      <c r="L213" s="87"/>
      <c r="M213" s="87"/>
      <c r="N213" s="92"/>
      <c r="O213" s="92"/>
      <c r="P213" s="87"/>
      <c r="Q213" s="87"/>
    </row>
    <row r="214" spans="1:17">
      <c r="A214" s="118" t="s">
        <v>1159</v>
      </c>
      <c r="B214" s="118" t="s">
        <v>1159</v>
      </c>
      <c r="C214" s="84" t="s">
        <v>35</v>
      </c>
      <c r="D214" s="84" t="s">
        <v>136</v>
      </c>
      <c r="E214" s="84" t="s">
        <v>136</v>
      </c>
      <c r="F214" s="85" t="s">
        <v>1156</v>
      </c>
      <c r="G214" s="93" t="s">
        <v>1160</v>
      </c>
      <c r="H214" s="85">
        <v>15674798270</v>
      </c>
      <c r="I214" s="84" t="s">
        <v>1161</v>
      </c>
      <c r="J214" s="83" t="s">
        <v>12074</v>
      </c>
      <c r="K214" s="87"/>
      <c r="L214" s="87"/>
      <c r="M214" s="87"/>
      <c r="N214" s="92"/>
      <c r="O214" s="92"/>
      <c r="P214" s="87"/>
      <c r="Q214" s="87"/>
    </row>
    <row r="215" spans="1:17">
      <c r="A215" s="84" t="s">
        <v>1162</v>
      </c>
      <c r="B215" s="84" t="s">
        <v>1162</v>
      </c>
      <c r="C215" s="84" t="s">
        <v>35</v>
      </c>
      <c r="D215" s="84" t="s">
        <v>136</v>
      </c>
      <c r="E215" s="84" t="s">
        <v>136</v>
      </c>
      <c r="F215" s="85" t="s">
        <v>1163</v>
      </c>
      <c r="G215" s="93" t="s">
        <v>1164</v>
      </c>
      <c r="H215" s="85">
        <v>42340381886</v>
      </c>
      <c r="I215" s="84" t="s">
        <v>1165</v>
      </c>
      <c r="J215" s="83" t="s">
        <v>12072</v>
      </c>
      <c r="K215" s="87"/>
      <c r="L215" s="87"/>
      <c r="M215" s="87"/>
      <c r="N215" s="92"/>
      <c r="O215" s="92"/>
      <c r="P215" s="87"/>
      <c r="Q215" s="87"/>
    </row>
    <row r="216" spans="1:17">
      <c r="A216" s="118" t="s">
        <v>1166</v>
      </c>
      <c r="B216" s="118" t="s">
        <v>1166</v>
      </c>
      <c r="C216" s="84" t="s">
        <v>35</v>
      </c>
      <c r="D216" s="84" t="s">
        <v>136</v>
      </c>
      <c r="E216" s="84" t="s">
        <v>136</v>
      </c>
      <c r="F216" s="85" t="s">
        <v>1167</v>
      </c>
      <c r="G216" s="93" t="s">
        <v>1168</v>
      </c>
      <c r="H216" s="85">
        <v>10844958746</v>
      </c>
      <c r="I216" s="84" t="s">
        <v>1169</v>
      </c>
      <c r="J216" s="83" t="s">
        <v>12072</v>
      </c>
      <c r="K216" s="87"/>
      <c r="L216" s="87"/>
      <c r="M216" s="87"/>
      <c r="N216" s="92"/>
      <c r="O216" s="92"/>
      <c r="P216" s="87"/>
      <c r="Q216" s="87"/>
    </row>
    <row r="217" spans="1:17">
      <c r="A217" s="118" t="s">
        <v>154</v>
      </c>
      <c r="B217" s="118" t="s">
        <v>154</v>
      </c>
      <c r="C217" s="84" t="s">
        <v>35</v>
      </c>
      <c r="D217" s="84" t="s">
        <v>136</v>
      </c>
      <c r="E217" s="84" t="s">
        <v>136</v>
      </c>
      <c r="F217" s="85" t="s">
        <v>155</v>
      </c>
      <c r="G217" s="93" t="s">
        <v>156</v>
      </c>
      <c r="H217" s="85">
        <v>6674472218</v>
      </c>
      <c r="I217" s="84" t="s">
        <v>4959</v>
      </c>
      <c r="J217" s="83" t="s">
        <v>12073</v>
      </c>
      <c r="K217" s="87"/>
      <c r="L217" s="87"/>
      <c r="M217" s="87"/>
      <c r="N217" s="92"/>
      <c r="O217" s="92"/>
      <c r="P217" s="87"/>
      <c r="Q217" s="87"/>
    </row>
    <row r="218" spans="1:17">
      <c r="A218" s="118" t="s">
        <v>157</v>
      </c>
      <c r="B218" s="84" t="s">
        <v>157</v>
      </c>
      <c r="C218" s="84" t="s">
        <v>35</v>
      </c>
      <c r="D218" s="84" t="s">
        <v>136</v>
      </c>
      <c r="E218" s="84" t="s">
        <v>136</v>
      </c>
      <c r="F218" s="85" t="s">
        <v>158</v>
      </c>
      <c r="G218" s="93" t="s">
        <v>159</v>
      </c>
      <c r="H218" s="85">
        <v>14697075134</v>
      </c>
      <c r="I218" s="84" t="s">
        <v>160</v>
      </c>
      <c r="J218" s="83" t="s">
        <v>802</v>
      </c>
      <c r="K218" s="87"/>
      <c r="L218" s="87"/>
      <c r="M218" s="87"/>
      <c r="N218" s="92"/>
      <c r="O218" s="92"/>
      <c r="P218" s="87"/>
      <c r="Q218" s="87"/>
    </row>
    <row r="219" spans="1:17">
      <c r="A219" s="3" t="s">
        <v>1170</v>
      </c>
      <c r="B219" s="3" t="s">
        <v>1170</v>
      </c>
      <c r="C219" s="3" t="s">
        <v>35</v>
      </c>
      <c r="D219" s="3" t="s">
        <v>136</v>
      </c>
      <c r="E219" s="3" t="s">
        <v>136</v>
      </c>
      <c r="F219" s="25" t="s">
        <v>1171</v>
      </c>
      <c r="G219" s="51" t="s">
        <v>1172</v>
      </c>
      <c r="H219" s="25">
        <v>3339698366</v>
      </c>
      <c r="I219" s="3" t="s">
        <v>23</v>
      </c>
      <c r="J219" s="11" t="s">
        <v>12094</v>
      </c>
    </row>
    <row r="220" spans="1:17">
      <c r="A220" s="118" t="s">
        <v>1173</v>
      </c>
      <c r="B220" s="118" t="s">
        <v>1173</v>
      </c>
      <c r="C220" s="84" t="s">
        <v>35</v>
      </c>
      <c r="D220" s="84" t="s">
        <v>136</v>
      </c>
      <c r="E220" s="84" t="s">
        <v>136</v>
      </c>
      <c r="F220" s="85" t="s">
        <v>1174</v>
      </c>
      <c r="G220" s="93" t="s">
        <v>1175</v>
      </c>
      <c r="H220" s="85">
        <v>24986589374</v>
      </c>
      <c r="I220" s="83" t="s">
        <v>1176</v>
      </c>
      <c r="J220" s="83" t="s">
        <v>12080</v>
      </c>
      <c r="K220" s="87"/>
      <c r="L220" s="87"/>
      <c r="M220" s="87"/>
      <c r="N220" s="92"/>
      <c r="O220" s="92"/>
      <c r="P220" s="87"/>
      <c r="Q220" s="87"/>
    </row>
    <row r="221" spans="1:17">
      <c r="A221" s="3" t="s">
        <v>1177</v>
      </c>
      <c r="B221" s="3" t="s">
        <v>1177</v>
      </c>
      <c r="C221" s="3" t="s">
        <v>35</v>
      </c>
      <c r="D221" s="3" t="s">
        <v>136</v>
      </c>
      <c r="E221" s="3" t="s">
        <v>136</v>
      </c>
      <c r="F221" s="28" t="s">
        <v>1178</v>
      </c>
      <c r="G221" s="51" t="s">
        <v>1179</v>
      </c>
      <c r="H221" s="25">
        <v>2260441370</v>
      </c>
      <c r="I221" s="3" t="s">
        <v>23</v>
      </c>
      <c r="J221" s="11" t="s">
        <v>12094</v>
      </c>
    </row>
    <row r="222" spans="1:17">
      <c r="A222" s="84" t="s">
        <v>1180</v>
      </c>
      <c r="B222" s="84" t="s">
        <v>1180</v>
      </c>
      <c r="C222" s="84" t="s">
        <v>35</v>
      </c>
      <c r="D222" s="84" t="s">
        <v>136</v>
      </c>
      <c r="E222" s="84" t="s">
        <v>136</v>
      </c>
      <c r="F222" s="85" t="s">
        <v>1181</v>
      </c>
      <c r="G222" s="179" t="s">
        <v>1182</v>
      </c>
      <c r="H222" s="85">
        <v>20028362942</v>
      </c>
      <c r="I222" s="84" t="s">
        <v>729</v>
      </c>
      <c r="J222" s="83" t="s">
        <v>12080</v>
      </c>
      <c r="K222" s="87"/>
      <c r="L222" s="87"/>
      <c r="M222" s="87"/>
      <c r="N222" s="92"/>
      <c r="O222" s="92"/>
      <c r="P222" s="87"/>
      <c r="Q222" s="87"/>
    </row>
    <row r="223" spans="1:17">
      <c r="A223" s="118" t="s">
        <v>1183</v>
      </c>
      <c r="B223" s="118" t="s">
        <v>1183</v>
      </c>
      <c r="C223" s="84" t="s">
        <v>35</v>
      </c>
      <c r="D223" s="84" t="s">
        <v>136</v>
      </c>
      <c r="E223" s="89" t="s">
        <v>136</v>
      </c>
      <c r="F223" s="85" t="s">
        <v>1184</v>
      </c>
      <c r="G223" s="256" t="s">
        <v>1185</v>
      </c>
      <c r="H223" s="85">
        <v>41382057242</v>
      </c>
      <c r="I223" s="84" t="s">
        <v>1186</v>
      </c>
      <c r="J223" s="83" t="s">
        <v>12080</v>
      </c>
      <c r="K223" s="91">
        <v>45488</v>
      </c>
      <c r="L223" s="87"/>
      <c r="M223" s="87"/>
      <c r="N223" s="92"/>
      <c r="O223" s="92"/>
      <c r="P223" s="87"/>
      <c r="Q223" s="87"/>
    </row>
    <row r="224" spans="1:17">
      <c r="A224" s="181" t="s">
        <v>1187</v>
      </c>
      <c r="B224" s="181" t="s">
        <v>1187</v>
      </c>
      <c r="C224" s="4" t="s">
        <v>35</v>
      </c>
      <c r="D224" s="4" t="s">
        <v>136</v>
      </c>
      <c r="E224" s="4" t="s">
        <v>136</v>
      </c>
      <c r="F224" s="27" t="s">
        <v>1188</v>
      </c>
      <c r="G224" s="27" t="s">
        <v>1189</v>
      </c>
      <c r="H224" s="27">
        <v>11321233598</v>
      </c>
      <c r="I224" s="4" t="s">
        <v>23</v>
      </c>
      <c r="J224" s="12" t="s">
        <v>12074</v>
      </c>
      <c r="K224" s="39"/>
      <c r="L224" s="39"/>
      <c r="M224" s="39"/>
      <c r="N224" s="154"/>
      <c r="O224" s="154"/>
      <c r="P224" s="39"/>
      <c r="Q224" s="39"/>
    </row>
    <row r="225" spans="1:17">
      <c r="A225" s="118" t="s">
        <v>1190</v>
      </c>
      <c r="B225" s="84" t="s">
        <v>1190</v>
      </c>
      <c r="C225" s="84" t="s">
        <v>35</v>
      </c>
      <c r="D225" s="84" t="s">
        <v>136</v>
      </c>
      <c r="E225" s="84" t="s">
        <v>136</v>
      </c>
      <c r="F225" s="85" t="s">
        <v>1191</v>
      </c>
      <c r="G225" s="85" t="s">
        <v>1192</v>
      </c>
      <c r="H225" s="85">
        <v>14284076222</v>
      </c>
      <c r="I225" s="84" t="s">
        <v>1193</v>
      </c>
      <c r="J225" s="83" t="s">
        <v>12095</v>
      </c>
      <c r="K225" s="87"/>
      <c r="L225" s="87"/>
      <c r="M225" s="87"/>
      <c r="N225" s="92"/>
      <c r="O225" s="92"/>
      <c r="P225" s="87"/>
      <c r="Q225" s="87"/>
    </row>
    <row r="226" spans="1:17">
      <c r="A226" s="3" t="s">
        <v>1194</v>
      </c>
      <c r="B226" s="3" t="s">
        <v>1194</v>
      </c>
      <c r="C226" s="3" t="s">
        <v>35</v>
      </c>
      <c r="D226" s="3" t="s">
        <v>136</v>
      </c>
      <c r="E226" s="3" t="s">
        <v>136</v>
      </c>
      <c r="F226" s="25" t="s">
        <v>1195</v>
      </c>
      <c r="G226" s="51" t="s">
        <v>1196</v>
      </c>
      <c r="H226" s="25">
        <v>3813163454</v>
      </c>
      <c r="I226" s="3" t="s">
        <v>23</v>
      </c>
      <c r="J226" s="11" t="s">
        <v>12094</v>
      </c>
    </row>
    <row r="227" spans="1:17">
      <c r="A227" s="118" t="s">
        <v>1197</v>
      </c>
      <c r="B227" s="118" t="s">
        <v>1197</v>
      </c>
      <c r="C227" s="84" t="s">
        <v>35</v>
      </c>
      <c r="D227" s="84" t="s">
        <v>136</v>
      </c>
      <c r="E227" s="84" t="s">
        <v>136</v>
      </c>
      <c r="F227" s="85" t="s">
        <v>1198</v>
      </c>
      <c r="G227" s="93" t="s">
        <v>1199</v>
      </c>
      <c r="H227" s="85">
        <v>19478941886</v>
      </c>
      <c r="I227" s="84" t="s">
        <v>1200</v>
      </c>
      <c r="J227" s="83" t="s">
        <v>12080</v>
      </c>
      <c r="K227" s="87"/>
      <c r="L227" s="87"/>
      <c r="M227" s="87"/>
      <c r="N227" s="92"/>
      <c r="O227" s="92"/>
      <c r="P227" s="87"/>
      <c r="Q227" s="87"/>
    </row>
    <row r="228" spans="1:17">
      <c r="A228" s="84" t="s">
        <v>1201</v>
      </c>
      <c r="B228" s="84" t="s">
        <v>1201</v>
      </c>
      <c r="C228" s="84" t="s">
        <v>35</v>
      </c>
      <c r="D228" s="84" t="s">
        <v>136</v>
      </c>
      <c r="E228" s="84" t="s">
        <v>136</v>
      </c>
      <c r="F228" s="85" t="s">
        <v>1202</v>
      </c>
      <c r="G228" s="179" t="s">
        <v>1203</v>
      </c>
      <c r="H228" s="85">
        <v>32674927898</v>
      </c>
      <c r="I228" s="84" t="s">
        <v>1204</v>
      </c>
      <c r="J228" s="83" t="s">
        <v>12074</v>
      </c>
      <c r="K228" s="87"/>
      <c r="L228" s="87"/>
      <c r="M228" s="87"/>
      <c r="N228" s="92"/>
      <c r="O228" s="92"/>
      <c r="P228" s="87"/>
      <c r="Q228" s="87"/>
    </row>
    <row r="229" spans="1:17">
      <c r="A229" s="118" t="s">
        <v>1205</v>
      </c>
      <c r="B229" s="118" t="s">
        <v>1205</v>
      </c>
      <c r="C229" s="84" t="s">
        <v>35</v>
      </c>
      <c r="D229" s="84" t="s">
        <v>136</v>
      </c>
      <c r="E229" s="84" t="s">
        <v>136</v>
      </c>
      <c r="F229" s="85" t="s">
        <v>1206</v>
      </c>
      <c r="G229" s="93" t="s">
        <v>1207</v>
      </c>
      <c r="H229" s="85">
        <v>18637640894</v>
      </c>
      <c r="I229" s="84" t="s">
        <v>1208</v>
      </c>
      <c r="J229" s="83" t="s">
        <v>12080</v>
      </c>
      <c r="K229" s="87"/>
      <c r="L229" s="87"/>
      <c r="M229" s="87"/>
      <c r="N229" s="92"/>
      <c r="O229" s="92"/>
      <c r="P229" s="87"/>
      <c r="Q229" s="87"/>
    </row>
    <row r="230" spans="1:17">
      <c r="A230" s="3" t="s">
        <v>1209</v>
      </c>
      <c r="B230" s="3" t="s">
        <v>1209</v>
      </c>
      <c r="C230" s="3" t="s">
        <v>35</v>
      </c>
      <c r="D230" s="3" t="s">
        <v>136</v>
      </c>
      <c r="E230" s="3" t="s">
        <v>136</v>
      </c>
      <c r="F230" s="25" t="s">
        <v>1210</v>
      </c>
      <c r="G230" s="51" t="s">
        <v>1211</v>
      </c>
      <c r="H230" s="25">
        <v>3460630718</v>
      </c>
      <c r="I230" s="3" t="s">
        <v>23</v>
      </c>
      <c r="J230" s="11" t="s">
        <v>12074</v>
      </c>
    </row>
    <row r="231" spans="1:17">
      <c r="A231" s="118" t="s">
        <v>1212</v>
      </c>
      <c r="B231" s="84" t="s">
        <v>1212</v>
      </c>
      <c r="C231" s="84" t="s">
        <v>35</v>
      </c>
      <c r="D231" s="84" t="s">
        <v>136</v>
      </c>
      <c r="E231" s="84" t="s">
        <v>136</v>
      </c>
      <c r="F231" s="85" t="s">
        <v>1213</v>
      </c>
      <c r="G231" s="93" t="s">
        <v>1214</v>
      </c>
      <c r="H231" s="85">
        <v>26498243774</v>
      </c>
      <c r="I231" s="84" t="s">
        <v>1001</v>
      </c>
      <c r="J231" s="83" t="s">
        <v>12074</v>
      </c>
      <c r="K231" s="87"/>
      <c r="L231" s="87"/>
      <c r="M231" s="87"/>
      <c r="N231" s="92"/>
      <c r="O231" s="92"/>
      <c r="P231" s="87"/>
      <c r="Q231" s="87"/>
    </row>
    <row r="232" spans="1:17">
      <c r="A232" s="3" t="s">
        <v>1215</v>
      </c>
      <c r="B232" s="3" t="s">
        <v>1215</v>
      </c>
      <c r="C232" s="3" t="s">
        <v>35</v>
      </c>
      <c r="D232" s="3" t="s">
        <v>136</v>
      </c>
      <c r="E232" s="3" t="s">
        <v>136</v>
      </c>
      <c r="F232" s="25" t="s">
        <v>1216</v>
      </c>
      <c r="G232" s="51" t="s">
        <v>1217</v>
      </c>
      <c r="H232" s="25">
        <v>15185843390</v>
      </c>
      <c r="I232" s="3" t="s">
        <v>23</v>
      </c>
      <c r="J232" s="11" t="s">
        <v>12094</v>
      </c>
    </row>
    <row r="233" spans="1:17">
      <c r="A233" s="118" t="s">
        <v>1218</v>
      </c>
      <c r="B233" s="118" t="s">
        <v>1218</v>
      </c>
      <c r="C233" s="84" t="s">
        <v>35</v>
      </c>
      <c r="D233" s="84" t="s">
        <v>136</v>
      </c>
      <c r="E233" s="84" t="s">
        <v>136</v>
      </c>
      <c r="F233" s="85" t="s">
        <v>1219</v>
      </c>
      <c r="G233" s="93" t="s">
        <v>1220</v>
      </c>
      <c r="H233" s="85">
        <v>10832278718</v>
      </c>
      <c r="I233" s="84" t="s">
        <v>938</v>
      </c>
      <c r="J233" s="83" t="s">
        <v>12080</v>
      </c>
      <c r="K233" s="87"/>
      <c r="L233" s="87"/>
      <c r="M233" s="87"/>
      <c r="N233" s="92"/>
      <c r="O233" s="92"/>
      <c r="P233" s="87"/>
      <c r="Q233" s="87"/>
    </row>
    <row r="234" spans="1:17">
      <c r="A234" s="118" t="s">
        <v>1221</v>
      </c>
      <c r="B234" s="118" t="s">
        <v>1221</v>
      </c>
      <c r="C234" s="84" t="s">
        <v>35</v>
      </c>
      <c r="D234" s="84" t="s">
        <v>136</v>
      </c>
      <c r="E234" s="84" t="s">
        <v>136</v>
      </c>
      <c r="F234" s="85" t="s">
        <v>1222</v>
      </c>
      <c r="G234" s="93" t="s">
        <v>1223</v>
      </c>
      <c r="H234" s="85">
        <v>42632448446</v>
      </c>
      <c r="I234" s="84" t="s">
        <v>1224</v>
      </c>
      <c r="J234" s="83" t="s">
        <v>12091</v>
      </c>
      <c r="K234" s="87"/>
      <c r="L234" s="87"/>
      <c r="M234" s="87"/>
      <c r="N234" s="92"/>
      <c r="O234" s="92"/>
      <c r="P234" s="87"/>
      <c r="Q234" s="87"/>
    </row>
    <row r="235" spans="1:17" ht="15" customHeight="1">
      <c r="A235" s="118" t="s">
        <v>1225</v>
      </c>
      <c r="B235" s="118" t="s">
        <v>1225</v>
      </c>
      <c r="C235" s="84" t="s">
        <v>35</v>
      </c>
      <c r="D235" s="84" t="s">
        <v>136</v>
      </c>
      <c r="E235" s="84" t="s">
        <v>136</v>
      </c>
      <c r="F235" s="85" t="s">
        <v>1226</v>
      </c>
      <c r="G235" s="93" t="s">
        <v>1227</v>
      </c>
      <c r="H235" s="85">
        <v>11028036890</v>
      </c>
      <c r="I235" s="84" t="s">
        <v>1228</v>
      </c>
      <c r="J235" s="83" t="s">
        <v>12080</v>
      </c>
      <c r="K235" s="87"/>
      <c r="L235" s="87"/>
      <c r="M235" s="87"/>
      <c r="N235" s="92"/>
      <c r="O235" s="92"/>
      <c r="P235" s="87"/>
      <c r="Q235" s="87"/>
    </row>
    <row r="236" spans="1:17">
      <c r="A236" s="118" t="s">
        <v>1229</v>
      </c>
      <c r="B236" s="118" t="s">
        <v>1229</v>
      </c>
      <c r="C236" s="84" t="s">
        <v>35</v>
      </c>
      <c r="D236" s="84" t="s">
        <v>136</v>
      </c>
      <c r="E236" s="84" t="s">
        <v>136</v>
      </c>
      <c r="F236" s="85" t="s">
        <v>1230</v>
      </c>
      <c r="G236" s="93" t="s">
        <v>1231</v>
      </c>
      <c r="H236" s="85">
        <v>33028590782</v>
      </c>
      <c r="I236" s="84" t="s">
        <v>1232</v>
      </c>
      <c r="J236" s="83" t="s">
        <v>12080</v>
      </c>
      <c r="K236" s="87"/>
      <c r="L236" s="87"/>
      <c r="M236" s="87"/>
      <c r="N236" s="92"/>
      <c r="O236" s="92"/>
      <c r="P236" s="87"/>
      <c r="Q236" s="87"/>
    </row>
    <row r="237" spans="1:17">
      <c r="A237" s="118" t="s">
        <v>1233</v>
      </c>
      <c r="B237" s="118" t="s">
        <v>1233</v>
      </c>
      <c r="C237" s="84" t="s">
        <v>35</v>
      </c>
      <c r="D237" s="84" t="s">
        <v>136</v>
      </c>
      <c r="E237" s="84" t="s">
        <v>136</v>
      </c>
      <c r="F237" s="85" t="s">
        <v>1234</v>
      </c>
      <c r="G237" s="93" t="s">
        <v>1235</v>
      </c>
      <c r="H237" s="85">
        <v>37028492570</v>
      </c>
      <c r="I237" s="84" t="s">
        <v>1236</v>
      </c>
      <c r="J237" s="83" t="s">
        <v>12094</v>
      </c>
      <c r="K237" s="87"/>
      <c r="L237" s="87"/>
      <c r="M237" s="87"/>
      <c r="N237" s="92"/>
      <c r="O237" s="92"/>
      <c r="P237" s="87"/>
      <c r="Q237" s="87"/>
    </row>
    <row r="238" spans="1:17">
      <c r="A238" s="181" t="s">
        <v>1237</v>
      </c>
      <c r="B238" s="181" t="s">
        <v>1237</v>
      </c>
      <c r="C238" s="4" t="s">
        <v>35</v>
      </c>
      <c r="D238" s="4" t="s">
        <v>136</v>
      </c>
      <c r="E238" s="4" t="s">
        <v>136</v>
      </c>
      <c r="F238" s="27" t="s">
        <v>1238</v>
      </c>
      <c r="G238" s="52" t="s">
        <v>1239</v>
      </c>
      <c r="H238" s="27">
        <v>36162567614</v>
      </c>
      <c r="I238" s="344" t="s">
        <v>23</v>
      </c>
      <c r="J238" s="12" t="s">
        <v>12080</v>
      </c>
      <c r="K238" s="39"/>
      <c r="L238" s="39"/>
      <c r="M238" s="39"/>
      <c r="N238" s="154"/>
      <c r="O238" s="154"/>
      <c r="P238" s="39"/>
      <c r="Q238" s="39"/>
    </row>
    <row r="239" spans="1:17">
      <c r="A239" s="84" t="s">
        <v>1240</v>
      </c>
      <c r="B239" s="84" t="s">
        <v>1240</v>
      </c>
      <c r="C239" s="84" t="s">
        <v>35</v>
      </c>
      <c r="D239" s="84" t="s">
        <v>136</v>
      </c>
      <c r="E239" s="84" t="s">
        <v>136</v>
      </c>
      <c r="F239" s="85" t="s">
        <v>1241</v>
      </c>
      <c r="G239" s="93" t="s">
        <v>1242</v>
      </c>
      <c r="H239" s="85">
        <v>35201827262</v>
      </c>
      <c r="I239" s="83" t="s">
        <v>1095</v>
      </c>
      <c r="J239" s="83" t="s">
        <v>12094</v>
      </c>
      <c r="K239" s="87"/>
      <c r="L239" s="87"/>
      <c r="M239" s="87"/>
      <c r="N239" s="92"/>
      <c r="O239" s="92"/>
      <c r="P239" s="87"/>
      <c r="Q239" s="87"/>
    </row>
    <row r="240" spans="1:17">
      <c r="A240" s="84" t="s">
        <v>1243</v>
      </c>
      <c r="B240" s="84" t="s">
        <v>1243</v>
      </c>
      <c r="C240" s="84" t="s">
        <v>35</v>
      </c>
      <c r="D240" s="84" t="s">
        <v>136</v>
      </c>
      <c r="E240" s="84" t="s">
        <v>136</v>
      </c>
      <c r="F240" s="85" t="s">
        <v>1244</v>
      </c>
      <c r="G240" s="179" t="s">
        <v>1245</v>
      </c>
      <c r="H240" s="85">
        <v>16873857470</v>
      </c>
      <c r="I240" s="84" t="s">
        <v>12098</v>
      </c>
      <c r="J240" s="83" t="s">
        <v>12080</v>
      </c>
      <c r="K240" s="87"/>
      <c r="L240" s="87"/>
      <c r="M240" s="87"/>
      <c r="N240" s="92"/>
      <c r="O240" s="92"/>
      <c r="P240" s="87"/>
      <c r="Q240" s="87"/>
    </row>
    <row r="241" spans="1:17">
      <c r="A241" s="118" t="s">
        <v>1247</v>
      </c>
      <c r="B241" s="118" t="s">
        <v>1247</v>
      </c>
      <c r="C241" s="84" t="s">
        <v>35</v>
      </c>
      <c r="D241" s="84" t="s">
        <v>136</v>
      </c>
      <c r="E241" s="84" t="s">
        <v>136</v>
      </c>
      <c r="F241" s="85" t="s">
        <v>1248</v>
      </c>
      <c r="G241" s="93" t="s">
        <v>1249</v>
      </c>
      <c r="H241" s="85">
        <v>26009288894</v>
      </c>
      <c r="I241" s="84" t="s">
        <v>1250</v>
      </c>
      <c r="J241" s="83" t="s">
        <v>12094</v>
      </c>
      <c r="K241" s="87"/>
      <c r="L241" s="87"/>
      <c r="M241" s="87"/>
      <c r="N241" s="92"/>
      <c r="O241" s="92"/>
      <c r="P241" s="87"/>
      <c r="Q241" s="87"/>
    </row>
    <row r="242" spans="1:17">
      <c r="A242" s="118" t="s">
        <v>1251</v>
      </c>
      <c r="B242" s="118" t="s">
        <v>1251</v>
      </c>
      <c r="C242" s="84" t="s">
        <v>35</v>
      </c>
      <c r="D242" s="84" t="s">
        <v>136</v>
      </c>
      <c r="E242" s="84" t="s">
        <v>136</v>
      </c>
      <c r="F242" s="85" t="s">
        <v>1252</v>
      </c>
      <c r="G242" s="85" t="s">
        <v>1253</v>
      </c>
      <c r="H242" s="85">
        <v>24321461438</v>
      </c>
      <c r="I242" s="84" t="s">
        <v>1254</v>
      </c>
      <c r="J242" s="83" t="s">
        <v>12074</v>
      </c>
      <c r="K242" s="87"/>
      <c r="L242" s="87"/>
      <c r="M242" s="87"/>
      <c r="N242" s="92"/>
      <c r="O242" s="92"/>
      <c r="P242" s="87"/>
      <c r="Q242" s="87"/>
    </row>
    <row r="243" spans="1:17">
      <c r="A243" s="3" t="s">
        <v>1255</v>
      </c>
      <c r="B243" s="3" t="s">
        <v>1255</v>
      </c>
      <c r="C243" s="3" t="s">
        <v>35</v>
      </c>
      <c r="D243" s="3" t="s">
        <v>136</v>
      </c>
      <c r="E243" s="3" t="s">
        <v>136</v>
      </c>
      <c r="F243" s="27" t="s">
        <v>1256</v>
      </c>
      <c r="G243" s="25" t="s">
        <v>1257</v>
      </c>
      <c r="H243" s="25">
        <v>26558709950</v>
      </c>
      <c r="I243" s="11" t="s">
        <v>23</v>
      </c>
      <c r="J243" s="11" t="s">
        <v>12094</v>
      </c>
    </row>
    <row r="244" spans="1:17">
      <c r="A244" s="84" t="s">
        <v>1258</v>
      </c>
      <c r="B244" s="118" t="s">
        <v>1258</v>
      </c>
      <c r="C244" s="84" t="s">
        <v>35</v>
      </c>
      <c r="D244" s="84" t="s">
        <v>136</v>
      </c>
      <c r="E244" s="84" t="s">
        <v>136</v>
      </c>
      <c r="F244" s="85" t="s">
        <v>1259</v>
      </c>
      <c r="G244" s="85" t="s">
        <v>1260</v>
      </c>
      <c r="H244" s="85">
        <v>33089056958</v>
      </c>
      <c r="I244" s="272" t="s">
        <v>1261</v>
      </c>
      <c r="J244" s="83" t="s">
        <v>12080</v>
      </c>
      <c r="K244" s="87"/>
      <c r="L244" s="87"/>
      <c r="M244" s="87"/>
      <c r="N244" s="92"/>
      <c r="O244" s="92"/>
      <c r="P244" s="87"/>
      <c r="Q244" s="87"/>
    </row>
    <row r="245" spans="1:17" ht="17.25" customHeight="1">
      <c r="A245" s="118" t="s">
        <v>1262</v>
      </c>
      <c r="B245" s="118" t="s">
        <v>1262</v>
      </c>
      <c r="C245" s="84" t="s">
        <v>35</v>
      </c>
      <c r="D245" s="84" t="s">
        <v>136</v>
      </c>
      <c r="E245" s="84" t="s">
        <v>136</v>
      </c>
      <c r="F245" s="85" t="s">
        <v>1263</v>
      </c>
      <c r="G245" s="85" t="s">
        <v>1264</v>
      </c>
      <c r="H245" s="85">
        <v>23967798554</v>
      </c>
      <c r="I245" s="84" t="s">
        <v>538</v>
      </c>
      <c r="J245" s="83" t="s">
        <v>12073</v>
      </c>
      <c r="K245" s="87"/>
      <c r="L245" s="87"/>
      <c r="M245" s="87"/>
      <c r="N245" s="92"/>
      <c r="O245" s="92"/>
      <c r="P245" s="87"/>
      <c r="Q245" s="87"/>
    </row>
    <row r="246" spans="1:17" ht="17.25" customHeight="1">
      <c r="A246" s="118" t="s">
        <v>161</v>
      </c>
      <c r="B246" s="118" t="s">
        <v>161</v>
      </c>
      <c r="C246" s="84" t="s">
        <v>35</v>
      </c>
      <c r="D246" s="84" t="s">
        <v>136</v>
      </c>
      <c r="E246" s="84" t="s">
        <v>136</v>
      </c>
      <c r="F246" s="85" t="s">
        <v>162</v>
      </c>
      <c r="G246" s="85" t="s">
        <v>163</v>
      </c>
      <c r="H246" s="85">
        <v>42934779326</v>
      </c>
      <c r="I246" s="84" t="s">
        <v>12099</v>
      </c>
      <c r="J246" s="83" t="s">
        <v>12080</v>
      </c>
      <c r="K246" s="87"/>
      <c r="L246" s="87"/>
      <c r="M246" s="87"/>
      <c r="N246" s="92"/>
      <c r="O246" s="92"/>
      <c r="P246" s="87"/>
      <c r="Q246" s="87"/>
    </row>
    <row r="247" spans="1:17" s="376" customFormat="1">
      <c r="A247" s="373" t="s">
        <v>1265</v>
      </c>
      <c r="B247" s="373" t="s">
        <v>1265</v>
      </c>
      <c r="C247" s="368" t="s">
        <v>35</v>
      </c>
      <c r="D247" s="368" t="s">
        <v>136</v>
      </c>
      <c r="E247" s="368" t="s">
        <v>136</v>
      </c>
      <c r="F247" s="369" t="s">
        <v>1266</v>
      </c>
      <c r="G247" s="375" t="s">
        <v>1267</v>
      </c>
      <c r="H247" s="369">
        <v>4851352766</v>
      </c>
      <c r="I247" s="368" t="s">
        <v>54</v>
      </c>
      <c r="J247" s="370" t="s">
        <v>12080</v>
      </c>
      <c r="K247" s="371"/>
      <c r="L247" s="371"/>
      <c r="M247" s="371"/>
      <c r="N247" s="372"/>
      <c r="O247" s="372"/>
      <c r="P247" s="371"/>
      <c r="Q247" s="371"/>
    </row>
    <row r="248" spans="1:17">
      <c r="A248" s="84" t="s">
        <v>1268</v>
      </c>
      <c r="B248" s="84" t="s">
        <v>1268</v>
      </c>
      <c r="C248" s="84" t="s">
        <v>35</v>
      </c>
      <c r="D248" s="84" t="s">
        <v>136</v>
      </c>
      <c r="E248" s="84" t="s">
        <v>136</v>
      </c>
      <c r="F248" s="85" t="s">
        <v>1269</v>
      </c>
      <c r="G248" s="93" t="s">
        <v>1270</v>
      </c>
      <c r="H248" s="85">
        <v>8790788378</v>
      </c>
      <c r="I248" s="84" t="s">
        <v>1271</v>
      </c>
      <c r="J248" s="83" t="s">
        <v>12094</v>
      </c>
      <c r="K248" s="87"/>
      <c r="L248" s="87"/>
      <c r="M248" s="87"/>
      <c r="N248" s="92"/>
      <c r="O248" s="92"/>
      <c r="P248" s="87"/>
      <c r="Q248" s="87"/>
    </row>
    <row r="249" spans="1:17">
      <c r="A249" s="118" t="s">
        <v>1272</v>
      </c>
      <c r="B249" s="118" t="s">
        <v>1272</v>
      </c>
      <c r="C249" s="84" t="s">
        <v>35</v>
      </c>
      <c r="D249" s="84" t="s">
        <v>136</v>
      </c>
      <c r="E249" s="84" t="s">
        <v>136</v>
      </c>
      <c r="F249" s="85" t="s">
        <v>1273</v>
      </c>
      <c r="G249" s="93" t="s">
        <v>1274</v>
      </c>
      <c r="H249" s="85">
        <v>13144353050</v>
      </c>
      <c r="I249" s="84" t="s">
        <v>943</v>
      </c>
      <c r="J249" s="83" t="s">
        <v>12080</v>
      </c>
      <c r="K249" s="87"/>
      <c r="L249" s="87"/>
      <c r="M249" s="87"/>
      <c r="N249" s="92"/>
      <c r="O249" s="92"/>
      <c r="P249" s="87"/>
      <c r="Q249" s="87"/>
    </row>
    <row r="250" spans="1:17" s="376" customFormat="1">
      <c r="A250" s="373" t="s">
        <v>1275</v>
      </c>
      <c r="B250" s="373" t="s">
        <v>1275</v>
      </c>
      <c r="C250" s="368" t="s">
        <v>35</v>
      </c>
      <c r="D250" s="368" t="s">
        <v>136</v>
      </c>
      <c r="E250" s="368" t="s">
        <v>136</v>
      </c>
      <c r="F250" s="369" t="s">
        <v>1276</v>
      </c>
      <c r="G250" s="369" t="s">
        <v>1277</v>
      </c>
      <c r="H250" s="369">
        <v>24381927614</v>
      </c>
      <c r="I250" s="368" t="s">
        <v>54</v>
      </c>
      <c r="J250" s="370" t="s">
        <v>54</v>
      </c>
      <c r="K250" s="371"/>
      <c r="L250" s="371"/>
      <c r="M250" s="371"/>
      <c r="N250" s="372"/>
      <c r="O250" s="372"/>
      <c r="P250" s="371"/>
      <c r="Q250" s="371"/>
    </row>
    <row r="251" spans="1:17">
      <c r="A251" s="118" t="s">
        <v>1278</v>
      </c>
      <c r="B251" s="84" t="s">
        <v>1278</v>
      </c>
      <c r="C251" s="84" t="s">
        <v>35</v>
      </c>
      <c r="D251" s="84" t="s">
        <v>136</v>
      </c>
      <c r="E251" s="84" t="s">
        <v>136</v>
      </c>
      <c r="F251" s="85" t="s">
        <v>1276</v>
      </c>
      <c r="G251" s="85" t="s">
        <v>1279</v>
      </c>
      <c r="H251" s="85">
        <v>2614104254</v>
      </c>
      <c r="I251" s="84" t="s">
        <v>1280</v>
      </c>
      <c r="J251" s="83" t="s">
        <v>12074</v>
      </c>
      <c r="K251" s="87"/>
      <c r="L251" s="87"/>
      <c r="M251" s="87"/>
      <c r="N251" s="92"/>
      <c r="O251" s="92"/>
      <c r="P251" s="87"/>
      <c r="Q251" s="87"/>
    </row>
    <row r="252" spans="1:17">
      <c r="A252" s="118" t="s">
        <v>1281</v>
      </c>
      <c r="B252" s="84" t="s">
        <v>1282</v>
      </c>
      <c r="C252" s="84" t="s">
        <v>35</v>
      </c>
      <c r="D252" s="84" t="s">
        <v>166</v>
      </c>
      <c r="E252" s="90" t="s">
        <v>166</v>
      </c>
      <c r="F252" s="85" t="s">
        <v>1283</v>
      </c>
      <c r="G252" s="93" t="s">
        <v>1284</v>
      </c>
      <c r="H252" s="85">
        <v>19846731170</v>
      </c>
      <c r="I252" s="84" t="s">
        <v>1285</v>
      </c>
      <c r="J252" s="83" t="s">
        <v>12080</v>
      </c>
      <c r="K252" s="87"/>
      <c r="L252" s="87"/>
      <c r="M252" s="87"/>
      <c r="N252" s="92"/>
      <c r="O252" s="92"/>
      <c r="P252" s="87"/>
      <c r="Q252" s="87"/>
    </row>
    <row r="253" spans="1:17">
      <c r="A253" s="118" t="s">
        <v>1286</v>
      </c>
      <c r="B253" s="84" t="s">
        <v>1287</v>
      </c>
      <c r="C253" s="84" t="s">
        <v>35</v>
      </c>
      <c r="D253" s="84" t="s">
        <v>166</v>
      </c>
      <c r="E253" s="90" t="s">
        <v>166</v>
      </c>
      <c r="F253" s="85" t="s">
        <v>1288</v>
      </c>
      <c r="G253" s="93" t="s">
        <v>1289</v>
      </c>
      <c r="H253" s="85">
        <v>19788177890</v>
      </c>
      <c r="I253" s="84" t="s">
        <v>909</v>
      </c>
      <c r="J253" s="83" t="s">
        <v>12080</v>
      </c>
      <c r="K253" s="112"/>
      <c r="L253" s="112"/>
      <c r="M253" s="112"/>
      <c r="N253" s="172"/>
      <c r="O253" s="172"/>
      <c r="P253" s="112"/>
      <c r="Q253" s="112"/>
    </row>
    <row r="254" spans="1:17">
      <c r="A254" s="84" t="s">
        <v>1290</v>
      </c>
      <c r="B254" s="84" t="s">
        <v>1291</v>
      </c>
      <c r="C254" s="84" t="s">
        <v>35</v>
      </c>
      <c r="D254" s="84" t="s">
        <v>166</v>
      </c>
      <c r="E254" s="151" t="s">
        <v>166</v>
      </c>
      <c r="F254" s="85" t="s">
        <v>1292</v>
      </c>
      <c r="G254" s="179" t="s">
        <v>1293</v>
      </c>
      <c r="H254" s="85">
        <v>19815145058</v>
      </c>
      <c r="I254" s="84" t="s">
        <v>1294</v>
      </c>
      <c r="J254" s="83" t="s">
        <v>12095</v>
      </c>
      <c r="K254" s="87"/>
      <c r="L254" s="87"/>
      <c r="M254" s="87"/>
      <c r="N254" s="92"/>
      <c r="O254" s="92"/>
      <c r="P254" s="87"/>
      <c r="Q254" s="87"/>
    </row>
    <row r="255" spans="1:17">
      <c r="A255" s="118" t="s">
        <v>1295</v>
      </c>
      <c r="B255" s="84" t="s">
        <v>1296</v>
      </c>
      <c r="C255" s="84" t="s">
        <v>35</v>
      </c>
      <c r="D255" s="84" t="s">
        <v>166</v>
      </c>
      <c r="E255" s="90" t="s">
        <v>166</v>
      </c>
      <c r="F255" s="85" t="s">
        <v>1297</v>
      </c>
      <c r="G255" s="93" t="s">
        <v>1298</v>
      </c>
      <c r="H255" s="85">
        <v>19809826274</v>
      </c>
      <c r="I255" s="84" t="s">
        <v>897</v>
      </c>
      <c r="J255" s="83" t="s">
        <v>12084</v>
      </c>
      <c r="K255" s="87"/>
      <c r="L255" s="87"/>
      <c r="M255" s="87"/>
      <c r="N255" s="92"/>
      <c r="O255" s="92"/>
      <c r="P255" s="87"/>
      <c r="Q255" s="87"/>
    </row>
    <row r="256" spans="1:17">
      <c r="A256" s="118" t="s">
        <v>1299</v>
      </c>
      <c r="B256" s="84" t="s">
        <v>1300</v>
      </c>
      <c r="C256" s="84" t="s">
        <v>35</v>
      </c>
      <c r="D256" s="84" t="s">
        <v>166</v>
      </c>
      <c r="E256" s="90" t="s">
        <v>166</v>
      </c>
      <c r="F256" s="85" t="s">
        <v>1301</v>
      </c>
      <c r="G256" s="93" t="s">
        <v>1302</v>
      </c>
      <c r="H256" s="85">
        <v>19843511906</v>
      </c>
      <c r="I256" s="84" t="s">
        <v>1303</v>
      </c>
      <c r="J256" s="83" t="s">
        <v>12084</v>
      </c>
      <c r="K256" s="87"/>
      <c r="L256" s="87"/>
      <c r="M256" s="87"/>
      <c r="N256" s="92"/>
      <c r="O256" s="92"/>
      <c r="P256" s="87"/>
      <c r="Q256" s="87"/>
    </row>
    <row r="257" spans="1:17">
      <c r="A257" s="118" t="s">
        <v>1304</v>
      </c>
      <c r="B257" s="84" t="s">
        <v>1305</v>
      </c>
      <c r="C257" s="84" t="s">
        <v>35</v>
      </c>
      <c r="D257" s="84" t="s">
        <v>166</v>
      </c>
      <c r="E257" s="90" t="s">
        <v>166</v>
      </c>
      <c r="F257" s="85" t="s">
        <v>1306</v>
      </c>
      <c r="G257" s="93" t="s">
        <v>1307</v>
      </c>
      <c r="H257" s="85">
        <v>19833620834</v>
      </c>
      <c r="I257" s="84" t="s">
        <v>1308</v>
      </c>
      <c r="J257" s="83" t="s">
        <v>12095</v>
      </c>
      <c r="K257" s="87"/>
      <c r="L257" s="87"/>
      <c r="M257" s="87"/>
      <c r="N257" s="92"/>
      <c r="O257" s="92"/>
      <c r="P257" s="87"/>
      <c r="Q257" s="87"/>
    </row>
    <row r="258" spans="1:17">
      <c r="A258" s="181" t="s">
        <v>1309</v>
      </c>
      <c r="B258" s="4" t="s">
        <v>1310</v>
      </c>
      <c r="C258" s="4" t="s">
        <v>35</v>
      </c>
      <c r="D258" s="4" t="s">
        <v>166</v>
      </c>
      <c r="E258" s="6" t="s">
        <v>166</v>
      </c>
      <c r="F258" s="27" t="s">
        <v>1311</v>
      </c>
      <c r="G258" s="52" t="s">
        <v>1312</v>
      </c>
      <c r="H258" s="27">
        <v>19843325282</v>
      </c>
      <c r="I258" s="4" t="s">
        <v>23</v>
      </c>
      <c r="J258" s="12" t="s">
        <v>12094</v>
      </c>
      <c r="K258" s="39"/>
      <c r="L258" s="39"/>
      <c r="M258" s="39"/>
      <c r="N258" s="154"/>
      <c r="O258" s="154"/>
      <c r="P258" s="39"/>
      <c r="Q258" s="39"/>
    </row>
    <row r="259" spans="1:17">
      <c r="A259" s="84" t="s">
        <v>1313</v>
      </c>
      <c r="B259" s="84" t="s">
        <v>1314</v>
      </c>
      <c r="C259" s="84" t="s">
        <v>35</v>
      </c>
      <c r="D259" s="84" t="s">
        <v>166</v>
      </c>
      <c r="E259" s="90" t="s">
        <v>166</v>
      </c>
      <c r="F259" s="85" t="s">
        <v>1315</v>
      </c>
      <c r="G259" s="93" t="s">
        <v>1316</v>
      </c>
      <c r="H259" s="85">
        <v>19792983458</v>
      </c>
      <c r="I259" s="84" t="s">
        <v>1317</v>
      </c>
      <c r="J259" s="83" t="s">
        <v>12094</v>
      </c>
      <c r="K259" s="87"/>
      <c r="L259" s="87"/>
      <c r="M259" s="87"/>
      <c r="N259" s="92"/>
      <c r="O259" s="92"/>
      <c r="P259" s="87"/>
      <c r="Q259" s="87"/>
    </row>
    <row r="260" spans="1:17">
      <c r="A260" s="118" t="s">
        <v>1318</v>
      </c>
      <c r="B260" s="84" t="s">
        <v>1319</v>
      </c>
      <c r="C260" s="84" t="s">
        <v>35</v>
      </c>
      <c r="D260" s="84" t="s">
        <v>166</v>
      </c>
      <c r="E260" s="90" t="s">
        <v>166</v>
      </c>
      <c r="F260" s="85" t="s">
        <v>1320</v>
      </c>
      <c r="G260" s="93" t="s">
        <v>1321</v>
      </c>
      <c r="H260" s="85">
        <v>19791537122</v>
      </c>
      <c r="I260" s="84" t="s">
        <v>1322</v>
      </c>
      <c r="J260" s="83" t="s">
        <v>12080</v>
      </c>
      <c r="K260" s="87"/>
      <c r="L260" s="87"/>
      <c r="M260" s="87"/>
      <c r="N260" s="92"/>
      <c r="O260" s="92"/>
      <c r="P260" s="87"/>
      <c r="Q260" s="87"/>
    </row>
    <row r="261" spans="1:17">
      <c r="A261" s="4" t="s">
        <v>1323</v>
      </c>
      <c r="B261" s="4" t="s">
        <v>1324</v>
      </c>
      <c r="C261" s="4" t="s">
        <v>35</v>
      </c>
      <c r="D261" s="4" t="s">
        <v>166</v>
      </c>
      <c r="E261" s="6" t="s">
        <v>166</v>
      </c>
      <c r="F261" s="27" t="s">
        <v>1325</v>
      </c>
      <c r="G261" s="52" t="s">
        <v>1326</v>
      </c>
      <c r="H261" s="27">
        <v>19853636258</v>
      </c>
      <c r="I261" s="4" t="s">
        <v>23</v>
      </c>
      <c r="J261" s="12" t="s">
        <v>12094</v>
      </c>
      <c r="K261" s="39"/>
      <c r="L261" s="39"/>
      <c r="M261" s="39"/>
      <c r="N261" s="154"/>
      <c r="O261" s="154"/>
      <c r="P261" s="39"/>
      <c r="Q261" s="39"/>
    </row>
    <row r="262" spans="1:17">
      <c r="A262" s="4" t="s">
        <v>1327</v>
      </c>
      <c r="B262" s="4" t="s">
        <v>1328</v>
      </c>
      <c r="C262" s="4" t="s">
        <v>35</v>
      </c>
      <c r="D262" s="4" t="s">
        <v>166</v>
      </c>
      <c r="E262" s="153" t="s">
        <v>166</v>
      </c>
      <c r="F262" s="27" t="s">
        <v>1329</v>
      </c>
      <c r="G262" s="180" t="s">
        <v>1330</v>
      </c>
      <c r="H262" s="27">
        <v>19853589602</v>
      </c>
      <c r="I262" s="4" t="s">
        <v>23</v>
      </c>
      <c r="J262" s="12" t="s">
        <v>12080</v>
      </c>
      <c r="K262" s="39"/>
      <c r="L262" s="39"/>
      <c r="M262" s="39"/>
      <c r="N262" s="154"/>
      <c r="O262" s="154"/>
      <c r="P262" s="39"/>
      <c r="Q262" s="39"/>
    </row>
    <row r="263" spans="1:17">
      <c r="A263" s="118" t="s">
        <v>1331</v>
      </c>
      <c r="B263" s="84" t="s">
        <v>1332</v>
      </c>
      <c r="C263" s="84" t="s">
        <v>35</v>
      </c>
      <c r="D263" s="84" t="s">
        <v>166</v>
      </c>
      <c r="E263" s="90" t="s">
        <v>166</v>
      </c>
      <c r="F263" s="85" t="s">
        <v>1333</v>
      </c>
      <c r="G263" s="93" t="s">
        <v>1334</v>
      </c>
      <c r="H263" s="85">
        <v>19845098210</v>
      </c>
      <c r="I263" s="84" t="s">
        <v>9584</v>
      </c>
      <c r="J263" s="83" t="s">
        <v>12094</v>
      </c>
      <c r="K263" s="87"/>
      <c r="L263" s="87"/>
      <c r="M263" s="87"/>
      <c r="N263" s="92"/>
      <c r="O263" s="92"/>
      <c r="P263" s="87"/>
      <c r="Q263" s="87"/>
    </row>
    <row r="264" spans="1:17">
      <c r="A264" s="118" t="s">
        <v>1335</v>
      </c>
      <c r="B264" s="84" t="s">
        <v>1336</v>
      </c>
      <c r="C264" s="84" t="s">
        <v>35</v>
      </c>
      <c r="D264" s="84" t="s">
        <v>166</v>
      </c>
      <c r="E264" s="90" t="s">
        <v>166</v>
      </c>
      <c r="F264" s="85" t="s">
        <v>1337</v>
      </c>
      <c r="G264" s="93" t="s">
        <v>1338</v>
      </c>
      <c r="H264" s="85">
        <v>19821676898</v>
      </c>
      <c r="I264" s="84" t="s">
        <v>1339</v>
      </c>
      <c r="J264" s="83" t="s">
        <v>12084</v>
      </c>
      <c r="K264" s="87"/>
      <c r="L264" s="87"/>
      <c r="M264" s="87"/>
      <c r="N264" s="92"/>
      <c r="O264" s="92"/>
      <c r="P264" s="87"/>
      <c r="Q264" s="87"/>
    </row>
    <row r="265" spans="1:17">
      <c r="A265" s="118" t="s">
        <v>1340</v>
      </c>
      <c r="B265" s="84" t="s">
        <v>1341</v>
      </c>
      <c r="C265" s="84" t="s">
        <v>35</v>
      </c>
      <c r="D265" s="84" t="s">
        <v>166</v>
      </c>
      <c r="E265" s="90" t="s">
        <v>166</v>
      </c>
      <c r="F265" s="85" t="s">
        <v>1342</v>
      </c>
      <c r="G265" s="93" t="s">
        <v>1343</v>
      </c>
      <c r="H265" s="85">
        <v>19851956642</v>
      </c>
      <c r="I265" s="84" t="s">
        <v>1344</v>
      </c>
      <c r="J265" s="83" t="s">
        <v>9591</v>
      </c>
      <c r="K265" s="87"/>
      <c r="L265" s="87"/>
      <c r="M265" s="87"/>
      <c r="N265" s="92"/>
      <c r="O265" s="92"/>
      <c r="P265" s="87"/>
      <c r="Q265" s="87"/>
    </row>
    <row r="266" spans="1:17" s="376" customFormat="1">
      <c r="A266" s="368" t="s">
        <v>1345</v>
      </c>
      <c r="B266" s="368" t="s">
        <v>1346</v>
      </c>
      <c r="C266" s="368" t="s">
        <v>35</v>
      </c>
      <c r="D266" s="368" t="s">
        <v>166</v>
      </c>
      <c r="E266" s="374" t="s">
        <v>166</v>
      </c>
      <c r="F266" s="369" t="s">
        <v>1347</v>
      </c>
      <c r="G266" s="375" t="s">
        <v>1348</v>
      </c>
      <c r="H266" s="369">
        <v>19830074978</v>
      </c>
      <c r="I266" s="368" t="s">
        <v>54</v>
      </c>
      <c r="J266" s="370" t="s">
        <v>12094</v>
      </c>
      <c r="K266" s="371"/>
      <c r="L266" s="371"/>
      <c r="M266" s="371"/>
      <c r="N266" s="372"/>
      <c r="O266" s="372"/>
      <c r="P266" s="371"/>
      <c r="Q266" s="371"/>
    </row>
    <row r="267" spans="1:17">
      <c r="A267" s="118" t="s">
        <v>1349</v>
      </c>
      <c r="B267" s="84" t="s">
        <v>1350</v>
      </c>
      <c r="C267" s="84" t="s">
        <v>35</v>
      </c>
      <c r="D267" s="84" t="s">
        <v>166</v>
      </c>
      <c r="E267" s="90" t="s">
        <v>166</v>
      </c>
      <c r="F267" s="85" t="s">
        <v>1351</v>
      </c>
      <c r="G267" s="93" t="s">
        <v>1352</v>
      </c>
      <c r="H267" s="85">
        <v>19793356706</v>
      </c>
      <c r="I267" s="135" t="s">
        <v>12096</v>
      </c>
      <c r="J267" s="83" t="s">
        <v>12074</v>
      </c>
      <c r="K267" s="87"/>
      <c r="L267" s="87"/>
      <c r="M267" s="87"/>
      <c r="N267" s="92"/>
      <c r="O267" s="92"/>
      <c r="P267" s="87"/>
      <c r="Q267" s="87"/>
    </row>
    <row r="268" spans="1:17">
      <c r="A268" s="4" t="s">
        <v>1353</v>
      </c>
      <c r="B268" s="4" t="s">
        <v>1354</v>
      </c>
      <c r="C268" s="4" t="s">
        <v>35</v>
      </c>
      <c r="D268" s="4" t="s">
        <v>166</v>
      </c>
      <c r="E268" s="6" t="s">
        <v>166</v>
      </c>
      <c r="F268" s="27" t="s">
        <v>1355</v>
      </c>
      <c r="G268" s="52" t="s">
        <v>1356</v>
      </c>
      <c r="H268" s="27" t="s">
        <v>1357</v>
      </c>
      <c r="I268" s="4" t="s">
        <v>23</v>
      </c>
      <c r="J268" s="12" t="s">
        <v>12074</v>
      </c>
      <c r="K268" s="39"/>
      <c r="L268" s="39"/>
      <c r="M268" s="39"/>
      <c r="N268" s="154"/>
      <c r="O268" s="154"/>
      <c r="P268" s="39"/>
      <c r="Q268" s="39"/>
    </row>
    <row r="269" spans="1:17">
      <c r="A269" s="118" t="s">
        <v>1358</v>
      </c>
      <c r="B269" s="84" t="s">
        <v>1359</v>
      </c>
      <c r="C269" s="84" t="s">
        <v>35</v>
      </c>
      <c r="D269" s="84" t="s">
        <v>166</v>
      </c>
      <c r="E269" s="90" t="s">
        <v>166</v>
      </c>
      <c r="F269" s="85" t="s">
        <v>1360</v>
      </c>
      <c r="G269" s="93" t="s">
        <v>1361</v>
      </c>
      <c r="H269" s="85">
        <v>19828488674</v>
      </c>
      <c r="I269" s="84" t="s">
        <v>12100</v>
      </c>
      <c r="J269" s="83" t="s">
        <v>12094</v>
      </c>
      <c r="K269" s="39"/>
      <c r="L269" s="39"/>
      <c r="M269" s="39"/>
      <c r="N269" s="154"/>
      <c r="O269" s="154"/>
      <c r="P269" s="39"/>
      <c r="Q269" s="39"/>
    </row>
    <row r="270" spans="1:17">
      <c r="A270" s="118" t="s">
        <v>1362</v>
      </c>
      <c r="B270" s="84" t="s">
        <v>1363</v>
      </c>
      <c r="C270" s="84" t="s">
        <v>35</v>
      </c>
      <c r="D270" s="84" t="s">
        <v>166</v>
      </c>
      <c r="E270" s="90" t="s">
        <v>166</v>
      </c>
      <c r="F270" s="85" t="s">
        <v>1364</v>
      </c>
      <c r="G270" s="93" t="s">
        <v>1365</v>
      </c>
      <c r="H270" s="85">
        <v>19787897954</v>
      </c>
      <c r="I270" s="84" t="s">
        <v>1366</v>
      </c>
      <c r="J270" s="83" t="s">
        <v>12080</v>
      </c>
      <c r="K270" s="87"/>
      <c r="L270" s="87"/>
      <c r="M270" s="87"/>
      <c r="N270" s="92"/>
      <c r="O270" s="92"/>
      <c r="P270" s="87"/>
      <c r="Q270" s="87"/>
    </row>
    <row r="271" spans="1:17">
      <c r="A271" s="118" t="s">
        <v>1367</v>
      </c>
      <c r="B271" s="84" t="s">
        <v>1368</v>
      </c>
      <c r="C271" s="84" t="s">
        <v>35</v>
      </c>
      <c r="D271" s="84" t="s">
        <v>166</v>
      </c>
      <c r="E271" s="90" t="s">
        <v>166</v>
      </c>
      <c r="F271" s="85" t="s">
        <v>1369</v>
      </c>
      <c r="G271" s="93" t="s">
        <v>1370</v>
      </c>
      <c r="H271" s="85">
        <v>19826435810</v>
      </c>
      <c r="I271" s="84" t="s">
        <v>1371</v>
      </c>
      <c r="J271" s="83" t="s">
        <v>12080</v>
      </c>
      <c r="K271" s="87"/>
      <c r="L271" s="87"/>
      <c r="M271" s="87"/>
      <c r="N271" s="92"/>
      <c r="O271" s="92"/>
      <c r="P271" s="87"/>
      <c r="Q271" s="87"/>
    </row>
    <row r="272" spans="1:17">
      <c r="A272" s="181" t="s">
        <v>1373</v>
      </c>
      <c r="B272" s="4" t="s">
        <v>1374</v>
      </c>
      <c r="C272" s="4" t="s">
        <v>35</v>
      </c>
      <c r="D272" s="4" t="s">
        <v>166</v>
      </c>
      <c r="E272" s="6" t="s">
        <v>166</v>
      </c>
      <c r="F272" s="27" t="s">
        <v>1375</v>
      </c>
      <c r="G272" s="52" t="s">
        <v>1376</v>
      </c>
      <c r="H272" s="27">
        <v>19853776226</v>
      </c>
      <c r="I272" s="4" t="s">
        <v>23</v>
      </c>
      <c r="J272" s="12" t="s">
        <v>12094</v>
      </c>
      <c r="K272" s="39"/>
      <c r="L272" s="39"/>
      <c r="M272" s="39"/>
      <c r="N272" s="154"/>
      <c r="O272" s="154"/>
      <c r="P272" s="39"/>
      <c r="Q272" s="39"/>
    </row>
    <row r="273" spans="1:17">
      <c r="A273" s="3" t="s">
        <v>1377</v>
      </c>
      <c r="B273" s="3" t="s">
        <v>1378</v>
      </c>
      <c r="C273" s="3" t="s">
        <v>35</v>
      </c>
      <c r="D273" s="3" t="s">
        <v>166</v>
      </c>
      <c r="E273" s="2" t="s">
        <v>166</v>
      </c>
      <c r="F273" s="25" t="s">
        <v>1379</v>
      </c>
      <c r="G273" s="51" t="s">
        <v>1380</v>
      </c>
      <c r="H273" s="25">
        <v>19844958242</v>
      </c>
      <c r="I273" s="3" t="s">
        <v>23</v>
      </c>
      <c r="J273" s="11" t="s">
        <v>12094</v>
      </c>
    </row>
    <row r="274" spans="1:17">
      <c r="A274" s="118" t="s">
        <v>1381</v>
      </c>
      <c r="B274" s="84" t="s">
        <v>1382</v>
      </c>
      <c r="C274" s="84" t="s">
        <v>35</v>
      </c>
      <c r="D274" s="84" t="s">
        <v>166</v>
      </c>
      <c r="E274" s="90" t="s">
        <v>166</v>
      </c>
      <c r="F274" s="85" t="s">
        <v>167</v>
      </c>
      <c r="G274" s="93" t="s">
        <v>168</v>
      </c>
      <c r="H274" s="85">
        <v>19811599202</v>
      </c>
      <c r="I274" s="84" t="s">
        <v>48</v>
      </c>
      <c r="J274" s="83" t="s">
        <v>12073</v>
      </c>
      <c r="K274" s="87"/>
      <c r="L274" s="87"/>
      <c r="M274" s="87"/>
      <c r="N274" s="92"/>
      <c r="O274" s="92"/>
      <c r="P274" s="87"/>
      <c r="Q274" s="87"/>
    </row>
    <row r="275" spans="1:17">
      <c r="A275" s="84" t="s">
        <v>1383</v>
      </c>
      <c r="B275" s="84" t="s">
        <v>1384</v>
      </c>
      <c r="C275" s="84" t="s">
        <v>35</v>
      </c>
      <c r="D275" s="84" t="s">
        <v>166</v>
      </c>
      <c r="E275" s="90" t="s">
        <v>166</v>
      </c>
      <c r="F275" s="85" t="s">
        <v>1385</v>
      </c>
      <c r="G275" s="93" t="s">
        <v>1386</v>
      </c>
      <c r="H275" s="85" t="s">
        <v>1387</v>
      </c>
      <c r="I275" s="84" t="s">
        <v>1388</v>
      </c>
      <c r="J275" s="83" t="s">
        <v>12095</v>
      </c>
      <c r="K275" s="87"/>
      <c r="L275" s="87"/>
      <c r="M275" s="87"/>
      <c r="N275" s="92"/>
      <c r="O275" s="92"/>
      <c r="P275" s="87"/>
      <c r="Q275" s="87"/>
    </row>
    <row r="276" spans="1:17">
      <c r="A276" s="84" t="s">
        <v>1389</v>
      </c>
      <c r="B276" s="84" t="s">
        <v>1390</v>
      </c>
      <c r="C276" s="84" t="s">
        <v>35</v>
      </c>
      <c r="D276" s="84" t="s">
        <v>166</v>
      </c>
      <c r="E276" s="90" t="s">
        <v>166</v>
      </c>
      <c r="F276" s="85" t="s">
        <v>1391</v>
      </c>
      <c r="G276" s="93" t="s">
        <v>1392</v>
      </c>
      <c r="H276" s="85">
        <v>19848784034</v>
      </c>
      <c r="I276" s="84" t="s">
        <v>1393</v>
      </c>
      <c r="J276" s="83" t="s">
        <v>12084</v>
      </c>
      <c r="K276" s="87"/>
      <c r="L276" s="87"/>
      <c r="M276" s="87"/>
      <c r="N276" s="92"/>
      <c r="O276" s="92"/>
      <c r="P276" s="87"/>
      <c r="Q276" s="87"/>
    </row>
    <row r="277" spans="1:17">
      <c r="A277" s="118" t="s">
        <v>1394</v>
      </c>
      <c r="B277" s="84" t="s">
        <v>1395</v>
      </c>
      <c r="C277" s="84" t="s">
        <v>35</v>
      </c>
      <c r="D277" s="84" t="s">
        <v>166</v>
      </c>
      <c r="E277" s="90" t="s">
        <v>166</v>
      </c>
      <c r="F277" s="85" t="s">
        <v>1396</v>
      </c>
      <c r="G277" s="93" t="s">
        <v>1397</v>
      </c>
      <c r="H277" s="85">
        <v>19848597410</v>
      </c>
      <c r="I277" s="84" t="s">
        <v>1398</v>
      </c>
      <c r="J277" s="83" t="s">
        <v>12094</v>
      </c>
      <c r="K277" s="87"/>
      <c r="L277" s="87"/>
      <c r="M277" s="87"/>
      <c r="N277" s="92"/>
      <c r="O277" s="92"/>
      <c r="P277" s="87"/>
      <c r="Q277" s="87"/>
    </row>
    <row r="278" spans="1:17" s="376" customFormat="1">
      <c r="A278" s="373" t="s">
        <v>1399</v>
      </c>
      <c r="B278" s="368" t="s">
        <v>1400</v>
      </c>
      <c r="C278" s="368" t="s">
        <v>35</v>
      </c>
      <c r="D278" s="368" t="s">
        <v>166</v>
      </c>
      <c r="E278" s="374" t="s">
        <v>166</v>
      </c>
      <c r="F278" s="369" t="s">
        <v>1401</v>
      </c>
      <c r="G278" s="375" t="s">
        <v>1402</v>
      </c>
      <c r="H278" s="369">
        <v>19846637858</v>
      </c>
      <c r="I278" s="368" t="s">
        <v>54</v>
      </c>
      <c r="J278" s="370" t="s">
        <v>12101</v>
      </c>
      <c r="K278" s="371"/>
      <c r="L278" s="371"/>
      <c r="M278" s="371"/>
      <c r="N278" s="372"/>
      <c r="O278" s="372"/>
      <c r="P278" s="371"/>
      <c r="Q278" s="371"/>
    </row>
    <row r="279" spans="1:17">
      <c r="A279" s="118" t="s">
        <v>1403</v>
      </c>
      <c r="B279" s="84" t="s">
        <v>1404</v>
      </c>
      <c r="C279" s="84" t="s">
        <v>35</v>
      </c>
      <c r="D279" s="84" t="s">
        <v>166</v>
      </c>
      <c r="E279" s="90" t="s">
        <v>166</v>
      </c>
      <c r="F279" s="85" t="s">
        <v>1405</v>
      </c>
      <c r="G279" s="93" t="s">
        <v>1406</v>
      </c>
      <c r="H279" s="85">
        <v>19840152674</v>
      </c>
      <c r="I279" s="84" t="s">
        <v>1407</v>
      </c>
      <c r="J279" s="83" t="s">
        <v>12094</v>
      </c>
      <c r="K279" s="87"/>
      <c r="L279" s="87"/>
      <c r="M279" s="87"/>
      <c r="N279" s="92"/>
      <c r="O279" s="92"/>
      <c r="P279" s="87"/>
      <c r="Q279" s="87"/>
    </row>
    <row r="280" spans="1:17">
      <c r="A280" s="118" t="s">
        <v>1408</v>
      </c>
      <c r="B280" s="84" t="s">
        <v>1409</v>
      </c>
      <c r="C280" s="84" t="s">
        <v>35</v>
      </c>
      <c r="D280" s="84" t="s">
        <v>166</v>
      </c>
      <c r="E280" s="90" t="s">
        <v>166</v>
      </c>
      <c r="F280" s="85" t="s">
        <v>1410</v>
      </c>
      <c r="G280" s="93" t="s">
        <v>1411</v>
      </c>
      <c r="H280" s="85">
        <v>19829795042</v>
      </c>
      <c r="I280" s="84" t="s">
        <v>1412</v>
      </c>
      <c r="J280" s="83" t="s">
        <v>12094</v>
      </c>
      <c r="K280" s="87"/>
      <c r="L280" s="87"/>
      <c r="M280" s="87"/>
      <c r="N280" s="92"/>
      <c r="O280" s="92"/>
      <c r="P280" s="87"/>
      <c r="Q280" s="87"/>
    </row>
    <row r="281" spans="1:17">
      <c r="A281" s="118" t="s">
        <v>1413</v>
      </c>
      <c r="B281" s="84" t="s">
        <v>1414</v>
      </c>
      <c r="C281" s="84" t="s">
        <v>35</v>
      </c>
      <c r="D281" s="84" t="s">
        <v>166</v>
      </c>
      <c r="E281" s="90" t="s">
        <v>166</v>
      </c>
      <c r="F281" s="85" t="s">
        <v>1415</v>
      </c>
      <c r="G281" s="93" t="s">
        <v>1416</v>
      </c>
      <c r="H281" s="85">
        <v>19848364130</v>
      </c>
      <c r="I281" s="84" t="s">
        <v>1417</v>
      </c>
      <c r="J281" s="83" t="s">
        <v>12080</v>
      </c>
      <c r="K281" s="87"/>
      <c r="L281" s="87"/>
      <c r="M281" s="87"/>
      <c r="N281" s="92"/>
      <c r="O281" s="92"/>
      <c r="P281" s="87"/>
      <c r="Q281" s="87"/>
    </row>
    <row r="282" spans="1:17" s="376" customFormat="1">
      <c r="A282" s="373" t="s">
        <v>1418</v>
      </c>
      <c r="B282" s="368" t="s">
        <v>1419</v>
      </c>
      <c r="C282" s="368" t="s">
        <v>35</v>
      </c>
      <c r="D282" s="368" t="s">
        <v>166</v>
      </c>
      <c r="E282" s="374" t="s">
        <v>166</v>
      </c>
      <c r="F282" s="369" t="s">
        <v>1420</v>
      </c>
      <c r="G282" s="375" t="s">
        <v>1421</v>
      </c>
      <c r="H282" s="369">
        <v>19840385954</v>
      </c>
      <c r="I282" s="368" t="s">
        <v>1422</v>
      </c>
      <c r="J282" s="370" t="s">
        <v>12094</v>
      </c>
      <c r="K282" s="371"/>
      <c r="L282" s="371"/>
      <c r="M282" s="371"/>
      <c r="N282" s="372"/>
      <c r="O282" s="372"/>
      <c r="P282" s="371"/>
      <c r="Q282" s="371"/>
    </row>
    <row r="283" spans="1:17">
      <c r="A283" s="84" t="s">
        <v>1423</v>
      </c>
      <c r="B283" s="84" t="s">
        <v>1424</v>
      </c>
      <c r="C283" s="84" t="s">
        <v>35</v>
      </c>
      <c r="D283" s="84" t="s">
        <v>166</v>
      </c>
      <c r="E283" s="90" t="s">
        <v>166</v>
      </c>
      <c r="F283" s="85" t="s">
        <v>1425</v>
      </c>
      <c r="G283" s="93" t="s">
        <v>1426</v>
      </c>
      <c r="H283" s="85">
        <v>19814865122</v>
      </c>
      <c r="I283" s="84" t="s">
        <v>1427</v>
      </c>
      <c r="J283" s="83" t="s">
        <v>12074</v>
      </c>
      <c r="K283" s="87"/>
      <c r="L283" s="87"/>
      <c r="M283" s="87"/>
      <c r="N283" s="92"/>
      <c r="O283" s="92"/>
      <c r="P283" s="87"/>
      <c r="Q283" s="87"/>
    </row>
    <row r="284" spans="1:17">
      <c r="A284" s="181" t="s">
        <v>1428</v>
      </c>
      <c r="B284" s="4" t="s">
        <v>1429</v>
      </c>
      <c r="C284" s="4" t="s">
        <v>35</v>
      </c>
      <c r="D284" s="4" t="s">
        <v>166</v>
      </c>
      <c r="E284" s="6" t="s">
        <v>166</v>
      </c>
      <c r="F284" s="27" t="s">
        <v>1430</v>
      </c>
      <c r="G284" s="52" t="s">
        <v>1431</v>
      </c>
      <c r="H284" s="27">
        <v>19821723554</v>
      </c>
      <c r="I284" s="4" t="s">
        <v>23</v>
      </c>
      <c r="J284" s="12" t="s">
        <v>12084</v>
      </c>
      <c r="K284" s="39"/>
      <c r="L284" s="39"/>
      <c r="M284" s="39"/>
      <c r="N284" s="154"/>
      <c r="O284" s="154"/>
      <c r="P284" s="39"/>
      <c r="Q284" s="39"/>
    </row>
    <row r="285" spans="1:17" s="376" customFormat="1">
      <c r="A285" s="368" t="s">
        <v>1432</v>
      </c>
      <c r="B285" s="368" t="s">
        <v>1433</v>
      </c>
      <c r="C285" s="368" t="s">
        <v>35</v>
      </c>
      <c r="D285" s="368" t="s">
        <v>166</v>
      </c>
      <c r="E285" s="374" t="s">
        <v>166</v>
      </c>
      <c r="F285" s="369" t="s">
        <v>1434</v>
      </c>
      <c r="G285" s="375" t="s">
        <v>1435</v>
      </c>
      <c r="H285" s="369">
        <v>19853356322</v>
      </c>
      <c r="I285" s="368" t="s">
        <v>54</v>
      </c>
      <c r="J285" s="370" t="s">
        <v>12094</v>
      </c>
      <c r="K285" s="371"/>
      <c r="L285" s="371"/>
      <c r="M285" s="371"/>
      <c r="N285" s="372"/>
      <c r="O285" s="372"/>
      <c r="P285" s="371"/>
      <c r="Q285" s="371"/>
    </row>
    <row r="286" spans="1:17">
      <c r="A286" s="118" t="s">
        <v>1436</v>
      </c>
      <c r="B286" s="84" t="s">
        <v>1437</v>
      </c>
      <c r="C286" s="84" t="s">
        <v>35</v>
      </c>
      <c r="D286" s="84" t="s">
        <v>166</v>
      </c>
      <c r="E286" s="90" t="s">
        <v>166</v>
      </c>
      <c r="F286" s="85" t="s">
        <v>170</v>
      </c>
      <c r="G286" s="93" t="s">
        <v>171</v>
      </c>
      <c r="H286" s="85">
        <v>19808006690</v>
      </c>
      <c r="I286" s="84" t="s">
        <v>43</v>
      </c>
      <c r="J286" s="83" t="s">
        <v>12073</v>
      </c>
      <c r="K286" s="87"/>
      <c r="L286" s="87"/>
      <c r="M286" s="87"/>
      <c r="N286" s="92"/>
      <c r="O286" s="92"/>
      <c r="P286" s="87"/>
      <c r="Q286" s="87"/>
    </row>
    <row r="287" spans="1:17">
      <c r="A287" s="84" t="s">
        <v>1438</v>
      </c>
      <c r="B287" s="84" t="s">
        <v>1439</v>
      </c>
      <c r="C287" s="84" t="s">
        <v>35</v>
      </c>
      <c r="D287" s="84" t="s">
        <v>166</v>
      </c>
      <c r="E287" s="90" t="s">
        <v>166</v>
      </c>
      <c r="F287" s="85" t="s">
        <v>1410</v>
      </c>
      <c r="G287" s="93" t="s">
        <v>1440</v>
      </c>
      <c r="H287" s="85">
        <v>19852096610</v>
      </c>
      <c r="I287" s="84" t="s">
        <v>1441</v>
      </c>
      <c r="J287" s="83" t="s">
        <v>12094</v>
      </c>
      <c r="K287" s="87"/>
      <c r="L287" s="87"/>
      <c r="M287" s="87"/>
      <c r="N287" s="92"/>
      <c r="O287" s="92"/>
      <c r="P287" s="87"/>
      <c r="Q287" s="87"/>
    </row>
    <row r="288" spans="1:17">
      <c r="A288" s="84" t="s">
        <v>1442</v>
      </c>
      <c r="B288" s="84" t="s">
        <v>1443</v>
      </c>
      <c r="C288" s="84" t="s">
        <v>35</v>
      </c>
      <c r="D288" s="84" t="s">
        <v>166</v>
      </c>
      <c r="E288" s="90" t="s">
        <v>166</v>
      </c>
      <c r="F288" s="85" t="s">
        <v>1444</v>
      </c>
      <c r="G288" s="93" t="s">
        <v>1445</v>
      </c>
      <c r="H288" s="85">
        <v>19852143266</v>
      </c>
      <c r="I288" s="84" t="s">
        <v>1169</v>
      </c>
      <c r="J288" s="83" t="s">
        <v>12072</v>
      </c>
      <c r="K288" s="87"/>
      <c r="L288" s="87"/>
      <c r="M288" s="87"/>
      <c r="N288" s="92"/>
      <c r="O288" s="92"/>
      <c r="P288" s="87"/>
      <c r="Q288" s="87"/>
    </row>
    <row r="289" spans="1:17">
      <c r="A289" s="118" t="s">
        <v>1446</v>
      </c>
      <c r="B289" s="84" t="s">
        <v>1447</v>
      </c>
      <c r="C289" s="84" t="s">
        <v>35</v>
      </c>
      <c r="D289" s="84" t="s">
        <v>166</v>
      </c>
      <c r="E289" s="90" t="s">
        <v>166</v>
      </c>
      <c r="F289" s="85" t="s">
        <v>1448</v>
      </c>
      <c r="G289" s="93" t="s">
        <v>1449</v>
      </c>
      <c r="H289" s="85">
        <v>19836560162</v>
      </c>
      <c r="I289" s="84" t="s">
        <v>1204</v>
      </c>
      <c r="J289" s="83" t="s">
        <v>12080</v>
      </c>
      <c r="K289" s="87"/>
      <c r="L289" s="87"/>
      <c r="M289" s="87"/>
      <c r="N289" s="92"/>
      <c r="O289" s="92"/>
      <c r="P289" s="87"/>
      <c r="Q289" s="87"/>
    </row>
    <row r="290" spans="1:17">
      <c r="A290" s="84" t="s">
        <v>1450</v>
      </c>
      <c r="B290" s="84" t="s">
        <v>1451</v>
      </c>
      <c r="C290" s="84" t="s">
        <v>35</v>
      </c>
      <c r="D290" s="84" t="s">
        <v>166</v>
      </c>
      <c r="E290" s="151" t="s">
        <v>166</v>
      </c>
      <c r="F290" s="85" t="s">
        <v>1452</v>
      </c>
      <c r="G290" s="179" t="s">
        <v>1453</v>
      </c>
      <c r="H290" s="85">
        <v>19831614626</v>
      </c>
      <c r="I290" s="84" t="s">
        <v>812</v>
      </c>
      <c r="J290" s="83" t="s">
        <v>12080</v>
      </c>
      <c r="K290" s="87"/>
      <c r="L290" s="87"/>
      <c r="M290" s="87"/>
      <c r="N290" s="92"/>
      <c r="O290" s="92"/>
      <c r="P290" s="87"/>
      <c r="Q290" s="87"/>
    </row>
    <row r="291" spans="1:17">
      <c r="A291" s="3" t="s">
        <v>1454</v>
      </c>
      <c r="B291" s="3" t="s">
        <v>1455</v>
      </c>
      <c r="C291" s="3" t="s">
        <v>35</v>
      </c>
      <c r="D291" s="3" t="s">
        <v>166</v>
      </c>
      <c r="E291" s="2" t="s">
        <v>166</v>
      </c>
      <c r="F291" s="25" t="s">
        <v>1456</v>
      </c>
      <c r="G291" s="51" t="s">
        <v>1457</v>
      </c>
      <c r="H291" s="25">
        <v>19798208930</v>
      </c>
      <c r="I291" s="3" t="s">
        <v>23</v>
      </c>
      <c r="J291" s="11" t="s">
        <v>12094</v>
      </c>
    </row>
    <row r="292" spans="1:17">
      <c r="A292" s="118" t="s">
        <v>1458</v>
      </c>
      <c r="B292" s="84" t="s">
        <v>1459</v>
      </c>
      <c r="C292" s="84" t="s">
        <v>35</v>
      </c>
      <c r="D292" s="84" t="s">
        <v>166</v>
      </c>
      <c r="E292" s="90" t="s">
        <v>166</v>
      </c>
      <c r="F292" s="85" t="s">
        <v>1460</v>
      </c>
      <c r="G292" s="93" t="s">
        <v>1461</v>
      </c>
      <c r="H292" s="85" t="s">
        <v>1462</v>
      </c>
      <c r="I292" s="84" t="s">
        <v>1463</v>
      </c>
      <c r="J292" s="83" t="s">
        <v>12084</v>
      </c>
      <c r="K292" s="87"/>
      <c r="L292" s="87"/>
      <c r="M292" s="87"/>
      <c r="N292" s="92"/>
      <c r="O292" s="92"/>
      <c r="P292" s="87"/>
      <c r="Q292" s="87"/>
    </row>
    <row r="293" spans="1:17" s="376" customFormat="1">
      <c r="A293" s="368" t="s">
        <v>1464</v>
      </c>
      <c r="B293" s="368" t="s">
        <v>1465</v>
      </c>
      <c r="C293" s="368" t="s">
        <v>35</v>
      </c>
      <c r="D293" s="368" t="s">
        <v>166</v>
      </c>
      <c r="E293" s="374" t="s">
        <v>166</v>
      </c>
      <c r="F293" s="369" t="s">
        <v>1466</v>
      </c>
      <c r="G293" s="375" t="s">
        <v>1467</v>
      </c>
      <c r="H293" s="369">
        <v>19853402978</v>
      </c>
      <c r="I293" s="368" t="s">
        <v>54</v>
      </c>
      <c r="J293" s="370" t="s">
        <v>54</v>
      </c>
      <c r="K293" s="371"/>
      <c r="L293" s="371"/>
      <c r="M293" s="371"/>
      <c r="N293" s="372"/>
      <c r="O293" s="372"/>
      <c r="P293" s="371"/>
      <c r="Q293" s="371"/>
    </row>
    <row r="294" spans="1:17">
      <c r="A294" s="118" t="s">
        <v>1468</v>
      </c>
      <c r="B294" s="84" t="s">
        <v>1469</v>
      </c>
      <c r="C294" s="84" t="s">
        <v>35</v>
      </c>
      <c r="D294" s="84" t="s">
        <v>166</v>
      </c>
      <c r="E294" s="90" t="s">
        <v>166</v>
      </c>
      <c r="F294" s="85" t="s">
        <v>1470</v>
      </c>
      <c r="G294" s="93" t="s">
        <v>1471</v>
      </c>
      <c r="H294" s="85">
        <v>19811785826</v>
      </c>
      <c r="I294" s="84" t="s">
        <v>1472</v>
      </c>
      <c r="J294" s="83" t="s">
        <v>12094</v>
      </c>
      <c r="K294" s="87"/>
      <c r="L294" s="87"/>
      <c r="M294" s="87"/>
      <c r="N294" s="92"/>
      <c r="O294" s="92"/>
      <c r="P294" s="87"/>
      <c r="Q294" s="87"/>
    </row>
    <row r="295" spans="1:17">
      <c r="A295" s="118" t="s">
        <v>1473</v>
      </c>
      <c r="B295" s="84" t="s">
        <v>12102</v>
      </c>
      <c r="C295" s="84" t="s">
        <v>35</v>
      </c>
      <c r="D295" s="84" t="s">
        <v>166</v>
      </c>
      <c r="E295" s="90" t="s">
        <v>166</v>
      </c>
      <c r="F295" s="85" t="s">
        <v>1475</v>
      </c>
      <c r="G295" s="93" t="s">
        <v>1476</v>
      </c>
      <c r="H295" s="85">
        <v>19824896162</v>
      </c>
      <c r="I295" s="84" t="s">
        <v>23</v>
      </c>
      <c r="J295" s="83" t="s">
        <v>12080</v>
      </c>
      <c r="K295" s="87"/>
      <c r="L295" s="87"/>
      <c r="M295" s="87"/>
      <c r="N295" s="92"/>
      <c r="O295" s="92"/>
      <c r="P295" s="87"/>
      <c r="Q295" s="87"/>
    </row>
    <row r="296" spans="1:17">
      <c r="A296" s="3" t="s">
        <v>1477</v>
      </c>
      <c r="B296" s="3" t="s">
        <v>1478</v>
      </c>
      <c r="C296" s="3" t="s">
        <v>35</v>
      </c>
      <c r="D296" s="3" t="s">
        <v>166</v>
      </c>
      <c r="E296" s="2" t="s">
        <v>166</v>
      </c>
      <c r="F296" s="25" t="s">
        <v>1479</v>
      </c>
      <c r="G296" s="51" t="s">
        <v>1480</v>
      </c>
      <c r="H296" s="25">
        <v>19841692322</v>
      </c>
      <c r="I296" s="3" t="s">
        <v>1481</v>
      </c>
      <c r="J296" s="11" t="s">
        <v>12080</v>
      </c>
    </row>
    <row r="297" spans="1:17">
      <c r="A297" s="118" t="s">
        <v>1482</v>
      </c>
      <c r="B297" s="84" t="s">
        <v>1483</v>
      </c>
      <c r="C297" s="84" t="s">
        <v>35</v>
      </c>
      <c r="D297" s="84" t="s">
        <v>166</v>
      </c>
      <c r="E297" s="90" t="s">
        <v>166</v>
      </c>
      <c r="F297" s="85" t="s">
        <v>173</v>
      </c>
      <c r="G297" s="93" t="s">
        <v>174</v>
      </c>
      <c r="H297" s="85">
        <v>19845284834</v>
      </c>
      <c r="I297" s="84" t="s">
        <v>175</v>
      </c>
      <c r="J297" s="83" t="s">
        <v>12073</v>
      </c>
      <c r="K297" s="87"/>
      <c r="L297" s="87"/>
      <c r="M297" s="87"/>
      <c r="N297" s="92"/>
      <c r="O297" s="92"/>
      <c r="P297" s="87"/>
      <c r="Q297" s="87"/>
    </row>
    <row r="298" spans="1:17">
      <c r="A298" s="181" t="s">
        <v>1484</v>
      </c>
      <c r="B298" s="4" t="s">
        <v>1485</v>
      </c>
      <c r="C298" s="4" t="s">
        <v>35</v>
      </c>
      <c r="D298" s="4" t="s">
        <v>166</v>
      </c>
      <c r="E298" s="6" t="s">
        <v>166</v>
      </c>
      <c r="F298" s="27" t="s">
        <v>1486</v>
      </c>
      <c r="G298" s="52" t="s">
        <v>1487</v>
      </c>
      <c r="H298" s="27">
        <v>19842018914</v>
      </c>
      <c r="I298" s="4" t="s">
        <v>23</v>
      </c>
      <c r="J298" s="12" t="s">
        <v>1372</v>
      </c>
      <c r="K298" s="39"/>
      <c r="L298" s="39"/>
      <c r="M298" s="39"/>
      <c r="N298" s="154"/>
      <c r="O298" s="154"/>
      <c r="P298" s="39"/>
      <c r="Q298" s="39"/>
    </row>
    <row r="299" spans="1:17">
      <c r="A299" s="84" t="s">
        <v>1488</v>
      </c>
      <c r="B299" s="84" t="s">
        <v>1489</v>
      </c>
      <c r="C299" s="84" t="s">
        <v>35</v>
      </c>
      <c r="D299" s="84" t="s">
        <v>166</v>
      </c>
      <c r="E299" s="90" t="s">
        <v>166</v>
      </c>
      <c r="F299" s="85" t="s">
        <v>1490</v>
      </c>
      <c r="G299" s="93" t="s">
        <v>1491</v>
      </c>
      <c r="H299" s="85">
        <v>19811412578</v>
      </c>
      <c r="I299" s="84" t="s">
        <v>973</v>
      </c>
      <c r="J299" s="83" t="s">
        <v>12091</v>
      </c>
      <c r="K299" s="87"/>
      <c r="L299" s="87"/>
      <c r="M299" s="87"/>
      <c r="N299" s="92"/>
      <c r="O299" s="92"/>
      <c r="P299" s="87"/>
      <c r="Q299" s="87"/>
    </row>
    <row r="300" spans="1:17">
      <c r="A300" s="84" t="s">
        <v>1492</v>
      </c>
      <c r="B300" s="84" t="s">
        <v>1493</v>
      </c>
      <c r="C300" s="84" t="s">
        <v>35</v>
      </c>
      <c r="D300" s="84" t="s">
        <v>166</v>
      </c>
      <c r="E300" s="90" t="s">
        <v>166</v>
      </c>
      <c r="F300" s="85" t="s">
        <v>1494</v>
      </c>
      <c r="G300" s="93" t="s">
        <v>1495</v>
      </c>
      <c r="H300" s="85">
        <v>19816731362</v>
      </c>
      <c r="I300" s="84" t="s">
        <v>897</v>
      </c>
      <c r="J300" s="83" t="s">
        <v>12094</v>
      </c>
      <c r="K300" s="87"/>
      <c r="L300" s="87"/>
      <c r="M300" s="87"/>
      <c r="N300" s="92"/>
      <c r="O300" s="92"/>
      <c r="P300" s="87"/>
      <c r="Q300" s="87"/>
    </row>
    <row r="301" spans="1:17" s="376" customFormat="1">
      <c r="A301" s="373" t="s">
        <v>1496</v>
      </c>
      <c r="B301" s="368" t="s">
        <v>1497</v>
      </c>
      <c r="C301" s="368" t="s">
        <v>35</v>
      </c>
      <c r="D301" s="368" t="s">
        <v>166</v>
      </c>
      <c r="E301" s="374" t="s">
        <v>166</v>
      </c>
      <c r="F301" s="369" t="s">
        <v>1498</v>
      </c>
      <c r="G301" s="375" t="s">
        <v>1499</v>
      </c>
      <c r="H301" s="369">
        <v>19838333090</v>
      </c>
      <c r="I301" s="368" t="s">
        <v>54</v>
      </c>
      <c r="J301" s="370" t="s">
        <v>12091</v>
      </c>
      <c r="K301" s="371"/>
      <c r="L301" s="371"/>
      <c r="M301" s="371"/>
      <c r="N301" s="372"/>
      <c r="O301" s="372"/>
      <c r="P301" s="371"/>
      <c r="Q301" s="371"/>
    </row>
    <row r="302" spans="1:17">
      <c r="A302" s="84" t="s">
        <v>1500</v>
      </c>
      <c r="B302" s="84" t="s">
        <v>1501</v>
      </c>
      <c r="C302" s="84" t="s">
        <v>35</v>
      </c>
      <c r="D302" s="84" t="s">
        <v>166</v>
      </c>
      <c r="E302" s="236" t="s">
        <v>166</v>
      </c>
      <c r="F302" s="85" t="s">
        <v>1502</v>
      </c>
      <c r="G302" s="269" t="s">
        <v>1503</v>
      </c>
      <c r="H302" s="85">
        <v>19818504290</v>
      </c>
      <c r="I302" s="84" t="s">
        <v>1417</v>
      </c>
      <c r="J302" s="83" t="s">
        <v>12074</v>
      </c>
      <c r="K302" s="87"/>
      <c r="L302" s="87"/>
      <c r="M302" s="87"/>
      <c r="N302" s="92"/>
      <c r="O302" s="92"/>
      <c r="P302" s="87"/>
      <c r="Q302" s="87"/>
    </row>
    <row r="303" spans="1:17">
      <c r="A303" s="118" t="s">
        <v>1504</v>
      </c>
      <c r="B303" s="84" t="s">
        <v>1505</v>
      </c>
      <c r="C303" s="84" t="s">
        <v>35</v>
      </c>
      <c r="D303" s="84" t="s">
        <v>166</v>
      </c>
      <c r="E303" s="90" t="s">
        <v>166</v>
      </c>
      <c r="F303" s="85" t="s">
        <v>1506</v>
      </c>
      <c r="G303" s="93" t="s">
        <v>1507</v>
      </c>
      <c r="H303" s="85" t="s">
        <v>1508</v>
      </c>
      <c r="I303" s="84" t="s">
        <v>1509</v>
      </c>
      <c r="J303" s="83" t="s">
        <v>12094</v>
      </c>
      <c r="K303" s="87"/>
      <c r="L303" s="87"/>
      <c r="M303" s="87"/>
      <c r="N303" s="92"/>
      <c r="O303" s="92"/>
      <c r="P303" s="87"/>
      <c r="Q303" s="87"/>
    </row>
    <row r="304" spans="1:17">
      <c r="A304" s="84" t="s">
        <v>1510</v>
      </c>
      <c r="B304" s="84" t="s">
        <v>1511</v>
      </c>
      <c r="C304" s="84" t="s">
        <v>35</v>
      </c>
      <c r="D304" s="84" t="s">
        <v>166</v>
      </c>
      <c r="E304" s="151" t="s">
        <v>166</v>
      </c>
      <c r="F304" s="85" t="s">
        <v>1512</v>
      </c>
      <c r="G304" s="179" t="s">
        <v>1513</v>
      </c>
      <c r="H304" s="85">
        <v>19851816674</v>
      </c>
      <c r="I304" s="84" t="s">
        <v>1514</v>
      </c>
      <c r="J304" s="83" t="s">
        <v>12094</v>
      </c>
      <c r="K304" s="87"/>
      <c r="L304" s="87"/>
      <c r="M304" s="87"/>
      <c r="N304" s="92"/>
      <c r="O304" s="92"/>
      <c r="P304" s="87"/>
      <c r="Q304" s="87"/>
    </row>
    <row r="305" spans="1:17">
      <c r="A305" s="84" t="s">
        <v>1515</v>
      </c>
      <c r="B305" s="84" t="s">
        <v>1516</v>
      </c>
      <c r="C305" s="84" t="s">
        <v>35</v>
      </c>
      <c r="D305" s="84" t="s">
        <v>166</v>
      </c>
      <c r="E305" s="151" t="s">
        <v>166</v>
      </c>
      <c r="F305" s="85" t="s">
        <v>1517</v>
      </c>
      <c r="G305" s="179" t="s">
        <v>1518</v>
      </c>
      <c r="H305" s="85">
        <v>19820090594</v>
      </c>
      <c r="I305" s="84" t="s">
        <v>1519</v>
      </c>
      <c r="J305" s="83" t="s">
        <v>12080</v>
      </c>
      <c r="K305" s="87"/>
      <c r="L305" s="87"/>
      <c r="M305" s="87"/>
      <c r="N305" s="92"/>
      <c r="O305" s="92"/>
      <c r="P305" s="87"/>
      <c r="Q305" s="87"/>
    </row>
    <row r="306" spans="1:17">
      <c r="A306" s="181" t="s">
        <v>1520</v>
      </c>
      <c r="B306" s="4" t="s">
        <v>1521</v>
      </c>
      <c r="C306" s="4" t="s">
        <v>35</v>
      </c>
      <c r="D306" s="4" t="s">
        <v>166</v>
      </c>
      <c r="E306" s="6" t="s">
        <v>166</v>
      </c>
      <c r="F306" s="27" t="s">
        <v>1522</v>
      </c>
      <c r="G306" s="52" t="s">
        <v>1523</v>
      </c>
      <c r="H306" s="27">
        <v>19836886754</v>
      </c>
      <c r="I306" s="4" t="s">
        <v>23</v>
      </c>
      <c r="J306" s="12" t="s">
        <v>12084</v>
      </c>
      <c r="K306" s="39"/>
      <c r="L306" s="39"/>
      <c r="M306" s="39"/>
      <c r="N306" s="154"/>
      <c r="O306" s="154"/>
      <c r="P306" s="39"/>
      <c r="Q306" s="39"/>
    </row>
    <row r="307" spans="1:17">
      <c r="A307" s="118" t="s">
        <v>1524</v>
      </c>
      <c r="B307" s="84" t="s">
        <v>1525</v>
      </c>
      <c r="C307" s="84" t="s">
        <v>35</v>
      </c>
      <c r="D307" s="84" t="s">
        <v>166</v>
      </c>
      <c r="E307" s="90" t="s">
        <v>166</v>
      </c>
      <c r="F307" s="85" t="s">
        <v>1526</v>
      </c>
      <c r="G307" s="93" t="s">
        <v>1527</v>
      </c>
      <c r="H307" s="85">
        <v>19851723362</v>
      </c>
      <c r="I307" s="84" t="s">
        <v>959</v>
      </c>
      <c r="J307" s="83" t="s">
        <v>12103</v>
      </c>
      <c r="K307" s="87"/>
      <c r="L307" s="87"/>
      <c r="M307" s="87"/>
      <c r="N307" s="92"/>
      <c r="O307" s="92"/>
      <c r="P307" s="87"/>
      <c r="Q307" s="87"/>
    </row>
    <row r="308" spans="1:17">
      <c r="A308" s="118" t="s">
        <v>1528</v>
      </c>
      <c r="B308" s="118" t="s">
        <v>1528</v>
      </c>
      <c r="C308" s="84" t="s">
        <v>35</v>
      </c>
      <c r="D308" s="84" t="s">
        <v>136</v>
      </c>
      <c r="E308" s="84" t="s">
        <v>136</v>
      </c>
      <c r="F308" s="85" t="s">
        <v>1529</v>
      </c>
      <c r="G308" s="93" t="s">
        <v>1530</v>
      </c>
      <c r="H308" s="85">
        <v>11260767422</v>
      </c>
      <c r="I308" s="84" t="s">
        <v>1531</v>
      </c>
      <c r="J308" s="83" t="s">
        <v>12080</v>
      </c>
      <c r="K308" s="87"/>
      <c r="L308" s="87"/>
      <c r="M308" s="87"/>
      <c r="N308" s="92"/>
      <c r="O308" s="92"/>
      <c r="P308" s="87"/>
      <c r="Q308" s="87"/>
    </row>
    <row r="309" spans="1:17">
      <c r="A309" s="118" t="s">
        <v>1532</v>
      </c>
      <c r="B309" s="84" t="s">
        <v>1533</v>
      </c>
      <c r="C309" s="84" t="s">
        <v>35</v>
      </c>
      <c r="D309" s="84" t="s">
        <v>166</v>
      </c>
      <c r="E309" s="90" t="s">
        <v>166</v>
      </c>
      <c r="F309" s="85" t="s">
        <v>1534</v>
      </c>
      <c r="G309" s="93" t="s">
        <v>1535</v>
      </c>
      <c r="H309" s="85" t="s">
        <v>1536</v>
      </c>
      <c r="I309" s="135" t="s">
        <v>1022</v>
      </c>
      <c r="J309" s="83" t="s">
        <v>12080</v>
      </c>
      <c r="K309" s="87"/>
      <c r="L309" s="87"/>
      <c r="M309" s="87"/>
      <c r="N309" s="92"/>
      <c r="O309" s="92"/>
      <c r="P309" s="87"/>
      <c r="Q309" s="87"/>
    </row>
    <row r="310" spans="1:17">
      <c r="A310" s="84" t="s">
        <v>1537</v>
      </c>
      <c r="B310" s="84" t="s">
        <v>1538</v>
      </c>
      <c r="C310" s="84" t="s">
        <v>35</v>
      </c>
      <c r="D310" s="84" t="s">
        <v>166</v>
      </c>
      <c r="E310" s="90" t="s">
        <v>166</v>
      </c>
      <c r="F310" s="85" t="s">
        <v>1539</v>
      </c>
      <c r="G310" s="93" t="s">
        <v>1540</v>
      </c>
      <c r="H310" s="85">
        <v>19799935202</v>
      </c>
      <c r="I310" s="84" t="s">
        <v>1541</v>
      </c>
      <c r="J310" s="83" t="s">
        <v>12094</v>
      </c>
      <c r="K310" s="87"/>
      <c r="L310" s="87"/>
      <c r="M310" s="87"/>
      <c r="N310" s="92"/>
      <c r="O310" s="92"/>
      <c r="P310" s="87"/>
      <c r="Q310" s="87"/>
    </row>
    <row r="311" spans="1:17">
      <c r="A311" s="118" t="s">
        <v>1542</v>
      </c>
      <c r="B311" s="84" t="s">
        <v>1543</v>
      </c>
      <c r="C311" s="84" t="s">
        <v>35</v>
      </c>
      <c r="D311" s="84" t="s">
        <v>166</v>
      </c>
      <c r="E311" s="90" t="s">
        <v>166</v>
      </c>
      <c r="F311" s="85" t="s">
        <v>1544</v>
      </c>
      <c r="G311" s="93" t="s">
        <v>1545</v>
      </c>
      <c r="H311" s="85">
        <v>19833200930</v>
      </c>
      <c r="I311" s="84" t="s">
        <v>955</v>
      </c>
      <c r="J311" s="83" t="s">
        <v>12084</v>
      </c>
      <c r="K311" s="87"/>
      <c r="L311" s="87"/>
      <c r="M311" s="87"/>
      <c r="N311" s="92"/>
      <c r="O311" s="92"/>
      <c r="P311" s="87"/>
      <c r="Q311" s="87"/>
    </row>
    <row r="312" spans="1:17">
      <c r="A312" s="287" t="s">
        <v>1546</v>
      </c>
      <c r="B312" s="288" t="s">
        <v>1547</v>
      </c>
      <c r="C312" s="4" t="s">
        <v>35</v>
      </c>
      <c r="D312" s="288" t="s">
        <v>166</v>
      </c>
      <c r="E312" s="6" t="s">
        <v>166</v>
      </c>
      <c r="F312" s="289" t="s">
        <v>1548</v>
      </c>
      <c r="G312" s="290" t="s">
        <v>1549</v>
      </c>
      <c r="H312" s="289">
        <v>19828115426</v>
      </c>
      <c r="I312" s="288" t="s">
        <v>23</v>
      </c>
      <c r="J312" s="291" t="s">
        <v>12074</v>
      </c>
      <c r="K312" s="292"/>
      <c r="L312" s="292"/>
      <c r="M312" s="292"/>
      <c r="N312" s="293"/>
      <c r="O312" s="293"/>
      <c r="P312" s="292"/>
      <c r="Q312" s="292"/>
    </row>
    <row r="313" spans="1:17">
      <c r="A313" s="4" t="s">
        <v>1550</v>
      </c>
      <c r="B313" s="4" t="s">
        <v>1551</v>
      </c>
      <c r="C313" s="4" t="s">
        <v>35</v>
      </c>
      <c r="D313" s="4" t="s">
        <v>166</v>
      </c>
      <c r="E313" s="153" t="s">
        <v>166</v>
      </c>
      <c r="F313" s="27" t="s">
        <v>1552</v>
      </c>
      <c r="G313" s="180" t="s">
        <v>1553</v>
      </c>
      <c r="H313" s="27">
        <v>19819810658</v>
      </c>
      <c r="I313" s="4" t="s">
        <v>23</v>
      </c>
      <c r="J313" s="291" t="s">
        <v>12074</v>
      </c>
      <c r="K313" s="39"/>
      <c r="L313" s="39"/>
      <c r="M313" s="39"/>
      <c r="N313" s="154"/>
      <c r="O313" s="154"/>
      <c r="P313" s="39"/>
      <c r="Q313" s="39"/>
    </row>
    <row r="314" spans="1:17">
      <c r="A314" s="118" t="s">
        <v>1554</v>
      </c>
      <c r="B314" s="84" t="s">
        <v>1555</v>
      </c>
      <c r="C314" s="84" t="s">
        <v>35</v>
      </c>
      <c r="D314" s="84" t="s">
        <v>166</v>
      </c>
      <c r="E314" s="90" t="s">
        <v>166</v>
      </c>
      <c r="F314" s="85" t="s">
        <v>1556</v>
      </c>
      <c r="G314" s="93" t="s">
        <v>1557</v>
      </c>
      <c r="H314" s="85">
        <v>19852003298</v>
      </c>
      <c r="I314" s="84" t="s">
        <v>1481</v>
      </c>
      <c r="J314" s="83" t="s">
        <v>12080</v>
      </c>
      <c r="K314" s="87"/>
      <c r="L314" s="87"/>
      <c r="M314" s="87"/>
      <c r="N314" s="92"/>
      <c r="O314" s="92"/>
      <c r="P314" s="87"/>
      <c r="Q314" s="87"/>
    </row>
    <row r="315" spans="1:17">
      <c r="A315" s="181" t="s">
        <v>1558</v>
      </c>
      <c r="B315" s="4" t="s">
        <v>1559</v>
      </c>
      <c r="C315" s="4" t="s">
        <v>35</v>
      </c>
      <c r="D315" s="4" t="s">
        <v>166</v>
      </c>
      <c r="E315" s="6" t="s">
        <v>166</v>
      </c>
      <c r="F315" s="27" t="s">
        <v>1560</v>
      </c>
      <c r="G315" s="52" t="s">
        <v>1561</v>
      </c>
      <c r="H315" s="27" t="s">
        <v>1562</v>
      </c>
      <c r="I315" s="4" t="s">
        <v>23</v>
      </c>
      <c r="J315" s="12" t="s">
        <v>802</v>
      </c>
      <c r="K315" s="39"/>
      <c r="L315" s="39"/>
      <c r="M315" s="39"/>
      <c r="N315" s="154"/>
      <c r="O315" s="154"/>
      <c r="P315" s="39"/>
      <c r="Q315" s="39"/>
    </row>
    <row r="316" spans="1:17">
      <c r="A316" s="118" t="s">
        <v>1563</v>
      </c>
      <c r="B316" s="84" t="s">
        <v>1564</v>
      </c>
      <c r="C316" s="84" t="s">
        <v>35</v>
      </c>
      <c r="D316" s="84" t="s">
        <v>166</v>
      </c>
      <c r="E316" s="90" t="s">
        <v>166</v>
      </c>
      <c r="F316" s="85" t="s">
        <v>1565</v>
      </c>
      <c r="G316" s="93" t="s">
        <v>1566</v>
      </c>
      <c r="H316" s="85">
        <v>19841878946</v>
      </c>
      <c r="I316" s="84" t="s">
        <v>1567</v>
      </c>
      <c r="J316" s="83" t="s">
        <v>12094</v>
      </c>
      <c r="K316" s="87"/>
      <c r="L316" s="87"/>
      <c r="M316" s="87"/>
      <c r="N316" s="92"/>
      <c r="O316" s="92"/>
      <c r="P316" s="87"/>
      <c r="Q316" s="87"/>
    </row>
    <row r="317" spans="1:17">
      <c r="A317" s="118" t="s">
        <v>1568</v>
      </c>
      <c r="B317" s="84" t="s">
        <v>1569</v>
      </c>
      <c r="C317" s="84" t="s">
        <v>35</v>
      </c>
      <c r="D317" s="84" t="s">
        <v>166</v>
      </c>
      <c r="E317" s="90" t="s">
        <v>166</v>
      </c>
      <c r="F317" s="85" t="s">
        <v>1570</v>
      </c>
      <c r="G317" s="93" t="s">
        <v>1571</v>
      </c>
      <c r="H317" s="85">
        <v>19853682914</v>
      </c>
      <c r="I317" s="84" t="s">
        <v>1208</v>
      </c>
      <c r="J317" s="83" t="s">
        <v>12080</v>
      </c>
      <c r="K317" s="87"/>
      <c r="L317" s="87"/>
      <c r="M317" s="87"/>
      <c r="N317" s="92"/>
      <c r="O317" s="92"/>
      <c r="P317" s="87"/>
      <c r="Q317" s="87"/>
    </row>
    <row r="318" spans="1:17">
      <c r="A318" s="3" t="s">
        <v>1572</v>
      </c>
      <c r="B318" s="3" t="s">
        <v>1573</v>
      </c>
      <c r="C318" s="3" t="s">
        <v>35</v>
      </c>
      <c r="D318" s="3" t="s">
        <v>1574</v>
      </c>
      <c r="E318" s="3" t="s">
        <v>1574</v>
      </c>
      <c r="F318" s="25" t="s">
        <v>1575</v>
      </c>
      <c r="G318" s="51" t="s">
        <v>1575</v>
      </c>
      <c r="H318" s="25">
        <v>4640669786</v>
      </c>
      <c r="I318" s="3" t="s">
        <v>23</v>
      </c>
      <c r="J318" s="11" t="s">
        <v>12094</v>
      </c>
    </row>
    <row r="319" spans="1:17">
      <c r="A319" s="3" t="s">
        <v>1576</v>
      </c>
      <c r="B319" s="3" t="s">
        <v>1577</v>
      </c>
      <c r="C319" s="3" t="s">
        <v>35</v>
      </c>
      <c r="D319" s="3" t="s">
        <v>1574</v>
      </c>
      <c r="E319" s="3" t="s">
        <v>1574</v>
      </c>
      <c r="F319" s="25" t="s">
        <v>1578</v>
      </c>
      <c r="G319" s="51" t="s">
        <v>1578</v>
      </c>
      <c r="H319" s="25" t="s">
        <v>1579</v>
      </c>
      <c r="I319" s="3" t="s">
        <v>23</v>
      </c>
      <c r="J319" s="11" t="s">
        <v>12094</v>
      </c>
    </row>
    <row r="320" spans="1:17">
      <c r="A320" s="19" t="s">
        <v>1580</v>
      </c>
      <c r="B320" s="19" t="s">
        <v>1580</v>
      </c>
      <c r="C320" s="3" t="s">
        <v>35</v>
      </c>
      <c r="D320" s="19" t="s">
        <v>1581</v>
      </c>
      <c r="E320" s="19" t="s">
        <v>1582</v>
      </c>
      <c r="F320" s="29" t="s">
        <v>1583</v>
      </c>
      <c r="G320" s="29" t="s">
        <v>1583</v>
      </c>
      <c r="H320" s="29" t="s">
        <v>1583</v>
      </c>
      <c r="I320" s="19" t="s">
        <v>1584</v>
      </c>
      <c r="J320" s="46" t="s">
        <v>12074</v>
      </c>
      <c r="K320" s="42"/>
      <c r="L320" s="41"/>
      <c r="M320" s="41"/>
      <c r="N320" s="43"/>
      <c r="O320" s="43"/>
      <c r="P320" s="41"/>
      <c r="Q320" s="42"/>
    </row>
    <row r="321" spans="1:17">
      <c r="A321" s="3" t="s">
        <v>1585</v>
      </c>
      <c r="B321" s="3" t="s">
        <v>1586</v>
      </c>
      <c r="C321" s="3" t="s">
        <v>35</v>
      </c>
      <c r="D321" s="3" t="s">
        <v>397</v>
      </c>
      <c r="E321" s="3" t="s">
        <v>397</v>
      </c>
      <c r="F321" s="25" t="s">
        <v>1587</v>
      </c>
      <c r="G321" s="354" t="s">
        <v>1587</v>
      </c>
      <c r="H321" s="25" t="s">
        <v>1588</v>
      </c>
      <c r="I321" s="3" t="s">
        <v>23</v>
      </c>
      <c r="J321" s="46" t="s">
        <v>12104</v>
      </c>
      <c r="K321" s="44">
        <v>44487</v>
      </c>
      <c r="L321" s="21">
        <v>7549</v>
      </c>
      <c r="M321" s="21" t="s">
        <v>12105</v>
      </c>
      <c r="N321" s="45">
        <v>63500</v>
      </c>
      <c r="O321" s="45">
        <v>317500</v>
      </c>
      <c r="P321" s="21" t="s">
        <v>12106</v>
      </c>
      <c r="Q321" s="44">
        <v>45565</v>
      </c>
    </row>
    <row r="322" spans="1:17">
      <c r="A322" s="84" t="s">
        <v>1589</v>
      </c>
      <c r="B322" s="84" t="s">
        <v>1590</v>
      </c>
      <c r="C322" s="84" t="s">
        <v>35</v>
      </c>
      <c r="D322" s="84" t="s">
        <v>397</v>
      </c>
      <c r="E322" s="84" t="s">
        <v>397</v>
      </c>
      <c r="F322" s="85" t="s">
        <v>1591</v>
      </c>
      <c r="G322" s="93" t="s">
        <v>1591</v>
      </c>
      <c r="H322" s="85" t="s">
        <v>1592</v>
      </c>
      <c r="I322" s="84" t="s">
        <v>1593</v>
      </c>
      <c r="J322" s="83" t="s">
        <v>12104</v>
      </c>
      <c r="K322" s="144">
        <v>44487</v>
      </c>
      <c r="L322" s="87">
        <v>7549</v>
      </c>
      <c r="M322" s="87" t="s">
        <v>12105</v>
      </c>
      <c r="N322" s="92">
        <v>63500</v>
      </c>
      <c r="O322" s="92">
        <v>317500</v>
      </c>
      <c r="P322" s="87" t="s">
        <v>12106</v>
      </c>
      <c r="Q322" s="144">
        <v>45565</v>
      </c>
    </row>
    <row r="323" spans="1:17">
      <c r="A323" s="84" t="s">
        <v>1594</v>
      </c>
      <c r="B323" s="84" t="s">
        <v>1595</v>
      </c>
      <c r="C323" s="84" t="s">
        <v>35</v>
      </c>
      <c r="D323" s="84" t="s">
        <v>397</v>
      </c>
      <c r="E323" s="84" t="s">
        <v>397</v>
      </c>
      <c r="F323" s="85" t="s">
        <v>1596</v>
      </c>
      <c r="G323" s="93" t="s">
        <v>1596</v>
      </c>
      <c r="H323" s="85" t="s">
        <v>1597</v>
      </c>
      <c r="I323" s="84" t="s">
        <v>1598</v>
      </c>
      <c r="J323" s="83" t="s">
        <v>12104</v>
      </c>
      <c r="K323" s="144">
        <v>44487</v>
      </c>
      <c r="L323" s="87">
        <v>7549</v>
      </c>
      <c r="M323" s="87" t="s">
        <v>12105</v>
      </c>
      <c r="N323" s="92">
        <v>63500</v>
      </c>
      <c r="O323" s="92">
        <v>317500</v>
      </c>
      <c r="P323" s="87" t="s">
        <v>12106</v>
      </c>
      <c r="Q323" s="144">
        <v>45565</v>
      </c>
    </row>
    <row r="324" spans="1:17">
      <c r="A324" s="3" t="s">
        <v>1599</v>
      </c>
      <c r="B324" s="3" t="s">
        <v>1600</v>
      </c>
      <c r="D324" s="3" t="s">
        <v>1601</v>
      </c>
      <c r="E324" s="3" t="s">
        <v>1601</v>
      </c>
      <c r="F324" s="3" t="s">
        <v>18</v>
      </c>
      <c r="G324" s="25" t="s">
        <v>18</v>
      </c>
      <c r="H324" s="3" t="s">
        <v>18</v>
      </c>
      <c r="I324" s="3" t="s">
        <v>607</v>
      </c>
      <c r="J324" s="11" t="s">
        <v>12074</v>
      </c>
    </row>
    <row r="325" spans="1:17">
      <c r="A325" s="3" t="s">
        <v>1602</v>
      </c>
      <c r="B325" s="3" t="s">
        <v>1603</v>
      </c>
      <c r="D325" s="3" t="s">
        <v>1604</v>
      </c>
      <c r="E325" s="3" t="s">
        <v>1604</v>
      </c>
      <c r="F325" s="3" t="s">
        <v>1605</v>
      </c>
      <c r="G325" s="25" t="s">
        <v>1605</v>
      </c>
      <c r="H325" s="3" t="s">
        <v>18</v>
      </c>
      <c r="I325" s="3" t="s">
        <v>23</v>
      </c>
      <c r="J325" s="11" t="s">
        <v>12074</v>
      </c>
    </row>
    <row r="326" spans="1:17">
      <c r="A326" s="118" t="s">
        <v>1606</v>
      </c>
      <c r="B326" s="84" t="s">
        <v>1607</v>
      </c>
      <c r="C326" s="84" t="s">
        <v>35</v>
      </c>
      <c r="D326" s="84" t="s">
        <v>166</v>
      </c>
      <c r="E326" s="90" t="s">
        <v>166</v>
      </c>
      <c r="F326" s="85" t="s">
        <v>1608</v>
      </c>
      <c r="G326" s="93" t="s">
        <v>1609</v>
      </c>
      <c r="H326" s="85">
        <v>19825129442</v>
      </c>
      <c r="I326" s="84" t="s">
        <v>23</v>
      </c>
      <c r="J326" s="83" t="s">
        <v>12080</v>
      </c>
      <c r="K326" s="87"/>
      <c r="L326" s="87"/>
      <c r="M326" s="87"/>
      <c r="N326" s="92"/>
      <c r="O326" s="92"/>
      <c r="P326" s="87"/>
      <c r="Q326" s="87"/>
    </row>
    <row r="327" spans="1:17">
      <c r="A327" s="84" t="s">
        <v>1610</v>
      </c>
      <c r="B327" s="84" t="s">
        <v>1611</v>
      </c>
      <c r="C327" s="84" t="s">
        <v>35</v>
      </c>
      <c r="D327" s="84" t="s">
        <v>166</v>
      </c>
      <c r="E327" s="90" t="s">
        <v>166</v>
      </c>
      <c r="F327" s="85" t="s">
        <v>1612</v>
      </c>
      <c r="G327" s="93" t="s">
        <v>1613</v>
      </c>
      <c r="H327" s="85">
        <v>19838706338</v>
      </c>
      <c r="I327" s="84" t="s">
        <v>1614</v>
      </c>
      <c r="J327" s="83" t="s">
        <v>12107</v>
      </c>
      <c r="K327" s="87"/>
      <c r="L327" s="87"/>
      <c r="M327" s="87"/>
      <c r="N327" s="92"/>
      <c r="O327" s="92"/>
      <c r="P327" s="87"/>
      <c r="Q327" s="87"/>
    </row>
    <row r="328" spans="1:17">
      <c r="A328" s="181" t="s">
        <v>1615</v>
      </c>
      <c r="B328" s="4" t="s">
        <v>1616</v>
      </c>
      <c r="C328" s="4" t="s">
        <v>35</v>
      </c>
      <c r="D328" s="4" t="s">
        <v>166</v>
      </c>
      <c r="E328" s="6" t="s">
        <v>166</v>
      </c>
      <c r="F328" s="27" t="s">
        <v>1617</v>
      </c>
      <c r="G328" s="52" t="s">
        <v>1618</v>
      </c>
      <c r="H328" s="27">
        <v>19818084386</v>
      </c>
      <c r="I328" s="4" t="s">
        <v>1619</v>
      </c>
      <c r="J328" s="12" t="s">
        <v>12091</v>
      </c>
      <c r="K328" s="39"/>
      <c r="L328" s="39"/>
      <c r="M328" s="39"/>
      <c r="N328" s="154"/>
      <c r="O328" s="154"/>
      <c r="P328" s="39"/>
      <c r="Q328" s="39"/>
    </row>
    <row r="329" spans="1:17">
      <c r="A329" s="118" t="s">
        <v>1621</v>
      </c>
      <c r="B329" s="84" t="s">
        <v>1622</v>
      </c>
      <c r="C329" s="84" t="s">
        <v>35</v>
      </c>
      <c r="D329" s="84" t="s">
        <v>166</v>
      </c>
      <c r="E329" s="90" t="s">
        <v>166</v>
      </c>
      <c r="F329" s="85" t="s">
        <v>170</v>
      </c>
      <c r="G329" s="93" t="s">
        <v>1623</v>
      </c>
      <c r="H329" s="85">
        <v>19853449634</v>
      </c>
      <c r="I329" s="84" t="s">
        <v>1126</v>
      </c>
      <c r="J329" s="83" t="s">
        <v>12080</v>
      </c>
      <c r="K329" s="87"/>
      <c r="L329" s="87"/>
      <c r="M329" s="87"/>
      <c r="N329" s="92"/>
      <c r="O329" s="92"/>
      <c r="P329" s="87"/>
      <c r="Q329" s="87"/>
    </row>
    <row r="330" spans="1:17">
      <c r="A330" s="118" t="s">
        <v>1624</v>
      </c>
      <c r="B330" s="84" t="s">
        <v>1625</v>
      </c>
      <c r="C330" s="84" t="s">
        <v>35</v>
      </c>
      <c r="D330" s="84" t="s">
        <v>166</v>
      </c>
      <c r="E330" s="90" t="s">
        <v>166</v>
      </c>
      <c r="F330" s="85" t="s">
        <v>1626</v>
      </c>
      <c r="G330" s="93" t="s">
        <v>1627</v>
      </c>
      <c r="H330" s="85">
        <v>19804974050</v>
      </c>
      <c r="I330" s="97" t="s">
        <v>1068</v>
      </c>
      <c r="J330" s="83" t="s">
        <v>12080</v>
      </c>
      <c r="K330" s="87"/>
      <c r="L330" s="87"/>
      <c r="M330" s="87"/>
      <c r="N330" s="92"/>
      <c r="O330" s="92"/>
      <c r="P330" s="87"/>
      <c r="Q330" s="87"/>
    </row>
    <row r="331" spans="1:17" s="353" customFormat="1">
      <c r="A331" s="94" t="s">
        <v>1628</v>
      </c>
      <c r="B331" s="94" t="s">
        <v>1629</v>
      </c>
      <c r="C331" s="94" t="s">
        <v>35</v>
      </c>
      <c r="D331" s="94" t="s">
        <v>166</v>
      </c>
      <c r="E331" s="240" t="s">
        <v>166</v>
      </c>
      <c r="F331" s="241" t="s">
        <v>1630</v>
      </c>
      <c r="G331" s="242" t="s">
        <v>1631</v>
      </c>
      <c r="H331" s="243">
        <v>19843605218</v>
      </c>
      <c r="I331" s="244" t="s">
        <v>1271</v>
      </c>
      <c r="J331" s="245" t="s">
        <v>12080</v>
      </c>
      <c r="K331" s="87"/>
      <c r="L331" s="87"/>
      <c r="M331" s="87"/>
      <c r="N331" s="92"/>
      <c r="O331" s="92"/>
      <c r="P331" s="87"/>
      <c r="Q331" s="87"/>
    </row>
    <row r="332" spans="1:17">
      <c r="A332" s="141" t="s">
        <v>1632</v>
      </c>
      <c r="B332" s="104" t="s">
        <v>1633</v>
      </c>
      <c r="C332" s="104" t="s">
        <v>35</v>
      </c>
      <c r="D332" s="104" t="s">
        <v>183</v>
      </c>
      <c r="E332" s="142" t="s">
        <v>183</v>
      </c>
      <c r="F332" s="124" t="s">
        <v>1634</v>
      </c>
      <c r="G332" s="143" t="s">
        <v>1635</v>
      </c>
      <c r="H332" s="124">
        <v>37705542015</v>
      </c>
      <c r="I332" s="104" t="s">
        <v>1116</v>
      </c>
      <c r="J332" s="102" t="s">
        <v>12091</v>
      </c>
      <c r="K332" s="129" t="s">
        <v>12108</v>
      </c>
      <c r="L332" s="129">
        <v>7367</v>
      </c>
      <c r="M332" s="129" t="s">
        <v>12105</v>
      </c>
      <c r="N332" s="130">
        <v>49350</v>
      </c>
      <c r="O332" s="130">
        <v>2467500</v>
      </c>
      <c r="P332" s="129" t="s">
        <v>12106</v>
      </c>
      <c r="Q332" s="129"/>
    </row>
    <row r="333" spans="1:17" s="353" customFormat="1">
      <c r="A333" s="313" t="s">
        <v>1636</v>
      </c>
      <c r="B333" s="94" t="s">
        <v>1637</v>
      </c>
      <c r="C333" s="94" t="s">
        <v>35</v>
      </c>
      <c r="D333" s="94" t="s">
        <v>166</v>
      </c>
      <c r="E333" s="240" t="s">
        <v>1638</v>
      </c>
      <c r="F333" s="241" t="s">
        <v>1639</v>
      </c>
      <c r="G333" s="242" t="s">
        <v>1640</v>
      </c>
      <c r="H333" s="241">
        <v>19794849698</v>
      </c>
      <c r="I333" s="94" t="s">
        <v>1641</v>
      </c>
      <c r="J333" s="140" t="s">
        <v>12080</v>
      </c>
      <c r="K333" s="87"/>
      <c r="L333" s="87"/>
      <c r="M333" s="87"/>
      <c r="N333" s="92"/>
      <c r="O333" s="92"/>
      <c r="P333" s="87"/>
      <c r="Q333" s="87"/>
    </row>
    <row r="334" spans="1:17">
      <c r="A334" s="294" t="s">
        <v>1642</v>
      </c>
      <c r="B334" s="342" t="s">
        <v>1643</v>
      </c>
      <c r="C334" s="182" t="s">
        <v>35</v>
      </c>
      <c r="D334" s="182" t="s">
        <v>166</v>
      </c>
      <c r="E334" s="295" t="s">
        <v>166</v>
      </c>
      <c r="F334" s="278" t="s">
        <v>1644</v>
      </c>
      <c r="G334" s="296" t="s">
        <v>1645</v>
      </c>
      <c r="H334" s="278" t="s">
        <v>1646</v>
      </c>
      <c r="I334" s="182" t="s">
        <v>23</v>
      </c>
      <c r="J334" s="266" t="s">
        <v>12094</v>
      </c>
      <c r="K334" s="297"/>
      <c r="L334" s="297"/>
      <c r="M334" s="297"/>
      <c r="N334" s="298"/>
      <c r="O334" s="298"/>
      <c r="P334" s="297"/>
      <c r="Q334" s="297"/>
    </row>
    <row r="335" spans="1:17">
      <c r="A335" s="181" t="s">
        <v>1647</v>
      </c>
      <c r="B335" s="4" t="s">
        <v>1648</v>
      </c>
      <c r="C335" s="4" t="s">
        <v>35</v>
      </c>
      <c r="D335" s="4" t="s">
        <v>166</v>
      </c>
      <c r="E335" s="6" t="s">
        <v>166</v>
      </c>
      <c r="F335" s="27" t="s">
        <v>1649</v>
      </c>
      <c r="G335" s="52" t="s">
        <v>1650</v>
      </c>
      <c r="H335" s="27">
        <v>19816358114</v>
      </c>
      <c r="I335" s="4" t="s">
        <v>23</v>
      </c>
      <c r="J335" s="12" t="s">
        <v>12080</v>
      </c>
      <c r="K335" s="39"/>
      <c r="L335" s="39"/>
      <c r="M335" s="39"/>
      <c r="N335" s="154"/>
      <c r="O335" s="154"/>
      <c r="P335" s="39"/>
      <c r="Q335" s="39"/>
    </row>
    <row r="336" spans="1:17">
      <c r="A336" s="181" t="s">
        <v>1652</v>
      </c>
      <c r="B336" s="4" t="s">
        <v>1653</v>
      </c>
      <c r="C336" s="4" t="s">
        <v>35</v>
      </c>
      <c r="D336" s="4" t="s">
        <v>166</v>
      </c>
      <c r="E336" s="6" t="s">
        <v>1654</v>
      </c>
      <c r="F336" s="27"/>
      <c r="G336" s="52" t="s">
        <v>1655</v>
      </c>
      <c r="H336" s="27">
        <v>19828442018</v>
      </c>
      <c r="I336" s="4" t="s">
        <v>23</v>
      </c>
      <c r="J336" s="12" t="s">
        <v>12080</v>
      </c>
      <c r="K336" s="39"/>
      <c r="L336" s="39"/>
      <c r="M336" s="39"/>
      <c r="N336" s="154"/>
      <c r="O336" s="154"/>
      <c r="P336" s="39"/>
      <c r="Q336" s="39"/>
    </row>
    <row r="337" spans="1:17" s="239" customFormat="1">
      <c r="A337" s="156" t="s">
        <v>1656</v>
      </c>
      <c r="B337" s="156" t="s">
        <v>1657</v>
      </c>
      <c r="C337" s="156" t="s">
        <v>35</v>
      </c>
      <c r="D337" s="156" t="s">
        <v>166</v>
      </c>
      <c r="E337" s="202" t="s">
        <v>1654</v>
      </c>
      <c r="F337" s="198" t="s">
        <v>1658</v>
      </c>
      <c r="G337" s="206" t="s">
        <v>1659</v>
      </c>
      <c r="H337" s="198">
        <v>19819997282</v>
      </c>
      <c r="I337" s="156" t="s">
        <v>23</v>
      </c>
      <c r="J337" s="157" t="s">
        <v>12074</v>
      </c>
      <c r="K337" s="196"/>
      <c r="L337" s="196"/>
      <c r="M337" s="196"/>
      <c r="N337" s="199"/>
      <c r="O337" s="199"/>
      <c r="P337" s="196"/>
      <c r="Q337" s="196"/>
    </row>
    <row r="338" spans="1:17">
      <c r="A338" s="181" t="s">
        <v>1660</v>
      </c>
      <c r="B338" s="4" t="s">
        <v>12109</v>
      </c>
      <c r="C338" s="4" t="s">
        <v>35</v>
      </c>
      <c r="D338" s="4" t="s">
        <v>166</v>
      </c>
      <c r="E338" s="6" t="s">
        <v>1654</v>
      </c>
      <c r="F338" s="27" t="s">
        <v>1662</v>
      </c>
      <c r="G338" s="52" t="s">
        <v>1663</v>
      </c>
      <c r="H338" s="27">
        <v>19826809058</v>
      </c>
      <c r="I338" s="4" t="s">
        <v>23</v>
      </c>
      <c r="J338" s="12" t="s">
        <v>12094</v>
      </c>
      <c r="K338" s="39"/>
      <c r="L338" s="39"/>
      <c r="M338" s="39"/>
      <c r="N338" s="154"/>
      <c r="O338" s="154"/>
      <c r="P338" s="39"/>
      <c r="Q338" s="39"/>
    </row>
    <row r="339" spans="1:17">
      <c r="A339" s="118" t="s">
        <v>1664</v>
      </c>
      <c r="B339" s="84" t="s">
        <v>1665</v>
      </c>
      <c r="C339" s="84" t="s">
        <v>35</v>
      </c>
      <c r="D339" s="84" t="s">
        <v>166</v>
      </c>
      <c r="E339" s="90" t="s">
        <v>1654</v>
      </c>
      <c r="F339" s="85" t="s">
        <v>1666</v>
      </c>
      <c r="G339" s="93" t="s">
        <v>1667</v>
      </c>
      <c r="H339" s="85">
        <v>19808426594</v>
      </c>
      <c r="I339" s="84" t="s">
        <v>12110</v>
      </c>
      <c r="J339" s="83" t="s">
        <v>12091</v>
      </c>
      <c r="K339" s="87"/>
      <c r="L339" s="87"/>
      <c r="M339" s="87"/>
      <c r="N339" s="92"/>
      <c r="O339" s="92"/>
      <c r="P339" s="87"/>
      <c r="Q339" s="87"/>
    </row>
    <row r="340" spans="1:17">
      <c r="A340" s="84" t="s">
        <v>1668</v>
      </c>
      <c r="B340" s="84" t="s">
        <v>1669</v>
      </c>
      <c r="C340" s="84" t="s">
        <v>35</v>
      </c>
      <c r="D340" s="84" t="s">
        <v>166</v>
      </c>
      <c r="E340" s="151" t="s">
        <v>1638</v>
      </c>
      <c r="F340" s="85" t="s">
        <v>1670</v>
      </c>
      <c r="G340" s="179" t="s">
        <v>1671</v>
      </c>
      <c r="H340" s="85">
        <v>19826529122</v>
      </c>
      <c r="I340" s="84" t="s">
        <v>1154</v>
      </c>
      <c r="J340" s="83" t="s">
        <v>12094</v>
      </c>
      <c r="K340" s="87"/>
      <c r="L340" s="87"/>
      <c r="M340" s="87"/>
      <c r="N340" s="92"/>
      <c r="O340" s="92"/>
      <c r="P340" s="87"/>
      <c r="Q340" s="87"/>
    </row>
    <row r="341" spans="1:17">
      <c r="A341" s="84" t="s">
        <v>1672</v>
      </c>
      <c r="B341" s="84" t="s">
        <v>1673</v>
      </c>
      <c r="C341" s="84" t="s">
        <v>35</v>
      </c>
      <c r="D341" s="84" t="s">
        <v>183</v>
      </c>
      <c r="E341" s="151" t="s">
        <v>183</v>
      </c>
      <c r="F341" s="85" t="s">
        <v>1674</v>
      </c>
      <c r="G341" s="179" t="s">
        <v>1675</v>
      </c>
      <c r="H341" s="85">
        <v>35528759679</v>
      </c>
      <c r="I341" s="84" t="s">
        <v>12111</v>
      </c>
      <c r="J341" s="83" t="s">
        <v>12094</v>
      </c>
      <c r="K341" s="87" t="s">
        <v>12108</v>
      </c>
      <c r="L341" s="87">
        <v>7367</v>
      </c>
      <c r="M341" s="87" t="s">
        <v>12105</v>
      </c>
      <c r="N341" s="92">
        <v>49350</v>
      </c>
      <c r="O341" s="92">
        <v>2467500</v>
      </c>
      <c r="P341" s="87" t="s">
        <v>12106</v>
      </c>
      <c r="Q341" s="87"/>
    </row>
    <row r="342" spans="1:17">
      <c r="A342" s="181" t="s">
        <v>1677</v>
      </c>
      <c r="B342" s="4" t="s">
        <v>1678</v>
      </c>
      <c r="C342" s="4" t="s">
        <v>35</v>
      </c>
      <c r="D342" s="4" t="s">
        <v>183</v>
      </c>
      <c r="E342" s="6" t="s">
        <v>183</v>
      </c>
      <c r="F342" s="27" t="s">
        <v>1679</v>
      </c>
      <c r="G342" s="52" t="s">
        <v>1680</v>
      </c>
      <c r="H342" s="27">
        <v>26942562687</v>
      </c>
      <c r="I342" s="4" t="s">
        <v>12112</v>
      </c>
      <c r="J342" s="12" t="s">
        <v>12080</v>
      </c>
      <c r="K342" s="39" t="s">
        <v>12108</v>
      </c>
      <c r="L342" s="39">
        <v>7367</v>
      </c>
      <c r="M342" s="39" t="s">
        <v>12105</v>
      </c>
      <c r="N342" s="154">
        <v>49350</v>
      </c>
      <c r="O342" s="154">
        <v>2467500</v>
      </c>
      <c r="P342" s="39" t="s">
        <v>12106</v>
      </c>
      <c r="Q342" s="39"/>
    </row>
    <row r="343" spans="1:17">
      <c r="A343" s="118" t="s">
        <v>1681</v>
      </c>
      <c r="B343" s="84" t="s">
        <v>1682</v>
      </c>
      <c r="C343" s="84" t="s">
        <v>35</v>
      </c>
      <c r="D343" s="84" t="s">
        <v>183</v>
      </c>
      <c r="E343" s="90" t="s">
        <v>183</v>
      </c>
      <c r="F343" s="85" t="s">
        <v>1683</v>
      </c>
      <c r="G343" s="93" t="s">
        <v>1684</v>
      </c>
      <c r="H343" s="85">
        <v>42059106687</v>
      </c>
      <c r="I343" s="84" t="s">
        <v>3696</v>
      </c>
      <c r="J343" s="83" t="s">
        <v>12094</v>
      </c>
      <c r="K343" s="87" t="s">
        <v>12108</v>
      </c>
      <c r="L343" s="87">
        <v>7367</v>
      </c>
      <c r="M343" s="87" t="s">
        <v>12105</v>
      </c>
      <c r="N343" s="92">
        <v>49350</v>
      </c>
      <c r="O343" s="92">
        <v>2467500</v>
      </c>
      <c r="P343" s="87" t="s">
        <v>12106</v>
      </c>
      <c r="Q343" s="87"/>
    </row>
    <row r="344" spans="1:17">
      <c r="A344" s="118" t="s">
        <v>1685</v>
      </c>
      <c r="B344" s="84" t="s">
        <v>1686</v>
      </c>
      <c r="C344" s="84" t="s">
        <v>35</v>
      </c>
      <c r="D344" s="84" t="s">
        <v>183</v>
      </c>
      <c r="E344" s="90" t="s">
        <v>183</v>
      </c>
      <c r="F344" s="85" t="s">
        <v>1687</v>
      </c>
      <c r="G344" s="93" t="s">
        <v>1688</v>
      </c>
      <c r="H344" s="85">
        <v>18174967167</v>
      </c>
      <c r="I344" s="84" t="s">
        <v>1689</v>
      </c>
      <c r="J344" s="83" t="s">
        <v>12094</v>
      </c>
      <c r="K344" s="87" t="s">
        <v>12108</v>
      </c>
      <c r="L344" s="87">
        <v>7367</v>
      </c>
      <c r="M344" s="87" t="s">
        <v>12105</v>
      </c>
      <c r="N344" s="92">
        <v>49350</v>
      </c>
      <c r="O344" s="92">
        <v>2467500</v>
      </c>
      <c r="P344" s="87" t="s">
        <v>12106</v>
      </c>
      <c r="Q344" s="87"/>
    </row>
    <row r="345" spans="1:17">
      <c r="A345" s="118" t="s">
        <v>1690</v>
      </c>
      <c r="B345" s="84" t="s">
        <v>1691</v>
      </c>
      <c r="C345" s="84" t="s">
        <v>35</v>
      </c>
      <c r="D345" s="84" t="s">
        <v>183</v>
      </c>
      <c r="E345" s="90" t="s">
        <v>183</v>
      </c>
      <c r="F345" s="85" t="s">
        <v>1692</v>
      </c>
      <c r="G345" s="93" t="s">
        <v>1693</v>
      </c>
      <c r="H345" s="85">
        <v>24765780351</v>
      </c>
      <c r="I345" s="84" t="s">
        <v>807</v>
      </c>
      <c r="J345" s="83" t="s">
        <v>802</v>
      </c>
      <c r="K345" s="87" t="s">
        <v>12108</v>
      </c>
      <c r="L345" s="87">
        <v>7367</v>
      </c>
      <c r="M345" s="87" t="s">
        <v>12105</v>
      </c>
      <c r="N345" s="92">
        <v>49350</v>
      </c>
      <c r="O345" s="92">
        <v>2467500</v>
      </c>
      <c r="P345" s="87" t="s">
        <v>12106</v>
      </c>
      <c r="Q345" s="87"/>
    </row>
    <row r="346" spans="1:17">
      <c r="A346" s="118" t="s">
        <v>1694</v>
      </c>
      <c r="B346" s="84" t="s">
        <v>1695</v>
      </c>
      <c r="C346" s="84" t="s">
        <v>35</v>
      </c>
      <c r="D346" s="84" t="s">
        <v>183</v>
      </c>
      <c r="E346" s="90" t="s">
        <v>183</v>
      </c>
      <c r="F346" s="85" t="s">
        <v>1696</v>
      </c>
      <c r="G346" s="93" t="s">
        <v>1697</v>
      </c>
      <c r="H346" s="85">
        <v>24705314175</v>
      </c>
      <c r="I346" s="84" t="s">
        <v>1698</v>
      </c>
      <c r="J346" s="83" t="s">
        <v>12095</v>
      </c>
      <c r="K346" s="87" t="s">
        <v>12108</v>
      </c>
      <c r="L346" s="87">
        <v>7367</v>
      </c>
      <c r="M346" s="87" t="s">
        <v>12105</v>
      </c>
      <c r="N346" s="92">
        <v>49350</v>
      </c>
      <c r="O346" s="92">
        <v>2467500</v>
      </c>
      <c r="P346" s="87" t="s">
        <v>12106</v>
      </c>
      <c r="Q346" s="87"/>
    </row>
    <row r="347" spans="1:17">
      <c r="A347" s="118" t="s">
        <v>1699</v>
      </c>
      <c r="B347" s="84" t="s">
        <v>1700</v>
      </c>
      <c r="C347" s="84" t="s">
        <v>35</v>
      </c>
      <c r="D347" s="84" t="s">
        <v>183</v>
      </c>
      <c r="E347" s="90" t="s">
        <v>183</v>
      </c>
      <c r="F347" s="85" t="s">
        <v>1701</v>
      </c>
      <c r="G347" s="93" t="s">
        <v>1702</v>
      </c>
      <c r="H347" s="85">
        <v>41938174335</v>
      </c>
      <c r="I347" s="84" t="s">
        <v>1193</v>
      </c>
      <c r="J347" s="83" t="s">
        <v>12095</v>
      </c>
      <c r="K347" s="87" t="s">
        <v>12108</v>
      </c>
      <c r="L347" s="87">
        <v>7367</v>
      </c>
      <c r="M347" s="87" t="s">
        <v>12105</v>
      </c>
      <c r="N347" s="92">
        <v>49350</v>
      </c>
      <c r="O347" s="92">
        <v>2467500</v>
      </c>
      <c r="P347" s="87" t="s">
        <v>12106</v>
      </c>
      <c r="Q347" s="87"/>
    </row>
    <row r="348" spans="1:17">
      <c r="A348" s="118" t="s">
        <v>1703</v>
      </c>
      <c r="B348" s="84" t="s">
        <v>1704</v>
      </c>
      <c r="C348" s="84" t="s">
        <v>35</v>
      </c>
      <c r="D348" s="84" t="s">
        <v>183</v>
      </c>
      <c r="E348" s="90" t="s">
        <v>183</v>
      </c>
      <c r="F348" s="85" t="s">
        <v>1705</v>
      </c>
      <c r="G348" s="93" t="s">
        <v>1706</v>
      </c>
      <c r="H348" s="85">
        <v>2997956991</v>
      </c>
      <c r="I348" s="83" t="s">
        <v>1707</v>
      </c>
      <c r="J348" s="83" t="s">
        <v>12094</v>
      </c>
      <c r="K348" s="87" t="s">
        <v>12108</v>
      </c>
      <c r="L348" s="87">
        <v>7367</v>
      </c>
      <c r="M348" s="87" t="s">
        <v>12105</v>
      </c>
      <c r="N348" s="92">
        <v>49350</v>
      </c>
      <c r="O348" s="92">
        <v>2467500</v>
      </c>
      <c r="P348" s="87" t="s">
        <v>12106</v>
      </c>
      <c r="Q348" s="87"/>
    </row>
    <row r="349" spans="1:17">
      <c r="A349" s="84" t="s">
        <v>1708</v>
      </c>
      <c r="B349" s="84" t="s">
        <v>1709</v>
      </c>
      <c r="C349" s="84" t="s">
        <v>35</v>
      </c>
      <c r="D349" s="84" t="s">
        <v>183</v>
      </c>
      <c r="E349" s="90" t="s">
        <v>183</v>
      </c>
      <c r="F349" s="85" t="s">
        <v>1710</v>
      </c>
      <c r="G349" s="93" t="s">
        <v>1711</v>
      </c>
      <c r="H349" s="85">
        <v>13821402495</v>
      </c>
      <c r="I349" s="83" t="s">
        <v>1712</v>
      </c>
      <c r="J349" s="83" t="s">
        <v>12094</v>
      </c>
      <c r="K349" s="87" t="s">
        <v>12108</v>
      </c>
      <c r="L349" s="87">
        <v>7367</v>
      </c>
      <c r="M349" s="87" t="s">
        <v>12105</v>
      </c>
      <c r="N349" s="92">
        <v>49350</v>
      </c>
      <c r="O349" s="92">
        <v>2467500</v>
      </c>
      <c r="P349" s="87" t="s">
        <v>12106</v>
      </c>
      <c r="Q349" s="87"/>
    </row>
    <row r="350" spans="1:17">
      <c r="A350" s="118" t="s">
        <v>1713</v>
      </c>
      <c r="B350" s="84" t="s">
        <v>1714</v>
      </c>
      <c r="C350" s="84" t="s">
        <v>35</v>
      </c>
      <c r="D350" s="84" t="s">
        <v>183</v>
      </c>
      <c r="E350" s="151" t="s">
        <v>183</v>
      </c>
      <c r="F350" s="85" t="s">
        <v>1715</v>
      </c>
      <c r="G350" s="179" t="s">
        <v>1716</v>
      </c>
      <c r="H350" s="85">
        <v>7351521663</v>
      </c>
      <c r="I350" s="216" t="s">
        <v>3494</v>
      </c>
      <c r="J350" s="83" t="s">
        <v>12080</v>
      </c>
      <c r="K350" s="87"/>
      <c r="L350" s="87"/>
      <c r="M350" s="87"/>
      <c r="N350" s="92">
        <v>49350</v>
      </c>
      <c r="O350" s="92">
        <v>2467500</v>
      </c>
      <c r="P350" s="87" t="s">
        <v>12106</v>
      </c>
      <c r="Q350" s="87"/>
    </row>
    <row r="351" spans="1:17" s="376" customFormat="1">
      <c r="A351" s="368" t="s">
        <v>1717</v>
      </c>
      <c r="B351" s="368" t="s">
        <v>1718</v>
      </c>
      <c r="C351" s="368" t="s">
        <v>35</v>
      </c>
      <c r="D351" s="368" t="s">
        <v>183</v>
      </c>
      <c r="E351" s="374" t="s">
        <v>183</v>
      </c>
      <c r="F351" s="369" t="s">
        <v>1719</v>
      </c>
      <c r="G351" s="375" t="s">
        <v>1720</v>
      </c>
      <c r="H351" s="369">
        <v>5053806975</v>
      </c>
      <c r="I351" s="370" t="s">
        <v>54</v>
      </c>
      <c r="J351" s="370" t="s">
        <v>54</v>
      </c>
      <c r="K351" s="371" t="s">
        <v>12108</v>
      </c>
      <c r="L351" s="371">
        <v>7367</v>
      </c>
      <c r="M351" s="371" t="s">
        <v>12105</v>
      </c>
      <c r="N351" s="372">
        <v>49350</v>
      </c>
      <c r="O351" s="372">
        <v>2467500</v>
      </c>
      <c r="P351" s="371" t="s">
        <v>12106</v>
      </c>
      <c r="Q351" s="371"/>
    </row>
    <row r="352" spans="1:17">
      <c r="A352" s="118" t="s">
        <v>1721</v>
      </c>
      <c r="B352" s="84" t="s">
        <v>1722</v>
      </c>
      <c r="C352" s="84" t="s">
        <v>35</v>
      </c>
      <c r="D352" s="84" t="s">
        <v>183</v>
      </c>
      <c r="E352" s="90" t="s">
        <v>183</v>
      </c>
      <c r="F352" s="85" t="s">
        <v>1723</v>
      </c>
      <c r="G352" s="93" t="s">
        <v>1724</v>
      </c>
      <c r="H352" s="85">
        <v>28998412671</v>
      </c>
      <c r="I352" s="83" t="s">
        <v>980</v>
      </c>
      <c r="J352" s="83" t="s">
        <v>12094</v>
      </c>
      <c r="K352" s="87" t="s">
        <v>12108</v>
      </c>
      <c r="L352" s="87">
        <v>7367</v>
      </c>
      <c r="M352" s="87" t="s">
        <v>12105</v>
      </c>
      <c r="N352" s="92">
        <v>49350</v>
      </c>
      <c r="O352" s="92">
        <v>2467500</v>
      </c>
      <c r="P352" s="87" t="s">
        <v>12106</v>
      </c>
      <c r="Q352" s="87"/>
    </row>
    <row r="353" spans="1:17">
      <c r="A353" s="181" t="s">
        <v>1725</v>
      </c>
      <c r="B353" s="4" t="s">
        <v>1726</v>
      </c>
      <c r="C353" s="4" t="s">
        <v>35</v>
      </c>
      <c r="D353" s="4" t="s">
        <v>183</v>
      </c>
      <c r="E353" s="6" t="s">
        <v>183</v>
      </c>
      <c r="F353" s="27" t="s">
        <v>1727</v>
      </c>
      <c r="G353" s="52" t="s">
        <v>1728</v>
      </c>
      <c r="H353" s="27">
        <v>15998184831</v>
      </c>
      <c r="I353" s="12" t="s">
        <v>23</v>
      </c>
      <c r="J353" s="12" t="s">
        <v>802</v>
      </c>
      <c r="K353" s="39" t="s">
        <v>12108</v>
      </c>
      <c r="L353" s="39">
        <v>7367</v>
      </c>
      <c r="M353" s="39" t="s">
        <v>12105</v>
      </c>
      <c r="N353" s="154">
        <v>49350</v>
      </c>
      <c r="O353" s="154">
        <v>2467500</v>
      </c>
      <c r="P353" s="39" t="s">
        <v>12106</v>
      </c>
      <c r="Q353" s="39"/>
    </row>
    <row r="354" spans="1:17">
      <c r="A354" s="118" t="s">
        <v>1729</v>
      </c>
      <c r="B354" s="84" t="s">
        <v>1730</v>
      </c>
      <c r="C354" s="84" t="s">
        <v>35</v>
      </c>
      <c r="D354" s="84" t="s">
        <v>183</v>
      </c>
      <c r="E354" s="90" t="s">
        <v>183</v>
      </c>
      <c r="F354" s="85" t="s">
        <v>1731</v>
      </c>
      <c r="G354" s="93" t="s">
        <v>1732</v>
      </c>
      <c r="H354" s="85">
        <v>11644620159</v>
      </c>
      <c r="I354" s="218" t="s">
        <v>2378</v>
      </c>
      <c r="J354" s="83" t="s">
        <v>802</v>
      </c>
      <c r="K354" s="87" t="s">
        <v>12108</v>
      </c>
      <c r="L354" s="87">
        <v>7367</v>
      </c>
      <c r="M354" s="87" t="s">
        <v>12105</v>
      </c>
      <c r="N354" s="92">
        <v>49350</v>
      </c>
      <c r="O354" s="92">
        <v>2467500</v>
      </c>
      <c r="P354" s="87" t="s">
        <v>12106</v>
      </c>
      <c r="Q354" s="87"/>
    </row>
    <row r="355" spans="1:17">
      <c r="A355" s="118" t="s">
        <v>1733</v>
      </c>
      <c r="B355" s="84" t="s">
        <v>1734</v>
      </c>
      <c r="C355" s="84" t="s">
        <v>35</v>
      </c>
      <c r="D355" s="84" t="s">
        <v>183</v>
      </c>
      <c r="E355" s="90" t="s">
        <v>183</v>
      </c>
      <c r="F355" s="85" t="s">
        <v>1735</v>
      </c>
      <c r="G355" s="93" t="s">
        <v>1736</v>
      </c>
      <c r="H355" s="85">
        <v>33231044991</v>
      </c>
      <c r="I355" s="83" t="s">
        <v>1737</v>
      </c>
      <c r="J355" s="83" t="s">
        <v>12103</v>
      </c>
      <c r="K355" s="87" t="s">
        <v>12108</v>
      </c>
      <c r="L355" s="87">
        <v>7367</v>
      </c>
      <c r="M355" s="87" t="s">
        <v>12105</v>
      </c>
      <c r="N355" s="92">
        <v>49350</v>
      </c>
      <c r="O355" s="92">
        <v>2467500</v>
      </c>
      <c r="P355" s="87" t="s">
        <v>12106</v>
      </c>
      <c r="Q355" s="87"/>
    </row>
    <row r="356" spans="1:17">
      <c r="A356" s="118" t="s">
        <v>1738</v>
      </c>
      <c r="B356" s="84" t="s">
        <v>1739</v>
      </c>
      <c r="C356" s="84" t="s">
        <v>35</v>
      </c>
      <c r="D356" s="84" t="s">
        <v>183</v>
      </c>
      <c r="E356" s="90" t="s">
        <v>183</v>
      </c>
      <c r="F356" s="85" t="s">
        <v>1740</v>
      </c>
      <c r="G356" s="93" t="s">
        <v>1741</v>
      </c>
      <c r="H356" s="85">
        <v>9407371647</v>
      </c>
      <c r="I356" s="83" t="s">
        <v>1742</v>
      </c>
      <c r="J356" s="83" t="s">
        <v>12094</v>
      </c>
      <c r="K356" s="87" t="s">
        <v>12108</v>
      </c>
      <c r="L356" s="87">
        <v>7367</v>
      </c>
      <c r="M356" s="87" t="s">
        <v>12105</v>
      </c>
      <c r="N356" s="92">
        <v>49350</v>
      </c>
      <c r="O356" s="92">
        <v>2467500</v>
      </c>
      <c r="P356" s="87" t="s">
        <v>12106</v>
      </c>
      <c r="Q356" s="87"/>
    </row>
    <row r="357" spans="1:17">
      <c r="A357" s="118" t="s">
        <v>1743</v>
      </c>
      <c r="B357" s="84" t="s">
        <v>1744</v>
      </c>
      <c r="C357" s="84" t="s">
        <v>35</v>
      </c>
      <c r="D357" s="84" t="s">
        <v>183</v>
      </c>
      <c r="E357" s="90" t="s">
        <v>183</v>
      </c>
      <c r="F357" s="85" t="s">
        <v>1745</v>
      </c>
      <c r="G357" s="93" t="s">
        <v>1746</v>
      </c>
      <c r="H357" s="85">
        <v>7230589311</v>
      </c>
      <c r="I357" s="83" t="s">
        <v>1747</v>
      </c>
      <c r="J357" s="83" t="s">
        <v>12094</v>
      </c>
      <c r="K357" s="87" t="s">
        <v>12108</v>
      </c>
      <c r="L357" s="87">
        <v>7367</v>
      </c>
      <c r="M357" s="87" t="s">
        <v>12105</v>
      </c>
      <c r="N357" s="92">
        <v>49350</v>
      </c>
      <c r="O357" s="92">
        <v>2467500</v>
      </c>
      <c r="P357" s="87" t="s">
        <v>12106</v>
      </c>
      <c r="Q357" s="87"/>
    </row>
    <row r="358" spans="1:17" ht="15.75" customHeight="1">
      <c r="A358" s="84" t="s">
        <v>1748</v>
      </c>
      <c r="B358" s="84" t="s">
        <v>1749</v>
      </c>
      <c r="C358" s="84" t="s">
        <v>35</v>
      </c>
      <c r="D358" s="84" t="s">
        <v>183</v>
      </c>
      <c r="E358" s="151" t="s">
        <v>183</v>
      </c>
      <c r="F358" s="85" t="s">
        <v>1750</v>
      </c>
      <c r="G358" s="179" t="s">
        <v>1751</v>
      </c>
      <c r="H358" s="85">
        <v>20351749503</v>
      </c>
      <c r="I358" s="83" t="s">
        <v>1752</v>
      </c>
      <c r="J358" s="83" t="s">
        <v>12080</v>
      </c>
      <c r="K358" s="87" t="s">
        <v>12108</v>
      </c>
      <c r="L358" s="87">
        <v>7367</v>
      </c>
      <c r="M358" s="87" t="s">
        <v>12105</v>
      </c>
      <c r="N358" s="92">
        <v>49350</v>
      </c>
      <c r="O358" s="92">
        <v>2467500</v>
      </c>
      <c r="P358" s="87" t="s">
        <v>12106</v>
      </c>
      <c r="Q358" s="87"/>
    </row>
    <row r="359" spans="1:17">
      <c r="A359" s="118" t="s">
        <v>1753</v>
      </c>
      <c r="B359" s="84" t="s">
        <v>1754</v>
      </c>
      <c r="C359" s="84" t="s">
        <v>35</v>
      </c>
      <c r="D359" s="84" t="s">
        <v>183</v>
      </c>
      <c r="E359" s="305" t="s">
        <v>183</v>
      </c>
      <c r="F359" s="85" t="s">
        <v>1755</v>
      </c>
      <c r="G359" s="269" t="s">
        <v>1756</v>
      </c>
      <c r="H359" s="85">
        <v>26700697983</v>
      </c>
      <c r="I359" s="83" t="s">
        <v>1757</v>
      </c>
      <c r="J359" s="83" t="s">
        <v>802</v>
      </c>
      <c r="K359" s="87" t="s">
        <v>12108</v>
      </c>
      <c r="L359" s="87">
        <v>7367</v>
      </c>
      <c r="M359" s="87" t="s">
        <v>12105</v>
      </c>
      <c r="N359" s="92">
        <v>49350</v>
      </c>
      <c r="O359" s="92">
        <v>2467500</v>
      </c>
      <c r="P359" s="87" t="s">
        <v>12106</v>
      </c>
      <c r="Q359" s="87"/>
    </row>
    <row r="360" spans="1:17">
      <c r="A360" s="84" t="s">
        <v>1758</v>
      </c>
      <c r="B360" s="84" t="s">
        <v>1759</v>
      </c>
      <c r="C360" s="84" t="s">
        <v>35</v>
      </c>
      <c r="D360" s="84" t="s">
        <v>183</v>
      </c>
      <c r="E360" s="90" t="s">
        <v>183</v>
      </c>
      <c r="F360" s="85" t="s">
        <v>1760</v>
      </c>
      <c r="G360" s="93" t="s">
        <v>1761</v>
      </c>
      <c r="H360" s="85">
        <v>26821630335</v>
      </c>
      <c r="I360" s="83" t="s">
        <v>1762</v>
      </c>
      <c r="J360" s="83" t="s">
        <v>12074</v>
      </c>
      <c r="K360" s="87" t="s">
        <v>12108</v>
      </c>
      <c r="L360" s="87">
        <v>7367</v>
      </c>
      <c r="M360" s="87" t="s">
        <v>12105</v>
      </c>
      <c r="N360" s="92">
        <v>49350</v>
      </c>
      <c r="O360" s="92">
        <v>2467500</v>
      </c>
      <c r="P360" s="87" t="s">
        <v>12106</v>
      </c>
      <c r="Q360" s="87"/>
    </row>
    <row r="361" spans="1:17">
      <c r="A361" s="118" t="s">
        <v>1763</v>
      </c>
      <c r="B361" s="84" t="s">
        <v>1764</v>
      </c>
      <c r="C361" s="84" t="s">
        <v>35</v>
      </c>
      <c r="D361" s="84" t="s">
        <v>183</v>
      </c>
      <c r="E361" s="90" t="s">
        <v>183</v>
      </c>
      <c r="F361" s="85" t="s">
        <v>1765</v>
      </c>
      <c r="G361" s="93" t="s">
        <v>1766</v>
      </c>
      <c r="H361" s="85">
        <v>9467837823</v>
      </c>
      <c r="I361" s="83" t="s">
        <v>1767</v>
      </c>
      <c r="J361" s="83" t="s">
        <v>12080</v>
      </c>
      <c r="K361" s="87" t="s">
        <v>12108</v>
      </c>
      <c r="L361" s="87">
        <v>7367</v>
      </c>
      <c r="M361" s="87" t="s">
        <v>12105</v>
      </c>
      <c r="N361" s="92">
        <v>49350</v>
      </c>
      <c r="O361" s="92">
        <v>2467500</v>
      </c>
      <c r="P361" s="87" t="s">
        <v>12106</v>
      </c>
      <c r="Q361" s="87"/>
    </row>
    <row r="362" spans="1:17">
      <c r="A362" s="118" t="s">
        <v>1768</v>
      </c>
      <c r="B362" s="84" t="s">
        <v>1769</v>
      </c>
      <c r="C362" s="84" t="s">
        <v>35</v>
      </c>
      <c r="D362" s="84" t="s">
        <v>183</v>
      </c>
      <c r="E362" s="90" t="s">
        <v>183</v>
      </c>
      <c r="F362" s="85" t="s">
        <v>1770</v>
      </c>
      <c r="G362" s="93" t="s">
        <v>1771</v>
      </c>
      <c r="H362" s="85">
        <v>42119572863</v>
      </c>
      <c r="I362" s="83" t="s">
        <v>1772</v>
      </c>
      <c r="J362" s="83" t="s">
        <v>12094</v>
      </c>
      <c r="K362" s="87" t="s">
        <v>12108</v>
      </c>
      <c r="L362" s="87">
        <v>7367</v>
      </c>
      <c r="M362" s="87" t="s">
        <v>12105</v>
      </c>
      <c r="N362" s="92">
        <v>49350</v>
      </c>
      <c r="O362" s="92">
        <v>2467500</v>
      </c>
      <c r="P362" s="87" t="s">
        <v>12106</v>
      </c>
      <c r="Q362" s="87"/>
    </row>
    <row r="363" spans="1:17">
      <c r="A363" s="4" t="s">
        <v>1773</v>
      </c>
      <c r="B363" s="4" t="s">
        <v>1774</v>
      </c>
      <c r="C363" s="4" t="s">
        <v>35</v>
      </c>
      <c r="D363" s="4" t="s">
        <v>183</v>
      </c>
      <c r="E363" s="6" t="s">
        <v>183</v>
      </c>
      <c r="F363" s="27" t="s">
        <v>1775</v>
      </c>
      <c r="G363" s="52" t="s">
        <v>1776</v>
      </c>
      <c r="H363" s="250">
        <v>16058651007</v>
      </c>
      <c r="I363" s="12" t="s">
        <v>23</v>
      </c>
      <c r="J363" s="12" t="s">
        <v>12094</v>
      </c>
      <c r="K363" s="39" t="s">
        <v>12108</v>
      </c>
      <c r="L363" s="39">
        <v>7367</v>
      </c>
      <c r="M363" s="39" t="s">
        <v>12105</v>
      </c>
      <c r="N363" s="154">
        <v>49350</v>
      </c>
      <c r="O363" s="154">
        <v>2467500</v>
      </c>
      <c r="P363" s="39" t="s">
        <v>12106</v>
      </c>
      <c r="Q363" s="39"/>
    </row>
    <row r="364" spans="1:17">
      <c r="A364" s="84" t="s">
        <v>1777</v>
      </c>
      <c r="B364" s="84" t="s">
        <v>1778</v>
      </c>
      <c r="C364" s="84" t="s">
        <v>35</v>
      </c>
      <c r="D364" s="84" t="s">
        <v>183</v>
      </c>
      <c r="E364" s="90" t="s">
        <v>183</v>
      </c>
      <c r="F364" s="227" t="s">
        <v>1779</v>
      </c>
      <c r="G364" s="93" t="s">
        <v>1780</v>
      </c>
      <c r="H364" s="85">
        <v>24644847999</v>
      </c>
      <c r="I364" s="83" t="s">
        <v>1781</v>
      </c>
      <c r="J364" s="83" t="s">
        <v>12074</v>
      </c>
      <c r="K364" s="87" t="s">
        <v>12108</v>
      </c>
      <c r="L364" s="87">
        <v>7367</v>
      </c>
      <c r="M364" s="87" t="s">
        <v>12105</v>
      </c>
      <c r="N364" s="92">
        <v>49350</v>
      </c>
      <c r="O364" s="92">
        <v>2467500</v>
      </c>
      <c r="P364" s="87" t="s">
        <v>12106</v>
      </c>
      <c r="Q364" s="87"/>
    </row>
    <row r="365" spans="1:17">
      <c r="A365" s="181" t="s">
        <v>1782</v>
      </c>
      <c r="B365" s="4" t="s">
        <v>1783</v>
      </c>
      <c r="C365" s="4" t="s">
        <v>35</v>
      </c>
      <c r="D365" s="4" t="s">
        <v>183</v>
      </c>
      <c r="E365" s="6" t="s">
        <v>183</v>
      </c>
      <c r="F365" s="250" t="s">
        <v>1784</v>
      </c>
      <c r="G365" s="52" t="s">
        <v>1785</v>
      </c>
      <c r="H365" s="27">
        <v>29058878847</v>
      </c>
      <c r="I365" s="12" t="s">
        <v>23</v>
      </c>
      <c r="J365" s="12" t="s">
        <v>12094</v>
      </c>
      <c r="K365" s="39" t="s">
        <v>12108</v>
      </c>
      <c r="L365" s="39">
        <v>7367</v>
      </c>
      <c r="M365" s="39" t="s">
        <v>12105</v>
      </c>
      <c r="N365" s="154">
        <v>49350</v>
      </c>
      <c r="O365" s="154">
        <v>2467500</v>
      </c>
      <c r="P365" s="39" t="s">
        <v>12106</v>
      </c>
      <c r="Q365" s="39"/>
    </row>
    <row r="366" spans="1:17">
      <c r="A366" s="118" t="s">
        <v>1787</v>
      </c>
      <c r="B366" s="84" t="s">
        <v>1788</v>
      </c>
      <c r="C366" s="84" t="s">
        <v>35</v>
      </c>
      <c r="D366" s="84" t="s">
        <v>183</v>
      </c>
      <c r="E366" s="90" t="s">
        <v>183</v>
      </c>
      <c r="F366" s="134" t="s">
        <v>1789</v>
      </c>
      <c r="G366" s="93" t="s">
        <v>1790</v>
      </c>
      <c r="H366" s="85">
        <v>15937718655</v>
      </c>
      <c r="I366" s="83" t="s">
        <v>1791</v>
      </c>
      <c r="J366" s="83" t="s">
        <v>12094</v>
      </c>
      <c r="K366" s="87" t="s">
        <v>12108</v>
      </c>
      <c r="L366" s="87">
        <v>7367</v>
      </c>
      <c r="M366" s="87" t="s">
        <v>12105</v>
      </c>
      <c r="N366" s="92">
        <v>49350</v>
      </c>
      <c r="O366" s="92">
        <v>2467500</v>
      </c>
      <c r="P366" s="87" t="s">
        <v>12106</v>
      </c>
      <c r="Q366" s="87"/>
    </row>
    <row r="367" spans="1:17">
      <c r="A367" s="118" t="s">
        <v>1792</v>
      </c>
      <c r="B367" s="84" t="s">
        <v>1793</v>
      </c>
      <c r="C367" s="84" t="s">
        <v>35</v>
      </c>
      <c r="D367" s="84" t="s">
        <v>183</v>
      </c>
      <c r="E367" s="90" t="s">
        <v>183</v>
      </c>
      <c r="F367" s="134" t="s">
        <v>1794</v>
      </c>
      <c r="G367" s="93" t="s">
        <v>1795</v>
      </c>
      <c r="H367" s="85">
        <v>35589225855</v>
      </c>
      <c r="I367" s="83" t="s">
        <v>1796</v>
      </c>
      <c r="J367" s="83" t="s">
        <v>12094</v>
      </c>
      <c r="K367" s="87" t="s">
        <v>12108</v>
      </c>
      <c r="L367" s="87">
        <v>7367</v>
      </c>
      <c r="M367" s="87" t="s">
        <v>12105</v>
      </c>
      <c r="N367" s="92">
        <v>49350</v>
      </c>
      <c r="O367" s="92">
        <v>2467500</v>
      </c>
      <c r="P367" s="87" t="s">
        <v>12106</v>
      </c>
      <c r="Q367" s="87"/>
    </row>
    <row r="368" spans="1:17">
      <c r="A368" s="118" t="s">
        <v>1797</v>
      </c>
      <c r="B368" s="84" t="s">
        <v>1798</v>
      </c>
      <c r="C368" s="84" t="s">
        <v>35</v>
      </c>
      <c r="D368" s="84" t="s">
        <v>183</v>
      </c>
      <c r="E368" s="90" t="s">
        <v>183</v>
      </c>
      <c r="F368" s="134" t="s">
        <v>1799</v>
      </c>
      <c r="G368" s="93" t="s">
        <v>1800</v>
      </c>
      <c r="H368" s="85">
        <v>2937490815</v>
      </c>
      <c r="I368" s="83" t="s">
        <v>1801</v>
      </c>
      <c r="J368" s="83" t="s">
        <v>12080</v>
      </c>
      <c r="K368" s="87" t="s">
        <v>12108</v>
      </c>
      <c r="L368" s="87">
        <v>7367</v>
      </c>
      <c r="M368" s="87" t="s">
        <v>12105</v>
      </c>
      <c r="N368" s="92">
        <v>49350</v>
      </c>
      <c r="O368" s="92">
        <v>2467500</v>
      </c>
      <c r="P368" s="87" t="s">
        <v>12106</v>
      </c>
      <c r="Q368" s="87"/>
    </row>
    <row r="369" spans="1:17">
      <c r="A369" s="181" t="s">
        <v>1802</v>
      </c>
      <c r="B369" s="4" t="s">
        <v>1803</v>
      </c>
      <c r="C369" s="4" t="s">
        <v>35</v>
      </c>
      <c r="D369" s="4" t="s">
        <v>183</v>
      </c>
      <c r="E369" s="6" t="s">
        <v>183</v>
      </c>
      <c r="F369" s="250" t="s">
        <v>1804</v>
      </c>
      <c r="G369" s="52" t="s">
        <v>1805</v>
      </c>
      <c r="H369" s="27">
        <v>26882096511</v>
      </c>
      <c r="I369" s="4" t="s">
        <v>23</v>
      </c>
      <c r="J369" s="12" t="s">
        <v>12094</v>
      </c>
      <c r="K369" s="39" t="s">
        <v>12108</v>
      </c>
      <c r="L369" s="39">
        <v>7367</v>
      </c>
      <c r="M369" s="39" t="s">
        <v>12105</v>
      </c>
      <c r="N369" s="154">
        <v>49350</v>
      </c>
      <c r="O369" s="154">
        <v>2467500</v>
      </c>
      <c r="P369" s="39" t="s">
        <v>12106</v>
      </c>
      <c r="Q369" s="39"/>
    </row>
    <row r="370" spans="1:17">
      <c r="A370" s="118" t="s">
        <v>1806</v>
      </c>
      <c r="B370" s="84" t="s">
        <v>1807</v>
      </c>
      <c r="C370" s="84" t="s">
        <v>35</v>
      </c>
      <c r="D370" s="84" t="s">
        <v>183</v>
      </c>
      <c r="E370" s="90" t="s">
        <v>183</v>
      </c>
      <c r="F370" s="134" t="s">
        <v>1808</v>
      </c>
      <c r="G370" s="93" t="s">
        <v>1809</v>
      </c>
      <c r="H370" s="85">
        <v>11705086335</v>
      </c>
      <c r="I370" s="84" t="s">
        <v>1810</v>
      </c>
      <c r="J370" s="83" t="s">
        <v>12080</v>
      </c>
      <c r="K370" s="87" t="s">
        <v>12108</v>
      </c>
      <c r="L370" s="87">
        <v>7367</v>
      </c>
      <c r="M370" s="87" t="s">
        <v>12105</v>
      </c>
      <c r="N370" s="92">
        <v>49350</v>
      </c>
      <c r="O370" s="92">
        <v>2467500</v>
      </c>
      <c r="P370" s="87" t="s">
        <v>12106</v>
      </c>
      <c r="Q370" s="87"/>
    </row>
    <row r="371" spans="1:17">
      <c r="A371" s="118" t="s">
        <v>1811</v>
      </c>
      <c r="B371" s="84" t="s">
        <v>1812</v>
      </c>
      <c r="C371" s="84" t="s">
        <v>35</v>
      </c>
      <c r="D371" s="84" t="s">
        <v>183</v>
      </c>
      <c r="E371" s="90" t="s">
        <v>183</v>
      </c>
      <c r="F371" s="134" t="s">
        <v>1813</v>
      </c>
      <c r="G371" s="93" t="s">
        <v>1814</v>
      </c>
      <c r="H371" s="85">
        <v>28877480319</v>
      </c>
      <c r="I371" s="83" t="s">
        <v>812</v>
      </c>
      <c r="J371" s="83" t="s">
        <v>12094</v>
      </c>
      <c r="K371" s="87" t="s">
        <v>12108</v>
      </c>
      <c r="L371" s="87">
        <v>7367</v>
      </c>
      <c r="M371" s="87" t="s">
        <v>12105</v>
      </c>
      <c r="N371" s="92">
        <v>49350</v>
      </c>
      <c r="O371" s="92">
        <v>2467500</v>
      </c>
      <c r="P371" s="87" t="s">
        <v>12106</v>
      </c>
      <c r="Q371" s="87"/>
    </row>
    <row r="372" spans="1:17">
      <c r="A372" s="118" t="s">
        <v>1815</v>
      </c>
      <c r="B372" s="84" t="s">
        <v>1816</v>
      </c>
      <c r="C372" s="84" t="s">
        <v>35</v>
      </c>
      <c r="D372" s="84" t="s">
        <v>183</v>
      </c>
      <c r="E372" s="90" t="s">
        <v>183</v>
      </c>
      <c r="F372" s="134" t="s">
        <v>1817</v>
      </c>
      <c r="G372" s="93" t="s">
        <v>1818</v>
      </c>
      <c r="H372" s="85">
        <v>7291055487</v>
      </c>
      <c r="I372" s="83" t="s">
        <v>1819</v>
      </c>
      <c r="J372" s="83" t="s">
        <v>12080</v>
      </c>
      <c r="K372" s="87" t="s">
        <v>12108</v>
      </c>
      <c r="L372" s="87">
        <v>7367</v>
      </c>
      <c r="M372" s="87" t="s">
        <v>12105</v>
      </c>
      <c r="N372" s="92">
        <v>49350</v>
      </c>
      <c r="O372" s="92">
        <v>2467500</v>
      </c>
      <c r="P372" s="87" t="s">
        <v>12106</v>
      </c>
      <c r="Q372" s="87"/>
    </row>
    <row r="373" spans="1:17" ht="16.5" customHeight="1">
      <c r="A373" s="118" t="s">
        <v>1820</v>
      </c>
      <c r="B373" s="84" t="s">
        <v>1821</v>
      </c>
      <c r="C373" s="84" t="s">
        <v>35</v>
      </c>
      <c r="D373" s="84" t="s">
        <v>183</v>
      </c>
      <c r="E373" s="90" t="s">
        <v>183</v>
      </c>
      <c r="F373" s="134" t="s">
        <v>1822</v>
      </c>
      <c r="G373" s="93" t="s">
        <v>1823</v>
      </c>
      <c r="H373" s="85">
        <v>13760936319</v>
      </c>
      <c r="I373" s="83" t="s">
        <v>1824</v>
      </c>
      <c r="J373" s="83" t="s">
        <v>12080</v>
      </c>
      <c r="K373" s="87" t="s">
        <v>12108</v>
      </c>
      <c r="L373" s="87">
        <v>7367</v>
      </c>
      <c r="M373" s="87" t="s">
        <v>12105</v>
      </c>
      <c r="N373" s="92">
        <v>49350</v>
      </c>
      <c r="O373" s="92">
        <v>2467500</v>
      </c>
      <c r="P373" s="87" t="s">
        <v>12106</v>
      </c>
      <c r="Q373" s="87"/>
    </row>
    <row r="374" spans="1:17">
      <c r="A374" s="118" t="s">
        <v>1825</v>
      </c>
      <c r="B374" s="84" t="s">
        <v>1826</v>
      </c>
      <c r="C374" s="84" t="s">
        <v>35</v>
      </c>
      <c r="D374" s="84" t="s">
        <v>183</v>
      </c>
      <c r="E374" s="90" t="s">
        <v>183</v>
      </c>
      <c r="F374" s="134" t="s">
        <v>1827</v>
      </c>
      <c r="G374" s="93" t="s">
        <v>1828</v>
      </c>
      <c r="H374" s="85">
        <v>20291283327</v>
      </c>
      <c r="I374" s="83" t="s">
        <v>1829</v>
      </c>
      <c r="J374" s="83" t="s">
        <v>12094</v>
      </c>
      <c r="K374" s="87" t="s">
        <v>12108</v>
      </c>
      <c r="L374" s="87">
        <v>7367</v>
      </c>
      <c r="M374" s="87" t="s">
        <v>12105</v>
      </c>
      <c r="N374" s="92">
        <v>49350</v>
      </c>
      <c r="O374" s="92">
        <v>2467500</v>
      </c>
      <c r="P374" s="87" t="s">
        <v>12106</v>
      </c>
      <c r="Q374" s="87"/>
    </row>
    <row r="375" spans="1:17">
      <c r="A375" s="118" t="s">
        <v>1830</v>
      </c>
      <c r="B375" s="84" t="s">
        <v>1831</v>
      </c>
      <c r="C375" s="84" t="s">
        <v>35</v>
      </c>
      <c r="D375" s="84" t="s">
        <v>183</v>
      </c>
      <c r="E375" s="90" t="s">
        <v>183</v>
      </c>
      <c r="F375" s="134" t="s">
        <v>1832</v>
      </c>
      <c r="G375" s="93" t="s">
        <v>1833</v>
      </c>
      <c r="H375" s="85">
        <v>20412215679</v>
      </c>
      <c r="I375" s="83" t="s">
        <v>1834</v>
      </c>
      <c r="J375" s="83" t="s">
        <v>802</v>
      </c>
      <c r="K375" s="87" t="s">
        <v>12108</v>
      </c>
      <c r="L375" s="87">
        <v>7367</v>
      </c>
      <c r="M375" s="87" t="s">
        <v>12105</v>
      </c>
      <c r="N375" s="92">
        <v>49350</v>
      </c>
      <c r="O375" s="92">
        <v>2467500</v>
      </c>
      <c r="P375" s="87" t="s">
        <v>12106</v>
      </c>
      <c r="Q375" s="87"/>
    </row>
    <row r="376" spans="1:17">
      <c r="A376" s="118" t="s">
        <v>1835</v>
      </c>
      <c r="B376" s="84" t="s">
        <v>1836</v>
      </c>
      <c r="C376" s="84" t="s">
        <v>35</v>
      </c>
      <c r="D376" s="84" t="s">
        <v>183</v>
      </c>
      <c r="E376" s="90" t="s">
        <v>183</v>
      </c>
      <c r="F376" s="85" t="s">
        <v>1837</v>
      </c>
      <c r="G376" s="93" t="s">
        <v>1838</v>
      </c>
      <c r="H376" s="134">
        <v>5114273151</v>
      </c>
      <c r="I376" s="83" t="s">
        <v>1344</v>
      </c>
      <c r="J376" s="83" t="s">
        <v>12084</v>
      </c>
      <c r="K376" s="87" t="s">
        <v>12108</v>
      </c>
      <c r="L376" s="87">
        <v>7367</v>
      </c>
      <c r="M376" s="87" t="s">
        <v>12105</v>
      </c>
      <c r="N376" s="92">
        <v>49350</v>
      </c>
      <c r="O376" s="92">
        <v>2467500</v>
      </c>
      <c r="P376" s="87" t="s">
        <v>12106</v>
      </c>
      <c r="Q376" s="87"/>
    </row>
    <row r="377" spans="1:17">
      <c r="A377" s="118" t="s">
        <v>1839</v>
      </c>
      <c r="B377" s="84" t="s">
        <v>1840</v>
      </c>
      <c r="C377" s="84" t="s">
        <v>35</v>
      </c>
      <c r="D377" s="84" t="s">
        <v>183</v>
      </c>
      <c r="E377" s="90" t="s">
        <v>183</v>
      </c>
      <c r="F377" s="85" t="s">
        <v>1841</v>
      </c>
      <c r="G377" s="93" t="s">
        <v>1842</v>
      </c>
      <c r="H377" s="85">
        <v>11584153983</v>
      </c>
      <c r="I377" s="83" t="s">
        <v>1843</v>
      </c>
      <c r="J377" s="83" t="s">
        <v>12074</v>
      </c>
      <c r="K377" s="87" t="s">
        <v>12108</v>
      </c>
      <c r="L377" s="87">
        <v>7367</v>
      </c>
      <c r="M377" s="87" t="s">
        <v>12105</v>
      </c>
      <c r="N377" s="92">
        <v>49350</v>
      </c>
      <c r="O377" s="92">
        <v>2467500</v>
      </c>
      <c r="P377" s="87" t="s">
        <v>12106</v>
      </c>
      <c r="Q377" s="87"/>
    </row>
    <row r="378" spans="1:17">
      <c r="A378" s="118" t="s">
        <v>1844</v>
      </c>
      <c r="B378" s="84" t="s">
        <v>1845</v>
      </c>
      <c r="C378" s="84" t="s">
        <v>35</v>
      </c>
      <c r="D378" s="84" t="s">
        <v>183</v>
      </c>
      <c r="E378" s="90" t="s">
        <v>183</v>
      </c>
      <c r="F378" s="85" t="s">
        <v>1846</v>
      </c>
      <c r="G378" s="93" t="s">
        <v>1847</v>
      </c>
      <c r="H378" s="85">
        <v>33351977343</v>
      </c>
      <c r="I378" s="89" t="s">
        <v>23</v>
      </c>
      <c r="J378" s="83" t="s">
        <v>12094</v>
      </c>
      <c r="K378" s="87" t="s">
        <v>12108</v>
      </c>
      <c r="L378" s="87">
        <v>7367</v>
      </c>
      <c r="M378" s="87" t="s">
        <v>12105</v>
      </c>
      <c r="N378" s="92">
        <v>49350</v>
      </c>
      <c r="O378" s="92">
        <v>2467500</v>
      </c>
      <c r="P378" s="87" t="s">
        <v>12106</v>
      </c>
      <c r="Q378" s="87"/>
    </row>
    <row r="379" spans="1:17">
      <c r="A379" s="181" t="s">
        <v>1848</v>
      </c>
      <c r="B379" s="4" t="s">
        <v>1849</v>
      </c>
      <c r="C379" s="4" t="s">
        <v>35</v>
      </c>
      <c r="D379" s="4" t="s">
        <v>183</v>
      </c>
      <c r="E379" s="6" t="s">
        <v>183</v>
      </c>
      <c r="F379" s="27" t="s">
        <v>1850</v>
      </c>
      <c r="G379" s="52" t="s">
        <v>1851</v>
      </c>
      <c r="H379" s="27">
        <v>18114500991</v>
      </c>
      <c r="I379" s="12" t="s">
        <v>23</v>
      </c>
      <c r="J379" s="12" t="s">
        <v>12094</v>
      </c>
      <c r="K379" s="39" t="s">
        <v>12108</v>
      </c>
      <c r="L379" s="39">
        <v>7367</v>
      </c>
      <c r="M379" s="39" t="s">
        <v>12105</v>
      </c>
      <c r="N379" s="154">
        <v>49350</v>
      </c>
      <c r="O379" s="154">
        <v>2467500</v>
      </c>
      <c r="P379" s="39" t="s">
        <v>12106</v>
      </c>
      <c r="Q379" s="39"/>
    </row>
    <row r="380" spans="1:17">
      <c r="A380" s="4" t="s">
        <v>1852</v>
      </c>
      <c r="B380" s="4" t="s">
        <v>1853</v>
      </c>
      <c r="C380" s="4" t="s">
        <v>35</v>
      </c>
      <c r="D380" s="4" t="s">
        <v>183</v>
      </c>
      <c r="E380" s="6" t="s">
        <v>183</v>
      </c>
      <c r="F380" s="27" t="s">
        <v>1854</v>
      </c>
      <c r="G380" s="52" t="s">
        <v>1855</v>
      </c>
      <c r="H380" s="27">
        <v>24523915647</v>
      </c>
      <c r="I380" s="12" t="s">
        <v>23</v>
      </c>
      <c r="J380" s="12" t="s">
        <v>12094</v>
      </c>
      <c r="K380" s="39" t="s">
        <v>12108</v>
      </c>
      <c r="L380" s="39">
        <v>7367</v>
      </c>
      <c r="M380" s="39" t="s">
        <v>12105</v>
      </c>
      <c r="N380" s="154">
        <v>49350</v>
      </c>
      <c r="O380" s="154">
        <v>2467500</v>
      </c>
      <c r="P380" s="39" t="s">
        <v>12106</v>
      </c>
      <c r="Q380" s="39"/>
    </row>
    <row r="381" spans="1:17">
      <c r="A381" s="118" t="s">
        <v>1856</v>
      </c>
      <c r="B381" s="84" t="s">
        <v>1857</v>
      </c>
      <c r="C381" s="84" t="s">
        <v>35</v>
      </c>
      <c r="D381" s="84" t="s">
        <v>183</v>
      </c>
      <c r="E381" s="90" t="s">
        <v>183</v>
      </c>
      <c r="F381" s="134" t="s">
        <v>1858</v>
      </c>
      <c r="G381" s="93" t="s">
        <v>1859</v>
      </c>
      <c r="H381" s="85">
        <v>37766008191</v>
      </c>
      <c r="I381" s="83" t="s">
        <v>955</v>
      </c>
      <c r="J381" s="83" t="s">
        <v>802</v>
      </c>
      <c r="K381" s="87" t="s">
        <v>12108</v>
      </c>
      <c r="L381" s="87">
        <v>7367</v>
      </c>
      <c r="M381" s="87" t="s">
        <v>12105</v>
      </c>
      <c r="N381" s="92">
        <v>49350</v>
      </c>
      <c r="O381" s="92">
        <v>2467500</v>
      </c>
      <c r="P381" s="87" t="s">
        <v>12106</v>
      </c>
      <c r="Q381" s="87"/>
    </row>
    <row r="382" spans="1:17">
      <c r="A382" s="181" t="s">
        <v>1860</v>
      </c>
      <c r="B382" s="4" t="s">
        <v>1861</v>
      </c>
      <c r="C382" s="4" t="s">
        <v>35</v>
      </c>
      <c r="D382" s="4" t="s">
        <v>183</v>
      </c>
      <c r="E382" s="6" t="s">
        <v>183</v>
      </c>
      <c r="F382" s="250" t="s">
        <v>1862</v>
      </c>
      <c r="G382" s="52" t="s">
        <v>1863</v>
      </c>
      <c r="H382" s="27">
        <v>5174739327</v>
      </c>
      <c r="I382" s="4" t="s">
        <v>23</v>
      </c>
      <c r="J382" s="12" t="s">
        <v>802</v>
      </c>
      <c r="K382" s="39" t="s">
        <v>12108</v>
      </c>
      <c r="L382" s="39">
        <v>7367</v>
      </c>
      <c r="M382" s="39" t="s">
        <v>12105</v>
      </c>
      <c r="N382" s="154">
        <v>49350</v>
      </c>
      <c r="O382" s="154">
        <v>2467500</v>
      </c>
      <c r="P382" s="39" t="s">
        <v>12106</v>
      </c>
      <c r="Q382" s="39"/>
    </row>
    <row r="383" spans="1:17">
      <c r="A383" s="118" t="s">
        <v>1865</v>
      </c>
      <c r="B383" s="84" t="s">
        <v>1866</v>
      </c>
      <c r="C383" s="84" t="s">
        <v>35</v>
      </c>
      <c r="D383" s="84" t="s">
        <v>183</v>
      </c>
      <c r="E383" s="90" t="s">
        <v>183</v>
      </c>
      <c r="F383" s="134" t="s">
        <v>1867</v>
      </c>
      <c r="G383" s="93" t="s">
        <v>1868</v>
      </c>
      <c r="H383" s="85">
        <v>9528303999</v>
      </c>
      <c r="I383" s="83" t="s">
        <v>1869</v>
      </c>
      <c r="J383" s="83" t="s">
        <v>12094</v>
      </c>
      <c r="K383" s="87" t="s">
        <v>12108</v>
      </c>
      <c r="L383" s="87">
        <v>7367</v>
      </c>
      <c r="M383" s="87" t="s">
        <v>12105</v>
      </c>
      <c r="N383" s="92">
        <v>49350</v>
      </c>
      <c r="O383" s="92">
        <v>2467500</v>
      </c>
      <c r="P383" s="87" t="s">
        <v>12106</v>
      </c>
      <c r="Q383" s="87"/>
    </row>
    <row r="384" spans="1:17">
      <c r="A384" s="118" t="s">
        <v>1870</v>
      </c>
      <c r="B384" s="84" t="s">
        <v>1871</v>
      </c>
      <c r="C384" s="84" t="s">
        <v>35</v>
      </c>
      <c r="D384" s="84" t="s">
        <v>183</v>
      </c>
      <c r="E384" s="90" t="s">
        <v>183</v>
      </c>
      <c r="F384" s="227" t="s">
        <v>1872</v>
      </c>
      <c r="G384" s="93" t="s">
        <v>1873</v>
      </c>
      <c r="H384" s="85">
        <v>35407827327</v>
      </c>
      <c r="I384" s="83" t="s">
        <v>1874</v>
      </c>
      <c r="J384" s="83" t="s">
        <v>12094</v>
      </c>
      <c r="K384" s="87" t="s">
        <v>12108</v>
      </c>
      <c r="L384" s="87">
        <v>7367</v>
      </c>
      <c r="M384" s="87" t="s">
        <v>12105</v>
      </c>
      <c r="N384" s="92">
        <v>49350</v>
      </c>
      <c r="O384" s="92">
        <v>2467500</v>
      </c>
      <c r="P384" s="87" t="s">
        <v>12106</v>
      </c>
      <c r="Q384" s="87"/>
    </row>
    <row r="385" spans="1:17">
      <c r="A385" s="181" t="s">
        <v>1875</v>
      </c>
      <c r="B385" s="4" t="s">
        <v>1876</v>
      </c>
      <c r="C385" s="4" t="s">
        <v>35</v>
      </c>
      <c r="D385" s="4" t="s">
        <v>183</v>
      </c>
      <c r="E385" s="6" t="s">
        <v>183</v>
      </c>
      <c r="F385" s="250" t="s">
        <v>1877</v>
      </c>
      <c r="G385" s="52" t="s">
        <v>1878</v>
      </c>
      <c r="H385" s="27">
        <v>13881868671</v>
      </c>
      <c r="I385" s="12" t="s">
        <v>23</v>
      </c>
      <c r="J385" s="12" t="s">
        <v>12094</v>
      </c>
      <c r="K385" s="39" t="s">
        <v>12108</v>
      </c>
      <c r="L385" s="39">
        <v>7367</v>
      </c>
      <c r="M385" s="39" t="s">
        <v>12105</v>
      </c>
      <c r="N385" s="154">
        <v>49350</v>
      </c>
      <c r="O385" s="154">
        <v>2467500</v>
      </c>
      <c r="P385" s="39" t="s">
        <v>12106</v>
      </c>
      <c r="Q385" s="39"/>
    </row>
    <row r="386" spans="1:17">
      <c r="A386" s="118" t="s">
        <v>1880</v>
      </c>
      <c r="B386" s="84" t="s">
        <v>1881</v>
      </c>
      <c r="C386" s="84" t="s">
        <v>35</v>
      </c>
      <c r="D386" s="84" t="s">
        <v>183</v>
      </c>
      <c r="E386" s="109" t="s">
        <v>183</v>
      </c>
      <c r="F386" s="85" t="s">
        <v>1882</v>
      </c>
      <c r="G386" s="110" t="s">
        <v>1883</v>
      </c>
      <c r="H386" s="85">
        <v>37584609663</v>
      </c>
      <c r="I386" s="83" t="s">
        <v>1165</v>
      </c>
      <c r="J386" s="83" t="s">
        <v>12074</v>
      </c>
      <c r="K386" s="87" t="s">
        <v>12108</v>
      </c>
      <c r="L386" s="87">
        <v>7367</v>
      </c>
      <c r="M386" s="87" t="s">
        <v>12105</v>
      </c>
      <c r="N386" s="92">
        <v>49350</v>
      </c>
      <c r="O386" s="92">
        <v>2467500</v>
      </c>
      <c r="P386" s="87" t="s">
        <v>12106</v>
      </c>
      <c r="Q386" s="87"/>
    </row>
    <row r="387" spans="1:17">
      <c r="A387" s="118" t="s">
        <v>1884</v>
      </c>
      <c r="B387" s="118" t="s">
        <v>1884</v>
      </c>
      <c r="C387" s="84" t="s">
        <v>35</v>
      </c>
      <c r="D387" s="84" t="s">
        <v>183</v>
      </c>
      <c r="E387" s="90" t="s">
        <v>183</v>
      </c>
      <c r="F387" s="85" t="s">
        <v>1885</v>
      </c>
      <c r="G387" s="93" t="s">
        <v>1886</v>
      </c>
      <c r="H387" s="85">
        <v>2877024639</v>
      </c>
      <c r="I387" s="83" t="s">
        <v>1887</v>
      </c>
      <c r="J387" s="83" t="s">
        <v>12080</v>
      </c>
      <c r="K387" s="87" t="s">
        <v>12108</v>
      </c>
      <c r="L387" s="87">
        <v>7367</v>
      </c>
      <c r="M387" s="87" t="s">
        <v>12105</v>
      </c>
      <c r="N387" s="92">
        <v>49350</v>
      </c>
      <c r="O387" s="92">
        <v>2467500</v>
      </c>
      <c r="P387" s="87" t="s">
        <v>12106</v>
      </c>
      <c r="Q387" s="87"/>
    </row>
    <row r="388" spans="1:17">
      <c r="A388" s="118" t="s">
        <v>1888</v>
      </c>
      <c r="B388" s="84" t="s">
        <v>1889</v>
      </c>
      <c r="C388" s="84" t="s">
        <v>35</v>
      </c>
      <c r="D388" s="84" t="s">
        <v>183</v>
      </c>
      <c r="E388" s="151" t="s">
        <v>183</v>
      </c>
      <c r="F388" s="134" t="s">
        <v>1890</v>
      </c>
      <c r="G388" s="179" t="s">
        <v>1891</v>
      </c>
      <c r="H388" s="85">
        <v>33412443519</v>
      </c>
      <c r="I388" s="83" t="s">
        <v>1186</v>
      </c>
      <c r="J388" s="83" t="s">
        <v>12080</v>
      </c>
      <c r="K388" s="91">
        <v>45488</v>
      </c>
      <c r="L388" s="87">
        <v>7367</v>
      </c>
      <c r="M388" s="87" t="s">
        <v>12105</v>
      </c>
      <c r="N388" s="92">
        <v>49350</v>
      </c>
      <c r="O388" s="92">
        <v>2467500</v>
      </c>
      <c r="P388" s="87" t="s">
        <v>12106</v>
      </c>
      <c r="Q388" s="87"/>
    </row>
    <row r="389" spans="1:17">
      <c r="A389" s="3" t="s">
        <v>1892</v>
      </c>
      <c r="C389" s="3" t="s">
        <v>35</v>
      </c>
      <c r="D389" s="3" t="s">
        <v>183</v>
      </c>
      <c r="E389" s="3" t="s">
        <v>183</v>
      </c>
      <c r="F389" s="27"/>
      <c r="I389" s="11" t="s">
        <v>23</v>
      </c>
      <c r="J389" s="11" t="s">
        <v>12094</v>
      </c>
      <c r="K389" s="21" t="s">
        <v>12108</v>
      </c>
      <c r="L389" s="21">
        <v>7367</v>
      </c>
      <c r="M389" s="21" t="s">
        <v>12105</v>
      </c>
      <c r="N389" s="45">
        <v>49350</v>
      </c>
      <c r="O389" s="45">
        <v>2467500</v>
      </c>
      <c r="P389" s="21" t="s">
        <v>12106</v>
      </c>
    </row>
    <row r="390" spans="1:17">
      <c r="A390" s="3" t="s">
        <v>1892</v>
      </c>
      <c r="B390" s="84" t="s">
        <v>1894</v>
      </c>
      <c r="C390" s="84" t="s">
        <v>35</v>
      </c>
      <c r="D390" s="84" t="s">
        <v>397</v>
      </c>
      <c r="E390" s="84" t="s">
        <v>397</v>
      </c>
      <c r="F390" s="85" t="s">
        <v>1895</v>
      </c>
      <c r="G390" s="269" t="s">
        <v>1895</v>
      </c>
      <c r="H390" s="85">
        <v>14385498195</v>
      </c>
      <c r="I390" s="83" t="s">
        <v>54</v>
      </c>
      <c r="J390" s="83" t="s">
        <v>54</v>
      </c>
      <c r="K390" s="144">
        <v>44487</v>
      </c>
      <c r="L390" s="87">
        <v>7549</v>
      </c>
      <c r="M390" s="87" t="s">
        <v>12105</v>
      </c>
      <c r="N390" s="92">
        <v>63500</v>
      </c>
      <c r="O390" s="92">
        <v>317500</v>
      </c>
      <c r="P390" s="87" t="s">
        <v>12106</v>
      </c>
      <c r="Q390" s="144">
        <v>45565</v>
      </c>
    </row>
    <row r="391" spans="1:17">
      <c r="A391" s="84" t="s">
        <v>1896</v>
      </c>
      <c r="B391" s="84" t="s">
        <v>1897</v>
      </c>
      <c r="C391" s="84" t="s">
        <v>35</v>
      </c>
      <c r="D391" s="84" t="s">
        <v>397</v>
      </c>
      <c r="E391" s="84" t="s">
        <v>397</v>
      </c>
      <c r="F391" s="85" t="s">
        <v>1898</v>
      </c>
      <c r="G391" s="93" t="s">
        <v>1898</v>
      </c>
      <c r="H391" s="85" t="s">
        <v>4539</v>
      </c>
      <c r="I391" s="83" t="s">
        <v>1899</v>
      </c>
      <c r="J391" s="83" t="s">
        <v>12074</v>
      </c>
      <c r="K391" s="144">
        <v>44487</v>
      </c>
      <c r="L391" s="87">
        <v>7549</v>
      </c>
      <c r="M391" s="87" t="s">
        <v>12105</v>
      </c>
      <c r="N391" s="92">
        <v>63500</v>
      </c>
      <c r="O391" s="92">
        <v>317500</v>
      </c>
      <c r="P391" s="87" t="s">
        <v>12106</v>
      </c>
      <c r="Q391" s="144">
        <v>45565</v>
      </c>
    </row>
    <row r="392" spans="1:17">
      <c r="A392" s="3" t="s">
        <v>1900</v>
      </c>
      <c r="B392" s="3" t="s">
        <v>1900</v>
      </c>
      <c r="C392" s="3" t="s">
        <v>35</v>
      </c>
      <c r="D392" s="3" t="s">
        <v>387</v>
      </c>
      <c r="E392" s="3" t="s">
        <v>497</v>
      </c>
      <c r="F392" s="25" t="s">
        <v>1901</v>
      </c>
      <c r="G392" s="25" t="s">
        <v>18</v>
      </c>
      <c r="H392" s="25" t="s">
        <v>18</v>
      </c>
      <c r="I392" s="3" t="s">
        <v>23</v>
      </c>
    </row>
    <row r="393" spans="1:17">
      <c r="A393" s="84" t="s">
        <v>1902</v>
      </c>
      <c r="B393" s="84" t="s">
        <v>1902</v>
      </c>
      <c r="C393" s="84" t="s">
        <v>35</v>
      </c>
      <c r="D393" s="84" t="s">
        <v>136</v>
      </c>
      <c r="E393" s="84" t="s">
        <v>136</v>
      </c>
      <c r="F393" s="85" t="s">
        <v>1903</v>
      </c>
      <c r="G393" s="85" t="s">
        <v>1904</v>
      </c>
      <c r="H393" s="85">
        <v>18698107070</v>
      </c>
      <c r="I393" s="84" t="s">
        <v>872</v>
      </c>
      <c r="J393" s="83" t="s">
        <v>12107</v>
      </c>
      <c r="K393" s="87"/>
      <c r="L393" s="87"/>
      <c r="M393" s="87"/>
      <c r="N393" s="92"/>
      <c r="O393" s="92"/>
      <c r="P393" s="87"/>
      <c r="Q393" s="87"/>
    </row>
    <row r="394" spans="1:17">
      <c r="A394" s="118" t="s">
        <v>1905</v>
      </c>
      <c r="B394" s="84" t="s">
        <v>1905</v>
      </c>
      <c r="C394" s="84" t="s">
        <v>35</v>
      </c>
      <c r="D394" s="84" t="s">
        <v>136</v>
      </c>
      <c r="E394" s="84" t="s">
        <v>136</v>
      </c>
      <c r="F394" s="85" t="s">
        <v>1906</v>
      </c>
      <c r="G394" s="85" t="s">
        <v>1907</v>
      </c>
      <c r="H394" s="85">
        <v>19050639806</v>
      </c>
      <c r="I394" s="84" t="s">
        <v>1514</v>
      </c>
      <c r="J394" s="83" t="s">
        <v>12094</v>
      </c>
      <c r="K394" s="87"/>
      <c r="L394" s="87"/>
      <c r="M394" s="87"/>
      <c r="N394" s="92"/>
      <c r="O394" s="92"/>
      <c r="P394" s="87"/>
      <c r="Q394" s="87"/>
    </row>
    <row r="395" spans="1:17">
      <c r="A395" s="118" t="s">
        <v>1908</v>
      </c>
      <c r="B395" s="84" t="s">
        <v>1908</v>
      </c>
      <c r="C395" s="84" t="s">
        <v>35</v>
      </c>
      <c r="D395" s="84" t="s">
        <v>136</v>
      </c>
      <c r="E395" s="84" t="s">
        <v>136</v>
      </c>
      <c r="F395" s="85" t="s">
        <v>1909</v>
      </c>
      <c r="G395" s="85" t="s">
        <v>1910</v>
      </c>
      <c r="H395" s="85">
        <v>1245982622</v>
      </c>
      <c r="I395" s="84" t="s">
        <v>1911</v>
      </c>
      <c r="J395" s="83" t="s">
        <v>12080</v>
      </c>
      <c r="K395" s="87"/>
      <c r="L395" s="87"/>
      <c r="M395" s="87"/>
      <c r="N395" s="92"/>
      <c r="O395" s="92"/>
      <c r="P395" s="87"/>
      <c r="Q395" s="87"/>
    </row>
    <row r="396" spans="1:17">
      <c r="A396" s="118" t="s">
        <v>1912</v>
      </c>
      <c r="B396" s="84" t="s">
        <v>1912</v>
      </c>
      <c r="C396" s="84" t="s">
        <v>35</v>
      </c>
      <c r="D396" s="84" t="s">
        <v>136</v>
      </c>
      <c r="E396" s="84" t="s">
        <v>136</v>
      </c>
      <c r="F396" s="85" t="s">
        <v>1913</v>
      </c>
      <c r="G396" s="85" t="s">
        <v>1914</v>
      </c>
      <c r="H396" s="85">
        <v>11381699774</v>
      </c>
      <c r="I396" s="84" t="s">
        <v>1915</v>
      </c>
      <c r="J396" s="83" t="s">
        <v>12094</v>
      </c>
      <c r="K396" s="87"/>
      <c r="L396" s="87"/>
      <c r="M396" s="87"/>
      <c r="N396" s="92"/>
      <c r="O396" s="92"/>
      <c r="P396" s="87"/>
      <c r="Q396" s="87"/>
    </row>
    <row r="397" spans="1:17">
      <c r="A397" s="118" t="s">
        <v>1916</v>
      </c>
      <c r="B397" s="84" t="s">
        <v>1916</v>
      </c>
      <c r="C397" s="84" t="s">
        <v>35</v>
      </c>
      <c r="D397" s="84" t="s">
        <v>136</v>
      </c>
      <c r="E397" s="84" t="s">
        <v>136</v>
      </c>
      <c r="F397" s="85" t="s">
        <v>1917</v>
      </c>
      <c r="G397" s="85" t="s">
        <v>1918</v>
      </c>
      <c r="H397" s="85">
        <v>17791114430</v>
      </c>
      <c r="I397" s="84" t="s">
        <v>1772</v>
      </c>
      <c r="J397" s="83" t="s">
        <v>12094</v>
      </c>
      <c r="K397" s="87"/>
      <c r="L397" s="87"/>
      <c r="M397" s="87"/>
      <c r="N397" s="92"/>
      <c r="O397" s="92"/>
      <c r="P397" s="87"/>
      <c r="Q397" s="87"/>
    </row>
    <row r="398" spans="1:17">
      <c r="A398" s="3" t="s">
        <v>1919</v>
      </c>
      <c r="B398" s="3" t="s">
        <v>1919</v>
      </c>
      <c r="C398" s="3" t="s">
        <v>35</v>
      </c>
      <c r="D398" s="3" t="s">
        <v>136</v>
      </c>
      <c r="E398" s="3" t="s">
        <v>136</v>
      </c>
      <c r="F398" s="27" t="s">
        <v>1920</v>
      </c>
      <c r="G398" s="25" t="s">
        <v>1921</v>
      </c>
      <c r="H398" s="25">
        <v>13009061054</v>
      </c>
      <c r="I398" s="3" t="s">
        <v>23</v>
      </c>
      <c r="J398" s="11" t="s">
        <v>12094</v>
      </c>
    </row>
    <row r="399" spans="1:17">
      <c r="A399" s="118" t="s">
        <v>1922</v>
      </c>
      <c r="B399" s="84" t="s">
        <v>1922</v>
      </c>
      <c r="C399" s="84" t="s">
        <v>35</v>
      </c>
      <c r="D399" s="84" t="s">
        <v>136</v>
      </c>
      <c r="E399" s="84" t="s">
        <v>136</v>
      </c>
      <c r="F399" s="85" t="s">
        <v>1923</v>
      </c>
      <c r="G399" s="85" t="s">
        <v>1924</v>
      </c>
      <c r="H399" s="85">
        <v>5989945790</v>
      </c>
      <c r="I399" s="84" t="s">
        <v>1767</v>
      </c>
      <c r="J399" s="83" t="s">
        <v>12080</v>
      </c>
      <c r="K399" s="87"/>
      <c r="L399" s="87"/>
      <c r="M399" s="87"/>
      <c r="N399" s="92"/>
      <c r="O399" s="92"/>
      <c r="P399" s="87"/>
      <c r="Q399" s="87"/>
    </row>
    <row r="400" spans="1:17">
      <c r="A400" s="118" t="s">
        <v>1925</v>
      </c>
      <c r="B400" s="84" t="s">
        <v>1925</v>
      </c>
      <c r="C400" s="84" t="s">
        <v>35</v>
      </c>
      <c r="D400" s="84" t="s">
        <v>136</v>
      </c>
      <c r="E400" s="84" t="s">
        <v>136</v>
      </c>
      <c r="F400" s="85" t="s">
        <v>1926</v>
      </c>
      <c r="G400" s="85" t="s">
        <v>1927</v>
      </c>
      <c r="H400" s="85">
        <v>6907202750</v>
      </c>
      <c r="I400" s="84" t="s">
        <v>1042</v>
      </c>
      <c r="J400" s="83" t="s">
        <v>802</v>
      </c>
      <c r="K400" s="87"/>
      <c r="L400" s="87"/>
      <c r="M400" s="87"/>
      <c r="N400" s="92"/>
      <c r="O400" s="92"/>
      <c r="P400" s="87"/>
      <c r="Q400" s="87"/>
    </row>
    <row r="401" spans="1:17">
      <c r="A401" s="3" t="s">
        <v>1928</v>
      </c>
      <c r="B401" s="3" t="s">
        <v>1928</v>
      </c>
      <c r="C401" s="3" t="s">
        <v>35</v>
      </c>
      <c r="D401" s="3" t="s">
        <v>136</v>
      </c>
      <c r="E401" s="3" t="s">
        <v>136</v>
      </c>
      <c r="F401" s="27" t="s">
        <v>1929</v>
      </c>
      <c r="G401" s="25" t="s">
        <v>1930</v>
      </c>
      <c r="H401" s="25">
        <v>33693718718</v>
      </c>
      <c r="I401" s="3" t="s">
        <v>23</v>
      </c>
      <c r="J401" s="11" t="s">
        <v>12094</v>
      </c>
    </row>
    <row r="402" spans="1:17">
      <c r="A402" s="118" t="s">
        <v>1931</v>
      </c>
      <c r="B402" s="84" t="s">
        <v>1931</v>
      </c>
      <c r="C402" s="84" t="s">
        <v>35</v>
      </c>
      <c r="D402" s="84" t="s">
        <v>136</v>
      </c>
      <c r="E402" s="84" t="s">
        <v>136</v>
      </c>
      <c r="F402" s="85" t="s">
        <v>1932</v>
      </c>
      <c r="G402" s="85" t="s">
        <v>1933</v>
      </c>
      <c r="H402" s="85">
        <v>2674570430</v>
      </c>
      <c r="I402" s="84" t="s">
        <v>1934</v>
      </c>
      <c r="J402" s="83" t="s">
        <v>12080</v>
      </c>
      <c r="K402" s="87"/>
      <c r="L402" s="87"/>
      <c r="M402" s="87"/>
      <c r="N402" s="92"/>
      <c r="O402" s="92"/>
      <c r="P402" s="87"/>
      <c r="Q402" s="87"/>
    </row>
    <row r="403" spans="1:17">
      <c r="A403" s="118" t="s">
        <v>1935</v>
      </c>
      <c r="B403" s="84" t="s">
        <v>1935</v>
      </c>
      <c r="C403" s="84" t="s">
        <v>35</v>
      </c>
      <c r="D403" s="84" t="s">
        <v>136</v>
      </c>
      <c r="E403" s="84" t="s">
        <v>136</v>
      </c>
      <c r="F403" s="85" t="s">
        <v>1936</v>
      </c>
      <c r="G403" s="85" t="s">
        <v>1937</v>
      </c>
      <c r="H403" s="85">
        <v>3423923811</v>
      </c>
      <c r="I403" s="84" t="s">
        <v>1938</v>
      </c>
      <c r="J403" s="83" t="s">
        <v>12080</v>
      </c>
      <c r="K403" s="87" t="s">
        <v>12108</v>
      </c>
      <c r="L403" s="87">
        <v>7367</v>
      </c>
      <c r="M403" s="87" t="s">
        <v>12105</v>
      </c>
      <c r="N403" s="92">
        <v>7200</v>
      </c>
      <c r="O403" s="92">
        <v>360000</v>
      </c>
      <c r="P403" s="87" t="s">
        <v>12106</v>
      </c>
      <c r="Q403" s="87"/>
    </row>
    <row r="404" spans="1:17" s="89" customFormat="1">
      <c r="A404" s="84" t="s">
        <v>1939</v>
      </c>
      <c r="B404" s="84" t="s">
        <v>1939</v>
      </c>
      <c r="C404" s="84" t="s">
        <v>35</v>
      </c>
      <c r="D404" s="84" t="s">
        <v>136</v>
      </c>
      <c r="E404" s="84" t="s">
        <v>136</v>
      </c>
      <c r="F404" s="85" t="s">
        <v>1940</v>
      </c>
      <c r="G404" s="85" t="s">
        <v>1941</v>
      </c>
      <c r="H404" s="85">
        <v>28983719847</v>
      </c>
      <c r="I404" s="84" t="s">
        <v>1942</v>
      </c>
      <c r="J404" s="83" t="s">
        <v>12094</v>
      </c>
      <c r="K404" s="87" t="s">
        <v>12108</v>
      </c>
      <c r="L404" s="87">
        <v>7367</v>
      </c>
      <c r="M404" s="87" t="s">
        <v>12105</v>
      </c>
      <c r="N404" s="92">
        <v>7200</v>
      </c>
      <c r="O404" s="92">
        <v>360000</v>
      </c>
      <c r="P404" s="87" t="s">
        <v>12106</v>
      </c>
      <c r="Q404" s="87"/>
    </row>
    <row r="405" spans="1:17">
      <c r="A405" s="118" t="s">
        <v>1943</v>
      </c>
      <c r="B405" s="84" t="s">
        <v>1943</v>
      </c>
      <c r="C405" s="84" t="s">
        <v>35</v>
      </c>
      <c r="D405" s="84" t="s">
        <v>136</v>
      </c>
      <c r="E405" s="84" t="s">
        <v>136</v>
      </c>
      <c r="F405" s="85" t="s">
        <v>1944</v>
      </c>
      <c r="G405" s="85" t="s">
        <v>1945</v>
      </c>
      <c r="H405" s="85">
        <v>4069975719</v>
      </c>
      <c r="I405" s="83" t="s">
        <v>1946</v>
      </c>
      <c r="J405" s="83" t="s">
        <v>12094</v>
      </c>
      <c r="K405" s="87" t="s">
        <v>12108</v>
      </c>
      <c r="L405" s="87">
        <v>7367</v>
      </c>
      <c r="M405" s="87" t="s">
        <v>12105</v>
      </c>
      <c r="N405" s="92">
        <v>7200</v>
      </c>
      <c r="O405" s="92">
        <v>360000</v>
      </c>
      <c r="P405" s="87" t="s">
        <v>12106</v>
      </c>
      <c r="Q405" s="87"/>
    </row>
    <row r="406" spans="1:17">
      <c r="A406" s="118" t="s">
        <v>1947</v>
      </c>
      <c r="B406" s="84" t="s">
        <v>1947</v>
      </c>
      <c r="C406" s="84" t="s">
        <v>35</v>
      </c>
      <c r="D406" s="84" t="s">
        <v>136</v>
      </c>
      <c r="E406" s="84" t="s">
        <v>136</v>
      </c>
      <c r="F406" s="85" t="s">
        <v>1948</v>
      </c>
      <c r="G406" s="85" t="s">
        <v>1949</v>
      </c>
      <c r="H406" s="85">
        <v>37027400871</v>
      </c>
      <c r="I406" s="84" t="s">
        <v>1801</v>
      </c>
      <c r="J406" s="83" t="s">
        <v>12080</v>
      </c>
      <c r="K406" s="87" t="s">
        <v>12108</v>
      </c>
      <c r="L406" s="87">
        <v>7367</v>
      </c>
      <c r="M406" s="87" t="s">
        <v>12105</v>
      </c>
      <c r="N406" s="92">
        <v>7200</v>
      </c>
      <c r="O406" s="92">
        <v>360000</v>
      </c>
      <c r="P406" s="87" t="s">
        <v>12106</v>
      </c>
      <c r="Q406" s="87"/>
    </row>
    <row r="407" spans="1:17">
      <c r="A407" s="118" t="s">
        <v>1950</v>
      </c>
      <c r="B407" s="84" t="s">
        <v>1950</v>
      </c>
      <c r="C407" s="84" t="s">
        <v>35</v>
      </c>
      <c r="D407" s="84" t="s">
        <v>136</v>
      </c>
      <c r="E407" s="84" t="s">
        <v>136</v>
      </c>
      <c r="F407" s="85" t="s">
        <v>1951</v>
      </c>
      <c r="G407" s="85" t="s">
        <v>1952</v>
      </c>
      <c r="H407" s="85">
        <v>6915245223</v>
      </c>
      <c r="I407" s="84" t="s">
        <v>1810</v>
      </c>
      <c r="J407" s="83" t="s">
        <v>12080</v>
      </c>
      <c r="K407" s="87" t="s">
        <v>12108</v>
      </c>
      <c r="L407" s="87">
        <v>7367</v>
      </c>
      <c r="M407" s="87" t="s">
        <v>12105</v>
      </c>
      <c r="N407" s="92">
        <v>7200</v>
      </c>
      <c r="O407" s="92">
        <v>360000</v>
      </c>
      <c r="P407" s="87" t="s">
        <v>12106</v>
      </c>
      <c r="Q407" s="87"/>
    </row>
    <row r="408" spans="1:17" s="376" customFormat="1">
      <c r="A408" s="368" t="s">
        <v>1953</v>
      </c>
      <c r="B408" s="368" t="s">
        <v>1953</v>
      </c>
      <c r="C408" s="368" t="s">
        <v>35</v>
      </c>
      <c r="D408" s="368" t="s">
        <v>136</v>
      </c>
      <c r="E408" s="368" t="s">
        <v>136</v>
      </c>
      <c r="F408" s="369" t="s">
        <v>1954</v>
      </c>
      <c r="G408" s="369" t="s">
        <v>1955</v>
      </c>
      <c r="H408" s="369" t="s">
        <v>1956</v>
      </c>
      <c r="I408" s="368" t="s">
        <v>54</v>
      </c>
      <c r="J408" s="370" t="s">
        <v>54</v>
      </c>
      <c r="K408" s="371" t="s">
        <v>12108</v>
      </c>
      <c r="L408" s="371">
        <v>7367</v>
      </c>
      <c r="M408" s="371" t="s">
        <v>12105</v>
      </c>
      <c r="N408" s="372">
        <v>7200</v>
      </c>
      <c r="O408" s="372">
        <v>360000</v>
      </c>
      <c r="P408" s="371" t="s">
        <v>12106</v>
      </c>
      <c r="Q408" s="371"/>
    </row>
    <row r="409" spans="1:17">
      <c r="A409" s="118" t="s">
        <v>1957</v>
      </c>
      <c r="B409" s="84" t="s">
        <v>1957</v>
      </c>
      <c r="C409" s="84" t="s">
        <v>35</v>
      </c>
      <c r="D409" s="84" t="s">
        <v>136</v>
      </c>
      <c r="E409" s="84" t="s">
        <v>136</v>
      </c>
      <c r="F409" s="85" t="s">
        <v>1958</v>
      </c>
      <c r="G409" s="85" t="s">
        <v>1959</v>
      </c>
      <c r="H409" s="85">
        <v>43252057767</v>
      </c>
      <c r="I409" s="84" t="s">
        <v>1280</v>
      </c>
      <c r="J409" s="83" t="s">
        <v>12074</v>
      </c>
      <c r="K409" s="87" t="s">
        <v>12108</v>
      </c>
      <c r="L409" s="87">
        <v>7367</v>
      </c>
      <c r="M409" s="87" t="s">
        <v>12105</v>
      </c>
      <c r="N409" s="92">
        <v>7200</v>
      </c>
      <c r="O409" s="92">
        <v>360000</v>
      </c>
      <c r="P409" s="87" t="s">
        <v>12106</v>
      </c>
      <c r="Q409" s="87"/>
    </row>
    <row r="410" spans="1:17">
      <c r="A410" s="118" t="s">
        <v>1960</v>
      </c>
      <c r="B410" s="84" t="s">
        <v>1960</v>
      </c>
      <c r="C410" s="84" t="s">
        <v>35</v>
      </c>
      <c r="D410" s="84" t="s">
        <v>136</v>
      </c>
      <c r="E410" s="84" t="s">
        <v>136</v>
      </c>
      <c r="F410" s="85" t="s">
        <v>1961</v>
      </c>
      <c r="G410" s="85" t="s">
        <v>1962</v>
      </c>
      <c r="H410" s="85">
        <v>24206891943</v>
      </c>
      <c r="I410" s="84" t="s">
        <v>1963</v>
      </c>
      <c r="J410" s="83" t="s">
        <v>12084</v>
      </c>
      <c r="K410" s="87" t="s">
        <v>12108</v>
      </c>
      <c r="L410" s="87">
        <v>7367</v>
      </c>
      <c r="M410" s="87" t="s">
        <v>12105</v>
      </c>
      <c r="N410" s="92">
        <v>7200</v>
      </c>
      <c r="O410" s="92">
        <v>360000</v>
      </c>
      <c r="P410" s="87" t="s">
        <v>12106</v>
      </c>
      <c r="Q410" s="87"/>
    </row>
    <row r="411" spans="1:17">
      <c r="A411" s="118" t="s">
        <v>1964</v>
      </c>
      <c r="B411" s="84" t="s">
        <v>1964</v>
      </c>
      <c r="C411" s="84" t="s">
        <v>35</v>
      </c>
      <c r="D411" s="84" t="s">
        <v>136</v>
      </c>
      <c r="E411" s="84" t="s">
        <v>136</v>
      </c>
      <c r="F411" s="85" t="s">
        <v>1965</v>
      </c>
      <c r="G411" s="85" t="s">
        <v>1966</v>
      </c>
      <c r="H411" s="85">
        <v>24146425767</v>
      </c>
      <c r="I411" s="84" t="s">
        <v>1824</v>
      </c>
      <c r="J411" s="83" t="s">
        <v>12080</v>
      </c>
      <c r="K411" s="87" t="s">
        <v>12108</v>
      </c>
      <c r="L411" s="87">
        <v>7367</v>
      </c>
      <c r="M411" s="87" t="s">
        <v>12105</v>
      </c>
      <c r="N411" s="92">
        <v>7200</v>
      </c>
      <c r="O411" s="92">
        <v>360000</v>
      </c>
      <c r="P411" s="87" t="s">
        <v>12106</v>
      </c>
      <c r="Q411" s="87"/>
    </row>
    <row r="412" spans="1:17">
      <c r="A412" s="118" t="s">
        <v>1967</v>
      </c>
      <c r="B412" s="84" t="s">
        <v>1967</v>
      </c>
      <c r="C412" s="84" t="s">
        <v>35</v>
      </c>
      <c r="D412" s="84" t="s">
        <v>136</v>
      </c>
      <c r="E412" s="84" t="s">
        <v>136</v>
      </c>
      <c r="F412" s="85" t="s">
        <v>1968</v>
      </c>
      <c r="G412" s="85" t="s">
        <v>1969</v>
      </c>
      <c r="H412" s="85">
        <v>20033046183</v>
      </c>
      <c r="I412" s="284" t="s">
        <v>545</v>
      </c>
      <c r="J412" s="83" t="s">
        <v>12080</v>
      </c>
      <c r="K412" s="87" t="s">
        <v>12108</v>
      </c>
      <c r="L412" s="87">
        <v>7367</v>
      </c>
      <c r="M412" s="87" t="s">
        <v>12105</v>
      </c>
      <c r="N412" s="92">
        <v>7200</v>
      </c>
      <c r="O412" s="92">
        <v>360000</v>
      </c>
      <c r="P412" s="87" t="s">
        <v>12106</v>
      </c>
      <c r="Q412" s="87"/>
    </row>
    <row r="413" spans="1:17">
      <c r="A413" s="118" t="s">
        <v>1970</v>
      </c>
      <c r="B413" s="84" t="s">
        <v>1970</v>
      </c>
      <c r="C413" s="84" t="s">
        <v>35</v>
      </c>
      <c r="D413" s="84" t="s">
        <v>136</v>
      </c>
      <c r="E413" s="84" t="s">
        <v>136</v>
      </c>
      <c r="F413" s="85" t="s">
        <v>1971</v>
      </c>
      <c r="G413" s="85" t="s">
        <v>1972</v>
      </c>
      <c r="H413" s="85">
        <v>29042506407</v>
      </c>
      <c r="I413" s="84" t="s">
        <v>1973</v>
      </c>
      <c r="J413" s="83" t="s">
        <v>12080</v>
      </c>
      <c r="K413" s="87" t="s">
        <v>12108</v>
      </c>
      <c r="L413" s="87">
        <v>7367</v>
      </c>
      <c r="M413" s="87" t="s">
        <v>12105</v>
      </c>
      <c r="N413" s="92">
        <v>7200</v>
      </c>
      <c r="O413" s="92">
        <v>360000</v>
      </c>
      <c r="P413" s="87" t="s">
        <v>12106</v>
      </c>
      <c r="Q413" s="87"/>
    </row>
    <row r="414" spans="1:17">
      <c r="A414" s="84" t="s">
        <v>1974</v>
      </c>
      <c r="B414" s="84" t="s">
        <v>1974</v>
      </c>
      <c r="C414" s="84" t="s">
        <v>35</v>
      </c>
      <c r="D414" s="84" t="s">
        <v>136</v>
      </c>
      <c r="E414" s="84" t="s">
        <v>136</v>
      </c>
      <c r="F414" s="85" t="s">
        <v>1975</v>
      </c>
      <c r="G414" s="85" t="s">
        <v>1976</v>
      </c>
      <c r="H414" s="85">
        <v>16949271207</v>
      </c>
      <c r="I414" s="84" t="s">
        <v>1977</v>
      </c>
      <c r="J414" s="83" t="s">
        <v>12094</v>
      </c>
      <c r="K414" s="87" t="s">
        <v>12108</v>
      </c>
      <c r="L414" s="87">
        <v>7367</v>
      </c>
      <c r="M414" s="87" t="s">
        <v>12105</v>
      </c>
      <c r="N414" s="92">
        <v>7200</v>
      </c>
      <c r="O414" s="92">
        <v>360000</v>
      </c>
      <c r="P414" s="87" t="s">
        <v>12106</v>
      </c>
      <c r="Q414" s="87"/>
    </row>
    <row r="415" spans="1:17">
      <c r="A415" s="118" t="s">
        <v>1978</v>
      </c>
      <c r="B415" s="84" t="s">
        <v>1978</v>
      </c>
      <c r="C415" s="84" t="s">
        <v>35</v>
      </c>
      <c r="D415" s="84" t="s">
        <v>136</v>
      </c>
      <c r="E415" s="84" t="s">
        <v>136</v>
      </c>
      <c r="F415" s="85" t="s">
        <v>1979</v>
      </c>
      <c r="G415" s="85" t="s">
        <v>1980</v>
      </c>
      <c r="H415" s="85">
        <v>37148333223</v>
      </c>
      <c r="I415" s="84" t="s">
        <v>671</v>
      </c>
      <c r="J415" s="83" t="s">
        <v>12080</v>
      </c>
      <c r="K415" s="87" t="s">
        <v>12108</v>
      </c>
      <c r="L415" s="87">
        <v>7367</v>
      </c>
      <c r="M415" s="87" t="s">
        <v>12105</v>
      </c>
      <c r="N415" s="92">
        <v>7200</v>
      </c>
      <c r="O415" s="92">
        <v>360000</v>
      </c>
      <c r="P415" s="87" t="s">
        <v>12106</v>
      </c>
      <c r="Q415" s="87"/>
    </row>
    <row r="416" spans="1:17">
      <c r="A416" s="118" t="s">
        <v>1981</v>
      </c>
      <c r="B416" s="84" t="s">
        <v>1981</v>
      </c>
      <c r="C416" s="84" t="s">
        <v>35</v>
      </c>
      <c r="D416" s="84" t="s">
        <v>136</v>
      </c>
      <c r="E416" s="84" t="s">
        <v>136</v>
      </c>
      <c r="F416" s="85" t="s">
        <v>1982</v>
      </c>
      <c r="G416" s="85" t="s">
        <v>1983</v>
      </c>
      <c r="H416" s="85">
        <v>33154206375</v>
      </c>
      <c r="I416" s="84" t="s">
        <v>1984</v>
      </c>
      <c r="J416" s="83" t="s">
        <v>12084</v>
      </c>
      <c r="K416" s="87" t="s">
        <v>12108</v>
      </c>
      <c r="L416" s="87">
        <v>7367</v>
      </c>
      <c r="M416" s="87" t="s">
        <v>12105</v>
      </c>
      <c r="N416" s="92">
        <v>7200</v>
      </c>
      <c r="O416" s="92">
        <v>360000</v>
      </c>
      <c r="P416" s="87" t="s">
        <v>12106</v>
      </c>
      <c r="Q416" s="87"/>
    </row>
    <row r="417" spans="1:17">
      <c r="A417" s="308" t="s">
        <v>1985</v>
      </c>
      <c r="B417" s="105" t="s">
        <v>1985</v>
      </c>
      <c r="C417" s="105" t="s">
        <v>35</v>
      </c>
      <c r="D417" s="105" t="s">
        <v>136</v>
      </c>
      <c r="E417" s="105" t="s">
        <v>136</v>
      </c>
      <c r="F417" s="99" t="s">
        <v>1986</v>
      </c>
      <c r="G417" s="99" t="s">
        <v>1987</v>
      </c>
      <c r="H417" s="99">
        <v>21605166759</v>
      </c>
      <c r="I417" s="105" t="s">
        <v>1977</v>
      </c>
      <c r="J417" s="100" t="s">
        <v>12080</v>
      </c>
      <c r="K417" s="127" t="s">
        <v>12108</v>
      </c>
      <c r="L417" s="127">
        <v>7367</v>
      </c>
      <c r="M417" s="127" t="s">
        <v>12105</v>
      </c>
      <c r="N417" s="128">
        <v>7200</v>
      </c>
      <c r="O417" s="128">
        <v>360000</v>
      </c>
      <c r="P417" s="127" t="s">
        <v>12106</v>
      </c>
      <c r="Q417" s="127"/>
    </row>
    <row r="418" spans="1:17" s="39" customFormat="1">
      <c r="A418" s="121" t="s">
        <v>1988</v>
      </c>
      <c r="B418" s="87" t="s">
        <v>1988</v>
      </c>
      <c r="C418" s="87" t="s">
        <v>35</v>
      </c>
      <c r="D418" s="87" t="s">
        <v>136</v>
      </c>
      <c r="E418" s="87" t="s">
        <v>136</v>
      </c>
      <c r="F418" s="95" t="s">
        <v>1989</v>
      </c>
      <c r="G418" s="95" t="s">
        <v>1990</v>
      </c>
      <c r="H418" s="95">
        <v>15741627303</v>
      </c>
      <c r="I418" s="96" t="s">
        <v>1991</v>
      </c>
      <c r="J418" s="87" t="s">
        <v>12080</v>
      </c>
      <c r="K418" s="87" t="s">
        <v>12108</v>
      </c>
      <c r="L418" s="87">
        <v>7367</v>
      </c>
      <c r="M418" s="87" t="s">
        <v>12105</v>
      </c>
      <c r="N418" s="92">
        <v>7200</v>
      </c>
      <c r="O418" s="92">
        <v>360000</v>
      </c>
      <c r="P418" s="87" t="s">
        <v>12106</v>
      </c>
      <c r="Q418" s="87"/>
    </row>
    <row r="419" spans="1:17">
      <c r="A419" s="104" t="s">
        <v>1992</v>
      </c>
      <c r="B419" s="104" t="s">
        <v>1992</v>
      </c>
      <c r="C419" s="104" t="s">
        <v>35</v>
      </c>
      <c r="D419" s="102" t="s">
        <v>136</v>
      </c>
      <c r="E419" s="280" t="s">
        <v>136</v>
      </c>
      <c r="F419" s="281" t="s">
        <v>1993</v>
      </c>
      <c r="G419" s="281" t="s">
        <v>1994</v>
      </c>
      <c r="H419" s="281">
        <v>17495146407</v>
      </c>
      <c r="I419" s="129" t="s">
        <v>1874</v>
      </c>
      <c r="J419" s="282" t="s">
        <v>12080</v>
      </c>
      <c r="K419" s="129" t="s">
        <v>12108</v>
      </c>
      <c r="L419" s="129">
        <v>7367</v>
      </c>
      <c r="M419" s="129" t="s">
        <v>12105</v>
      </c>
      <c r="N419" s="130">
        <v>7200</v>
      </c>
      <c r="O419" s="130">
        <v>360000</v>
      </c>
      <c r="P419" s="129" t="s">
        <v>12106</v>
      </c>
      <c r="Q419" s="129"/>
    </row>
    <row r="420" spans="1:17">
      <c r="A420" s="118" t="s">
        <v>1995</v>
      </c>
      <c r="B420" s="84" t="s">
        <v>1995</v>
      </c>
      <c r="C420" s="84" t="s">
        <v>35</v>
      </c>
      <c r="D420" s="83" t="s">
        <v>136</v>
      </c>
      <c r="E420" s="123" t="s">
        <v>136</v>
      </c>
      <c r="F420" s="95" t="s">
        <v>1996</v>
      </c>
      <c r="G420" s="95" t="s">
        <v>1997</v>
      </c>
      <c r="H420" s="95">
        <v>12955144359</v>
      </c>
      <c r="I420" s="87" t="s">
        <v>1344</v>
      </c>
      <c r="J420" s="88" t="s">
        <v>12084</v>
      </c>
      <c r="K420" s="87" t="s">
        <v>12108</v>
      </c>
      <c r="L420" s="87">
        <v>7367</v>
      </c>
      <c r="M420" s="87" t="s">
        <v>12105</v>
      </c>
      <c r="N420" s="92">
        <v>7200</v>
      </c>
      <c r="O420" s="92">
        <v>360000</v>
      </c>
      <c r="P420" s="87" t="s">
        <v>12106</v>
      </c>
      <c r="Q420" s="87"/>
    </row>
    <row r="421" spans="1:17">
      <c r="A421" s="118" t="s">
        <v>1998</v>
      </c>
      <c r="B421" s="84" t="s">
        <v>1998</v>
      </c>
      <c r="C421" s="84" t="s">
        <v>35</v>
      </c>
      <c r="D421" s="83" t="s">
        <v>136</v>
      </c>
      <c r="E421" s="123" t="s">
        <v>136</v>
      </c>
      <c r="F421" s="95" t="s">
        <v>1999</v>
      </c>
      <c r="G421" s="95" t="s">
        <v>2000</v>
      </c>
      <c r="H421" s="95">
        <v>9632863911</v>
      </c>
      <c r="I421" s="87" t="s">
        <v>2001</v>
      </c>
      <c r="J421" s="88" t="s">
        <v>12080</v>
      </c>
      <c r="K421" s="87" t="s">
        <v>12108</v>
      </c>
      <c r="L421" s="87">
        <v>7367</v>
      </c>
      <c r="M421" s="87" t="s">
        <v>12105</v>
      </c>
      <c r="N421" s="92">
        <v>7200</v>
      </c>
      <c r="O421" s="92">
        <v>360000</v>
      </c>
      <c r="P421" s="87" t="s">
        <v>12106</v>
      </c>
      <c r="Q421" s="87"/>
    </row>
    <row r="422" spans="1:17">
      <c r="A422" s="4" t="s">
        <v>176</v>
      </c>
      <c r="B422" s="4" t="s">
        <v>176</v>
      </c>
      <c r="C422" s="4" t="s">
        <v>35</v>
      </c>
      <c r="D422" s="12" t="s">
        <v>136</v>
      </c>
      <c r="E422" s="176" t="s">
        <v>136</v>
      </c>
      <c r="F422" s="177" t="s">
        <v>177</v>
      </c>
      <c r="G422" s="177" t="s">
        <v>178</v>
      </c>
      <c r="H422" s="177">
        <v>43011872679</v>
      </c>
      <c r="I422" s="39" t="s">
        <v>23</v>
      </c>
      <c r="J422" s="178" t="s">
        <v>12073</v>
      </c>
      <c r="K422" s="39" t="s">
        <v>12108</v>
      </c>
      <c r="L422" s="39">
        <v>7367</v>
      </c>
      <c r="M422" s="39" t="s">
        <v>12105</v>
      </c>
      <c r="N422" s="154">
        <v>7200</v>
      </c>
      <c r="O422" s="154">
        <v>360000</v>
      </c>
      <c r="P422" s="39" t="s">
        <v>12106</v>
      </c>
      <c r="Q422" s="39"/>
    </row>
    <row r="423" spans="1:17">
      <c r="A423" s="84" t="s">
        <v>2002</v>
      </c>
      <c r="B423" s="84" t="s">
        <v>2002</v>
      </c>
      <c r="C423" s="84" t="s">
        <v>35</v>
      </c>
      <c r="D423" s="83" t="s">
        <v>136</v>
      </c>
      <c r="E423" s="123" t="s">
        <v>136</v>
      </c>
      <c r="F423" s="95" t="s">
        <v>2003</v>
      </c>
      <c r="G423" s="95" t="s">
        <v>2004</v>
      </c>
      <c r="H423" s="95">
        <v>3406527399</v>
      </c>
      <c r="I423" s="87" t="s">
        <v>1747</v>
      </c>
      <c r="J423" s="88" t="s">
        <v>12094</v>
      </c>
      <c r="K423" s="87" t="s">
        <v>12108</v>
      </c>
      <c r="L423" s="87">
        <v>7367</v>
      </c>
      <c r="M423" s="87" t="s">
        <v>12105</v>
      </c>
      <c r="N423" s="92">
        <v>7200</v>
      </c>
      <c r="O423" s="92">
        <v>360000</v>
      </c>
      <c r="P423" s="87" t="s">
        <v>12106</v>
      </c>
      <c r="Q423" s="87"/>
    </row>
    <row r="424" spans="1:17">
      <c r="A424" s="118" t="s">
        <v>2005</v>
      </c>
      <c r="B424" s="84" t="s">
        <v>2005</v>
      </c>
      <c r="C424" s="84" t="s">
        <v>35</v>
      </c>
      <c r="D424" s="83" t="s">
        <v>136</v>
      </c>
      <c r="E424" s="123" t="s">
        <v>136</v>
      </c>
      <c r="F424" s="95" t="s">
        <v>2006</v>
      </c>
      <c r="G424" s="95" t="s">
        <v>2007</v>
      </c>
      <c r="H424" s="95">
        <v>38955600039</v>
      </c>
      <c r="I424" s="87" t="s">
        <v>2008</v>
      </c>
      <c r="J424" s="88" t="s">
        <v>12080</v>
      </c>
      <c r="K424" s="87" t="s">
        <v>12108</v>
      </c>
      <c r="L424" s="87">
        <v>7367</v>
      </c>
      <c r="M424" s="87" t="s">
        <v>12105</v>
      </c>
      <c r="N424" s="92">
        <v>7200</v>
      </c>
      <c r="O424" s="92">
        <v>360000</v>
      </c>
      <c r="P424" s="87" t="s">
        <v>12106</v>
      </c>
      <c r="Q424" s="87"/>
    </row>
    <row r="425" spans="1:17">
      <c r="A425" s="181" t="s">
        <v>2009</v>
      </c>
      <c r="B425" s="4" t="s">
        <v>2009</v>
      </c>
      <c r="C425" s="4" t="s">
        <v>35</v>
      </c>
      <c r="D425" s="12" t="s">
        <v>136</v>
      </c>
      <c r="E425" s="176" t="s">
        <v>136</v>
      </c>
      <c r="F425" s="177" t="s">
        <v>2010</v>
      </c>
      <c r="G425" s="177" t="s">
        <v>2011</v>
      </c>
      <c r="H425" s="177">
        <v>19001761959</v>
      </c>
      <c r="I425" s="39" t="s">
        <v>23</v>
      </c>
      <c r="J425" s="178" t="s">
        <v>12094</v>
      </c>
      <c r="K425" s="39" t="s">
        <v>12108</v>
      </c>
      <c r="L425" s="39">
        <v>7367</v>
      </c>
      <c r="M425" s="39" t="s">
        <v>12105</v>
      </c>
      <c r="N425" s="154">
        <v>7200</v>
      </c>
      <c r="O425" s="154">
        <v>360000</v>
      </c>
      <c r="P425" s="39" t="s">
        <v>12106</v>
      </c>
      <c r="Q425" s="39"/>
    </row>
    <row r="426" spans="1:17">
      <c r="A426" s="118" t="s">
        <v>2012</v>
      </c>
      <c r="B426" s="84" t="s">
        <v>2012</v>
      </c>
      <c r="C426" s="84" t="s">
        <v>35</v>
      </c>
      <c r="D426" s="84" t="s">
        <v>136</v>
      </c>
      <c r="E426" s="102" t="s">
        <v>136</v>
      </c>
      <c r="F426" s="95" t="s">
        <v>2013</v>
      </c>
      <c r="G426" s="95" t="s">
        <v>2014</v>
      </c>
      <c r="H426" s="95">
        <v>41560684455</v>
      </c>
      <c r="I426" s="136" t="s">
        <v>1388</v>
      </c>
      <c r="J426" s="88" t="s">
        <v>12080</v>
      </c>
      <c r="K426" s="87" t="s">
        <v>12108</v>
      </c>
      <c r="L426" s="87">
        <v>7367</v>
      </c>
      <c r="M426" s="87" t="s">
        <v>12105</v>
      </c>
      <c r="N426" s="92">
        <v>7200</v>
      </c>
      <c r="O426" s="92">
        <v>360000</v>
      </c>
      <c r="P426" s="87" t="s">
        <v>12106</v>
      </c>
      <c r="Q426" s="87"/>
    </row>
    <row r="427" spans="1:17">
      <c r="A427" s="118" t="s">
        <v>179</v>
      </c>
      <c r="B427" s="84" t="s">
        <v>179</v>
      </c>
      <c r="C427" s="84" t="s">
        <v>35</v>
      </c>
      <c r="D427" s="84" t="s">
        <v>136</v>
      </c>
      <c r="E427" s="83" t="s">
        <v>136</v>
      </c>
      <c r="F427" s="95" t="s">
        <v>180</v>
      </c>
      <c r="G427" s="95" t="s">
        <v>181</v>
      </c>
      <c r="H427" s="95">
        <v>34968191655</v>
      </c>
      <c r="I427" s="87" t="s">
        <v>160</v>
      </c>
      <c r="J427" s="88" t="s">
        <v>802</v>
      </c>
      <c r="K427" s="87" t="s">
        <v>12108</v>
      </c>
      <c r="L427" s="87">
        <v>7367</v>
      </c>
      <c r="M427" s="87" t="s">
        <v>12105</v>
      </c>
      <c r="N427" s="92">
        <v>7200</v>
      </c>
      <c r="O427" s="92">
        <v>360000</v>
      </c>
      <c r="P427" s="87" t="s">
        <v>12106</v>
      </c>
      <c r="Q427" s="87"/>
    </row>
    <row r="428" spans="1:17">
      <c r="A428" s="118" t="s">
        <v>2015</v>
      </c>
      <c r="B428" s="84" t="s">
        <v>2015</v>
      </c>
      <c r="C428" s="84" t="s">
        <v>35</v>
      </c>
      <c r="D428" s="84" t="s">
        <v>136</v>
      </c>
      <c r="E428" s="83" t="s">
        <v>136</v>
      </c>
      <c r="F428" s="95" t="s">
        <v>2016</v>
      </c>
      <c r="G428" s="95" t="s">
        <v>2017</v>
      </c>
      <c r="H428" s="95">
        <v>4163296423</v>
      </c>
      <c r="I428" s="83" t="s">
        <v>1294</v>
      </c>
      <c r="J428" s="83" t="s">
        <v>12080</v>
      </c>
      <c r="K428" s="87" t="s">
        <v>12108</v>
      </c>
      <c r="L428" s="87">
        <v>7367</v>
      </c>
      <c r="M428" s="87" t="s">
        <v>12105</v>
      </c>
      <c r="N428" s="92">
        <v>7200</v>
      </c>
      <c r="O428" s="92">
        <v>360000</v>
      </c>
      <c r="P428" s="87" t="s">
        <v>12106</v>
      </c>
      <c r="Q428" s="87"/>
    </row>
    <row r="429" spans="1:17">
      <c r="A429" s="118" t="s">
        <v>2018</v>
      </c>
      <c r="B429" s="84" t="s">
        <v>2018</v>
      </c>
      <c r="C429" s="84" t="s">
        <v>35</v>
      </c>
      <c r="D429" s="84" t="s">
        <v>136</v>
      </c>
      <c r="E429" s="84" t="s">
        <v>136</v>
      </c>
      <c r="F429" s="124" t="s">
        <v>2019</v>
      </c>
      <c r="G429" s="124" t="s">
        <v>2020</v>
      </c>
      <c r="H429" s="124">
        <v>10239205287</v>
      </c>
      <c r="I429" s="84" t="s">
        <v>1366</v>
      </c>
      <c r="J429" s="83" t="s">
        <v>12080</v>
      </c>
      <c r="K429" s="87" t="s">
        <v>12108</v>
      </c>
      <c r="L429" s="87">
        <v>7367</v>
      </c>
      <c r="M429" s="87" t="s">
        <v>12105</v>
      </c>
      <c r="N429" s="92">
        <v>7200</v>
      </c>
      <c r="O429" s="92">
        <v>360000</v>
      </c>
      <c r="P429" s="87" t="s">
        <v>12106</v>
      </c>
      <c r="Q429" s="87"/>
    </row>
    <row r="430" spans="1:17">
      <c r="A430" s="118" t="s">
        <v>2021</v>
      </c>
      <c r="B430" s="84" t="s">
        <v>2021</v>
      </c>
      <c r="C430" s="84" t="s">
        <v>35</v>
      </c>
      <c r="D430" s="84" t="s">
        <v>136</v>
      </c>
      <c r="E430" s="84" t="s">
        <v>136</v>
      </c>
      <c r="F430" s="85" t="s">
        <v>2022</v>
      </c>
      <c r="G430" s="85" t="s">
        <v>2023</v>
      </c>
      <c r="H430" s="85">
        <v>10778362023</v>
      </c>
      <c r="I430" s="84" t="s">
        <v>2024</v>
      </c>
      <c r="J430" s="83" t="s">
        <v>12080</v>
      </c>
      <c r="K430" s="87" t="s">
        <v>12108</v>
      </c>
      <c r="L430" s="87">
        <v>7367</v>
      </c>
      <c r="M430" s="87" t="s">
        <v>12105</v>
      </c>
      <c r="N430" s="92">
        <v>7200</v>
      </c>
      <c r="O430" s="92">
        <v>360000</v>
      </c>
      <c r="P430" s="87" t="s">
        <v>12106</v>
      </c>
      <c r="Q430" s="87"/>
    </row>
    <row r="431" spans="1:17">
      <c r="A431" s="118" t="s">
        <v>2025</v>
      </c>
      <c r="B431" s="84" t="s">
        <v>2025</v>
      </c>
      <c r="C431" s="84" t="s">
        <v>35</v>
      </c>
      <c r="D431" s="84" t="s">
        <v>136</v>
      </c>
      <c r="E431" s="84" t="s">
        <v>136</v>
      </c>
      <c r="F431" s="85" t="s">
        <v>2026</v>
      </c>
      <c r="G431" s="85" t="s">
        <v>2027</v>
      </c>
      <c r="H431" s="85">
        <v>9451465383</v>
      </c>
      <c r="I431" s="104" t="s">
        <v>2028</v>
      </c>
      <c r="J431" s="83" t="s">
        <v>12094</v>
      </c>
      <c r="K431" s="87" t="s">
        <v>12108</v>
      </c>
      <c r="L431" s="87">
        <v>7367</v>
      </c>
      <c r="M431" s="87" t="s">
        <v>12105</v>
      </c>
      <c r="N431" s="92">
        <v>7200</v>
      </c>
      <c r="O431" s="92">
        <v>360000</v>
      </c>
      <c r="P431" s="87" t="s">
        <v>12106</v>
      </c>
      <c r="Q431" s="87"/>
    </row>
    <row r="432" spans="1:17">
      <c r="A432" s="84" t="s">
        <v>2029</v>
      </c>
      <c r="B432" s="84" t="s">
        <v>2029</v>
      </c>
      <c r="C432" s="84" t="s">
        <v>35</v>
      </c>
      <c r="D432" s="84" t="s">
        <v>136</v>
      </c>
      <c r="E432" s="84" t="s">
        <v>136</v>
      </c>
      <c r="F432" s="85" t="s">
        <v>2030</v>
      </c>
      <c r="G432" s="85" t="s">
        <v>2031</v>
      </c>
      <c r="H432" s="85">
        <v>8117850279</v>
      </c>
      <c r="I432" s="84" t="s">
        <v>801</v>
      </c>
      <c r="J432" s="83" t="s">
        <v>12080</v>
      </c>
      <c r="K432" s="87" t="s">
        <v>12108</v>
      </c>
      <c r="L432" s="87">
        <v>7367</v>
      </c>
      <c r="M432" s="87" t="s">
        <v>12105</v>
      </c>
      <c r="N432" s="92">
        <v>7200</v>
      </c>
      <c r="O432" s="92">
        <v>360000</v>
      </c>
      <c r="P432" s="87" t="s">
        <v>12106</v>
      </c>
      <c r="Q432" s="87"/>
    </row>
    <row r="433" spans="1:17">
      <c r="A433" s="118" t="s">
        <v>2032</v>
      </c>
      <c r="B433" s="84" t="s">
        <v>2032</v>
      </c>
      <c r="C433" s="84" t="s">
        <v>35</v>
      </c>
      <c r="D433" s="84" t="s">
        <v>136</v>
      </c>
      <c r="E433" s="84" t="s">
        <v>136</v>
      </c>
      <c r="F433" s="85" t="s">
        <v>1986</v>
      </c>
      <c r="G433" s="85" t="s">
        <v>2033</v>
      </c>
      <c r="H433" s="85" t="s">
        <v>2034</v>
      </c>
      <c r="I433" s="104" t="s">
        <v>2035</v>
      </c>
      <c r="J433" s="83" t="s">
        <v>12103</v>
      </c>
      <c r="K433" s="87" t="s">
        <v>12108</v>
      </c>
      <c r="L433" s="87">
        <v>7367</v>
      </c>
      <c r="M433" s="87" t="s">
        <v>12105</v>
      </c>
      <c r="N433" s="92">
        <v>7200</v>
      </c>
      <c r="O433" s="92">
        <v>360000</v>
      </c>
      <c r="P433" s="87" t="s">
        <v>12106</v>
      </c>
      <c r="Q433" s="87"/>
    </row>
    <row r="434" spans="1:17">
      <c r="A434" s="118" t="s">
        <v>2036</v>
      </c>
      <c r="B434" s="84" t="s">
        <v>2036</v>
      </c>
      <c r="C434" s="84" t="s">
        <v>35</v>
      </c>
      <c r="D434" s="84" t="s">
        <v>136</v>
      </c>
      <c r="E434" s="84" t="s">
        <v>136</v>
      </c>
      <c r="F434" s="85" t="s">
        <v>2037</v>
      </c>
      <c r="G434" s="85" t="s">
        <v>2038</v>
      </c>
      <c r="H434" s="85" t="s">
        <v>2039</v>
      </c>
      <c r="I434" s="84" t="s">
        <v>2040</v>
      </c>
      <c r="J434" s="83" t="s">
        <v>802</v>
      </c>
      <c r="K434" s="87" t="s">
        <v>12108</v>
      </c>
      <c r="L434" s="87">
        <v>7367</v>
      </c>
      <c r="M434" s="87" t="s">
        <v>12105</v>
      </c>
      <c r="N434" s="92">
        <v>7200</v>
      </c>
      <c r="O434" s="92">
        <v>360000</v>
      </c>
      <c r="P434" s="87" t="s">
        <v>12106</v>
      </c>
      <c r="Q434" s="87"/>
    </row>
    <row r="435" spans="1:17">
      <c r="A435" s="118" t="s">
        <v>2041</v>
      </c>
      <c r="B435" s="84" t="s">
        <v>2041</v>
      </c>
      <c r="C435" s="84" t="s">
        <v>35</v>
      </c>
      <c r="D435" s="84" t="s">
        <v>136</v>
      </c>
      <c r="E435" s="84" t="s">
        <v>136</v>
      </c>
      <c r="F435" s="85" t="s">
        <v>2042</v>
      </c>
      <c r="G435" s="85" t="s">
        <v>2043</v>
      </c>
      <c r="H435" s="85" t="s">
        <v>2044</v>
      </c>
      <c r="I435" s="104" t="s">
        <v>2045</v>
      </c>
      <c r="J435" s="83" t="s">
        <v>12074</v>
      </c>
      <c r="K435" s="87" t="s">
        <v>12108</v>
      </c>
      <c r="L435" s="87">
        <v>7367</v>
      </c>
      <c r="M435" s="87" t="s">
        <v>12105</v>
      </c>
      <c r="N435" s="92">
        <v>7200</v>
      </c>
      <c r="O435" s="92">
        <v>360000</v>
      </c>
      <c r="P435" s="87" t="s">
        <v>12106</v>
      </c>
      <c r="Q435" s="87"/>
    </row>
    <row r="436" spans="1:17">
      <c r="A436" s="118" t="s">
        <v>2046</v>
      </c>
      <c r="B436" s="84" t="s">
        <v>2046</v>
      </c>
      <c r="C436" s="84" t="s">
        <v>35</v>
      </c>
      <c r="D436" s="84" t="s">
        <v>136</v>
      </c>
      <c r="E436" s="84" t="s">
        <v>136</v>
      </c>
      <c r="F436" s="85" t="s">
        <v>2047</v>
      </c>
      <c r="G436" s="85" t="s">
        <v>2048</v>
      </c>
      <c r="H436" s="85" t="s">
        <v>2049</v>
      </c>
      <c r="I436" s="84" t="s">
        <v>1371</v>
      </c>
      <c r="J436" s="83" t="s">
        <v>802</v>
      </c>
      <c r="K436" s="87" t="s">
        <v>12108</v>
      </c>
      <c r="L436" s="87">
        <v>7367</v>
      </c>
      <c r="M436" s="87" t="s">
        <v>12105</v>
      </c>
      <c r="N436" s="92">
        <v>7200</v>
      </c>
      <c r="O436" s="92">
        <v>360000</v>
      </c>
      <c r="P436" s="87" t="s">
        <v>12106</v>
      </c>
      <c r="Q436" s="87"/>
    </row>
    <row r="437" spans="1:17">
      <c r="A437" s="3" t="s">
        <v>2050</v>
      </c>
      <c r="B437" s="3" t="s">
        <v>2050</v>
      </c>
      <c r="C437" s="3" t="s">
        <v>35</v>
      </c>
      <c r="D437" s="3" t="s">
        <v>136</v>
      </c>
      <c r="E437" s="3" t="s">
        <v>136</v>
      </c>
      <c r="F437" s="25" t="s">
        <v>2051</v>
      </c>
      <c r="G437" s="25" t="s">
        <v>2052</v>
      </c>
      <c r="H437" s="25" t="s">
        <v>2053</v>
      </c>
      <c r="I437" s="15" t="s">
        <v>23</v>
      </c>
      <c r="J437" s="11" t="s">
        <v>12074</v>
      </c>
      <c r="K437" s="21" t="s">
        <v>12108</v>
      </c>
      <c r="L437" s="21">
        <v>7367</v>
      </c>
      <c r="M437" s="21" t="s">
        <v>12105</v>
      </c>
      <c r="N437" s="45">
        <v>7200</v>
      </c>
      <c r="O437" s="45">
        <v>360000</v>
      </c>
      <c r="P437" s="21" t="s">
        <v>12106</v>
      </c>
    </row>
    <row r="438" spans="1:17">
      <c r="A438" s="219" t="s">
        <v>2054</v>
      </c>
      <c r="B438" s="219" t="s">
        <v>2054</v>
      </c>
      <c r="C438" s="219" t="s">
        <v>35</v>
      </c>
      <c r="D438" s="219" t="s">
        <v>136</v>
      </c>
      <c r="E438" s="219" t="s">
        <v>136</v>
      </c>
      <c r="F438" s="220" t="s">
        <v>2055</v>
      </c>
      <c r="G438" s="220" t="s">
        <v>2056</v>
      </c>
      <c r="H438" s="220" t="s">
        <v>2057</v>
      </c>
      <c r="I438" s="219" t="s">
        <v>2058</v>
      </c>
      <c r="J438" s="218" t="s">
        <v>12074</v>
      </c>
      <c r="K438" s="21" t="s">
        <v>12108</v>
      </c>
      <c r="L438" s="21">
        <v>7367</v>
      </c>
      <c r="M438" s="21" t="s">
        <v>12105</v>
      </c>
      <c r="N438" s="45">
        <v>7200</v>
      </c>
      <c r="O438" s="45">
        <v>360000</v>
      </c>
      <c r="P438" s="21" t="s">
        <v>12106</v>
      </c>
    </row>
    <row r="439" spans="1:17">
      <c r="A439" s="118" t="s">
        <v>2059</v>
      </c>
      <c r="B439" s="84" t="s">
        <v>2059</v>
      </c>
      <c r="C439" s="84" t="s">
        <v>35</v>
      </c>
      <c r="D439" s="84" t="s">
        <v>136</v>
      </c>
      <c r="E439" s="84" t="s">
        <v>136</v>
      </c>
      <c r="F439" s="85" t="s">
        <v>2060</v>
      </c>
      <c r="G439" s="85" t="s">
        <v>2061</v>
      </c>
      <c r="H439" s="85" t="s">
        <v>2062</v>
      </c>
      <c r="I439" s="104" t="s">
        <v>952</v>
      </c>
      <c r="J439" s="83" t="s">
        <v>802</v>
      </c>
      <c r="K439" s="87" t="s">
        <v>12108</v>
      </c>
      <c r="L439" s="87">
        <v>7367</v>
      </c>
      <c r="M439" s="87" t="s">
        <v>12105</v>
      </c>
      <c r="N439" s="92">
        <v>7200</v>
      </c>
      <c r="O439" s="92">
        <v>360000</v>
      </c>
      <c r="P439" s="87" t="s">
        <v>12106</v>
      </c>
      <c r="Q439" s="87"/>
    </row>
    <row r="440" spans="1:17">
      <c r="A440" s="118" t="s">
        <v>2063</v>
      </c>
      <c r="B440" s="84" t="s">
        <v>2063</v>
      </c>
      <c r="C440" s="84" t="s">
        <v>35</v>
      </c>
      <c r="D440" s="84" t="s">
        <v>136</v>
      </c>
      <c r="E440" s="84" t="s">
        <v>136</v>
      </c>
      <c r="F440" s="85" t="s">
        <v>2064</v>
      </c>
      <c r="G440" s="85" t="s">
        <v>2065</v>
      </c>
      <c r="H440" s="85" t="s">
        <v>2066</v>
      </c>
      <c r="I440" s="84" t="s">
        <v>2067</v>
      </c>
      <c r="J440" s="83" t="s">
        <v>12080</v>
      </c>
      <c r="K440" s="87" t="s">
        <v>12108</v>
      </c>
      <c r="L440" s="87">
        <v>7367</v>
      </c>
      <c r="M440" s="87" t="s">
        <v>12105</v>
      </c>
      <c r="N440" s="92">
        <v>7200</v>
      </c>
      <c r="O440" s="92">
        <v>360000</v>
      </c>
      <c r="P440" s="87" t="s">
        <v>12106</v>
      </c>
      <c r="Q440" s="87"/>
    </row>
    <row r="441" spans="1:17">
      <c r="A441" s="118" t="s">
        <v>2068</v>
      </c>
      <c r="B441" s="84" t="s">
        <v>2068</v>
      </c>
      <c r="C441" s="84" t="s">
        <v>35</v>
      </c>
      <c r="D441" s="84" t="s">
        <v>136</v>
      </c>
      <c r="E441" s="84" t="s">
        <v>136</v>
      </c>
      <c r="F441" s="85" t="s">
        <v>2069</v>
      </c>
      <c r="G441" s="85" t="s">
        <v>2070</v>
      </c>
      <c r="H441" s="85" t="s">
        <v>2071</v>
      </c>
      <c r="I441" s="104" t="s">
        <v>1915</v>
      </c>
      <c r="J441" s="83" t="s">
        <v>802</v>
      </c>
      <c r="K441" s="87" t="s">
        <v>12108</v>
      </c>
      <c r="L441" s="87">
        <v>7367</v>
      </c>
      <c r="M441" s="87" t="s">
        <v>12105</v>
      </c>
      <c r="N441" s="92">
        <v>7200</v>
      </c>
      <c r="O441" s="92">
        <v>360000</v>
      </c>
      <c r="P441" s="87" t="s">
        <v>12106</v>
      </c>
      <c r="Q441" s="87"/>
    </row>
    <row r="442" spans="1:17">
      <c r="A442" s="118" t="s">
        <v>2072</v>
      </c>
      <c r="B442" s="84" t="s">
        <v>2072</v>
      </c>
      <c r="C442" s="84" t="s">
        <v>35</v>
      </c>
      <c r="D442" s="84" t="s">
        <v>136</v>
      </c>
      <c r="E442" s="84" t="s">
        <v>136</v>
      </c>
      <c r="F442" s="85" t="s">
        <v>2073</v>
      </c>
      <c r="G442" s="85" t="s">
        <v>2074</v>
      </c>
      <c r="H442" s="85" t="s">
        <v>2075</v>
      </c>
      <c r="I442" s="84" t="s">
        <v>2076</v>
      </c>
      <c r="J442" s="83" t="s">
        <v>12074</v>
      </c>
      <c r="K442" s="87" t="s">
        <v>12108</v>
      </c>
      <c r="L442" s="87">
        <v>7367</v>
      </c>
      <c r="M442" s="87" t="s">
        <v>12105</v>
      </c>
      <c r="N442" s="92">
        <v>7200</v>
      </c>
      <c r="O442" s="92">
        <v>360000</v>
      </c>
      <c r="P442" s="87" t="s">
        <v>12106</v>
      </c>
      <c r="Q442" s="87"/>
    </row>
    <row r="443" spans="1:17">
      <c r="A443" s="118" t="s">
        <v>2077</v>
      </c>
      <c r="B443" s="84" t="s">
        <v>2077</v>
      </c>
      <c r="C443" s="84" t="s">
        <v>35</v>
      </c>
      <c r="D443" s="84" t="s">
        <v>136</v>
      </c>
      <c r="E443" s="84" t="s">
        <v>136</v>
      </c>
      <c r="F443" s="85" t="s">
        <v>2078</v>
      </c>
      <c r="G443" s="85" t="s">
        <v>2079</v>
      </c>
      <c r="H443" s="85" t="s">
        <v>2080</v>
      </c>
      <c r="I443" s="104" t="s">
        <v>861</v>
      </c>
      <c r="J443" s="83" t="s">
        <v>12080</v>
      </c>
      <c r="K443" s="87" t="s">
        <v>12108</v>
      </c>
      <c r="L443" s="87">
        <v>7367</v>
      </c>
      <c r="M443" s="87" t="s">
        <v>12105</v>
      </c>
      <c r="N443" s="92">
        <v>7200</v>
      </c>
      <c r="O443" s="92">
        <v>360000</v>
      </c>
      <c r="P443" s="87" t="s">
        <v>12106</v>
      </c>
      <c r="Q443" s="87"/>
    </row>
    <row r="444" spans="1:17">
      <c r="A444" s="118" t="s">
        <v>2081</v>
      </c>
      <c r="B444" s="84" t="s">
        <v>2081</v>
      </c>
      <c r="C444" s="84" t="s">
        <v>35</v>
      </c>
      <c r="D444" s="84" t="s">
        <v>136</v>
      </c>
      <c r="E444" s="84" t="s">
        <v>136</v>
      </c>
      <c r="F444" s="85" t="s">
        <v>2082</v>
      </c>
      <c r="G444" s="85" t="s">
        <v>2083</v>
      </c>
      <c r="H444" s="85" t="s">
        <v>2084</v>
      </c>
      <c r="I444" s="84" t="s">
        <v>2085</v>
      </c>
      <c r="J444" s="83" t="s">
        <v>802</v>
      </c>
      <c r="K444" s="87" t="s">
        <v>12108</v>
      </c>
      <c r="L444" s="87">
        <v>7367</v>
      </c>
      <c r="M444" s="87" t="s">
        <v>12105</v>
      </c>
      <c r="N444" s="92">
        <v>7200</v>
      </c>
      <c r="O444" s="92">
        <v>360000</v>
      </c>
      <c r="P444" s="87" t="s">
        <v>12106</v>
      </c>
      <c r="Q444" s="87"/>
    </row>
    <row r="445" spans="1:17">
      <c r="A445" s="118" t="s">
        <v>2086</v>
      </c>
      <c r="B445" s="84" t="s">
        <v>2086</v>
      </c>
      <c r="C445" s="84" t="s">
        <v>35</v>
      </c>
      <c r="D445" s="84" t="s">
        <v>136</v>
      </c>
      <c r="E445" s="84" t="s">
        <v>136</v>
      </c>
      <c r="F445" s="85" t="s">
        <v>2087</v>
      </c>
      <c r="G445" s="85" t="s">
        <v>2088</v>
      </c>
      <c r="H445" s="85" t="s">
        <v>2089</v>
      </c>
      <c r="I445" s="83" t="s">
        <v>1712</v>
      </c>
      <c r="J445" s="83" t="s">
        <v>12074</v>
      </c>
      <c r="K445" s="87" t="s">
        <v>12108</v>
      </c>
      <c r="L445" s="87">
        <v>7367</v>
      </c>
      <c r="M445" s="87" t="s">
        <v>12105</v>
      </c>
      <c r="N445" s="92">
        <v>7200</v>
      </c>
      <c r="O445" s="92">
        <v>360000</v>
      </c>
      <c r="P445" s="87" t="s">
        <v>12106</v>
      </c>
      <c r="Q445" s="87"/>
    </row>
    <row r="446" spans="1:17">
      <c r="A446" s="118" t="s">
        <v>2090</v>
      </c>
      <c r="B446" s="84" t="s">
        <v>2090</v>
      </c>
      <c r="C446" s="84" t="s">
        <v>35</v>
      </c>
      <c r="D446" s="84" t="s">
        <v>136</v>
      </c>
      <c r="E446" s="84" t="s">
        <v>136</v>
      </c>
      <c r="F446" s="85" t="s">
        <v>2091</v>
      </c>
      <c r="G446" s="85" t="s">
        <v>2092</v>
      </c>
      <c r="H446" s="85" t="s">
        <v>2093</v>
      </c>
      <c r="I446" s="84" t="s">
        <v>2094</v>
      </c>
      <c r="J446" s="83" t="s">
        <v>12074</v>
      </c>
      <c r="K446" s="87" t="s">
        <v>12108</v>
      </c>
      <c r="L446" s="87">
        <v>7367</v>
      </c>
      <c r="M446" s="87" t="s">
        <v>12105</v>
      </c>
      <c r="N446" s="92">
        <v>7200</v>
      </c>
      <c r="O446" s="92">
        <v>360000</v>
      </c>
      <c r="P446" s="87" t="s">
        <v>12106</v>
      </c>
      <c r="Q446" s="87"/>
    </row>
    <row r="447" spans="1:17">
      <c r="A447" s="84" t="s">
        <v>2095</v>
      </c>
      <c r="B447" s="84" t="s">
        <v>2095</v>
      </c>
      <c r="C447" s="84" t="s">
        <v>35</v>
      </c>
      <c r="D447" s="84" t="s">
        <v>136</v>
      </c>
      <c r="E447" s="84" t="s">
        <v>136</v>
      </c>
      <c r="F447" s="85" t="s">
        <v>2096</v>
      </c>
      <c r="G447" s="85" t="s">
        <v>2097</v>
      </c>
      <c r="H447" s="85" t="s">
        <v>2098</v>
      </c>
      <c r="I447" s="104" t="s">
        <v>1481</v>
      </c>
      <c r="J447" s="83" t="s">
        <v>12080</v>
      </c>
      <c r="K447" s="87" t="s">
        <v>12108</v>
      </c>
      <c r="L447" s="87">
        <v>7367</v>
      </c>
      <c r="M447" s="87" t="s">
        <v>12105</v>
      </c>
      <c r="N447" s="92">
        <v>7200</v>
      </c>
      <c r="O447" s="92">
        <v>360000</v>
      </c>
      <c r="P447" s="87" t="s">
        <v>12106</v>
      </c>
      <c r="Q447" s="87"/>
    </row>
    <row r="448" spans="1:17">
      <c r="A448" s="118" t="s">
        <v>2099</v>
      </c>
      <c r="B448" s="84" t="s">
        <v>2099</v>
      </c>
      <c r="C448" s="84" t="s">
        <v>35</v>
      </c>
      <c r="D448" s="84" t="s">
        <v>136</v>
      </c>
      <c r="E448" s="84" t="s">
        <v>136</v>
      </c>
      <c r="F448" s="85" t="s">
        <v>2100</v>
      </c>
      <c r="G448" s="85" t="s">
        <v>2101</v>
      </c>
      <c r="H448" s="85" t="s">
        <v>2102</v>
      </c>
      <c r="I448" s="84" t="s">
        <v>1322</v>
      </c>
      <c r="J448" s="83" t="s">
        <v>12080</v>
      </c>
      <c r="K448" s="87" t="s">
        <v>12108</v>
      </c>
      <c r="L448" s="87">
        <v>7367</v>
      </c>
      <c r="M448" s="87" t="s">
        <v>12105</v>
      </c>
      <c r="N448" s="92">
        <v>7200</v>
      </c>
      <c r="O448" s="92">
        <v>360000</v>
      </c>
      <c r="P448" s="87" t="s">
        <v>12106</v>
      </c>
      <c r="Q448" s="87"/>
    </row>
    <row r="449" spans="1:17">
      <c r="A449" s="84" t="s">
        <v>2103</v>
      </c>
      <c r="B449" s="84" t="s">
        <v>2103</v>
      </c>
      <c r="C449" s="84" t="s">
        <v>35</v>
      </c>
      <c r="D449" s="84" t="s">
        <v>136</v>
      </c>
      <c r="E449" s="84" t="s">
        <v>136</v>
      </c>
      <c r="F449" s="85" t="s">
        <v>2104</v>
      </c>
      <c r="G449" s="85" t="s">
        <v>2105</v>
      </c>
      <c r="H449" s="85" t="s">
        <v>2106</v>
      </c>
      <c r="I449" s="104" t="s">
        <v>2024</v>
      </c>
      <c r="J449" s="83" t="s">
        <v>12080</v>
      </c>
      <c r="K449" s="87" t="s">
        <v>12108</v>
      </c>
      <c r="L449" s="87">
        <v>7367</v>
      </c>
      <c r="M449" s="87" t="s">
        <v>12105</v>
      </c>
      <c r="N449" s="92">
        <v>7200</v>
      </c>
      <c r="O449" s="92">
        <v>360000</v>
      </c>
      <c r="P449" s="87" t="s">
        <v>12106</v>
      </c>
      <c r="Q449" s="87"/>
    </row>
    <row r="450" spans="1:17">
      <c r="A450" s="118" t="s">
        <v>2107</v>
      </c>
      <c r="B450" s="84" t="s">
        <v>2107</v>
      </c>
      <c r="C450" s="84" t="s">
        <v>35</v>
      </c>
      <c r="D450" s="84" t="s">
        <v>136</v>
      </c>
      <c r="E450" s="84" t="s">
        <v>136</v>
      </c>
      <c r="F450" s="85" t="s">
        <v>2108</v>
      </c>
      <c r="G450" s="85" t="s">
        <v>2109</v>
      </c>
      <c r="H450" s="85" t="s">
        <v>2110</v>
      </c>
      <c r="I450" s="84" t="s">
        <v>1843</v>
      </c>
      <c r="J450" s="83" t="s">
        <v>12074</v>
      </c>
      <c r="K450" s="87" t="s">
        <v>12108</v>
      </c>
      <c r="L450" s="87">
        <v>7367</v>
      </c>
      <c r="M450" s="87" t="s">
        <v>12105</v>
      </c>
      <c r="N450" s="92">
        <v>7200</v>
      </c>
      <c r="O450" s="92">
        <v>360000</v>
      </c>
      <c r="P450" s="87" t="s">
        <v>12106</v>
      </c>
      <c r="Q450" s="87"/>
    </row>
    <row r="451" spans="1:17" ht="15.75" customHeight="1">
      <c r="A451" s="84" t="s">
        <v>2111</v>
      </c>
      <c r="B451" s="84" t="s">
        <v>2111</v>
      </c>
      <c r="C451" s="84" t="s">
        <v>35</v>
      </c>
      <c r="D451" s="84" t="s">
        <v>136</v>
      </c>
      <c r="E451" s="84" t="s">
        <v>136</v>
      </c>
      <c r="F451" s="85" t="s">
        <v>2112</v>
      </c>
      <c r="G451" s="85" t="s">
        <v>2113</v>
      </c>
      <c r="H451" s="85" t="s">
        <v>2114</v>
      </c>
      <c r="I451" s="104" t="s">
        <v>1046</v>
      </c>
      <c r="J451" s="83" t="s">
        <v>802</v>
      </c>
      <c r="K451" s="87" t="s">
        <v>12108</v>
      </c>
      <c r="L451" s="87">
        <v>7367</v>
      </c>
      <c r="M451" s="87" t="s">
        <v>12105</v>
      </c>
      <c r="N451" s="92">
        <v>7200</v>
      </c>
      <c r="O451" s="92">
        <v>360000</v>
      </c>
      <c r="P451" s="87" t="s">
        <v>12106</v>
      </c>
      <c r="Q451" s="87"/>
    </row>
    <row r="452" spans="1:17">
      <c r="A452" s="84" t="s">
        <v>2115</v>
      </c>
      <c r="B452" s="84" t="s">
        <v>2115</v>
      </c>
      <c r="C452" s="84" t="s">
        <v>35</v>
      </c>
      <c r="D452" s="84" t="s">
        <v>136</v>
      </c>
      <c r="E452" s="84" t="s">
        <v>136</v>
      </c>
      <c r="F452" s="85" t="s">
        <v>2116</v>
      </c>
      <c r="G452" s="85" t="s">
        <v>2117</v>
      </c>
      <c r="H452" s="85" t="s">
        <v>2118</v>
      </c>
      <c r="I452" s="84" t="s">
        <v>2119</v>
      </c>
      <c r="J452" s="83" t="s">
        <v>802</v>
      </c>
      <c r="K452" s="87" t="s">
        <v>12108</v>
      </c>
      <c r="L452" s="87">
        <v>7367</v>
      </c>
      <c r="M452" s="87" t="s">
        <v>12105</v>
      </c>
      <c r="N452" s="92">
        <v>7200</v>
      </c>
      <c r="O452" s="92">
        <v>360000</v>
      </c>
      <c r="P452" s="87" t="s">
        <v>12106</v>
      </c>
      <c r="Q452" s="87"/>
    </row>
    <row r="453" spans="1:17" s="376" customFormat="1">
      <c r="A453" s="368" t="s">
        <v>2120</v>
      </c>
      <c r="B453" s="368" t="s">
        <v>2121</v>
      </c>
      <c r="C453" s="368"/>
      <c r="D453" s="368" t="s">
        <v>2123</v>
      </c>
      <c r="E453" s="368" t="s">
        <v>2123</v>
      </c>
      <c r="F453" s="369" t="s">
        <v>2124</v>
      </c>
      <c r="G453" s="369" t="s">
        <v>2124</v>
      </c>
      <c r="H453" s="369"/>
      <c r="I453" s="368" t="s">
        <v>54</v>
      </c>
      <c r="J453" s="370" t="s">
        <v>54</v>
      </c>
      <c r="K453" s="371"/>
      <c r="L453" s="371"/>
      <c r="M453" s="371"/>
      <c r="N453" s="372"/>
      <c r="O453" s="372"/>
      <c r="P453" s="371"/>
      <c r="Q453" s="371"/>
    </row>
    <row r="454" spans="1:17">
      <c r="A454" s="3" t="s">
        <v>2125</v>
      </c>
      <c r="B454" s="3" t="s">
        <v>2126</v>
      </c>
      <c r="C454" s="3" t="s">
        <v>35</v>
      </c>
      <c r="D454" s="3" t="s">
        <v>2127</v>
      </c>
      <c r="E454" s="3" t="s">
        <v>2127</v>
      </c>
      <c r="F454" s="25" t="s">
        <v>2128</v>
      </c>
      <c r="G454" s="51" t="s">
        <v>2129</v>
      </c>
      <c r="H454" s="25">
        <v>4148369319</v>
      </c>
      <c r="I454" s="3" t="s">
        <v>23</v>
      </c>
      <c r="J454" s="11" t="s">
        <v>12074</v>
      </c>
    </row>
    <row r="455" spans="1:17">
      <c r="A455" s="84" t="s">
        <v>2130</v>
      </c>
      <c r="B455" s="84" t="s">
        <v>2131</v>
      </c>
      <c r="C455" s="84" t="s">
        <v>35</v>
      </c>
      <c r="D455" s="84" t="s">
        <v>2132</v>
      </c>
      <c r="E455" s="84" t="s">
        <v>2132</v>
      </c>
      <c r="F455" s="85" t="s">
        <v>2133</v>
      </c>
      <c r="G455" s="85" t="s">
        <v>2133</v>
      </c>
      <c r="H455" s="85">
        <v>10288193943</v>
      </c>
      <c r="I455" s="83" t="s">
        <v>2134</v>
      </c>
      <c r="J455" s="83" t="s">
        <v>12113</v>
      </c>
      <c r="K455" s="87"/>
      <c r="L455" s="87"/>
      <c r="M455" s="87"/>
      <c r="N455" s="92"/>
      <c r="O455" s="92"/>
      <c r="P455" s="87"/>
      <c r="Q455" s="87"/>
    </row>
    <row r="456" spans="1:17">
      <c r="A456" s="3" t="s">
        <v>2135</v>
      </c>
      <c r="B456" s="3" t="s">
        <v>2136</v>
      </c>
      <c r="C456" s="3" t="s">
        <v>35</v>
      </c>
      <c r="D456" s="3" t="s">
        <v>2132</v>
      </c>
      <c r="E456" s="3" t="s">
        <v>2132</v>
      </c>
      <c r="F456" s="25" t="s">
        <v>2137</v>
      </c>
      <c r="G456" s="25" t="s">
        <v>2138</v>
      </c>
      <c r="H456" s="25" t="s">
        <v>2139</v>
      </c>
      <c r="I456" s="3" t="s">
        <v>23</v>
      </c>
      <c r="J456" s="11" t="s">
        <v>12074</v>
      </c>
    </row>
    <row r="457" spans="1:17">
      <c r="A457" s="84" t="s">
        <v>2140</v>
      </c>
      <c r="B457" s="84" t="s">
        <v>2141</v>
      </c>
      <c r="C457" s="84" t="s">
        <v>35</v>
      </c>
      <c r="D457" s="84" t="s">
        <v>191</v>
      </c>
      <c r="E457" s="90" t="s">
        <v>191</v>
      </c>
      <c r="F457" s="85" t="s">
        <v>2142</v>
      </c>
      <c r="G457" s="85" t="s">
        <v>2143</v>
      </c>
      <c r="H457" s="85" t="s">
        <v>2144</v>
      </c>
      <c r="I457" s="84" t="s">
        <v>2145</v>
      </c>
      <c r="J457" s="83" t="s">
        <v>12080</v>
      </c>
      <c r="K457" s="87"/>
      <c r="L457" s="87"/>
      <c r="M457" s="87"/>
      <c r="N457" s="92"/>
      <c r="O457" s="92"/>
      <c r="P457" s="87"/>
      <c r="Q457" s="87"/>
    </row>
    <row r="458" spans="1:17">
      <c r="A458" s="118" t="s">
        <v>2146</v>
      </c>
      <c r="B458" s="84" t="s">
        <v>2147</v>
      </c>
      <c r="C458" s="84" t="s">
        <v>35</v>
      </c>
      <c r="D458" s="84" t="s">
        <v>191</v>
      </c>
      <c r="E458" s="90" t="s">
        <v>191</v>
      </c>
      <c r="F458" s="85" t="s">
        <v>2148</v>
      </c>
      <c r="G458" s="85" t="s">
        <v>2149</v>
      </c>
      <c r="H458" s="85" t="s">
        <v>2150</v>
      </c>
      <c r="I458" s="84" t="s">
        <v>12110</v>
      </c>
      <c r="J458" s="83" t="s">
        <v>12091</v>
      </c>
      <c r="K458" s="87"/>
      <c r="L458" s="87"/>
      <c r="M458" s="87"/>
      <c r="N458" s="92"/>
      <c r="O458" s="92"/>
      <c r="P458" s="87"/>
      <c r="Q458" s="87"/>
    </row>
    <row r="459" spans="1:17">
      <c r="A459" s="118" t="s">
        <v>2151</v>
      </c>
      <c r="B459" s="84" t="s">
        <v>2152</v>
      </c>
      <c r="C459" s="84" t="s">
        <v>35</v>
      </c>
      <c r="D459" s="84" t="s">
        <v>205</v>
      </c>
      <c r="E459" s="90" t="s">
        <v>205</v>
      </c>
      <c r="F459" s="85" t="s">
        <v>2153</v>
      </c>
      <c r="G459" s="85" t="s">
        <v>2154</v>
      </c>
      <c r="H459" s="85" t="s">
        <v>2155</v>
      </c>
      <c r="I459" s="84" t="s">
        <v>2156</v>
      </c>
      <c r="J459" s="83" t="s">
        <v>12095</v>
      </c>
      <c r="K459" s="87"/>
      <c r="L459" s="87"/>
      <c r="M459" s="87"/>
      <c r="N459" s="92"/>
      <c r="O459" s="92"/>
      <c r="P459" s="87"/>
      <c r="Q459" s="87"/>
    </row>
    <row r="460" spans="1:17">
      <c r="A460" s="84" t="s">
        <v>2157</v>
      </c>
      <c r="B460" s="84" t="s">
        <v>2158</v>
      </c>
      <c r="C460" s="84" t="s">
        <v>35</v>
      </c>
      <c r="D460" s="84" t="s">
        <v>191</v>
      </c>
      <c r="E460" s="90" t="s">
        <v>191</v>
      </c>
      <c r="F460" s="85" t="s">
        <v>2159</v>
      </c>
      <c r="G460" s="85" t="s">
        <v>2160</v>
      </c>
      <c r="H460" s="85" t="s">
        <v>2161</v>
      </c>
      <c r="I460" s="84" t="s">
        <v>2162</v>
      </c>
      <c r="J460" s="83" t="s">
        <v>12080</v>
      </c>
      <c r="K460" s="87"/>
      <c r="L460" s="87"/>
      <c r="M460" s="87"/>
      <c r="N460" s="92"/>
      <c r="O460" s="92"/>
      <c r="P460" s="87"/>
      <c r="Q460" s="87"/>
    </row>
    <row r="461" spans="1:17" s="376" customFormat="1">
      <c r="A461" s="373" t="s">
        <v>2163</v>
      </c>
      <c r="B461" s="368" t="s">
        <v>2164</v>
      </c>
      <c r="C461" s="368" t="s">
        <v>35</v>
      </c>
      <c r="D461" s="368" t="s">
        <v>191</v>
      </c>
      <c r="E461" s="374" t="s">
        <v>191</v>
      </c>
      <c r="F461" s="369" t="s">
        <v>2165</v>
      </c>
      <c r="G461" s="369" t="s">
        <v>2166</v>
      </c>
      <c r="H461" s="369" t="s">
        <v>2167</v>
      </c>
      <c r="I461" s="368" t="s">
        <v>54</v>
      </c>
      <c r="J461" s="370" t="s">
        <v>12074</v>
      </c>
      <c r="K461" s="371"/>
      <c r="L461" s="371"/>
      <c r="M461" s="371"/>
      <c r="N461" s="372"/>
      <c r="O461" s="372"/>
      <c r="P461" s="371"/>
      <c r="Q461" s="371"/>
    </row>
    <row r="462" spans="1:17">
      <c r="A462" s="118" t="s">
        <v>2168</v>
      </c>
      <c r="B462" s="84" t="s">
        <v>2169</v>
      </c>
      <c r="C462" s="84" t="s">
        <v>35</v>
      </c>
      <c r="D462" s="84" t="s">
        <v>205</v>
      </c>
      <c r="E462" s="90" t="s">
        <v>205</v>
      </c>
      <c r="F462" s="85" t="s">
        <v>2170</v>
      </c>
      <c r="G462" s="85" t="s">
        <v>2171</v>
      </c>
      <c r="H462" s="85" t="s">
        <v>2172</v>
      </c>
      <c r="I462" s="84" t="s">
        <v>2173</v>
      </c>
      <c r="J462" s="83" t="s">
        <v>12080</v>
      </c>
      <c r="K462" s="87"/>
      <c r="L462" s="87"/>
      <c r="M462" s="87"/>
      <c r="N462" s="92"/>
      <c r="O462" s="92"/>
      <c r="P462" s="87"/>
      <c r="Q462" s="87"/>
    </row>
    <row r="463" spans="1:17" s="376" customFormat="1">
      <c r="A463" s="368" t="s">
        <v>2174</v>
      </c>
      <c r="B463" s="368" t="s">
        <v>12114</v>
      </c>
      <c r="C463" s="368" t="s">
        <v>35</v>
      </c>
      <c r="D463" s="368" t="s">
        <v>183</v>
      </c>
      <c r="E463" s="374" t="s">
        <v>183</v>
      </c>
      <c r="F463" s="369" t="s">
        <v>2176</v>
      </c>
      <c r="G463" s="369" t="s">
        <v>2177</v>
      </c>
      <c r="H463" s="369" t="s">
        <v>2178</v>
      </c>
      <c r="I463" s="368" t="s">
        <v>54</v>
      </c>
      <c r="J463" s="370" t="s">
        <v>54</v>
      </c>
      <c r="K463" s="371"/>
      <c r="L463" s="371"/>
      <c r="M463" s="371"/>
      <c r="N463" s="372"/>
      <c r="O463" s="372"/>
      <c r="P463" s="371"/>
      <c r="Q463" s="371"/>
    </row>
    <row r="464" spans="1:17">
      <c r="A464" s="118" t="s">
        <v>2179</v>
      </c>
      <c r="B464" s="84" t="s">
        <v>2180</v>
      </c>
      <c r="C464" s="84" t="s">
        <v>35</v>
      </c>
      <c r="D464" s="84" t="s">
        <v>183</v>
      </c>
      <c r="E464" s="90" t="s">
        <v>183</v>
      </c>
      <c r="F464" s="85" t="s">
        <v>2181</v>
      </c>
      <c r="G464" s="85" t="s">
        <v>2182</v>
      </c>
      <c r="H464" s="85" t="s">
        <v>2183</v>
      </c>
      <c r="I464" s="84" t="s">
        <v>2008</v>
      </c>
      <c r="J464" s="83" t="s">
        <v>12074</v>
      </c>
      <c r="K464" s="87"/>
      <c r="L464" s="87"/>
      <c r="M464" s="87"/>
      <c r="N464" s="92"/>
      <c r="O464" s="92"/>
      <c r="P464" s="87"/>
      <c r="Q464" s="87"/>
    </row>
    <row r="465" spans="1:17">
      <c r="A465" s="84" t="s">
        <v>2184</v>
      </c>
      <c r="B465" s="84" t="s">
        <v>2185</v>
      </c>
      <c r="C465" s="84" t="s">
        <v>35</v>
      </c>
      <c r="D465" s="84" t="s">
        <v>183</v>
      </c>
      <c r="E465" s="90" t="s">
        <v>183</v>
      </c>
      <c r="F465" s="85" t="s">
        <v>184</v>
      </c>
      <c r="G465" s="85" t="s">
        <v>185</v>
      </c>
      <c r="H465" s="85" t="s">
        <v>186</v>
      </c>
      <c r="I465" s="84" t="s">
        <v>116</v>
      </c>
      <c r="J465" s="83" t="s">
        <v>12089</v>
      </c>
      <c r="K465" s="87"/>
      <c r="L465" s="87"/>
      <c r="M465" s="87"/>
      <c r="N465" s="92"/>
      <c r="O465" s="92"/>
      <c r="P465" s="87"/>
      <c r="Q465" s="87"/>
    </row>
    <row r="466" spans="1:17">
      <c r="A466" s="3" t="s">
        <v>2186</v>
      </c>
      <c r="B466" s="3" t="s">
        <v>2187</v>
      </c>
      <c r="C466" s="3" t="s">
        <v>35</v>
      </c>
      <c r="D466" s="3" t="s">
        <v>205</v>
      </c>
      <c r="E466" s="2" t="s">
        <v>205</v>
      </c>
      <c r="F466" s="25" t="s">
        <v>2188</v>
      </c>
      <c r="G466" s="25" t="s">
        <v>2189</v>
      </c>
      <c r="H466" s="25" t="s">
        <v>2190</v>
      </c>
      <c r="I466" s="3" t="s">
        <v>1481</v>
      </c>
      <c r="J466" s="11" t="s">
        <v>12074</v>
      </c>
    </row>
    <row r="467" spans="1:17">
      <c r="A467" s="118" t="s">
        <v>2191</v>
      </c>
      <c r="B467" s="84" t="s">
        <v>12115</v>
      </c>
      <c r="C467" s="84" t="s">
        <v>35</v>
      </c>
      <c r="D467" s="84" t="s">
        <v>183</v>
      </c>
      <c r="E467" s="90" t="s">
        <v>183</v>
      </c>
      <c r="F467" s="85" t="s">
        <v>2193</v>
      </c>
      <c r="G467" s="85" t="s">
        <v>2194</v>
      </c>
      <c r="H467" s="85">
        <v>33396013046</v>
      </c>
      <c r="I467" s="84" t="s">
        <v>876</v>
      </c>
      <c r="J467" s="83" t="s">
        <v>12084</v>
      </c>
      <c r="K467" s="87"/>
      <c r="L467" s="87"/>
      <c r="M467" s="87"/>
      <c r="N467" s="92"/>
      <c r="O467" s="92"/>
      <c r="P467" s="87"/>
      <c r="Q467" s="87"/>
    </row>
    <row r="468" spans="1:17">
      <c r="A468" s="84" t="s">
        <v>2195</v>
      </c>
      <c r="B468" s="84" t="s">
        <v>12116</v>
      </c>
      <c r="C468" s="84" t="s">
        <v>35</v>
      </c>
      <c r="D468" s="84" t="s">
        <v>191</v>
      </c>
      <c r="E468" s="90" t="s">
        <v>191</v>
      </c>
      <c r="F468" s="85" t="s">
        <v>2197</v>
      </c>
      <c r="G468" s="85" t="s">
        <v>2198</v>
      </c>
      <c r="H468" s="85" t="s">
        <v>2199</v>
      </c>
      <c r="I468" s="84" t="s">
        <v>2200</v>
      </c>
      <c r="J468" s="83" t="s">
        <v>12074</v>
      </c>
      <c r="K468" s="87"/>
      <c r="L468" s="87"/>
      <c r="M468" s="87"/>
      <c r="N468" s="92"/>
      <c r="O468" s="92"/>
      <c r="P468" s="87"/>
      <c r="Q468" s="87"/>
    </row>
    <row r="469" spans="1:17">
      <c r="A469" s="118" t="s">
        <v>2201</v>
      </c>
      <c r="B469" s="84" t="s">
        <v>2202</v>
      </c>
      <c r="C469" s="84" t="s">
        <v>35</v>
      </c>
      <c r="D469" s="84" t="s">
        <v>191</v>
      </c>
      <c r="E469" s="90" t="s">
        <v>191</v>
      </c>
      <c r="F469" s="85" t="s">
        <v>468</v>
      </c>
      <c r="G469" s="85" t="s">
        <v>469</v>
      </c>
      <c r="H469" s="85" t="s">
        <v>470</v>
      </c>
      <c r="I469" s="84" t="s">
        <v>4959</v>
      </c>
      <c r="J469" s="83" t="s">
        <v>12073</v>
      </c>
      <c r="K469" s="87"/>
      <c r="L469" s="87"/>
      <c r="M469" s="87"/>
      <c r="N469" s="92"/>
      <c r="O469" s="92"/>
      <c r="P469" s="87"/>
      <c r="Q469" s="87"/>
    </row>
    <row r="470" spans="1:17">
      <c r="A470" s="118" t="s">
        <v>2203</v>
      </c>
      <c r="B470" s="84" t="s">
        <v>2204</v>
      </c>
      <c r="C470" s="84" t="s">
        <v>35</v>
      </c>
      <c r="D470" s="84" t="s">
        <v>191</v>
      </c>
      <c r="E470" s="90" t="s">
        <v>191</v>
      </c>
      <c r="F470" s="85" t="s">
        <v>2205</v>
      </c>
      <c r="G470" s="85" t="s">
        <v>2206</v>
      </c>
      <c r="H470" s="85" t="s">
        <v>2207</v>
      </c>
      <c r="I470" s="84" t="s">
        <v>2208</v>
      </c>
      <c r="J470" s="83" t="s">
        <v>12091</v>
      </c>
      <c r="K470" s="87"/>
      <c r="L470" s="87"/>
      <c r="M470" s="87"/>
      <c r="N470" s="92"/>
      <c r="O470" s="92"/>
      <c r="P470" s="87"/>
      <c r="Q470" s="87"/>
    </row>
    <row r="471" spans="1:17">
      <c r="A471" s="118" t="s">
        <v>2209</v>
      </c>
      <c r="B471" s="84" t="s">
        <v>2210</v>
      </c>
      <c r="C471" s="84" t="s">
        <v>35</v>
      </c>
      <c r="D471" s="84" t="s">
        <v>183</v>
      </c>
      <c r="E471" s="90" t="s">
        <v>183</v>
      </c>
      <c r="F471" s="85" t="s">
        <v>2211</v>
      </c>
      <c r="G471" s="85" t="s">
        <v>2212</v>
      </c>
      <c r="H471" s="85">
        <v>14137502330</v>
      </c>
      <c r="I471" s="84" t="s">
        <v>2213</v>
      </c>
      <c r="J471" s="83" t="s">
        <v>12080</v>
      </c>
      <c r="K471" s="87"/>
      <c r="L471" s="87"/>
      <c r="M471" s="87"/>
      <c r="N471" s="92"/>
      <c r="O471" s="92"/>
      <c r="P471" s="87"/>
      <c r="Q471" s="87"/>
    </row>
    <row r="472" spans="1:17">
      <c r="A472" s="118" t="s">
        <v>2214</v>
      </c>
      <c r="B472" s="84" t="s">
        <v>2215</v>
      </c>
      <c r="C472" s="84" t="s">
        <v>35</v>
      </c>
      <c r="D472" s="84" t="s">
        <v>183</v>
      </c>
      <c r="E472" s="90" t="s">
        <v>183</v>
      </c>
      <c r="F472" s="85" t="s">
        <v>2216</v>
      </c>
      <c r="G472" s="85" t="s">
        <v>2217</v>
      </c>
      <c r="H472" s="85">
        <v>14130737210</v>
      </c>
      <c r="I472" s="84" t="s">
        <v>2218</v>
      </c>
      <c r="J472" s="83" t="s">
        <v>12084</v>
      </c>
      <c r="K472" s="87"/>
      <c r="L472" s="87"/>
      <c r="M472" s="87"/>
      <c r="N472" s="92"/>
      <c r="O472" s="92"/>
      <c r="P472" s="87"/>
      <c r="Q472" s="87"/>
    </row>
    <row r="473" spans="1:17">
      <c r="A473" s="84" t="s">
        <v>2219</v>
      </c>
      <c r="B473" s="84" t="s">
        <v>2220</v>
      </c>
      <c r="C473" s="84" t="s">
        <v>35</v>
      </c>
      <c r="D473" s="84" t="s">
        <v>205</v>
      </c>
      <c r="E473" s="236" t="s">
        <v>205</v>
      </c>
      <c r="F473" s="85" t="s">
        <v>2221</v>
      </c>
      <c r="G473" s="85" t="s">
        <v>2222</v>
      </c>
      <c r="H473" s="85" t="s">
        <v>2223</v>
      </c>
      <c r="I473" s="84" t="s">
        <v>2224</v>
      </c>
      <c r="J473" s="83" t="s">
        <v>12074</v>
      </c>
      <c r="K473" s="87"/>
      <c r="L473" s="87"/>
      <c r="M473" s="87"/>
      <c r="N473" s="92"/>
      <c r="O473" s="92"/>
      <c r="P473" s="87"/>
      <c r="Q473" s="87"/>
    </row>
    <row r="474" spans="1:17">
      <c r="A474" s="118" t="s">
        <v>2225</v>
      </c>
      <c r="B474" s="84" t="s">
        <v>2226</v>
      </c>
      <c r="C474" s="84" t="s">
        <v>35</v>
      </c>
      <c r="D474" s="84" t="s">
        <v>183</v>
      </c>
      <c r="E474" s="90" t="s">
        <v>183</v>
      </c>
      <c r="F474" s="85" t="s">
        <v>12117</v>
      </c>
      <c r="G474" s="85" t="s">
        <v>188</v>
      </c>
      <c r="H474" s="85" t="s">
        <v>189</v>
      </c>
      <c r="I474" s="84" t="s">
        <v>153</v>
      </c>
      <c r="J474" s="83" t="s">
        <v>12073</v>
      </c>
      <c r="K474" s="87"/>
      <c r="L474" s="87"/>
      <c r="M474" s="87"/>
      <c r="N474" s="92"/>
      <c r="O474" s="92"/>
      <c r="P474" s="87"/>
      <c r="Q474" s="87"/>
    </row>
    <row r="475" spans="1:17">
      <c r="A475" s="84" t="s">
        <v>2227</v>
      </c>
      <c r="B475" s="84" t="s">
        <v>2228</v>
      </c>
      <c r="C475" s="84" t="s">
        <v>35</v>
      </c>
      <c r="D475" s="84" t="s">
        <v>183</v>
      </c>
      <c r="E475" s="151" t="s">
        <v>183</v>
      </c>
      <c r="F475" s="85" t="s">
        <v>2229</v>
      </c>
      <c r="G475" s="85" t="s">
        <v>2230</v>
      </c>
      <c r="H475" s="85" t="s">
        <v>2231</v>
      </c>
      <c r="I475" s="84" t="s">
        <v>2232</v>
      </c>
      <c r="J475" s="83" t="s">
        <v>12080</v>
      </c>
      <c r="K475" s="87"/>
      <c r="L475" s="87"/>
      <c r="M475" s="87"/>
      <c r="N475" s="92"/>
      <c r="O475" s="92"/>
      <c r="P475" s="87"/>
      <c r="Q475" s="87"/>
    </row>
    <row r="476" spans="1:17">
      <c r="A476" s="84" t="s">
        <v>2233</v>
      </c>
      <c r="B476" s="84" t="s">
        <v>2234</v>
      </c>
      <c r="C476" s="84" t="s">
        <v>35</v>
      </c>
      <c r="D476" s="84" t="s">
        <v>205</v>
      </c>
      <c r="E476" s="90" t="s">
        <v>205</v>
      </c>
      <c r="F476" s="85" t="s">
        <v>2235</v>
      </c>
      <c r="G476" s="85" t="s">
        <v>2236</v>
      </c>
      <c r="H476" s="85" t="s">
        <v>2237</v>
      </c>
      <c r="I476" s="84" t="s">
        <v>766</v>
      </c>
      <c r="J476" s="83" t="s">
        <v>12074</v>
      </c>
      <c r="K476" s="87"/>
      <c r="L476" s="87"/>
      <c r="M476" s="87"/>
      <c r="N476" s="92"/>
      <c r="O476" s="92"/>
      <c r="P476" s="87"/>
      <c r="Q476" s="87"/>
    </row>
    <row r="477" spans="1:17">
      <c r="A477" s="118" t="s">
        <v>2238</v>
      </c>
      <c r="B477" s="84" t="s">
        <v>2239</v>
      </c>
      <c r="C477" s="84" t="s">
        <v>35</v>
      </c>
      <c r="D477" s="84" t="s">
        <v>191</v>
      </c>
      <c r="E477" s="90" t="s">
        <v>191</v>
      </c>
      <c r="F477" s="85" t="s">
        <v>2240</v>
      </c>
      <c r="G477" s="85" t="s">
        <v>2241</v>
      </c>
      <c r="H477" s="85" t="s">
        <v>2242</v>
      </c>
      <c r="I477" s="84" t="s">
        <v>2243</v>
      </c>
      <c r="J477" s="83" t="s">
        <v>12080</v>
      </c>
      <c r="K477" s="87"/>
      <c r="L477" s="87"/>
      <c r="M477" s="87"/>
      <c r="N477" s="92"/>
      <c r="O477" s="92"/>
      <c r="P477" s="87"/>
      <c r="Q477" s="87"/>
    </row>
    <row r="478" spans="1:17">
      <c r="A478" s="118" t="s">
        <v>2244</v>
      </c>
      <c r="B478" s="84" t="s">
        <v>2245</v>
      </c>
      <c r="C478" s="84" t="s">
        <v>35</v>
      </c>
      <c r="D478" s="84" t="s">
        <v>191</v>
      </c>
      <c r="E478" s="90" t="s">
        <v>191</v>
      </c>
      <c r="F478" s="85" t="s">
        <v>2246</v>
      </c>
      <c r="G478" s="85" t="s">
        <v>2247</v>
      </c>
      <c r="H478" s="85" t="s">
        <v>2248</v>
      </c>
      <c r="I478" s="84" t="s">
        <v>23</v>
      </c>
      <c r="J478" s="83" t="s">
        <v>12084</v>
      </c>
      <c r="K478" s="87"/>
      <c r="L478" s="87"/>
      <c r="M478" s="87"/>
      <c r="N478" s="92"/>
      <c r="O478" s="92"/>
      <c r="P478" s="87"/>
      <c r="Q478" s="87"/>
    </row>
    <row r="479" spans="1:17">
      <c r="A479" s="118" t="s">
        <v>2249</v>
      </c>
      <c r="B479" s="84" t="s">
        <v>2250</v>
      </c>
      <c r="C479" s="84" t="s">
        <v>35</v>
      </c>
      <c r="D479" s="84" t="s">
        <v>191</v>
      </c>
      <c r="E479" s="90" t="s">
        <v>191</v>
      </c>
      <c r="F479" s="85" t="s">
        <v>2251</v>
      </c>
      <c r="G479" s="85" t="s">
        <v>2252</v>
      </c>
      <c r="H479" s="85" t="s">
        <v>2253</v>
      </c>
      <c r="I479" s="84" t="s">
        <v>2254</v>
      </c>
      <c r="J479" s="83" t="s">
        <v>12074</v>
      </c>
      <c r="K479" s="87"/>
      <c r="L479" s="87"/>
      <c r="M479" s="87"/>
      <c r="N479" s="92"/>
      <c r="O479" s="92"/>
      <c r="P479" s="87"/>
      <c r="Q479" s="87"/>
    </row>
    <row r="480" spans="1:17">
      <c r="A480" s="118" t="s">
        <v>2255</v>
      </c>
      <c r="B480" s="84" t="s">
        <v>2256</v>
      </c>
      <c r="C480" s="84" t="s">
        <v>35</v>
      </c>
      <c r="D480" s="84" t="s">
        <v>191</v>
      </c>
      <c r="E480" s="90" t="s">
        <v>191</v>
      </c>
      <c r="F480" s="85" t="s">
        <v>2257</v>
      </c>
      <c r="G480" s="85" t="s">
        <v>2258</v>
      </c>
      <c r="H480" s="85" t="s">
        <v>2259</v>
      </c>
      <c r="I480" s="84" t="s">
        <v>2260</v>
      </c>
      <c r="J480" s="83" t="s">
        <v>12084</v>
      </c>
      <c r="K480" s="87"/>
      <c r="L480" s="87"/>
      <c r="M480" s="87"/>
      <c r="N480" s="92"/>
      <c r="O480" s="92"/>
      <c r="P480" s="87"/>
      <c r="Q480" s="87"/>
    </row>
    <row r="481" spans="1:17">
      <c r="A481" s="3" t="s">
        <v>2261</v>
      </c>
      <c r="B481" s="3" t="s">
        <v>2262</v>
      </c>
      <c r="C481" s="3" t="s">
        <v>35</v>
      </c>
      <c r="D481" s="3" t="s">
        <v>191</v>
      </c>
      <c r="E481" s="2" t="s">
        <v>191</v>
      </c>
      <c r="F481" s="25" t="s">
        <v>2263</v>
      </c>
      <c r="G481" s="25" t="s">
        <v>2264</v>
      </c>
      <c r="H481" s="25" t="s">
        <v>2265</v>
      </c>
      <c r="I481" s="3" t="s">
        <v>23</v>
      </c>
      <c r="J481" s="11" t="s">
        <v>12074</v>
      </c>
    </row>
    <row r="482" spans="1:17">
      <c r="A482" s="118" t="s">
        <v>2266</v>
      </c>
      <c r="B482" s="84" t="s">
        <v>2267</v>
      </c>
      <c r="C482" s="84" t="s">
        <v>35</v>
      </c>
      <c r="D482" s="84" t="s">
        <v>191</v>
      </c>
      <c r="E482" s="90" t="s">
        <v>191</v>
      </c>
      <c r="F482" s="85" t="s">
        <v>2268</v>
      </c>
      <c r="G482" s="85" t="s">
        <v>2269</v>
      </c>
      <c r="H482" s="85" t="s">
        <v>2270</v>
      </c>
      <c r="I482" s="84" t="s">
        <v>1050</v>
      </c>
      <c r="J482" s="83" t="s">
        <v>12084</v>
      </c>
      <c r="K482" s="87"/>
      <c r="L482" s="87"/>
      <c r="M482" s="87"/>
      <c r="N482" s="92"/>
      <c r="O482" s="92"/>
      <c r="P482" s="87"/>
      <c r="Q482" s="87"/>
    </row>
    <row r="483" spans="1:17">
      <c r="A483" s="3" t="s">
        <v>2271</v>
      </c>
      <c r="B483" s="3" t="s">
        <v>2272</v>
      </c>
      <c r="C483" s="3" t="s">
        <v>35</v>
      </c>
      <c r="D483" s="3" t="s">
        <v>191</v>
      </c>
      <c r="E483" s="2" t="s">
        <v>191</v>
      </c>
      <c r="F483" s="25" t="s">
        <v>2273</v>
      </c>
      <c r="G483" s="25" t="s">
        <v>2274</v>
      </c>
      <c r="H483" s="25" t="s">
        <v>2275</v>
      </c>
      <c r="I483" s="3" t="s">
        <v>23</v>
      </c>
      <c r="J483" s="11" t="s">
        <v>12074</v>
      </c>
    </row>
    <row r="484" spans="1:17">
      <c r="A484" s="118" t="s">
        <v>2276</v>
      </c>
      <c r="B484" s="84" t="s">
        <v>2277</v>
      </c>
      <c r="C484" s="84" t="s">
        <v>35</v>
      </c>
      <c r="D484" s="84" t="s">
        <v>191</v>
      </c>
      <c r="E484" s="90" t="s">
        <v>191</v>
      </c>
      <c r="F484" s="85" t="s">
        <v>2278</v>
      </c>
      <c r="G484" s="85" t="s">
        <v>2279</v>
      </c>
      <c r="H484" s="85" t="s">
        <v>2280</v>
      </c>
      <c r="I484" s="84" t="s">
        <v>1984</v>
      </c>
      <c r="J484" s="83" t="s">
        <v>12084</v>
      </c>
      <c r="K484" s="87"/>
      <c r="L484" s="87"/>
      <c r="M484" s="87"/>
      <c r="N484" s="92"/>
      <c r="O484" s="92"/>
      <c r="P484" s="87"/>
      <c r="Q484" s="87"/>
    </row>
    <row r="485" spans="1:17">
      <c r="A485" s="118" t="s">
        <v>2281</v>
      </c>
      <c r="B485" s="84" t="s">
        <v>2282</v>
      </c>
      <c r="C485" s="84" t="s">
        <v>35</v>
      </c>
      <c r="D485" s="84" t="s">
        <v>191</v>
      </c>
      <c r="E485" s="236" t="s">
        <v>183</v>
      </c>
      <c r="F485" s="85" t="s">
        <v>2283</v>
      </c>
      <c r="G485" s="85" t="s">
        <v>2284</v>
      </c>
      <c r="H485" s="85">
        <v>17992510994</v>
      </c>
      <c r="I485" s="84" t="s">
        <v>861</v>
      </c>
      <c r="J485" s="83" t="s">
        <v>12080</v>
      </c>
      <c r="K485" s="87"/>
      <c r="L485" s="87"/>
      <c r="M485" s="87"/>
      <c r="N485" s="92"/>
      <c r="O485" s="92"/>
      <c r="P485" s="87"/>
      <c r="Q485" s="87"/>
    </row>
    <row r="486" spans="1:17">
      <c r="A486" s="3" t="s">
        <v>2285</v>
      </c>
      <c r="B486" s="3" t="s">
        <v>2286</v>
      </c>
      <c r="C486" s="3" t="s">
        <v>35</v>
      </c>
      <c r="D486" s="3" t="s">
        <v>191</v>
      </c>
      <c r="E486" s="2" t="s">
        <v>191</v>
      </c>
      <c r="F486" s="25" t="s">
        <v>2287</v>
      </c>
      <c r="G486" s="25" t="s">
        <v>2288</v>
      </c>
      <c r="H486" s="25" t="s">
        <v>2289</v>
      </c>
      <c r="I486" s="3" t="s">
        <v>23</v>
      </c>
      <c r="J486" s="11" t="s">
        <v>12074</v>
      </c>
    </row>
    <row r="487" spans="1:17">
      <c r="A487" s="118" t="s">
        <v>2290</v>
      </c>
      <c r="B487" s="84" t="s">
        <v>2291</v>
      </c>
      <c r="C487" s="84" t="s">
        <v>35</v>
      </c>
      <c r="D487" s="84" t="s">
        <v>191</v>
      </c>
      <c r="E487" s="90" t="s">
        <v>191</v>
      </c>
      <c r="F487" s="85" t="s">
        <v>2292</v>
      </c>
      <c r="G487" s="85" t="s">
        <v>2293</v>
      </c>
      <c r="H487" s="85" t="s">
        <v>2294</v>
      </c>
      <c r="I487" s="84" t="s">
        <v>849</v>
      </c>
      <c r="J487" s="83" t="s">
        <v>12080</v>
      </c>
      <c r="K487" s="87"/>
      <c r="L487" s="87"/>
      <c r="M487" s="87"/>
      <c r="N487" s="92"/>
      <c r="O487" s="92"/>
      <c r="P487" s="87"/>
      <c r="Q487" s="87"/>
    </row>
    <row r="488" spans="1:17">
      <c r="A488" s="4" t="s">
        <v>2295</v>
      </c>
      <c r="B488" s="4" t="s">
        <v>2296</v>
      </c>
      <c r="C488" s="4" t="s">
        <v>35</v>
      </c>
      <c r="D488" s="4" t="s">
        <v>191</v>
      </c>
      <c r="E488" s="153" t="s">
        <v>191</v>
      </c>
      <c r="F488" s="27" t="s">
        <v>192</v>
      </c>
      <c r="G488" s="27" t="s">
        <v>193</v>
      </c>
      <c r="H488" s="27" t="s">
        <v>194</v>
      </c>
      <c r="I488" s="4" t="s">
        <v>23</v>
      </c>
      <c r="J488" s="12" t="s">
        <v>12073</v>
      </c>
      <c r="K488" s="39"/>
      <c r="L488" s="39"/>
      <c r="M488" s="39"/>
      <c r="N488" s="154"/>
      <c r="O488" s="154"/>
      <c r="P488" s="39"/>
      <c r="Q488" s="39"/>
    </row>
    <row r="489" spans="1:17">
      <c r="A489" s="118" t="s">
        <v>2297</v>
      </c>
      <c r="B489" s="84" t="s">
        <v>2298</v>
      </c>
      <c r="C489" s="84" t="s">
        <v>35</v>
      </c>
      <c r="D489" s="84" t="s">
        <v>191</v>
      </c>
      <c r="E489" s="90" t="s">
        <v>191</v>
      </c>
      <c r="F489" s="85" t="s">
        <v>2299</v>
      </c>
      <c r="G489" s="85" t="s">
        <v>2300</v>
      </c>
      <c r="H489" s="85" t="s">
        <v>2301</v>
      </c>
      <c r="I489" s="84" t="s">
        <v>2302</v>
      </c>
      <c r="J489" s="83" t="s">
        <v>12080</v>
      </c>
      <c r="K489" s="87"/>
      <c r="L489" s="87"/>
      <c r="M489" s="87"/>
      <c r="N489" s="92"/>
      <c r="O489" s="92"/>
      <c r="P489" s="87"/>
      <c r="Q489" s="87"/>
    </row>
    <row r="490" spans="1:17">
      <c r="A490" s="118" t="s">
        <v>2303</v>
      </c>
      <c r="B490" s="84" t="s">
        <v>2304</v>
      </c>
      <c r="C490" s="84" t="s">
        <v>35</v>
      </c>
      <c r="D490" s="84" t="s">
        <v>191</v>
      </c>
      <c r="E490" s="90" t="s">
        <v>191</v>
      </c>
      <c r="F490" s="85" t="s">
        <v>2305</v>
      </c>
      <c r="G490" s="85" t="s">
        <v>2306</v>
      </c>
      <c r="H490" s="85" t="s">
        <v>2307</v>
      </c>
      <c r="I490" s="84" t="s">
        <v>897</v>
      </c>
      <c r="J490" s="83" t="s">
        <v>9591</v>
      </c>
      <c r="K490" s="87"/>
      <c r="L490" s="87"/>
      <c r="M490" s="87"/>
      <c r="N490" s="92"/>
      <c r="O490" s="92"/>
      <c r="P490" s="87"/>
      <c r="Q490" s="87"/>
    </row>
    <row r="491" spans="1:17">
      <c r="A491" s="4" t="s">
        <v>2308</v>
      </c>
      <c r="B491" s="4" t="s">
        <v>2309</v>
      </c>
      <c r="C491" s="4" t="s">
        <v>35</v>
      </c>
      <c r="D491" s="4" t="s">
        <v>191</v>
      </c>
      <c r="E491" s="6" t="s">
        <v>191</v>
      </c>
      <c r="F491" s="27" t="s">
        <v>2310</v>
      </c>
      <c r="G491" s="27" t="s">
        <v>2311</v>
      </c>
      <c r="H491" s="27" t="s">
        <v>2312</v>
      </c>
      <c r="I491" s="4" t="s">
        <v>23</v>
      </c>
      <c r="J491" s="12" t="s">
        <v>12074</v>
      </c>
      <c r="K491" s="39"/>
      <c r="L491" s="39"/>
      <c r="M491" s="39"/>
      <c r="N491" s="154"/>
      <c r="O491" s="154"/>
      <c r="P491" s="39"/>
      <c r="Q491" s="39"/>
    </row>
    <row r="492" spans="1:17">
      <c r="A492" s="3" t="s">
        <v>2313</v>
      </c>
      <c r="B492" s="3" t="s">
        <v>2314</v>
      </c>
      <c r="C492" s="3" t="s">
        <v>35</v>
      </c>
      <c r="D492" s="3" t="s">
        <v>191</v>
      </c>
      <c r="E492" s="2" t="s">
        <v>191</v>
      </c>
      <c r="F492" s="25" t="s">
        <v>2315</v>
      </c>
      <c r="G492" s="25" t="s">
        <v>2316</v>
      </c>
      <c r="H492" s="25" t="s">
        <v>2317</v>
      </c>
      <c r="I492" s="3" t="s">
        <v>23</v>
      </c>
      <c r="J492" s="11" t="s">
        <v>12074</v>
      </c>
    </row>
    <row r="493" spans="1:17" s="254" customFormat="1">
      <c r="A493" s="192" t="s">
        <v>2318</v>
      </c>
      <c r="B493" s="192" t="s">
        <v>2319</v>
      </c>
      <c r="C493" s="192" t="s">
        <v>35</v>
      </c>
      <c r="D493" s="192" t="s">
        <v>191</v>
      </c>
      <c r="E493" s="334" t="s">
        <v>2320</v>
      </c>
      <c r="F493" s="250" t="s">
        <v>2321</v>
      </c>
      <c r="G493" s="250" t="s">
        <v>2322</v>
      </c>
      <c r="H493" s="250" t="s">
        <v>2323</v>
      </c>
      <c r="I493" s="192" t="s">
        <v>23</v>
      </c>
      <c r="J493" s="251" t="s">
        <v>12074</v>
      </c>
      <c r="K493" s="252"/>
      <c r="L493" s="252"/>
      <c r="M493" s="252"/>
      <c r="N493" s="253"/>
      <c r="O493" s="253"/>
      <c r="P493" s="252"/>
      <c r="Q493" s="252"/>
    </row>
    <row r="494" spans="1:17">
      <c r="A494" s="84" t="s">
        <v>2324</v>
      </c>
      <c r="B494" s="84" t="s">
        <v>2325</v>
      </c>
      <c r="C494" s="84" t="s">
        <v>35</v>
      </c>
      <c r="D494" s="84" t="s">
        <v>191</v>
      </c>
      <c r="E494" s="151" t="s">
        <v>191</v>
      </c>
      <c r="F494" s="85" t="s">
        <v>197</v>
      </c>
      <c r="G494" s="85" t="s">
        <v>198</v>
      </c>
      <c r="H494" s="85" t="s">
        <v>199</v>
      </c>
      <c r="I494" s="84" t="s">
        <v>63</v>
      </c>
      <c r="J494" s="83" t="s">
        <v>12073</v>
      </c>
      <c r="K494" s="87"/>
      <c r="L494" s="87"/>
      <c r="M494" s="87"/>
      <c r="N494" s="92"/>
      <c r="O494" s="92"/>
      <c r="P494" s="87"/>
      <c r="Q494" s="87"/>
    </row>
    <row r="495" spans="1:17">
      <c r="A495" s="4" t="s">
        <v>2326</v>
      </c>
      <c r="B495" s="4" t="s">
        <v>2327</v>
      </c>
      <c r="C495" s="4" t="s">
        <v>35</v>
      </c>
      <c r="D495" s="4" t="s">
        <v>191</v>
      </c>
      <c r="E495" s="153" t="s">
        <v>191</v>
      </c>
      <c r="F495" s="27" t="s">
        <v>201</v>
      </c>
      <c r="G495" s="27" t="s">
        <v>202</v>
      </c>
      <c r="H495" s="27" t="s">
        <v>203</v>
      </c>
      <c r="I495" s="4" t="s">
        <v>23</v>
      </c>
      <c r="J495" s="12" t="s">
        <v>12080</v>
      </c>
      <c r="K495" s="39"/>
      <c r="L495" s="39"/>
      <c r="M495" s="39"/>
      <c r="N495" s="154"/>
      <c r="O495" s="154"/>
      <c r="P495" s="39"/>
      <c r="Q495" s="39"/>
    </row>
    <row r="496" spans="1:17">
      <c r="A496" s="84" t="s">
        <v>2328</v>
      </c>
      <c r="B496" s="84" t="s">
        <v>2329</v>
      </c>
      <c r="C496" s="84" t="s">
        <v>35</v>
      </c>
      <c r="D496" s="84" t="s">
        <v>191</v>
      </c>
      <c r="E496" s="90" t="s">
        <v>191</v>
      </c>
      <c r="F496" s="85" t="s">
        <v>2330</v>
      </c>
      <c r="G496" s="85" t="s">
        <v>2331</v>
      </c>
      <c r="H496" s="85" t="s">
        <v>2332</v>
      </c>
      <c r="I496" s="84" t="s">
        <v>831</v>
      </c>
      <c r="J496" s="83" t="s">
        <v>12074</v>
      </c>
      <c r="K496" s="87"/>
      <c r="L496" s="87"/>
      <c r="M496" s="87"/>
      <c r="N496" s="92"/>
      <c r="O496" s="92"/>
      <c r="P496" s="87"/>
      <c r="Q496" s="87"/>
    </row>
    <row r="497" spans="1:17">
      <c r="A497" s="118" t="s">
        <v>2333</v>
      </c>
      <c r="B497" s="84" t="s">
        <v>2334</v>
      </c>
      <c r="C497" s="84" t="s">
        <v>35</v>
      </c>
      <c r="D497" s="84" t="s">
        <v>191</v>
      </c>
      <c r="E497" s="90" t="s">
        <v>191</v>
      </c>
      <c r="F497" s="85" t="s">
        <v>2335</v>
      </c>
      <c r="G497" s="85" t="s">
        <v>2336</v>
      </c>
      <c r="H497" s="85" t="s">
        <v>2337</v>
      </c>
      <c r="I497" s="84" t="s">
        <v>2338</v>
      </c>
      <c r="J497" s="83" t="s">
        <v>12091</v>
      </c>
      <c r="K497" s="87"/>
      <c r="L497" s="87"/>
      <c r="M497" s="87"/>
      <c r="N497" s="92"/>
      <c r="O497" s="92"/>
      <c r="P497" s="87"/>
      <c r="Q497" s="87"/>
    </row>
    <row r="498" spans="1:17">
      <c r="A498" s="118" t="s">
        <v>2339</v>
      </c>
      <c r="B498" s="84" t="s">
        <v>2340</v>
      </c>
      <c r="C498" s="84" t="s">
        <v>35</v>
      </c>
      <c r="D498" s="84" t="s">
        <v>191</v>
      </c>
      <c r="E498" s="90" t="s">
        <v>191</v>
      </c>
      <c r="F498" s="85" t="s">
        <v>2341</v>
      </c>
      <c r="G498" s="85" t="s">
        <v>2342</v>
      </c>
      <c r="H498" s="85" t="s">
        <v>2343</v>
      </c>
      <c r="I498" s="84" t="s">
        <v>2344</v>
      </c>
      <c r="J498" s="83"/>
      <c r="K498" s="87"/>
      <c r="L498" s="87"/>
      <c r="M498" s="87"/>
      <c r="N498" s="92"/>
      <c r="O498" s="92"/>
      <c r="P498" s="87"/>
      <c r="Q498" s="87"/>
    </row>
    <row r="499" spans="1:17">
      <c r="A499" s="181" t="s">
        <v>2345</v>
      </c>
      <c r="B499" s="4" t="s">
        <v>2346</v>
      </c>
      <c r="C499" s="4" t="s">
        <v>35</v>
      </c>
      <c r="D499" s="4" t="s">
        <v>191</v>
      </c>
      <c r="E499" s="6" t="s">
        <v>191</v>
      </c>
      <c r="F499" s="27" t="s">
        <v>2347</v>
      </c>
      <c r="G499" s="27" t="s">
        <v>2348</v>
      </c>
      <c r="H499" s="27" t="s">
        <v>2349</v>
      </c>
      <c r="I499" s="4" t="s">
        <v>23</v>
      </c>
      <c r="J499" s="12" t="s">
        <v>12094</v>
      </c>
      <c r="K499" s="39"/>
      <c r="L499" s="39"/>
      <c r="M499" s="39"/>
      <c r="N499" s="154"/>
      <c r="O499" s="154"/>
      <c r="P499" s="39"/>
      <c r="Q499" s="39"/>
    </row>
    <row r="500" spans="1:17">
      <c r="A500" s="84" t="s">
        <v>2350</v>
      </c>
      <c r="B500" s="84" t="s">
        <v>2351</v>
      </c>
      <c r="C500" s="84" t="s">
        <v>35</v>
      </c>
      <c r="D500" s="84" t="s">
        <v>191</v>
      </c>
      <c r="E500" s="90" t="s">
        <v>191</v>
      </c>
      <c r="F500" s="85" t="s">
        <v>2352</v>
      </c>
      <c r="G500" s="85" t="s">
        <v>2353</v>
      </c>
      <c r="H500" s="85" t="s">
        <v>2354</v>
      </c>
      <c r="I500" s="84" t="s">
        <v>2355</v>
      </c>
      <c r="J500" s="83" t="s">
        <v>12074</v>
      </c>
      <c r="K500" s="87"/>
      <c r="L500" s="87"/>
      <c r="M500" s="87"/>
      <c r="N500" s="92"/>
      <c r="O500" s="92"/>
      <c r="P500" s="87"/>
      <c r="Q500" s="87"/>
    </row>
    <row r="501" spans="1:17">
      <c r="A501" s="118" t="s">
        <v>2356</v>
      </c>
      <c r="B501" s="84" t="s">
        <v>2357</v>
      </c>
      <c r="C501" s="84" t="s">
        <v>35</v>
      </c>
      <c r="D501" s="84" t="s">
        <v>205</v>
      </c>
      <c r="E501" s="90" t="s">
        <v>205</v>
      </c>
      <c r="F501" s="85" t="s">
        <v>206</v>
      </c>
      <c r="G501" s="85" t="s">
        <v>207</v>
      </c>
      <c r="H501" s="85" t="s">
        <v>208</v>
      </c>
      <c r="I501" s="84" t="s">
        <v>4959</v>
      </c>
      <c r="J501" s="83" t="s">
        <v>12073</v>
      </c>
      <c r="K501" s="87"/>
      <c r="L501" s="87"/>
      <c r="M501" s="87"/>
      <c r="N501" s="92"/>
      <c r="O501" s="92"/>
      <c r="P501" s="87"/>
      <c r="Q501" s="87"/>
    </row>
    <row r="502" spans="1:17" s="254" customFormat="1">
      <c r="A502" s="247" t="s">
        <v>2358</v>
      </c>
      <c r="B502" s="192" t="s">
        <v>2359</v>
      </c>
      <c r="C502" s="192" t="s">
        <v>35</v>
      </c>
      <c r="D502" s="192" t="s">
        <v>183</v>
      </c>
      <c r="E502" s="393" t="s">
        <v>183</v>
      </c>
      <c r="F502" s="250" t="s">
        <v>2360</v>
      </c>
      <c r="G502" s="250" t="s">
        <v>2361</v>
      </c>
      <c r="H502" s="250">
        <v>14099011130</v>
      </c>
      <c r="I502" s="192" t="s">
        <v>12118</v>
      </c>
      <c r="J502" s="251" t="s">
        <v>12084</v>
      </c>
      <c r="K502" s="252"/>
      <c r="L502" s="252"/>
      <c r="M502" s="252"/>
      <c r="N502" s="253"/>
      <c r="O502" s="253"/>
      <c r="P502" s="252"/>
      <c r="Q502" s="252"/>
    </row>
    <row r="503" spans="1:17">
      <c r="A503" s="118" t="s">
        <v>2362</v>
      </c>
      <c r="B503" s="84" t="s">
        <v>2363</v>
      </c>
      <c r="C503" s="84" t="s">
        <v>35</v>
      </c>
      <c r="D503" s="84" t="s">
        <v>183</v>
      </c>
      <c r="E503" s="90" t="s">
        <v>183</v>
      </c>
      <c r="F503" s="99" t="s">
        <v>2364</v>
      </c>
      <c r="G503" s="99" t="s">
        <v>2365</v>
      </c>
      <c r="H503" s="99">
        <v>33399372278</v>
      </c>
      <c r="I503" s="97" t="s">
        <v>2366</v>
      </c>
      <c r="J503" s="100" t="s">
        <v>12094</v>
      </c>
      <c r="K503" s="87"/>
      <c r="L503" s="87"/>
      <c r="M503" s="87"/>
      <c r="N503" s="92"/>
      <c r="O503" s="92"/>
      <c r="P503" s="87"/>
      <c r="Q503" s="87"/>
    </row>
    <row r="504" spans="1:17">
      <c r="A504" s="118" t="s">
        <v>2367</v>
      </c>
      <c r="B504" s="84" t="s">
        <v>2368</v>
      </c>
      <c r="C504" s="84" t="s">
        <v>35</v>
      </c>
      <c r="D504" s="84" t="s">
        <v>191</v>
      </c>
      <c r="E504" s="90" t="s">
        <v>191</v>
      </c>
      <c r="F504" s="85" t="s">
        <v>2369</v>
      </c>
      <c r="G504" s="85" t="s">
        <v>2370</v>
      </c>
      <c r="H504" s="85" t="s">
        <v>2371</v>
      </c>
      <c r="I504" s="84" t="s">
        <v>2372</v>
      </c>
      <c r="J504" s="83" t="s">
        <v>12074</v>
      </c>
      <c r="K504" s="87"/>
      <c r="L504" s="87"/>
      <c r="M504" s="87"/>
      <c r="N504" s="92"/>
      <c r="O504" s="92"/>
      <c r="P504" s="87"/>
      <c r="Q504" s="87"/>
    </row>
    <row r="505" spans="1:17">
      <c r="A505" s="118" t="s">
        <v>2373</v>
      </c>
      <c r="B505" s="84" t="s">
        <v>2374</v>
      </c>
      <c r="C505" s="84" t="s">
        <v>35</v>
      </c>
      <c r="D505" s="84" t="s">
        <v>191</v>
      </c>
      <c r="E505" s="90" t="s">
        <v>191</v>
      </c>
      <c r="F505" s="85" t="s">
        <v>2375</v>
      </c>
      <c r="G505" s="85" t="s">
        <v>2376</v>
      </c>
      <c r="H505" s="85" t="s">
        <v>2377</v>
      </c>
      <c r="I505" s="84" t="s">
        <v>1651</v>
      </c>
      <c r="J505" s="83" t="s">
        <v>12094</v>
      </c>
      <c r="K505" s="87"/>
      <c r="L505" s="87"/>
      <c r="M505" s="87"/>
      <c r="N505" s="92"/>
      <c r="O505" s="92"/>
      <c r="P505" s="87"/>
      <c r="Q505" s="87"/>
    </row>
    <row r="506" spans="1:17">
      <c r="A506" s="118" t="s">
        <v>2379</v>
      </c>
      <c r="B506" s="84" t="s">
        <v>2380</v>
      </c>
      <c r="C506" s="84" t="s">
        <v>35</v>
      </c>
      <c r="D506" s="84" t="s">
        <v>191</v>
      </c>
      <c r="E506" s="90" t="s">
        <v>191</v>
      </c>
      <c r="F506" s="85" t="s">
        <v>2381</v>
      </c>
      <c r="G506" s="85" t="s">
        <v>2382</v>
      </c>
      <c r="H506" s="85" t="s">
        <v>2383</v>
      </c>
      <c r="I506" s="84" t="s">
        <v>1757</v>
      </c>
      <c r="J506" s="83" t="s">
        <v>12119</v>
      </c>
      <c r="K506" s="87"/>
      <c r="L506" s="87"/>
      <c r="M506" s="87"/>
      <c r="N506" s="92"/>
      <c r="O506" s="92"/>
      <c r="P506" s="87"/>
      <c r="Q506" s="87"/>
    </row>
    <row r="507" spans="1:17">
      <c r="A507" s="118" t="s">
        <v>2384</v>
      </c>
      <c r="B507" s="84" t="s">
        <v>2385</v>
      </c>
      <c r="C507" s="84" t="s">
        <v>35</v>
      </c>
      <c r="D507" s="84" t="s">
        <v>191</v>
      </c>
      <c r="E507" s="90" t="s">
        <v>191</v>
      </c>
      <c r="F507" s="124" t="s">
        <v>2386</v>
      </c>
      <c r="G507" s="124" t="s">
        <v>2387</v>
      </c>
      <c r="H507" s="124" t="s">
        <v>2388</v>
      </c>
      <c r="I507" s="104" t="s">
        <v>2389</v>
      </c>
      <c r="J507" s="102" t="s">
        <v>12084</v>
      </c>
      <c r="K507" s="87"/>
      <c r="L507" s="87"/>
      <c r="M507" s="87"/>
      <c r="N507" s="92"/>
      <c r="O507" s="92"/>
      <c r="P507" s="87"/>
      <c r="Q507" s="87"/>
    </row>
    <row r="508" spans="1:17">
      <c r="A508" s="118" t="s">
        <v>2390</v>
      </c>
      <c r="B508" s="84" t="s">
        <v>2391</v>
      </c>
      <c r="C508" s="84" t="s">
        <v>35</v>
      </c>
      <c r="D508" s="84" t="s">
        <v>191</v>
      </c>
      <c r="E508" s="90" t="s">
        <v>191</v>
      </c>
      <c r="F508" s="85" t="s">
        <v>2392</v>
      </c>
      <c r="G508" s="85" t="s">
        <v>2393</v>
      </c>
      <c r="H508" s="85" t="s">
        <v>2394</v>
      </c>
      <c r="I508" s="84" t="s">
        <v>2395</v>
      </c>
      <c r="J508" s="83" t="s">
        <v>12084</v>
      </c>
      <c r="K508" s="87"/>
      <c r="L508" s="87"/>
      <c r="M508" s="87"/>
      <c r="N508" s="92"/>
      <c r="O508" s="92"/>
      <c r="P508" s="87"/>
      <c r="Q508" s="87"/>
    </row>
    <row r="509" spans="1:17">
      <c r="A509" s="84" t="s">
        <v>2396</v>
      </c>
      <c r="B509" s="84" t="s">
        <v>2397</v>
      </c>
      <c r="C509" s="84" t="s">
        <v>35</v>
      </c>
      <c r="D509" s="84" t="s">
        <v>191</v>
      </c>
      <c r="E509" s="151" t="s">
        <v>191</v>
      </c>
      <c r="F509" s="85" t="s">
        <v>210</v>
      </c>
      <c r="G509" s="85" t="s">
        <v>211</v>
      </c>
      <c r="H509" s="85" t="s">
        <v>212</v>
      </c>
      <c r="I509" s="84" t="s">
        <v>213</v>
      </c>
      <c r="J509" s="83" t="s">
        <v>12084</v>
      </c>
      <c r="K509" s="87"/>
      <c r="L509" s="87"/>
      <c r="M509" s="87"/>
      <c r="N509" s="92"/>
      <c r="O509" s="92"/>
      <c r="P509" s="87"/>
      <c r="Q509" s="87"/>
    </row>
    <row r="510" spans="1:17">
      <c r="A510" s="118" t="s">
        <v>2398</v>
      </c>
      <c r="B510" s="84" t="s">
        <v>2399</v>
      </c>
      <c r="C510" s="84" t="s">
        <v>35</v>
      </c>
      <c r="D510" s="84" t="s">
        <v>191</v>
      </c>
      <c r="E510" s="90" t="s">
        <v>191</v>
      </c>
      <c r="F510" s="85" t="s">
        <v>2400</v>
      </c>
      <c r="G510" s="85" t="s">
        <v>2401</v>
      </c>
      <c r="H510" s="85" t="s">
        <v>2402</v>
      </c>
      <c r="I510" s="84" t="s">
        <v>2403</v>
      </c>
      <c r="J510" s="83" t="s">
        <v>12084</v>
      </c>
      <c r="K510" s="87"/>
      <c r="L510" s="87"/>
      <c r="M510" s="87"/>
      <c r="N510" s="92"/>
      <c r="O510" s="92"/>
      <c r="P510" s="87"/>
      <c r="Q510" s="87"/>
    </row>
    <row r="511" spans="1:17">
      <c r="A511" s="181" t="s">
        <v>2404</v>
      </c>
      <c r="B511" s="4" t="s">
        <v>2405</v>
      </c>
      <c r="C511" s="4" t="s">
        <v>35</v>
      </c>
      <c r="D511" s="4" t="s">
        <v>191</v>
      </c>
      <c r="E511" s="6" t="s">
        <v>191</v>
      </c>
      <c r="F511" s="27" t="s">
        <v>2406</v>
      </c>
      <c r="G511" s="27" t="s">
        <v>2407</v>
      </c>
      <c r="H511" s="27" t="s">
        <v>2408</v>
      </c>
      <c r="I511" s="4" t="s">
        <v>23</v>
      </c>
      <c r="J511" s="12" t="s">
        <v>12094</v>
      </c>
      <c r="K511" s="39"/>
      <c r="L511" s="39"/>
      <c r="M511" s="39"/>
      <c r="N511" s="154"/>
      <c r="O511" s="154"/>
      <c r="P511" s="39"/>
      <c r="Q511" s="39"/>
    </row>
    <row r="512" spans="1:17">
      <c r="A512" s="84" t="s">
        <v>2409</v>
      </c>
      <c r="B512" s="84" t="s">
        <v>2410</v>
      </c>
      <c r="C512" s="84" t="s">
        <v>35</v>
      </c>
      <c r="D512" s="84" t="s">
        <v>191</v>
      </c>
      <c r="E512" s="90" t="s">
        <v>191</v>
      </c>
      <c r="F512" s="85" t="s">
        <v>2411</v>
      </c>
      <c r="G512" s="85" t="s">
        <v>2412</v>
      </c>
      <c r="H512" s="85" t="s">
        <v>2413</v>
      </c>
      <c r="I512" s="84" t="s">
        <v>2414</v>
      </c>
      <c r="J512" s="83" t="s">
        <v>12091</v>
      </c>
      <c r="K512" s="87"/>
      <c r="L512" s="87"/>
      <c r="M512" s="87"/>
      <c r="N512" s="92"/>
      <c r="O512" s="92"/>
      <c r="P512" s="87"/>
      <c r="Q512" s="87"/>
    </row>
    <row r="513" spans="1:17">
      <c r="A513" s="84" t="s">
        <v>2415</v>
      </c>
      <c r="B513" s="84" t="s">
        <v>2416</v>
      </c>
      <c r="C513" s="84" t="s">
        <v>35</v>
      </c>
      <c r="D513" s="84" t="s">
        <v>191</v>
      </c>
      <c r="E513" s="90" t="s">
        <v>191</v>
      </c>
      <c r="F513" s="124" t="s">
        <v>2417</v>
      </c>
      <c r="G513" s="124" t="s">
        <v>2418</v>
      </c>
      <c r="H513" s="124" t="s">
        <v>2419</v>
      </c>
      <c r="I513" s="102" t="s">
        <v>2420</v>
      </c>
      <c r="J513" s="102" t="s">
        <v>12074</v>
      </c>
      <c r="K513" s="87"/>
      <c r="L513" s="87"/>
      <c r="M513" s="87"/>
      <c r="N513" s="92"/>
      <c r="O513" s="92"/>
      <c r="P513" s="87"/>
      <c r="Q513" s="87"/>
    </row>
    <row r="514" spans="1:17">
      <c r="A514" s="4" t="s">
        <v>2421</v>
      </c>
      <c r="B514" s="4" t="s">
        <v>2422</v>
      </c>
      <c r="C514" s="4" t="s">
        <v>35</v>
      </c>
      <c r="D514" s="4" t="s">
        <v>191</v>
      </c>
      <c r="E514" s="6" t="s">
        <v>191</v>
      </c>
      <c r="F514" s="27" t="s">
        <v>215</v>
      </c>
      <c r="G514" s="27" t="s">
        <v>216</v>
      </c>
      <c r="H514" s="27" t="s">
        <v>217</v>
      </c>
      <c r="I514" s="12" t="s">
        <v>23</v>
      </c>
      <c r="J514" s="12" t="s">
        <v>12073</v>
      </c>
      <c r="K514" s="39"/>
      <c r="L514" s="39"/>
      <c r="M514" s="39"/>
      <c r="N514" s="154"/>
      <c r="O514" s="154"/>
      <c r="P514" s="39"/>
      <c r="Q514" s="39"/>
    </row>
    <row r="515" spans="1:17">
      <c r="A515" s="181" t="s">
        <v>2424</v>
      </c>
      <c r="B515" s="4" t="s">
        <v>2425</v>
      </c>
      <c r="C515" s="4" t="s">
        <v>35</v>
      </c>
      <c r="D515" s="4" t="s">
        <v>191</v>
      </c>
      <c r="E515" s="6" t="s">
        <v>191</v>
      </c>
      <c r="F515" s="27" t="s">
        <v>2426</v>
      </c>
      <c r="G515" s="27" t="s">
        <v>2427</v>
      </c>
      <c r="H515" s="27" t="s">
        <v>2428</v>
      </c>
      <c r="I515" s="12" t="s">
        <v>23</v>
      </c>
      <c r="J515" s="12" t="s">
        <v>12094</v>
      </c>
      <c r="K515" s="39"/>
      <c r="L515" s="39"/>
      <c r="M515" s="39"/>
      <c r="N515" s="154"/>
      <c r="O515" s="154"/>
      <c r="P515" s="39"/>
      <c r="Q515" s="39"/>
    </row>
    <row r="516" spans="1:17">
      <c r="A516" s="118" t="s">
        <v>2429</v>
      </c>
      <c r="B516" s="84" t="s">
        <v>2430</v>
      </c>
      <c r="C516" s="84" t="s">
        <v>35</v>
      </c>
      <c r="D516" s="84" t="s">
        <v>191</v>
      </c>
      <c r="E516" s="90" t="s">
        <v>191</v>
      </c>
      <c r="F516" s="85" t="s">
        <v>2431</v>
      </c>
      <c r="G516" s="85" t="s">
        <v>2432</v>
      </c>
      <c r="H516" s="85" t="s">
        <v>2433</v>
      </c>
      <c r="I516" s="83" t="s">
        <v>916</v>
      </c>
      <c r="J516" s="83" t="s">
        <v>12080</v>
      </c>
      <c r="K516" s="87"/>
      <c r="L516" s="87"/>
      <c r="M516" s="87"/>
      <c r="N516" s="92"/>
      <c r="O516" s="92"/>
      <c r="P516" s="87"/>
      <c r="Q516" s="87"/>
    </row>
    <row r="517" spans="1:17">
      <c r="A517" s="118" t="s">
        <v>2434</v>
      </c>
      <c r="B517" s="84" t="s">
        <v>2435</v>
      </c>
      <c r="C517" s="84" t="s">
        <v>35</v>
      </c>
      <c r="D517" s="84" t="s">
        <v>191</v>
      </c>
      <c r="E517" s="90" t="s">
        <v>191</v>
      </c>
      <c r="F517" s="85" t="s">
        <v>2436</v>
      </c>
      <c r="G517" s="85" t="s">
        <v>2437</v>
      </c>
      <c r="H517" s="85" t="s">
        <v>2438</v>
      </c>
      <c r="I517" s="83" t="s">
        <v>2439</v>
      </c>
      <c r="J517" s="83" t="s">
        <v>12080</v>
      </c>
      <c r="K517" s="87"/>
      <c r="L517" s="87"/>
      <c r="M517" s="87"/>
      <c r="N517" s="92"/>
      <c r="O517" s="92"/>
      <c r="P517" s="87"/>
      <c r="Q517" s="87"/>
    </row>
    <row r="518" spans="1:17" s="89" customFormat="1">
      <c r="A518" s="84" t="s">
        <v>2440</v>
      </c>
      <c r="B518" s="84" t="s">
        <v>2441</v>
      </c>
      <c r="C518" s="84" t="s">
        <v>35</v>
      </c>
      <c r="D518" s="84" t="s">
        <v>191</v>
      </c>
      <c r="E518" s="90" t="s">
        <v>191</v>
      </c>
      <c r="F518" s="85" t="s">
        <v>2442</v>
      </c>
      <c r="G518" s="85" t="s">
        <v>2443</v>
      </c>
      <c r="H518" s="85" t="s">
        <v>2444</v>
      </c>
      <c r="I518" s="83" t="s">
        <v>2213</v>
      </c>
      <c r="J518" s="83" t="s">
        <v>12074</v>
      </c>
      <c r="K518" s="87"/>
      <c r="L518" s="87"/>
      <c r="M518" s="87"/>
      <c r="N518" s="92"/>
      <c r="O518" s="92"/>
      <c r="P518" s="87"/>
      <c r="Q518" s="87"/>
    </row>
    <row r="519" spans="1:17">
      <c r="A519" s="118" t="s">
        <v>2445</v>
      </c>
      <c r="B519" s="84" t="s">
        <v>2446</v>
      </c>
      <c r="C519" s="84" t="s">
        <v>35</v>
      </c>
      <c r="D519" s="84" t="s">
        <v>191</v>
      </c>
      <c r="E519" s="90" t="s">
        <v>191</v>
      </c>
      <c r="F519" s="85" t="s">
        <v>220</v>
      </c>
      <c r="G519" s="85" t="s">
        <v>221</v>
      </c>
      <c r="H519" s="85" t="s">
        <v>222</v>
      </c>
      <c r="I519" s="83" t="s">
        <v>124</v>
      </c>
      <c r="J519" s="83" t="s">
        <v>12073</v>
      </c>
      <c r="K519" s="87"/>
      <c r="L519" s="87"/>
      <c r="M519" s="87"/>
      <c r="N519" s="92"/>
      <c r="O519" s="92"/>
      <c r="P519" s="87"/>
      <c r="Q519" s="87"/>
    </row>
    <row r="520" spans="1:17">
      <c r="A520" s="118" t="s">
        <v>2447</v>
      </c>
      <c r="B520" s="84" t="s">
        <v>2448</v>
      </c>
      <c r="C520" s="84" t="s">
        <v>35</v>
      </c>
      <c r="D520" s="84" t="s">
        <v>191</v>
      </c>
      <c r="E520" s="90" t="s">
        <v>191</v>
      </c>
      <c r="F520" s="85" t="s">
        <v>2449</v>
      </c>
      <c r="G520" s="85" t="s">
        <v>2450</v>
      </c>
      <c r="H520" s="98">
        <v>12065217446</v>
      </c>
      <c r="I520" s="83" t="s">
        <v>901</v>
      </c>
      <c r="J520" s="83" t="s">
        <v>12091</v>
      </c>
      <c r="K520" s="87"/>
      <c r="L520" s="87"/>
      <c r="M520" s="87"/>
      <c r="N520" s="92"/>
      <c r="O520" s="92"/>
      <c r="P520" s="87"/>
      <c r="Q520" s="87"/>
    </row>
    <row r="521" spans="1:17">
      <c r="A521" s="118" t="s">
        <v>2451</v>
      </c>
      <c r="B521" s="84" t="s">
        <v>2452</v>
      </c>
      <c r="C521" s="84" t="s">
        <v>35</v>
      </c>
      <c r="D521" s="84" t="s">
        <v>191</v>
      </c>
      <c r="E521" s="90" t="s">
        <v>191</v>
      </c>
      <c r="F521" s="85" t="s">
        <v>2453</v>
      </c>
      <c r="G521" s="85" t="s">
        <v>2454</v>
      </c>
      <c r="H521" s="138" t="s">
        <v>2455</v>
      </c>
      <c r="I521" s="83" t="s">
        <v>1393</v>
      </c>
      <c r="J521" s="83" t="s">
        <v>12084</v>
      </c>
      <c r="K521" s="87"/>
      <c r="L521" s="87"/>
      <c r="M521" s="87"/>
      <c r="N521" s="92"/>
      <c r="O521" s="92"/>
      <c r="P521" s="87"/>
      <c r="Q521" s="87"/>
    </row>
    <row r="522" spans="1:17">
      <c r="A522" s="118" t="s">
        <v>2456</v>
      </c>
      <c r="B522" s="84" t="s">
        <v>2457</v>
      </c>
      <c r="C522" s="84" t="s">
        <v>35</v>
      </c>
      <c r="D522" s="84" t="s">
        <v>191</v>
      </c>
      <c r="E522" s="90" t="s">
        <v>191</v>
      </c>
      <c r="F522" s="85" t="s">
        <v>2458</v>
      </c>
      <c r="G522" s="85" t="s">
        <v>2459</v>
      </c>
      <c r="H522" s="85" t="s">
        <v>2460</v>
      </c>
      <c r="I522" s="83" t="s">
        <v>2461</v>
      </c>
      <c r="J522" s="83" t="s">
        <v>12080</v>
      </c>
      <c r="K522" s="87"/>
      <c r="L522" s="87"/>
      <c r="M522" s="87"/>
      <c r="N522" s="92"/>
      <c r="O522" s="92"/>
      <c r="P522" s="87"/>
      <c r="Q522" s="87"/>
    </row>
    <row r="523" spans="1:17">
      <c r="A523" s="118" t="s">
        <v>2462</v>
      </c>
      <c r="B523" s="84" t="s">
        <v>2463</v>
      </c>
      <c r="C523" s="84" t="s">
        <v>35</v>
      </c>
      <c r="D523" s="84" t="s">
        <v>191</v>
      </c>
      <c r="E523" s="90" t="s">
        <v>191</v>
      </c>
      <c r="F523" s="85" t="s">
        <v>2464</v>
      </c>
      <c r="G523" s="85" t="s">
        <v>2465</v>
      </c>
      <c r="H523" s="85" t="s">
        <v>2466</v>
      </c>
      <c r="I523" s="83" t="s">
        <v>2467</v>
      </c>
      <c r="J523" s="83" t="s">
        <v>12080</v>
      </c>
      <c r="K523" s="87"/>
      <c r="L523" s="87"/>
      <c r="M523" s="87"/>
      <c r="N523" s="92"/>
      <c r="O523" s="92"/>
      <c r="P523" s="87"/>
      <c r="Q523" s="87"/>
    </row>
    <row r="524" spans="1:17" s="254" customFormat="1">
      <c r="A524" s="192" t="s">
        <v>2468</v>
      </c>
      <c r="B524" s="192" t="s">
        <v>2469</v>
      </c>
      <c r="C524" s="192" t="s">
        <v>35</v>
      </c>
      <c r="D524" s="192" t="s">
        <v>191</v>
      </c>
      <c r="E524" s="334" t="s">
        <v>191</v>
      </c>
      <c r="F524" s="250" t="s">
        <v>2470</v>
      </c>
      <c r="G524" s="250" t="s">
        <v>2471</v>
      </c>
      <c r="H524" s="250" t="s">
        <v>2472</v>
      </c>
      <c r="I524" s="251" t="s">
        <v>23</v>
      </c>
      <c r="J524" s="251" t="s">
        <v>12074</v>
      </c>
      <c r="K524" s="252"/>
      <c r="L524" s="252"/>
      <c r="M524" s="252"/>
      <c r="N524" s="253"/>
      <c r="O524" s="253"/>
      <c r="P524" s="252"/>
      <c r="Q524" s="252"/>
    </row>
    <row r="525" spans="1:17">
      <c r="A525" s="181" t="s">
        <v>2473</v>
      </c>
      <c r="B525" s="4" t="s">
        <v>2474</v>
      </c>
      <c r="C525" s="4" t="s">
        <v>35</v>
      </c>
      <c r="D525" s="4" t="s">
        <v>191</v>
      </c>
      <c r="E525" s="6" t="s">
        <v>191</v>
      </c>
      <c r="F525" s="27" t="s">
        <v>224</v>
      </c>
      <c r="G525" s="27" t="s">
        <v>225</v>
      </c>
      <c r="H525" s="27" t="s">
        <v>226</v>
      </c>
      <c r="I525" s="12" t="s">
        <v>23</v>
      </c>
      <c r="J525" s="12" t="s">
        <v>12073</v>
      </c>
      <c r="K525" s="39"/>
      <c r="L525" s="39"/>
      <c r="M525" s="39"/>
      <c r="N525" s="154"/>
      <c r="O525" s="154"/>
      <c r="P525" s="39"/>
      <c r="Q525" s="39"/>
    </row>
    <row r="526" spans="1:17">
      <c r="A526" s="118" t="s">
        <v>2475</v>
      </c>
      <c r="B526" s="84" t="s">
        <v>2476</v>
      </c>
      <c r="C526" s="84" t="s">
        <v>35</v>
      </c>
      <c r="D526" s="84" t="s">
        <v>228</v>
      </c>
      <c r="E526" s="90" t="s">
        <v>228</v>
      </c>
      <c r="F526" s="85" t="s">
        <v>229</v>
      </c>
      <c r="G526" s="85" t="s">
        <v>230</v>
      </c>
      <c r="H526" s="85" t="s">
        <v>231</v>
      </c>
      <c r="I526" s="83" t="s">
        <v>130</v>
      </c>
      <c r="J526" s="83" t="s">
        <v>12080</v>
      </c>
      <c r="K526" s="87"/>
      <c r="L526" s="87"/>
      <c r="M526" s="87"/>
      <c r="N526" s="92"/>
      <c r="O526" s="92"/>
      <c r="P526" s="87"/>
      <c r="Q526" s="87"/>
    </row>
    <row r="527" spans="1:17">
      <c r="A527" s="118" t="s">
        <v>2477</v>
      </c>
      <c r="B527" s="84" t="s">
        <v>2478</v>
      </c>
      <c r="C527" s="84" t="s">
        <v>35</v>
      </c>
      <c r="D527" s="84" t="s">
        <v>191</v>
      </c>
      <c r="E527" s="90" t="s">
        <v>191</v>
      </c>
      <c r="F527" s="85" t="s">
        <v>2479</v>
      </c>
      <c r="G527" s="85" t="s">
        <v>2480</v>
      </c>
      <c r="H527" s="85" t="s">
        <v>2481</v>
      </c>
      <c r="I527" s="83" t="s">
        <v>770</v>
      </c>
      <c r="J527" s="83" t="s">
        <v>12080</v>
      </c>
      <c r="K527" s="87"/>
      <c r="L527" s="87"/>
      <c r="M527" s="87"/>
      <c r="N527" s="92"/>
      <c r="O527" s="92"/>
      <c r="P527" s="87"/>
      <c r="Q527" s="87"/>
    </row>
    <row r="528" spans="1:17">
      <c r="A528" s="118" t="s">
        <v>2482</v>
      </c>
      <c r="B528" s="84" t="s">
        <v>2483</v>
      </c>
      <c r="C528" s="84" t="s">
        <v>35</v>
      </c>
      <c r="D528" s="84" t="s">
        <v>191</v>
      </c>
      <c r="E528" s="90" t="s">
        <v>191</v>
      </c>
      <c r="F528" s="85" t="s">
        <v>2484</v>
      </c>
      <c r="G528" s="85" t="s">
        <v>2485</v>
      </c>
      <c r="H528" s="85" t="s">
        <v>2486</v>
      </c>
      <c r="I528" s="83" t="s">
        <v>2487</v>
      </c>
      <c r="J528" s="83" t="s">
        <v>12080</v>
      </c>
      <c r="K528" s="87"/>
      <c r="L528" s="87"/>
      <c r="M528" s="87"/>
      <c r="N528" s="92"/>
      <c r="O528" s="92"/>
      <c r="P528" s="87"/>
      <c r="Q528" s="87"/>
    </row>
    <row r="529" spans="1:17">
      <c r="A529" s="4" t="s">
        <v>2488</v>
      </c>
      <c r="B529" s="4" t="s">
        <v>2489</v>
      </c>
      <c r="C529" s="4" t="s">
        <v>35</v>
      </c>
      <c r="D529" s="4" t="s">
        <v>191</v>
      </c>
      <c r="E529" s="6" t="s">
        <v>191</v>
      </c>
      <c r="F529" s="27" t="s">
        <v>2490</v>
      </c>
      <c r="G529" s="27" t="s">
        <v>2491</v>
      </c>
      <c r="H529" s="27" t="s">
        <v>2492</v>
      </c>
      <c r="I529" s="12" t="s">
        <v>23</v>
      </c>
      <c r="J529" s="12" t="s">
        <v>12080</v>
      </c>
      <c r="K529" s="39"/>
      <c r="L529" s="39"/>
      <c r="M529" s="39"/>
      <c r="N529" s="154"/>
      <c r="O529" s="154"/>
      <c r="P529" s="39"/>
      <c r="Q529" s="39"/>
    </row>
    <row r="530" spans="1:17">
      <c r="A530" s="181" t="s">
        <v>2493</v>
      </c>
      <c r="B530" s="4" t="s">
        <v>2494</v>
      </c>
      <c r="C530" s="4" t="s">
        <v>35</v>
      </c>
      <c r="D530" s="4" t="s">
        <v>191</v>
      </c>
      <c r="E530" s="6" t="s">
        <v>191</v>
      </c>
      <c r="F530" s="27" t="s">
        <v>2495</v>
      </c>
      <c r="G530" s="27" t="s">
        <v>2496</v>
      </c>
      <c r="H530" s="27" t="s">
        <v>2497</v>
      </c>
      <c r="I530" s="12" t="s">
        <v>23</v>
      </c>
      <c r="J530" s="12" t="s">
        <v>12080</v>
      </c>
      <c r="K530" s="39"/>
      <c r="L530" s="39"/>
      <c r="M530" s="39"/>
      <c r="N530" s="154"/>
      <c r="O530" s="154"/>
      <c r="P530" s="39"/>
      <c r="Q530" s="39"/>
    </row>
    <row r="531" spans="1:17">
      <c r="A531" s="4" t="s">
        <v>2498</v>
      </c>
      <c r="B531" s="4" t="s">
        <v>2499</v>
      </c>
      <c r="C531" s="4" t="s">
        <v>35</v>
      </c>
      <c r="D531" s="4" t="s">
        <v>191</v>
      </c>
      <c r="E531" s="6" t="s">
        <v>191</v>
      </c>
      <c r="F531" s="27" t="s">
        <v>233</v>
      </c>
      <c r="G531" s="27" t="s">
        <v>234</v>
      </c>
      <c r="H531" s="27" t="s">
        <v>235</v>
      </c>
      <c r="I531" s="12" t="s">
        <v>23</v>
      </c>
      <c r="J531" s="12" t="s">
        <v>12073</v>
      </c>
      <c r="K531" s="39"/>
      <c r="L531" s="39"/>
      <c r="M531" s="39"/>
      <c r="N531" s="154"/>
      <c r="O531" s="154"/>
      <c r="P531" s="39"/>
      <c r="Q531" s="39"/>
    </row>
    <row r="532" spans="1:17">
      <c r="A532" s="3" t="s">
        <v>2500</v>
      </c>
      <c r="C532" s="3" t="s">
        <v>35</v>
      </c>
      <c r="D532" s="3" t="s">
        <v>2501</v>
      </c>
      <c r="E532" s="2" t="s">
        <v>2501</v>
      </c>
      <c r="F532" s="25" t="s">
        <v>2502</v>
      </c>
      <c r="G532" s="25" t="s">
        <v>2503</v>
      </c>
      <c r="H532" s="25" t="s">
        <v>2504</v>
      </c>
      <c r="I532" s="11" t="s">
        <v>23</v>
      </c>
      <c r="J532" s="11" t="s">
        <v>12074</v>
      </c>
    </row>
    <row r="533" spans="1:17">
      <c r="A533" s="3" t="s">
        <v>2505</v>
      </c>
      <c r="C533" s="3" t="s">
        <v>35</v>
      </c>
      <c r="D533" s="3" t="s">
        <v>2501</v>
      </c>
      <c r="E533" s="2" t="s">
        <v>2501</v>
      </c>
      <c r="F533" s="25" t="s">
        <v>2506</v>
      </c>
      <c r="G533" s="25" t="s">
        <v>2507</v>
      </c>
      <c r="H533" s="25" t="s">
        <v>2508</v>
      </c>
      <c r="I533" s="11" t="s">
        <v>23</v>
      </c>
      <c r="J533" s="11" t="s">
        <v>12074</v>
      </c>
    </row>
    <row r="534" spans="1:17" s="254" customFormat="1">
      <c r="A534" s="192" t="s">
        <v>2509</v>
      </c>
      <c r="B534" s="192"/>
      <c r="C534" s="192" t="s">
        <v>35</v>
      </c>
      <c r="D534" s="192" t="s">
        <v>228</v>
      </c>
      <c r="E534" s="334" t="s">
        <v>228</v>
      </c>
      <c r="F534" s="250" t="s">
        <v>2510</v>
      </c>
      <c r="G534" s="250" t="s">
        <v>2511</v>
      </c>
      <c r="H534" s="250" t="s">
        <v>2512</v>
      </c>
      <c r="I534" s="251" t="s">
        <v>23</v>
      </c>
      <c r="J534" s="251" t="s">
        <v>12074</v>
      </c>
      <c r="K534" s="252"/>
      <c r="L534" s="252"/>
      <c r="M534" s="252"/>
      <c r="N534" s="253"/>
      <c r="O534" s="253"/>
      <c r="P534" s="252"/>
      <c r="Q534" s="252"/>
    </row>
    <row r="535" spans="1:17">
      <c r="A535" s="118" t="s">
        <v>2513</v>
      </c>
      <c r="B535" s="84" t="s">
        <v>2514</v>
      </c>
      <c r="C535" s="84" t="s">
        <v>35</v>
      </c>
      <c r="D535" s="84" t="s">
        <v>183</v>
      </c>
      <c r="E535" s="90" t="s">
        <v>183</v>
      </c>
      <c r="F535" s="85" t="s">
        <v>2515</v>
      </c>
      <c r="G535" s="85" t="s">
        <v>2516</v>
      </c>
      <c r="H535" s="85" t="s">
        <v>2517</v>
      </c>
      <c r="I535" s="83" t="s">
        <v>2518</v>
      </c>
      <c r="J535" s="83" t="s">
        <v>12080</v>
      </c>
      <c r="K535" s="87"/>
      <c r="L535" s="87" t="s">
        <v>12120</v>
      </c>
      <c r="M535" s="87"/>
      <c r="N535" s="92"/>
      <c r="O535" s="92"/>
      <c r="P535" s="87"/>
      <c r="Q535" s="87"/>
    </row>
    <row r="536" spans="1:17">
      <c r="A536" s="3" t="s">
        <v>2519</v>
      </c>
      <c r="B536" s="3" t="s">
        <v>2520</v>
      </c>
      <c r="C536" s="3" t="s">
        <v>35</v>
      </c>
      <c r="D536" s="3" t="s">
        <v>183</v>
      </c>
      <c r="E536" s="2" t="s">
        <v>183</v>
      </c>
      <c r="F536" s="25" t="s">
        <v>2521</v>
      </c>
      <c r="G536" s="25" t="s">
        <v>2522</v>
      </c>
      <c r="H536" s="25">
        <v>33234488678</v>
      </c>
      <c r="I536" s="11" t="s">
        <v>23</v>
      </c>
      <c r="J536" s="11" t="s">
        <v>12074</v>
      </c>
      <c r="L536" s="21" t="s">
        <v>12120</v>
      </c>
    </row>
    <row r="537" spans="1:17">
      <c r="A537" s="118" t="s">
        <v>2523</v>
      </c>
      <c r="B537" s="84" t="s">
        <v>2524</v>
      </c>
      <c r="C537" s="84" t="s">
        <v>35</v>
      </c>
      <c r="D537" s="84" t="s">
        <v>191</v>
      </c>
      <c r="E537" s="90" t="s">
        <v>191</v>
      </c>
      <c r="F537" s="85" t="s">
        <v>2525</v>
      </c>
      <c r="G537" s="85" t="s">
        <v>2526</v>
      </c>
      <c r="H537" s="85" t="s">
        <v>2527</v>
      </c>
      <c r="I537" s="83" t="s">
        <v>827</v>
      </c>
      <c r="J537" s="83" t="s">
        <v>12080</v>
      </c>
      <c r="K537" s="87"/>
      <c r="L537" s="87" t="s">
        <v>12120</v>
      </c>
      <c r="M537" s="87"/>
      <c r="N537" s="92"/>
      <c r="O537" s="92"/>
      <c r="P537" s="87"/>
      <c r="Q537" s="87"/>
    </row>
    <row r="538" spans="1:17">
      <c r="A538" s="118" t="s">
        <v>2528</v>
      </c>
      <c r="B538" s="84" t="s">
        <v>2529</v>
      </c>
      <c r="C538" s="84" t="s">
        <v>35</v>
      </c>
      <c r="D538" s="84" t="s">
        <v>191</v>
      </c>
      <c r="E538" s="90" t="s">
        <v>191</v>
      </c>
      <c r="F538" s="85" t="s">
        <v>2530</v>
      </c>
      <c r="G538" s="85" t="s">
        <v>2531</v>
      </c>
      <c r="H538" s="85" t="s">
        <v>2532</v>
      </c>
      <c r="I538" s="97" t="s">
        <v>2533</v>
      </c>
      <c r="J538" s="83" t="s">
        <v>12080</v>
      </c>
      <c r="K538" s="87"/>
      <c r="L538" s="87" t="s">
        <v>12120</v>
      </c>
      <c r="M538" s="87"/>
      <c r="N538" s="92"/>
      <c r="O538" s="92"/>
      <c r="P538" s="87"/>
      <c r="Q538" s="87"/>
    </row>
    <row r="539" spans="1:17">
      <c r="A539" s="3" t="s">
        <v>2534</v>
      </c>
      <c r="C539" s="3" t="s">
        <v>35</v>
      </c>
      <c r="D539" s="3" t="s">
        <v>191</v>
      </c>
      <c r="E539" s="2" t="s">
        <v>191</v>
      </c>
      <c r="F539" s="25" t="s">
        <v>2535</v>
      </c>
      <c r="G539" s="25" t="s">
        <v>2536</v>
      </c>
      <c r="H539" s="25" t="s">
        <v>2537</v>
      </c>
      <c r="I539" s="11" t="s">
        <v>23</v>
      </c>
      <c r="J539" s="11" t="s">
        <v>12074</v>
      </c>
      <c r="L539" s="21" t="s">
        <v>12120</v>
      </c>
    </row>
    <row r="540" spans="1:17">
      <c r="A540" s="84" t="s">
        <v>2538</v>
      </c>
      <c r="B540" s="84" t="s">
        <v>2539</v>
      </c>
      <c r="C540" s="84" t="s">
        <v>35</v>
      </c>
      <c r="D540" s="84" t="s">
        <v>183</v>
      </c>
      <c r="E540" s="90" t="s">
        <v>183</v>
      </c>
      <c r="F540" s="85" t="s">
        <v>2540</v>
      </c>
      <c r="G540" s="85" t="s">
        <v>2541</v>
      </c>
      <c r="H540" s="85" t="s">
        <v>2542</v>
      </c>
      <c r="I540" s="83" t="s">
        <v>23</v>
      </c>
      <c r="J540" s="83" t="s">
        <v>12074</v>
      </c>
      <c r="K540" s="87"/>
      <c r="L540" s="87" t="s">
        <v>12120</v>
      </c>
      <c r="M540" s="87"/>
      <c r="N540" s="92"/>
      <c r="O540" s="92"/>
      <c r="P540" s="87"/>
      <c r="Q540" s="87"/>
    </row>
    <row r="541" spans="1:17">
      <c r="A541" s="162" t="s">
        <v>2543</v>
      </c>
      <c r="B541" s="162" t="s">
        <v>2544</v>
      </c>
      <c r="C541" s="162" t="s">
        <v>35</v>
      </c>
      <c r="D541" s="162" t="s">
        <v>183</v>
      </c>
      <c r="E541" s="167" t="s">
        <v>183</v>
      </c>
      <c r="F541" s="164" t="s">
        <v>2545</v>
      </c>
      <c r="G541" s="164" t="s">
        <v>2546</v>
      </c>
      <c r="H541" s="164" t="s">
        <v>2547</v>
      </c>
      <c r="I541" s="163" t="s">
        <v>2548</v>
      </c>
      <c r="J541" s="163" t="s">
        <v>12074</v>
      </c>
      <c r="K541" s="159"/>
      <c r="L541" s="159" t="s">
        <v>12120</v>
      </c>
      <c r="M541" s="159"/>
      <c r="N541" s="173"/>
      <c r="O541" s="173"/>
      <c r="P541" s="159"/>
      <c r="Q541" s="159"/>
    </row>
    <row r="542" spans="1:17">
      <c r="A542" s="3" t="s">
        <v>2549</v>
      </c>
      <c r="B542" s="3" t="s">
        <v>2550</v>
      </c>
      <c r="C542" s="3" t="s">
        <v>35</v>
      </c>
      <c r="D542" s="3" t="s">
        <v>183</v>
      </c>
      <c r="E542" s="2" t="s">
        <v>183</v>
      </c>
      <c r="F542" s="25" t="s">
        <v>2551</v>
      </c>
      <c r="G542" s="25" t="s">
        <v>2552</v>
      </c>
      <c r="H542" s="25" t="s">
        <v>2553</v>
      </c>
      <c r="I542" s="11" t="s">
        <v>23</v>
      </c>
      <c r="J542" s="11" t="s">
        <v>12074</v>
      </c>
      <c r="L542" s="21" t="s">
        <v>12120</v>
      </c>
    </row>
    <row r="543" spans="1:17">
      <c r="A543" s="118" t="s">
        <v>2554</v>
      </c>
      <c r="B543" s="84" t="s">
        <v>2555</v>
      </c>
      <c r="C543" s="84" t="s">
        <v>35</v>
      </c>
      <c r="D543" s="84" t="s">
        <v>183</v>
      </c>
      <c r="E543" s="90" t="s">
        <v>183</v>
      </c>
      <c r="F543" s="85" t="s">
        <v>2556</v>
      </c>
      <c r="G543" s="85" t="s">
        <v>2557</v>
      </c>
      <c r="H543" s="85" t="s">
        <v>2558</v>
      </c>
      <c r="I543" s="83" t="s">
        <v>1112</v>
      </c>
      <c r="J543" s="83" t="s">
        <v>12074</v>
      </c>
      <c r="K543" s="87"/>
      <c r="L543" s="87" t="s">
        <v>12120</v>
      </c>
      <c r="M543" s="87"/>
      <c r="N543" s="92"/>
      <c r="O543" s="92"/>
      <c r="P543" s="87"/>
      <c r="Q543" s="87"/>
    </row>
    <row r="544" spans="1:17">
      <c r="A544" s="118" t="s">
        <v>2559</v>
      </c>
      <c r="B544" s="84" t="s">
        <v>2560</v>
      </c>
      <c r="C544" s="84" t="s">
        <v>35</v>
      </c>
      <c r="D544" s="84" t="s">
        <v>183</v>
      </c>
      <c r="E544" s="90" t="s">
        <v>183</v>
      </c>
      <c r="F544" s="85" t="s">
        <v>2561</v>
      </c>
      <c r="G544" s="85" t="s">
        <v>2562</v>
      </c>
      <c r="H544" s="85" t="s">
        <v>2563</v>
      </c>
      <c r="I544" s="83" t="s">
        <v>2564</v>
      </c>
      <c r="J544" s="83" t="s">
        <v>12074</v>
      </c>
      <c r="K544" s="87"/>
      <c r="L544" s="87" t="s">
        <v>12120</v>
      </c>
      <c r="M544" s="87"/>
      <c r="N544" s="92"/>
      <c r="O544" s="92"/>
      <c r="P544" s="87"/>
      <c r="Q544" s="87"/>
    </row>
    <row r="545" spans="1:17">
      <c r="A545" s="118" t="s">
        <v>2565</v>
      </c>
      <c r="B545" s="84" t="s">
        <v>2566</v>
      </c>
      <c r="C545" s="84" t="s">
        <v>35</v>
      </c>
      <c r="D545" s="84" t="s">
        <v>183</v>
      </c>
      <c r="E545" s="151" t="s">
        <v>183</v>
      </c>
      <c r="F545" s="85" t="s">
        <v>2567</v>
      </c>
      <c r="G545" s="85" t="s">
        <v>2568</v>
      </c>
      <c r="H545" s="85" t="s">
        <v>2569</v>
      </c>
      <c r="I545" s="83" t="s">
        <v>2570</v>
      </c>
      <c r="J545" s="83" t="s">
        <v>12074</v>
      </c>
      <c r="K545" s="87"/>
      <c r="L545" s="87" t="s">
        <v>12120</v>
      </c>
      <c r="M545" s="87"/>
      <c r="N545" s="92"/>
      <c r="O545" s="92"/>
      <c r="P545" s="87"/>
      <c r="Q545" s="87"/>
    </row>
    <row r="546" spans="1:17">
      <c r="A546" s="118" t="s">
        <v>2571</v>
      </c>
      <c r="B546" s="84" t="s">
        <v>2572</v>
      </c>
      <c r="C546" s="84" t="s">
        <v>35</v>
      </c>
      <c r="D546" s="84" t="s">
        <v>183</v>
      </c>
      <c r="E546" s="90" t="s">
        <v>183</v>
      </c>
      <c r="F546" s="85" t="s">
        <v>2573</v>
      </c>
      <c r="G546" s="85" t="s">
        <v>2574</v>
      </c>
      <c r="H546" s="85" t="s">
        <v>2575</v>
      </c>
      <c r="I546" s="83" t="s">
        <v>2576</v>
      </c>
      <c r="J546" s="83" t="s">
        <v>12074</v>
      </c>
      <c r="K546" s="87"/>
      <c r="L546" s="87" t="s">
        <v>12120</v>
      </c>
      <c r="M546" s="87"/>
      <c r="N546" s="92"/>
      <c r="O546" s="92"/>
      <c r="P546" s="87"/>
      <c r="Q546" s="87"/>
    </row>
    <row r="547" spans="1:17">
      <c r="A547" s="84" t="s">
        <v>2577</v>
      </c>
      <c r="B547" s="84" t="s">
        <v>2578</v>
      </c>
      <c r="C547" s="84" t="s">
        <v>35</v>
      </c>
      <c r="D547" s="84" t="s">
        <v>183</v>
      </c>
      <c r="E547" s="90" t="s">
        <v>183</v>
      </c>
      <c r="F547" s="85" t="s">
        <v>2579</v>
      </c>
      <c r="G547" s="85" t="s">
        <v>2580</v>
      </c>
      <c r="H547" s="85" t="s">
        <v>2581</v>
      </c>
      <c r="I547" s="83" t="s">
        <v>552</v>
      </c>
      <c r="J547" s="83" t="s">
        <v>12074</v>
      </c>
      <c r="K547" s="87"/>
      <c r="L547" s="87" t="s">
        <v>12120</v>
      </c>
      <c r="M547" s="87"/>
      <c r="N547" s="92"/>
      <c r="O547" s="92"/>
      <c r="P547" s="87"/>
      <c r="Q547" s="87"/>
    </row>
    <row r="548" spans="1:17">
      <c r="A548" s="118" t="s">
        <v>2582</v>
      </c>
      <c r="B548" s="84" t="s">
        <v>2583</v>
      </c>
      <c r="C548" s="84" t="s">
        <v>35</v>
      </c>
      <c r="D548" s="84" t="s">
        <v>183</v>
      </c>
      <c r="E548" s="151" t="s">
        <v>183</v>
      </c>
      <c r="F548" s="85" t="s">
        <v>2584</v>
      </c>
      <c r="G548" s="85" t="s">
        <v>2585</v>
      </c>
      <c r="H548" s="85" t="s">
        <v>2586</v>
      </c>
      <c r="I548" s="83" t="s">
        <v>1029</v>
      </c>
      <c r="J548" s="83" t="s">
        <v>12074</v>
      </c>
      <c r="K548" s="87"/>
      <c r="L548" s="87" t="s">
        <v>12120</v>
      </c>
      <c r="M548" s="87"/>
      <c r="N548" s="92"/>
      <c r="O548" s="92"/>
      <c r="P548" s="87"/>
      <c r="Q548" s="87"/>
    </row>
    <row r="549" spans="1:17">
      <c r="A549" s="181" t="s">
        <v>2587</v>
      </c>
      <c r="B549" s="4" t="s">
        <v>2588</v>
      </c>
      <c r="C549" s="4" t="s">
        <v>35</v>
      </c>
      <c r="D549" s="4" t="s">
        <v>183</v>
      </c>
      <c r="E549" s="6" t="s">
        <v>183</v>
      </c>
      <c r="F549" s="27" t="s">
        <v>2589</v>
      </c>
      <c r="G549" s="27" t="s">
        <v>2590</v>
      </c>
      <c r="H549" s="27" t="s">
        <v>2591</v>
      </c>
      <c r="I549" s="12" t="s">
        <v>23</v>
      </c>
      <c r="J549" s="12" t="s">
        <v>802</v>
      </c>
      <c r="K549" s="39"/>
      <c r="L549" s="39" t="s">
        <v>12120</v>
      </c>
      <c r="M549" s="39"/>
      <c r="N549" s="154"/>
      <c r="O549" s="154"/>
      <c r="P549" s="39"/>
      <c r="Q549" s="39"/>
    </row>
    <row r="550" spans="1:17">
      <c r="A550" s="181" t="s">
        <v>2592</v>
      </c>
      <c r="B550" s="4" t="s">
        <v>2593</v>
      </c>
      <c r="C550" s="4" t="s">
        <v>35</v>
      </c>
      <c r="D550" s="4" t="s">
        <v>183</v>
      </c>
      <c r="E550" s="6" t="s">
        <v>183</v>
      </c>
      <c r="F550" s="27" t="s">
        <v>2594</v>
      </c>
      <c r="G550" s="27" t="s">
        <v>2595</v>
      </c>
      <c r="H550" s="27" t="s">
        <v>2596</v>
      </c>
      <c r="I550" s="12" t="s">
        <v>23</v>
      </c>
      <c r="J550" s="12" t="s">
        <v>12074</v>
      </c>
      <c r="K550" s="39"/>
      <c r="L550" s="39" t="s">
        <v>12120</v>
      </c>
      <c r="M550" s="39"/>
      <c r="N550" s="154"/>
      <c r="O550" s="154"/>
      <c r="P550" s="39"/>
      <c r="Q550" s="39"/>
    </row>
    <row r="551" spans="1:17">
      <c r="A551" s="84" t="s">
        <v>2597</v>
      </c>
      <c r="B551" s="84" t="s">
        <v>2598</v>
      </c>
      <c r="C551" s="84" t="s">
        <v>35</v>
      </c>
      <c r="D551" s="84" t="s">
        <v>183</v>
      </c>
      <c r="E551" s="151" t="s">
        <v>183</v>
      </c>
      <c r="F551" s="85" t="s">
        <v>2599</v>
      </c>
      <c r="G551" s="85" t="s">
        <v>2600</v>
      </c>
      <c r="H551" s="98">
        <v>20427352995</v>
      </c>
      <c r="I551" s="83" t="s">
        <v>2601</v>
      </c>
      <c r="J551" s="83" t="s">
        <v>12121</v>
      </c>
      <c r="K551" s="87"/>
      <c r="L551" s="87" t="s">
        <v>12120</v>
      </c>
      <c r="M551" s="87"/>
      <c r="N551" s="92"/>
      <c r="O551" s="92"/>
      <c r="P551" s="87"/>
      <c r="Q551" s="87"/>
    </row>
    <row r="552" spans="1:17">
      <c r="A552" s="118" t="s">
        <v>2602</v>
      </c>
      <c r="B552" s="84" t="s">
        <v>2603</v>
      </c>
      <c r="C552" s="84" t="s">
        <v>35</v>
      </c>
      <c r="D552" s="84" t="s">
        <v>183</v>
      </c>
      <c r="E552" s="90" t="s">
        <v>183</v>
      </c>
      <c r="F552" s="85" t="s">
        <v>2604</v>
      </c>
      <c r="G552" s="85" t="s">
        <v>2605</v>
      </c>
      <c r="H552" s="138" t="s">
        <v>2606</v>
      </c>
      <c r="I552" s="84" t="s">
        <v>876</v>
      </c>
      <c r="J552" s="83" t="s">
        <v>802</v>
      </c>
      <c r="K552" s="87"/>
      <c r="L552" s="87" t="s">
        <v>12120</v>
      </c>
      <c r="M552" s="87"/>
      <c r="N552" s="92"/>
      <c r="O552" s="92"/>
      <c r="P552" s="87"/>
      <c r="Q552" s="87"/>
    </row>
    <row r="553" spans="1:17">
      <c r="A553" s="118" t="s">
        <v>2607</v>
      </c>
      <c r="B553" s="84" t="s">
        <v>2608</v>
      </c>
      <c r="C553" s="84" t="s">
        <v>35</v>
      </c>
      <c r="D553" s="84" t="s">
        <v>183</v>
      </c>
      <c r="E553" s="90" t="s">
        <v>183</v>
      </c>
      <c r="F553" s="85" t="s">
        <v>2609</v>
      </c>
      <c r="G553" s="85" t="s">
        <v>2610</v>
      </c>
      <c r="H553" s="85" t="s">
        <v>2611</v>
      </c>
      <c r="I553" s="83" t="s">
        <v>2389</v>
      </c>
      <c r="J553" s="83" t="s">
        <v>802</v>
      </c>
      <c r="K553" s="87"/>
      <c r="L553" s="87" t="s">
        <v>12120</v>
      </c>
      <c r="M553" s="87"/>
      <c r="N553" s="92"/>
      <c r="O553" s="92"/>
      <c r="P553" s="87"/>
      <c r="Q553" s="87"/>
    </row>
    <row r="554" spans="1:17" s="89" customFormat="1">
      <c r="A554" s="118" t="s">
        <v>2612</v>
      </c>
      <c r="B554" s="84" t="s">
        <v>2613</v>
      </c>
      <c r="C554" s="84" t="s">
        <v>35</v>
      </c>
      <c r="D554" s="84" t="s">
        <v>183</v>
      </c>
      <c r="E554" s="90" t="s">
        <v>183</v>
      </c>
      <c r="F554" s="85" t="s">
        <v>2614</v>
      </c>
      <c r="G554" s="85" t="s">
        <v>2615</v>
      </c>
      <c r="H554" s="85" t="s">
        <v>2616</v>
      </c>
      <c r="I554" s="83" t="s">
        <v>4276</v>
      </c>
      <c r="J554" s="83" t="s">
        <v>12080</v>
      </c>
      <c r="K554" s="87"/>
      <c r="L554" s="87" t="s">
        <v>12120</v>
      </c>
      <c r="M554" s="87"/>
      <c r="N554" s="92"/>
      <c r="O554" s="92"/>
      <c r="P554" s="87"/>
      <c r="Q554" s="87"/>
    </row>
    <row r="555" spans="1:17">
      <c r="A555" s="118" t="s">
        <v>2618</v>
      </c>
      <c r="B555" s="84" t="s">
        <v>2619</v>
      </c>
      <c r="C555" s="84" t="s">
        <v>35</v>
      </c>
      <c r="D555" s="84" t="s">
        <v>183</v>
      </c>
      <c r="E555" s="90" t="s">
        <v>183</v>
      </c>
      <c r="F555" s="85" t="s">
        <v>2620</v>
      </c>
      <c r="G555" s="85" t="s">
        <v>2621</v>
      </c>
      <c r="H555" s="85" t="s">
        <v>2622</v>
      </c>
      <c r="I555" s="83" t="s">
        <v>1147</v>
      </c>
      <c r="J555" s="83" t="s">
        <v>12074</v>
      </c>
      <c r="K555" s="87"/>
      <c r="L555" s="87" t="s">
        <v>12120</v>
      </c>
      <c r="M555" s="87"/>
      <c r="N555" s="92"/>
      <c r="O555" s="92"/>
      <c r="P555" s="87"/>
      <c r="Q555" s="87"/>
    </row>
    <row r="556" spans="1:17">
      <c r="A556" s="118" t="s">
        <v>2623</v>
      </c>
      <c r="B556" s="84" t="s">
        <v>2624</v>
      </c>
      <c r="C556" s="84" t="s">
        <v>35</v>
      </c>
      <c r="D556" s="84" t="s">
        <v>183</v>
      </c>
      <c r="E556" s="90" t="s">
        <v>183</v>
      </c>
      <c r="F556" s="85" t="s">
        <v>2625</v>
      </c>
      <c r="G556" s="85" t="s">
        <v>2626</v>
      </c>
      <c r="H556" s="85" t="s">
        <v>2627</v>
      </c>
      <c r="I556" s="83" t="s">
        <v>997</v>
      </c>
      <c r="J556" s="83" t="s">
        <v>12074</v>
      </c>
      <c r="K556" s="87"/>
      <c r="L556" s="87" t="s">
        <v>12120</v>
      </c>
      <c r="M556" s="87"/>
      <c r="N556" s="92"/>
      <c r="O556" s="92"/>
      <c r="P556" s="87"/>
      <c r="Q556" s="87"/>
    </row>
    <row r="557" spans="1:17">
      <c r="A557" s="118" t="s">
        <v>2628</v>
      </c>
      <c r="B557" s="84" t="s">
        <v>2629</v>
      </c>
      <c r="C557" s="84" t="s">
        <v>35</v>
      </c>
      <c r="D557" s="84" t="s">
        <v>183</v>
      </c>
      <c r="E557" s="151" t="s">
        <v>183</v>
      </c>
      <c r="F557" s="85" t="s">
        <v>2630</v>
      </c>
      <c r="G557" s="85" t="s">
        <v>2631</v>
      </c>
      <c r="H557" s="85" t="s">
        <v>2632</v>
      </c>
      <c r="I557" s="216" t="s">
        <v>2633</v>
      </c>
      <c r="J557" s="83" t="s">
        <v>12074</v>
      </c>
      <c r="K557" s="87"/>
      <c r="L557" s="87" t="s">
        <v>12120</v>
      </c>
      <c r="M557" s="87"/>
      <c r="N557" s="92"/>
      <c r="O557" s="92"/>
      <c r="P557" s="87"/>
      <c r="Q557" s="87"/>
    </row>
    <row r="558" spans="1:17">
      <c r="A558" s="118" t="s">
        <v>2634</v>
      </c>
      <c r="B558" s="84" t="s">
        <v>2635</v>
      </c>
      <c r="C558" s="84" t="s">
        <v>35</v>
      </c>
      <c r="D558" s="84" t="s">
        <v>183</v>
      </c>
      <c r="E558" s="90" t="s">
        <v>183</v>
      </c>
      <c r="F558" s="85" t="s">
        <v>2636</v>
      </c>
      <c r="G558" s="85" t="s">
        <v>2637</v>
      </c>
      <c r="H558" s="85" t="s">
        <v>2638</v>
      </c>
      <c r="I558" s="83" t="s">
        <v>1176</v>
      </c>
      <c r="J558" s="83" t="s">
        <v>12080</v>
      </c>
      <c r="K558" s="87"/>
      <c r="L558" s="87" t="s">
        <v>12120</v>
      </c>
      <c r="M558" s="87"/>
      <c r="N558" s="92"/>
      <c r="O558" s="92"/>
      <c r="P558" s="87"/>
      <c r="Q558" s="87"/>
    </row>
    <row r="559" spans="1:17">
      <c r="A559" s="84" t="s">
        <v>2639</v>
      </c>
      <c r="B559" s="84" t="s">
        <v>2640</v>
      </c>
      <c r="C559" s="84" t="s">
        <v>35</v>
      </c>
      <c r="D559" s="84" t="s">
        <v>183</v>
      </c>
      <c r="E559" s="90" t="s">
        <v>183</v>
      </c>
      <c r="F559" s="85" t="s">
        <v>2641</v>
      </c>
      <c r="G559" s="85" t="s">
        <v>2642</v>
      </c>
      <c r="H559" s="85" t="s">
        <v>2643</v>
      </c>
      <c r="I559" s="83" t="s">
        <v>1072</v>
      </c>
      <c r="J559" s="83" t="s">
        <v>12074</v>
      </c>
      <c r="K559" s="87"/>
      <c r="L559" s="87" t="s">
        <v>12120</v>
      </c>
      <c r="M559" s="87"/>
      <c r="N559" s="92"/>
      <c r="O559" s="92"/>
      <c r="P559" s="87"/>
      <c r="Q559" s="87"/>
    </row>
    <row r="560" spans="1:17">
      <c r="A560" s="118" t="s">
        <v>2644</v>
      </c>
      <c r="B560" s="84" t="s">
        <v>2645</v>
      </c>
      <c r="C560" s="84" t="s">
        <v>35</v>
      </c>
      <c r="D560" s="84" t="s">
        <v>183</v>
      </c>
      <c r="E560" s="90" t="s">
        <v>183</v>
      </c>
      <c r="F560" s="85" t="s">
        <v>2646</v>
      </c>
      <c r="G560" s="85" t="s">
        <v>2647</v>
      </c>
      <c r="H560" s="85" t="s">
        <v>2648</v>
      </c>
      <c r="I560" s="83" t="s">
        <v>2028</v>
      </c>
      <c r="J560" s="83" t="s">
        <v>12074</v>
      </c>
      <c r="K560" s="87"/>
      <c r="L560" s="87" t="s">
        <v>12120</v>
      </c>
      <c r="M560" s="87"/>
      <c r="N560" s="92"/>
      <c r="O560" s="92"/>
      <c r="P560" s="87"/>
      <c r="Q560" s="87"/>
    </row>
    <row r="561" spans="1:17">
      <c r="A561" s="118" t="s">
        <v>2649</v>
      </c>
      <c r="B561" s="84" t="s">
        <v>2650</v>
      </c>
      <c r="C561" s="84" t="s">
        <v>35</v>
      </c>
      <c r="D561" s="84" t="s">
        <v>183</v>
      </c>
      <c r="E561" s="90" t="s">
        <v>183</v>
      </c>
      <c r="F561" s="85" t="s">
        <v>2651</v>
      </c>
      <c r="G561" s="85" t="s">
        <v>2652</v>
      </c>
      <c r="H561" s="85" t="s">
        <v>2653</v>
      </c>
      <c r="I561" s="83" t="s">
        <v>2045</v>
      </c>
      <c r="J561" s="83" t="s">
        <v>12074</v>
      </c>
      <c r="K561" s="87"/>
      <c r="L561" s="87" t="s">
        <v>12120</v>
      </c>
      <c r="M561" s="87"/>
      <c r="N561" s="92"/>
      <c r="O561" s="92"/>
      <c r="P561" s="87"/>
      <c r="Q561" s="87"/>
    </row>
    <row r="562" spans="1:17">
      <c r="A562" s="118" t="s">
        <v>2654</v>
      </c>
      <c r="B562" s="84" t="s">
        <v>2655</v>
      </c>
      <c r="C562" s="84" t="s">
        <v>35</v>
      </c>
      <c r="D562" s="84" t="s">
        <v>183</v>
      </c>
      <c r="E562" s="90" t="s">
        <v>183</v>
      </c>
      <c r="F562" s="85" t="s">
        <v>2656</v>
      </c>
      <c r="G562" s="85" t="s">
        <v>2657</v>
      </c>
      <c r="H562" s="85" t="s">
        <v>2658</v>
      </c>
      <c r="I562" s="83" t="s">
        <v>2659</v>
      </c>
      <c r="J562" s="83" t="s">
        <v>12074</v>
      </c>
      <c r="K562" s="87"/>
      <c r="L562" s="87" t="s">
        <v>12120</v>
      </c>
      <c r="M562" s="87"/>
      <c r="N562" s="92"/>
      <c r="O562" s="92"/>
      <c r="P562" s="87"/>
      <c r="Q562" s="87"/>
    </row>
    <row r="563" spans="1:17">
      <c r="A563" s="118" t="s">
        <v>2660</v>
      </c>
      <c r="B563" s="84" t="s">
        <v>2661</v>
      </c>
      <c r="C563" s="84" t="s">
        <v>35</v>
      </c>
      <c r="D563" s="84" t="s">
        <v>183</v>
      </c>
      <c r="E563" s="90" t="s">
        <v>183</v>
      </c>
      <c r="F563" s="85" t="s">
        <v>2662</v>
      </c>
      <c r="G563" s="85" t="s">
        <v>2663</v>
      </c>
      <c r="H563" s="98">
        <v>16194720675</v>
      </c>
      <c r="I563" s="83" t="s">
        <v>924</v>
      </c>
      <c r="J563" s="83" t="s">
        <v>12074</v>
      </c>
      <c r="K563" s="87"/>
      <c r="L563" s="87" t="s">
        <v>12120</v>
      </c>
      <c r="M563" s="87"/>
      <c r="N563" s="92"/>
      <c r="O563" s="92"/>
      <c r="P563" s="87"/>
      <c r="Q563" s="87"/>
    </row>
    <row r="564" spans="1:17">
      <c r="A564" s="84" t="s">
        <v>2664</v>
      </c>
      <c r="B564" s="84" t="s">
        <v>2665</v>
      </c>
      <c r="C564" s="84" t="s">
        <v>35</v>
      </c>
      <c r="D564" s="84" t="s">
        <v>183</v>
      </c>
      <c r="E564" s="90" t="s">
        <v>183</v>
      </c>
      <c r="F564" s="85" t="s">
        <v>2666</v>
      </c>
      <c r="G564" s="85" t="s">
        <v>2667</v>
      </c>
      <c r="H564" s="138" t="s">
        <v>2668</v>
      </c>
      <c r="I564" s="83" t="s">
        <v>2669</v>
      </c>
      <c r="J564" s="83" t="s">
        <v>12074</v>
      </c>
      <c r="K564" s="87"/>
      <c r="L564" s="87" t="s">
        <v>12120</v>
      </c>
      <c r="M564" s="87"/>
      <c r="N564" s="92"/>
      <c r="O564" s="92"/>
      <c r="P564" s="87"/>
      <c r="Q564" s="87"/>
    </row>
    <row r="565" spans="1:17">
      <c r="A565" s="118" t="s">
        <v>2670</v>
      </c>
      <c r="B565" s="84" t="s">
        <v>2671</v>
      </c>
      <c r="C565" s="84" t="s">
        <v>35</v>
      </c>
      <c r="D565" s="84" t="s">
        <v>183</v>
      </c>
      <c r="E565" s="90" t="s">
        <v>183</v>
      </c>
      <c r="F565" s="85" t="s">
        <v>2672</v>
      </c>
      <c r="G565" s="85" t="s">
        <v>2673</v>
      </c>
      <c r="H565" s="85" t="s">
        <v>2674</v>
      </c>
      <c r="I565" s="83" t="s">
        <v>2675</v>
      </c>
      <c r="J565" s="83" t="s">
        <v>12074</v>
      </c>
      <c r="K565" s="87"/>
      <c r="L565" s="87" t="s">
        <v>12120</v>
      </c>
      <c r="M565" s="87"/>
      <c r="N565" s="92"/>
      <c r="O565" s="92"/>
      <c r="P565" s="87"/>
      <c r="Q565" s="87"/>
    </row>
    <row r="566" spans="1:17">
      <c r="A566" s="118" t="s">
        <v>2676</v>
      </c>
      <c r="B566" s="84" t="s">
        <v>2677</v>
      </c>
      <c r="C566" s="84" t="s">
        <v>35</v>
      </c>
      <c r="D566" s="84" t="s">
        <v>183</v>
      </c>
      <c r="E566" s="90" t="s">
        <v>183</v>
      </c>
      <c r="F566" s="85" t="s">
        <v>2678</v>
      </c>
      <c r="G566" s="85" t="s">
        <v>2679</v>
      </c>
      <c r="H566" s="85" t="s">
        <v>2680</v>
      </c>
      <c r="I566" s="83" t="s">
        <v>2681</v>
      </c>
      <c r="J566" s="83" t="s">
        <v>12074</v>
      </c>
      <c r="K566" s="87"/>
      <c r="L566" s="87" t="s">
        <v>12120</v>
      </c>
      <c r="M566" s="87"/>
      <c r="N566" s="92"/>
      <c r="O566" s="92"/>
      <c r="P566" s="87"/>
      <c r="Q566" s="87"/>
    </row>
    <row r="567" spans="1:17">
      <c r="A567" s="118" t="s">
        <v>2682</v>
      </c>
      <c r="B567" s="84" t="s">
        <v>2683</v>
      </c>
      <c r="C567" s="84" t="s">
        <v>35</v>
      </c>
      <c r="D567" s="84" t="s">
        <v>183</v>
      </c>
      <c r="E567" s="90" t="s">
        <v>183</v>
      </c>
      <c r="F567" s="85" t="s">
        <v>2684</v>
      </c>
      <c r="G567" s="85" t="s">
        <v>2685</v>
      </c>
      <c r="H567" s="85" t="s">
        <v>2686</v>
      </c>
      <c r="I567" s="83" t="s">
        <v>1963</v>
      </c>
      <c r="J567" s="83" t="s">
        <v>1372</v>
      </c>
      <c r="K567" s="87"/>
      <c r="L567" s="87" t="s">
        <v>12120</v>
      </c>
      <c r="M567" s="87"/>
      <c r="N567" s="92"/>
      <c r="O567" s="92"/>
      <c r="P567" s="87"/>
      <c r="Q567" s="87"/>
    </row>
    <row r="568" spans="1:17">
      <c r="A568" s="118" t="s">
        <v>2687</v>
      </c>
      <c r="B568" s="84" t="s">
        <v>2688</v>
      </c>
      <c r="C568" s="84" t="s">
        <v>35</v>
      </c>
      <c r="D568" s="84" t="s">
        <v>183</v>
      </c>
      <c r="E568" s="90" t="s">
        <v>183</v>
      </c>
      <c r="F568" s="85" t="s">
        <v>2689</v>
      </c>
      <c r="G568" s="85" t="s">
        <v>2690</v>
      </c>
      <c r="H568" s="85" t="s">
        <v>2691</v>
      </c>
      <c r="I568" s="83" t="s">
        <v>2692</v>
      </c>
      <c r="J568" s="83" t="s">
        <v>12074</v>
      </c>
      <c r="K568" s="87"/>
      <c r="L568" s="87" t="s">
        <v>12120</v>
      </c>
      <c r="M568" s="87"/>
      <c r="N568" s="92"/>
      <c r="O568" s="92"/>
      <c r="P568" s="87"/>
      <c r="Q568" s="87"/>
    </row>
    <row r="569" spans="1:17">
      <c r="A569" s="118" t="s">
        <v>2693</v>
      </c>
      <c r="B569" s="84" t="s">
        <v>2694</v>
      </c>
      <c r="C569" s="84" t="s">
        <v>35</v>
      </c>
      <c r="D569" s="84" t="s">
        <v>183</v>
      </c>
      <c r="E569" s="90" t="s">
        <v>183</v>
      </c>
      <c r="F569" s="85" t="s">
        <v>2695</v>
      </c>
      <c r="G569" s="85" t="s">
        <v>2696</v>
      </c>
      <c r="H569" s="85" t="s">
        <v>2697</v>
      </c>
      <c r="I569" s="83" t="s">
        <v>2698</v>
      </c>
      <c r="J569" s="83" t="s">
        <v>12074</v>
      </c>
      <c r="K569" s="87"/>
      <c r="L569" s="87" t="s">
        <v>12120</v>
      </c>
      <c r="M569" s="87"/>
      <c r="N569" s="92"/>
      <c r="O569" s="92"/>
      <c r="P569" s="87"/>
      <c r="Q569" s="87"/>
    </row>
    <row r="570" spans="1:17">
      <c r="A570" s="118" t="s">
        <v>2699</v>
      </c>
      <c r="B570" s="84" t="s">
        <v>2700</v>
      </c>
      <c r="C570" s="84" t="s">
        <v>35</v>
      </c>
      <c r="D570" s="84" t="s">
        <v>183</v>
      </c>
      <c r="E570" s="90" t="s">
        <v>183</v>
      </c>
      <c r="F570" s="85" t="s">
        <v>2701</v>
      </c>
      <c r="G570" s="85" t="s">
        <v>2702</v>
      </c>
      <c r="H570" s="85" t="s">
        <v>2703</v>
      </c>
      <c r="I570" s="137" t="s">
        <v>2704</v>
      </c>
      <c r="J570" s="83" t="s">
        <v>12074</v>
      </c>
      <c r="K570" s="87"/>
      <c r="L570" s="87" t="s">
        <v>12120</v>
      </c>
      <c r="M570" s="87"/>
      <c r="N570" s="92"/>
      <c r="O570" s="92"/>
      <c r="P570" s="87"/>
      <c r="Q570" s="87"/>
    </row>
    <row r="571" spans="1:17">
      <c r="A571" s="118" t="s">
        <v>2705</v>
      </c>
      <c r="B571" s="84" t="s">
        <v>2706</v>
      </c>
      <c r="C571" s="84" t="s">
        <v>35</v>
      </c>
      <c r="D571" s="84" t="s">
        <v>183</v>
      </c>
      <c r="E571" s="90" t="s">
        <v>183</v>
      </c>
      <c r="F571" s="85" t="s">
        <v>2707</v>
      </c>
      <c r="G571" s="85" t="s">
        <v>2708</v>
      </c>
      <c r="H571" s="85" t="s">
        <v>2709</v>
      </c>
      <c r="I571" s="83" t="s">
        <v>2710</v>
      </c>
      <c r="J571" s="83" t="s">
        <v>12074</v>
      </c>
      <c r="K571" s="87"/>
      <c r="L571" s="87" t="s">
        <v>12120</v>
      </c>
      <c r="M571" s="87"/>
      <c r="N571" s="92"/>
      <c r="O571" s="92"/>
      <c r="P571" s="87"/>
      <c r="Q571" s="87"/>
    </row>
    <row r="572" spans="1:17">
      <c r="A572" s="84" t="s">
        <v>2711</v>
      </c>
      <c r="B572" s="84" t="s">
        <v>2712</v>
      </c>
      <c r="C572" s="84" t="s">
        <v>35</v>
      </c>
      <c r="D572" s="84" t="s">
        <v>183</v>
      </c>
      <c r="E572" s="90" t="s">
        <v>183</v>
      </c>
      <c r="F572" s="85" t="s">
        <v>2713</v>
      </c>
      <c r="G572" s="85" t="s">
        <v>2714</v>
      </c>
      <c r="H572" s="85" t="s">
        <v>2715</v>
      </c>
      <c r="I572" s="83" t="s">
        <v>851</v>
      </c>
      <c r="J572" s="83" t="s">
        <v>12074</v>
      </c>
      <c r="K572" s="87"/>
      <c r="L572" s="87" t="s">
        <v>12120</v>
      </c>
      <c r="M572" s="87"/>
      <c r="N572" s="92"/>
      <c r="O572" s="92"/>
      <c r="P572" s="87"/>
      <c r="Q572" s="87"/>
    </row>
    <row r="573" spans="1:17">
      <c r="A573" s="118" t="s">
        <v>2716</v>
      </c>
      <c r="B573" s="84" t="s">
        <v>2717</v>
      </c>
      <c r="C573" s="84" t="s">
        <v>35</v>
      </c>
      <c r="D573" s="84" t="s">
        <v>183</v>
      </c>
      <c r="E573" s="90" t="s">
        <v>183</v>
      </c>
      <c r="F573" s="85" t="s">
        <v>2718</v>
      </c>
      <c r="G573" s="85" t="s">
        <v>2719</v>
      </c>
      <c r="H573" s="85" t="s">
        <v>2720</v>
      </c>
      <c r="I573" s="83" t="s">
        <v>2721</v>
      </c>
      <c r="J573" s="83" t="s">
        <v>12074</v>
      </c>
      <c r="K573" s="87"/>
      <c r="L573" s="87" t="s">
        <v>12120</v>
      </c>
      <c r="M573" s="87"/>
      <c r="N573" s="92"/>
      <c r="O573" s="92"/>
      <c r="P573" s="87"/>
      <c r="Q573" s="87"/>
    </row>
    <row r="574" spans="1:17">
      <c r="A574" s="84" t="s">
        <v>2722</v>
      </c>
      <c r="B574" s="84" t="s">
        <v>2723</v>
      </c>
      <c r="C574" s="84" t="s">
        <v>35</v>
      </c>
      <c r="D574" s="84" t="s">
        <v>183</v>
      </c>
      <c r="E574" s="90" t="s">
        <v>183</v>
      </c>
      <c r="F574" s="85" t="s">
        <v>2724</v>
      </c>
      <c r="G574" s="85" t="s">
        <v>2725</v>
      </c>
      <c r="H574" s="85" t="s">
        <v>2726</v>
      </c>
      <c r="I574" s="83" t="s">
        <v>872</v>
      </c>
      <c r="J574" s="83" t="s">
        <v>802</v>
      </c>
      <c r="K574" s="87"/>
      <c r="L574" s="87" t="s">
        <v>12120</v>
      </c>
      <c r="M574" s="87"/>
      <c r="N574" s="92"/>
      <c r="O574" s="92"/>
      <c r="P574" s="87"/>
      <c r="Q574" s="87"/>
    </row>
    <row r="575" spans="1:17">
      <c r="A575" s="118" t="s">
        <v>2727</v>
      </c>
      <c r="B575" s="84" t="s">
        <v>2728</v>
      </c>
      <c r="C575" s="84" t="s">
        <v>35</v>
      </c>
      <c r="D575" s="84" t="s">
        <v>183</v>
      </c>
      <c r="E575" s="90" t="s">
        <v>183</v>
      </c>
      <c r="F575" s="85" t="s">
        <v>2729</v>
      </c>
      <c r="G575" s="85" t="s">
        <v>2730</v>
      </c>
      <c r="H575" s="85" t="s">
        <v>2731</v>
      </c>
      <c r="I575" s="83" t="s">
        <v>1308</v>
      </c>
      <c r="J575" s="83" t="s">
        <v>12095</v>
      </c>
      <c r="K575" s="87"/>
      <c r="L575" s="87" t="s">
        <v>12120</v>
      </c>
      <c r="M575" s="87"/>
      <c r="N575" s="92"/>
      <c r="O575" s="92"/>
      <c r="P575" s="87"/>
      <c r="Q575" s="87"/>
    </row>
    <row r="576" spans="1:17">
      <c r="A576" s="84" t="s">
        <v>2732</v>
      </c>
      <c r="B576" s="84" t="s">
        <v>2733</v>
      </c>
      <c r="C576" s="84" t="s">
        <v>35</v>
      </c>
      <c r="D576" s="84" t="s">
        <v>183</v>
      </c>
      <c r="E576" s="151" t="s">
        <v>183</v>
      </c>
      <c r="F576" s="85" t="s">
        <v>2734</v>
      </c>
      <c r="G576" s="85" t="s">
        <v>2735</v>
      </c>
      <c r="H576" s="85" t="s">
        <v>2736</v>
      </c>
      <c r="I576" s="83" t="s">
        <v>1019</v>
      </c>
      <c r="J576" s="83" t="s">
        <v>12074</v>
      </c>
      <c r="K576" s="87"/>
      <c r="L576" s="87" t="s">
        <v>12120</v>
      </c>
      <c r="M576" s="87"/>
      <c r="N576" s="92"/>
      <c r="O576" s="92"/>
      <c r="P576" s="87"/>
      <c r="Q576" s="87"/>
    </row>
    <row r="577" spans="1:17">
      <c r="A577" s="118" t="s">
        <v>2737</v>
      </c>
      <c r="B577" s="84" t="s">
        <v>2738</v>
      </c>
      <c r="C577" s="84" t="s">
        <v>35</v>
      </c>
      <c r="D577" s="84" t="s">
        <v>183</v>
      </c>
      <c r="E577" s="90" t="s">
        <v>183</v>
      </c>
      <c r="F577" s="85" t="s">
        <v>2739</v>
      </c>
      <c r="G577" s="85" t="s">
        <v>2740</v>
      </c>
      <c r="H577" s="85" t="s">
        <v>2741</v>
      </c>
      <c r="I577" s="83" t="s">
        <v>861</v>
      </c>
      <c r="J577" s="83" t="s">
        <v>12074</v>
      </c>
      <c r="K577" s="87"/>
      <c r="L577" s="87" t="s">
        <v>12120</v>
      </c>
      <c r="M577" s="87"/>
      <c r="N577" s="92"/>
      <c r="O577" s="92"/>
      <c r="P577" s="87"/>
      <c r="Q577" s="87"/>
    </row>
    <row r="578" spans="1:17">
      <c r="A578" s="118" t="s">
        <v>2742</v>
      </c>
      <c r="B578" s="84" t="s">
        <v>2743</v>
      </c>
      <c r="C578" s="84" t="s">
        <v>35</v>
      </c>
      <c r="D578" s="84" t="s">
        <v>183</v>
      </c>
      <c r="E578" s="90" t="s">
        <v>183</v>
      </c>
      <c r="F578" s="85" t="s">
        <v>2744</v>
      </c>
      <c r="G578" s="85" t="s">
        <v>2745</v>
      </c>
      <c r="H578" s="85" t="s">
        <v>2746</v>
      </c>
      <c r="I578" s="83" t="s">
        <v>2747</v>
      </c>
      <c r="J578" s="83" t="s">
        <v>12074</v>
      </c>
      <c r="K578" s="87"/>
      <c r="L578" s="87" t="s">
        <v>12120</v>
      </c>
      <c r="M578" s="87"/>
      <c r="N578" s="92"/>
      <c r="O578" s="92"/>
      <c r="P578" s="87"/>
      <c r="Q578" s="87"/>
    </row>
    <row r="579" spans="1:17">
      <c r="A579" s="118" t="s">
        <v>2748</v>
      </c>
      <c r="B579" s="84" t="s">
        <v>2749</v>
      </c>
      <c r="C579" s="84" t="s">
        <v>35</v>
      </c>
      <c r="D579" s="84" t="s">
        <v>183</v>
      </c>
      <c r="E579" s="90" t="s">
        <v>183</v>
      </c>
      <c r="F579" s="85" t="s">
        <v>2750</v>
      </c>
      <c r="G579" s="85" t="s">
        <v>2751</v>
      </c>
      <c r="H579" s="85" t="s">
        <v>2752</v>
      </c>
      <c r="I579" s="83" t="s">
        <v>2753</v>
      </c>
      <c r="J579" s="83" t="s">
        <v>12074</v>
      </c>
      <c r="K579" s="87"/>
      <c r="L579" s="87" t="s">
        <v>12120</v>
      </c>
      <c r="M579" s="87"/>
      <c r="N579" s="92"/>
      <c r="O579" s="92"/>
      <c r="P579" s="87"/>
      <c r="Q579" s="87"/>
    </row>
    <row r="580" spans="1:17">
      <c r="A580" s="118" t="s">
        <v>2754</v>
      </c>
      <c r="B580" s="84" t="s">
        <v>2755</v>
      </c>
      <c r="C580" s="84" t="s">
        <v>35</v>
      </c>
      <c r="D580" s="84" t="s">
        <v>183</v>
      </c>
      <c r="E580" s="90" t="s">
        <v>183</v>
      </c>
      <c r="F580" s="85" t="s">
        <v>2756</v>
      </c>
      <c r="G580" s="85" t="s">
        <v>2757</v>
      </c>
      <c r="H580" s="85" t="s">
        <v>2758</v>
      </c>
      <c r="I580" s="83" t="s">
        <v>2759</v>
      </c>
      <c r="J580" s="83" t="s">
        <v>12074</v>
      </c>
      <c r="K580" s="87"/>
      <c r="L580" s="87" t="s">
        <v>12120</v>
      </c>
      <c r="M580" s="87"/>
      <c r="N580" s="92"/>
      <c r="O580" s="92"/>
      <c r="P580" s="87"/>
      <c r="Q580" s="87"/>
    </row>
    <row r="581" spans="1:17">
      <c r="A581" s="118" t="s">
        <v>2760</v>
      </c>
      <c r="B581" s="84" t="s">
        <v>2761</v>
      </c>
      <c r="C581" s="84" t="s">
        <v>35</v>
      </c>
      <c r="D581" s="84" t="s">
        <v>183</v>
      </c>
      <c r="E581" s="90" t="s">
        <v>183</v>
      </c>
      <c r="F581" s="85" t="s">
        <v>2762</v>
      </c>
      <c r="G581" s="85" t="s">
        <v>2763</v>
      </c>
      <c r="H581" s="85" t="s">
        <v>2764</v>
      </c>
      <c r="I581" s="83" t="s">
        <v>2765</v>
      </c>
      <c r="J581" s="83" t="s">
        <v>12074</v>
      </c>
      <c r="K581" s="87"/>
      <c r="L581" s="87" t="s">
        <v>12120</v>
      </c>
      <c r="M581" s="87"/>
      <c r="N581" s="92"/>
      <c r="O581" s="92"/>
      <c r="P581" s="87"/>
      <c r="Q581" s="87"/>
    </row>
    <row r="582" spans="1:17">
      <c r="A582" s="118" t="s">
        <v>2766</v>
      </c>
      <c r="B582" s="84" t="s">
        <v>2767</v>
      </c>
      <c r="C582" s="84" t="s">
        <v>35</v>
      </c>
      <c r="D582" s="84" t="s">
        <v>183</v>
      </c>
      <c r="E582" s="90" t="s">
        <v>183</v>
      </c>
      <c r="F582" s="85" t="s">
        <v>2768</v>
      </c>
      <c r="G582" s="85" t="s">
        <v>2769</v>
      </c>
      <c r="H582" s="85" t="s">
        <v>2770</v>
      </c>
      <c r="I582" s="83" t="s">
        <v>2771</v>
      </c>
      <c r="J582" s="83" t="s">
        <v>12074</v>
      </c>
      <c r="K582" s="87"/>
      <c r="L582" s="87" t="s">
        <v>12120</v>
      </c>
      <c r="M582" s="87"/>
      <c r="N582" s="92"/>
      <c r="O582" s="92"/>
      <c r="P582" s="87"/>
      <c r="Q582" s="87"/>
    </row>
    <row r="583" spans="1:17">
      <c r="A583" s="118" t="s">
        <v>2772</v>
      </c>
      <c r="B583" s="84" t="s">
        <v>2773</v>
      </c>
      <c r="C583" s="84" t="s">
        <v>35</v>
      </c>
      <c r="D583" s="84" t="s">
        <v>183</v>
      </c>
      <c r="E583" s="90" t="s">
        <v>183</v>
      </c>
      <c r="F583" s="85" t="s">
        <v>2774</v>
      </c>
      <c r="G583" s="85" t="s">
        <v>2775</v>
      </c>
      <c r="H583" s="85" t="s">
        <v>2776</v>
      </c>
      <c r="I583" s="83" t="s">
        <v>1042</v>
      </c>
      <c r="J583" s="83" t="s">
        <v>802</v>
      </c>
      <c r="K583" s="87"/>
      <c r="L583" s="87" t="s">
        <v>12120</v>
      </c>
      <c r="M583" s="87"/>
      <c r="N583" s="92"/>
      <c r="O583" s="92"/>
      <c r="P583" s="87"/>
      <c r="Q583" s="87"/>
    </row>
    <row r="584" spans="1:17">
      <c r="A584" s="118" t="s">
        <v>2777</v>
      </c>
      <c r="B584" s="84" t="s">
        <v>2778</v>
      </c>
      <c r="C584" s="84" t="s">
        <v>35</v>
      </c>
      <c r="D584" s="84" t="s">
        <v>183</v>
      </c>
      <c r="E584" s="90" t="s">
        <v>183</v>
      </c>
      <c r="F584" s="85" t="s">
        <v>2779</v>
      </c>
      <c r="G584" s="85" t="s">
        <v>2780</v>
      </c>
      <c r="H584" s="85" t="s">
        <v>2781</v>
      </c>
      <c r="I584" s="83" t="s">
        <v>1161</v>
      </c>
      <c r="J584" s="83" t="s">
        <v>12074</v>
      </c>
      <c r="K584" s="87"/>
      <c r="L584" s="87" t="s">
        <v>12120</v>
      </c>
      <c r="M584" s="87"/>
      <c r="N584" s="92"/>
      <c r="O584" s="92"/>
      <c r="P584" s="87"/>
      <c r="Q584" s="87"/>
    </row>
    <row r="585" spans="1:17">
      <c r="A585" s="118" t="s">
        <v>2782</v>
      </c>
      <c r="B585" s="84" t="s">
        <v>2783</v>
      </c>
      <c r="C585" s="84" t="s">
        <v>35</v>
      </c>
      <c r="D585" s="84" t="s">
        <v>183</v>
      </c>
      <c r="E585" s="151" t="s">
        <v>183</v>
      </c>
      <c r="F585" s="85" t="s">
        <v>2784</v>
      </c>
      <c r="G585" s="85" t="s">
        <v>2785</v>
      </c>
      <c r="H585" s="85" t="s">
        <v>2786</v>
      </c>
      <c r="I585" s="83" t="s">
        <v>2094</v>
      </c>
      <c r="J585" s="83" t="s">
        <v>12074</v>
      </c>
      <c r="K585" s="87"/>
      <c r="L585" s="87" t="s">
        <v>12120</v>
      </c>
      <c r="M585" s="87"/>
      <c r="N585" s="92"/>
      <c r="O585" s="92"/>
      <c r="P585" s="87"/>
      <c r="Q585" s="87"/>
    </row>
    <row r="586" spans="1:17">
      <c r="A586" s="118" t="s">
        <v>2787</v>
      </c>
      <c r="B586" s="84" t="s">
        <v>2788</v>
      </c>
      <c r="C586" s="84" t="s">
        <v>35</v>
      </c>
      <c r="D586" s="84" t="s">
        <v>183</v>
      </c>
      <c r="E586" s="90" t="s">
        <v>183</v>
      </c>
      <c r="F586" s="85" t="s">
        <v>2789</v>
      </c>
      <c r="G586" s="85" t="s">
        <v>2790</v>
      </c>
      <c r="H586" s="85" t="s">
        <v>2791</v>
      </c>
      <c r="I586" s="83" t="s">
        <v>2792</v>
      </c>
      <c r="J586" s="83" t="s">
        <v>802</v>
      </c>
      <c r="K586" s="87"/>
      <c r="L586" s="87" t="s">
        <v>12120</v>
      </c>
      <c r="M586" s="87"/>
      <c r="N586" s="92"/>
      <c r="O586" s="92"/>
      <c r="P586" s="87"/>
      <c r="Q586" s="87"/>
    </row>
    <row r="587" spans="1:17">
      <c r="A587" s="118" t="s">
        <v>2793</v>
      </c>
      <c r="B587" s="84" t="s">
        <v>2794</v>
      </c>
      <c r="C587" s="84" t="s">
        <v>35</v>
      </c>
      <c r="D587" s="84" t="s">
        <v>183</v>
      </c>
      <c r="E587" s="90" t="s">
        <v>183</v>
      </c>
      <c r="F587" s="85" t="s">
        <v>2795</v>
      </c>
      <c r="G587" s="85" t="s">
        <v>2796</v>
      </c>
      <c r="H587" s="98">
        <v>29013549987</v>
      </c>
      <c r="I587" s="83" t="s">
        <v>2797</v>
      </c>
      <c r="J587" s="83" t="s">
        <v>12074</v>
      </c>
      <c r="K587" s="87"/>
      <c r="L587" s="87" t="s">
        <v>12120</v>
      </c>
      <c r="M587" s="87"/>
      <c r="N587" s="92"/>
      <c r="O587" s="92"/>
      <c r="P587" s="87"/>
      <c r="Q587" s="87"/>
    </row>
    <row r="588" spans="1:17">
      <c r="A588" s="84" t="s">
        <v>2798</v>
      </c>
      <c r="B588" s="84" t="s">
        <v>2799</v>
      </c>
      <c r="C588" s="84" t="s">
        <v>35</v>
      </c>
      <c r="D588" s="84" t="s">
        <v>183</v>
      </c>
      <c r="E588" s="151" t="s">
        <v>183</v>
      </c>
      <c r="F588" s="85" t="s">
        <v>2800</v>
      </c>
      <c r="G588" s="85" t="s">
        <v>2801</v>
      </c>
      <c r="H588" s="138" t="s">
        <v>2802</v>
      </c>
      <c r="I588" s="83" t="s">
        <v>2803</v>
      </c>
      <c r="J588" s="83" t="s">
        <v>12074</v>
      </c>
      <c r="K588" s="87"/>
      <c r="L588" s="87" t="s">
        <v>12120</v>
      </c>
      <c r="M588" s="87"/>
      <c r="N588" s="92"/>
      <c r="O588" s="92"/>
      <c r="P588" s="87"/>
      <c r="Q588" s="87"/>
    </row>
    <row r="589" spans="1:17">
      <c r="A589" s="118" t="s">
        <v>2804</v>
      </c>
      <c r="B589" s="84" t="s">
        <v>2805</v>
      </c>
      <c r="C589" s="84" t="s">
        <v>35</v>
      </c>
      <c r="D589" s="84" t="s">
        <v>183</v>
      </c>
      <c r="E589" s="90" t="s">
        <v>183</v>
      </c>
      <c r="F589" s="85" t="s">
        <v>2806</v>
      </c>
      <c r="G589" s="85" t="s">
        <v>2807</v>
      </c>
      <c r="H589" s="85" t="s">
        <v>2808</v>
      </c>
      <c r="I589" s="83" t="s">
        <v>2809</v>
      </c>
      <c r="J589" s="83" t="s">
        <v>12091</v>
      </c>
      <c r="K589" s="87"/>
      <c r="L589" s="87" t="s">
        <v>12120</v>
      </c>
      <c r="M589" s="87"/>
      <c r="N589" s="92"/>
      <c r="O589" s="92"/>
      <c r="P589" s="87"/>
      <c r="Q589" s="87"/>
    </row>
    <row r="590" spans="1:17">
      <c r="A590" s="118" t="s">
        <v>2810</v>
      </c>
      <c r="B590" s="84" t="s">
        <v>2811</v>
      </c>
      <c r="C590" s="84" t="s">
        <v>35</v>
      </c>
      <c r="D590" s="84" t="s">
        <v>183</v>
      </c>
      <c r="E590" s="90" t="s">
        <v>183</v>
      </c>
      <c r="F590" s="85" t="s">
        <v>2812</v>
      </c>
      <c r="G590" s="85" t="s">
        <v>2813</v>
      </c>
      <c r="H590" s="85" t="s">
        <v>2814</v>
      </c>
      <c r="I590" s="83" t="s">
        <v>2815</v>
      </c>
      <c r="J590" s="83" t="s">
        <v>12074</v>
      </c>
      <c r="K590" s="87"/>
      <c r="L590" s="87" t="s">
        <v>12120</v>
      </c>
      <c r="M590" s="87"/>
      <c r="N590" s="92"/>
      <c r="O590" s="92"/>
      <c r="P590" s="87"/>
      <c r="Q590" s="87"/>
    </row>
    <row r="591" spans="1:17">
      <c r="A591" s="118" t="s">
        <v>2816</v>
      </c>
      <c r="B591" s="84" t="s">
        <v>2817</v>
      </c>
      <c r="C591" s="84" t="s">
        <v>35</v>
      </c>
      <c r="D591" s="84" t="s">
        <v>183</v>
      </c>
      <c r="E591" s="90" t="s">
        <v>183</v>
      </c>
      <c r="F591" s="85" t="s">
        <v>2818</v>
      </c>
      <c r="G591" s="85" t="s">
        <v>2819</v>
      </c>
      <c r="H591" s="85" t="s">
        <v>2820</v>
      </c>
      <c r="I591" s="83" t="s">
        <v>2821</v>
      </c>
      <c r="J591" s="83" t="s">
        <v>12074</v>
      </c>
      <c r="K591" s="87"/>
      <c r="L591" s="87" t="s">
        <v>12120</v>
      </c>
      <c r="M591" s="87"/>
      <c r="N591" s="92"/>
      <c r="O591" s="92"/>
      <c r="P591" s="87"/>
      <c r="Q591" s="87"/>
    </row>
    <row r="592" spans="1:17">
      <c r="A592" s="118" t="s">
        <v>2822</v>
      </c>
      <c r="B592" s="84" t="s">
        <v>2823</v>
      </c>
      <c r="C592" s="84" t="s">
        <v>35</v>
      </c>
      <c r="D592" s="84" t="s">
        <v>183</v>
      </c>
      <c r="E592" s="90" t="s">
        <v>183</v>
      </c>
      <c r="F592" s="85" t="s">
        <v>2824</v>
      </c>
      <c r="G592" s="85" t="s">
        <v>2825</v>
      </c>
      <c r="H592" s="85" t="s">
        <v>2826</v>
      </c>
      <c r="I592" s="83" t="s">
        <v>1509</v>
      </c>
      <c r="J592" s="83" t="s">
        <v>802</v>
      </c>
      <c r="K592" s="87"/>
      <c r="L592" s="87" t="s">
        <v>12120</v>
      </c>
      <c r="M592" s="87"/>
      <c r="N592" s="92"/>
      <c r="O592" s="92"/>
      <c r="P592" s="87"/>
      <c r="Q592" s="87"/>
    </row>
    <row r="593" spans="1:17">
      <c r="A593" s="118" t="s">
        <v>2827</v>
      </c>
      <c r="B593" s="84" t="s">
        <v>2828</v>
      </c>
      <c r="C593" s="84" t="s">
        <v>35</v>
      </c>
      <c r="D593" s="84" t="s">
        <v>183</v>
      </c>
      <c r="E593" s="90" t="s">
        <v>183</v>
      </c>
      <c r="F593" s="85" t="s">
        <v>2829</v>
      </c>
      <c r="G593" s="85" t="s">
        <v>2830</v>
      </c>
      <c r="H593" s="85" t="s">
        <v>2831</v>
      </c>
      <c r="I593" s="83" t="s">
        <v>2832</v>
      </c>
      <c r="J593" s="83" t="s">
        <v>12074</v>
      </c>
      <c r="K593" s="87"/>
      <c r="L593" s="87" t="s">
        <v>12120</v>
      </c>
      <c r="M593" s="87"/>
      <c r="N593" s="92"/>
      <c r="O593" s="92"/>
      <c r="P593" s="87"/>
      <c r="Q593" s="87"/>
    </row>
    <row r="594" spans="1:17">
      <c r="A594" s="118" t="s">
        <v>2833</v>
      </c>
      <c r="B594" s="84" t="s">
        <v>2834</v>
      </c>
      <c r="C594" s="84" t="s">
        <v>35</v>
      </c>
      <c r="D594" s="84" t="s">
        <v>183</v>
      </c>
      <c r="E594" s="90" t="s">
        <v>183</v>
      </c>
      <c r="F594" s="85" t="s">
        <v>2835</v>
      </c>
      <c r="G594" s="85" t="s">
        <v>2836</v>
      </c>
      <c r="H594" s="85" t="s">
        <v>2837</v>
      </c>
      <c r="I594" s="83" t="s">
        <v>2838</v>
      </c>
      <c r="J594" s="83" t="s">
        <v>802</v>
      </c>
      <c r="K594" s="87"/>
      <c r="L594" s="87" t="s">
        <v>12120</v>
      </c>
      <c r="M594" s="87"/>
      <c r="N594" s="92"/>
      <c r="O594" s="92"/>
      <c r="P594" s="87"/>
      <c r="Q594" s="87"/>
    </row>
    <row r="595" spans="1:17">
      <c r="A595" s="118" t="s">
        <v>2839</v>
      </c>
      <c r="B595" s="84" t="s">
        <v>2840</v>
      </c>
      <c r="C595" s="84" t="s">
        <v>35</v>
      </c>
      <c r="D595" s="84" t="s">
        <v>183</v>
      </c>
      <c r="E595" s="90" t="s">
        <v>183</v>
      </c>
      <c r="F595" s="85" t="s">
        <v>2841</v>
      </c>
      <c r="G595" s="85" t="s">
        <v>2842</v>
      </c>
      <c r="H595" s="85" t="s">
        <v>2843</v>
      </c>
      <c r="I595" s="83" t="s">
        <v>2844</v>
      </c>
      <c r="J595" s="83" t="s">
        <v>12074</v>
      </c>
      <c r="K595" s="87"/>
      <c r="L595" s="87" t="s">
        <v>12120</v>
      </c>
      <c r="M595" s="87"/>
      <c r="N595" s="92"/>
      <c r="O595" s="92"/>
      <c r="P595" s="87"/>
      <c r="Q595" s="87"/>
    </row>
    <row r="596" spans="1:17">
      <c r="A596" s="181" t="s">
        <v>2845</v>
      </c>
      <c r="B596" s="4" t="s">
        <v>2846</v>
      </c>
      <c r="C596" s="4" t="s">
        <v>35</v>
      </c>
      <c r="D596" s="4" t="s">
        <v>183</v>
      </c>
      <c r="E596" s="6" t="s">
        <v>183</v>
      </c>
      <c r="F596" s="27" t="s">
        <v>2847</v>
      </c>
      <c r="G596" s="27" t="s">
        <v>2848</v>
      </c>
      <c r="H596" s="27" t="s">
        <v>2849</v>
      </c>
      <c r="I596" s="12" t="s">
        <v>23</v>
      </c>
      <c r="J596" s="12" t="s">
        <v>802</v>
      </c>
      <c r="K596" s="39"/>
      <c r="L596" s="39" t="s">
        <v>12120</v>
      </c>
      <c r="M596" s="39"/>
      <c r="N596" s="154"/>
      <c r="O596" s="154"/>
      <c r="P596" s="39"/>
      <c r="Q596" s="39"/>
    </row>
    <row r="597" spans="1:17">
      <c r="A597" s="118" t="s">
        <v>2850</v>
      </c>
      <c r="B597" s="84" t="s">
        <v>2851</v>
      </c>
      <c r="C597" s="84" t="s">
        <v>35</v>
      </c>
      <c r="D597" s="84" t="s">
        <v>183</v>
      </c>
      <c r="E597" s="151" t="s">
        <v>183</v>
      </c>
      <c r="F597" s="85" t="s">
        <v>2852</v>
      </c>
      <c r="G597" s="85" t="s">
        <v>2853</v>
      </c>
      <c r="H597" s="85" t="s">
        <v>2854</v>
      </c>
      <c r="I597" s="83" t="s">
        <v>831</v>
      </c>
      <c r="J597" s="83" t="s">
        <v>12074</v>
      </c>
      <c r="K597" s="87"/>
      <c r="L597" s="87" t="s">
        <v>12120</v>
      </c>
      <c r="M597" s="87"/>
      <c r="N597" s="92"/>
      <c r="O597" s="92"/>
      <c r="P597" s="87"/>
      <c r="Q597" s="87"/>
    </row>
    <row r="598" spans="1:17">
      <c r="A598" s="162" t="s">
        <v>2855</v>
      </c>
      <c r="B598" s="162" t="s">
        <v>2856</v>
      </c>
      <c r="C598" s="162" t="s">
        <v>35</v>
      </c>
      <c r="D598" s="162" t="s">
        <v>183</v>
      </c>
      <c r="E598" s="167" t="s">
        <v>183</v>
      </c>
      <c r="F598" s="164" t="s">
        <v>2857</v>
      </c>
      <c r="G598" s="164" t="s">
        <v>2858</v>
      </c>
      <c r="H598" s="164" t="s">
        <v>2859</v>
      </c>
      <c r="I598" s="163"/>
      <c r="J598" s="163" t="s">
        <v>12074</v>
      </c>
      <c r="K598" s="159"/>
      <c r="L598" s="159" t="s">
        <v>12120</v>
      </c>
      <c r="M598" s="159"/>
      <c r="N598" s="173"/>
      <c r="O598" s="173"/>
      <c r="P598" s="159"/>
      <c r="Q598" s="159"/>
    </row>
    <row r="599" spans="1:17">
      <c r="A599" s="118" t="s">
        <v>2861</v>
      </c>
      <c r="B599" s="84" t="s">
        <v>2862</v>
      </c>
      <c r="C599" s="84" t="s">
        <v>35</v>
      </c>
      <c r="D599" s="84" t="s">
        <v>183</v>
      </c>
      <c r="E599" s="90" t="s">
        <v>183</v>
      </c>
      <c r="F599" s="85" t="s">
        <v>2863</v>
      </c>
      <c r="G599" s="85" t="s">
        <v>2864</v>
      </c>
      <c r="H599" s="85" t="s">
        <v>2865</v>
      </c>
      <c r="I599" s="83" t="s">
        <v>2076</v>
      </c>
      <c r="J599" s="83" t="s">
        <v>802</v>
      </c>
      <c r="K599" s="87"/>
      <c r="L599" s="87" t="s">
        <v>12120</v>
      </c>
      <c r="M599" s="87"/>
      <c r="N599" s="92"/>
      <c r="O599" s="92"/>
      <c r="P599" s="87"/>
      <c r="Q599" s="87"/>
    </row>
    <row r="600" spans="1:17">
      <c r="A600" s="118" t="s">
        <v>2866</v>
      </c>
      <c r="B600" s="84" t="s">
        <v>2867</v>
      </c>
      <c r="C600" s="84" t="s">
        <v>35</v>
      </c>
      <c r="D600" s="84" t="s">
        <v>183</v>
      </c>
      <c r="E600" s="90" t="s">
        <v>183</v>
      </c>
      <c r="F600" s="85" t="s">
        <v>2868</v>
      </c>
      <c r="G600" s="85" t="s">
        <v>2869</v>
      </c>
      <c r="H600" s="85" t="s">
        <v>2870</v>
      </c>
      <c r="I600" s="83" t="s">
        <v>1064</v>
      </c>
      <c r="J600" s="83" t="s">
        <v>12074</v>
      </c>
      <c r="K600" s="87"/>
      <c r="L600" s="87" t="s">
        <v>12120</v>
      </c>
      <c r="M600" s="87"/>
      <c r="N600" s="92"/>
      <c r="O600" s="92"/>
      <c r="P600" s="87"/>
      <c r="Q600" s="87"/>
    </row>
    <row r="601" spans="1:17">
      <c r="A601" s="181" t="s">
        <v>2871</v>
      </c>
      <c r="B601" s="4" t="s">
        <v>2872</v>
      </c>
      <c r="C601" s="4" t="s">
        <v>35</v>
      </c>
      <c r="D601" s="4" t="s">
        <v>183</v>
      </c>
      <c r="E601" s="6" t="s">
        <v>183</v>
      </c>
      <c r="F601" s="27" t="s">
        <v>2873</v>
      </c>
      <c r="G601" s="27" t="s">
        <v>2874</v>
      </c>
      <c r="H601" s="27" t="s">
        <v>2875</v>
      </c>
      <c r="I601" s="12" t="s">
        <v>23</v>
      </c>
      <c r="J601" s="12" t="s">
        <v>12074</v>
      </c>
      <c r="K601" s="39"/>
      <c r="L601" s="39" t="s">
        <v>12120</v>
      </c>
      <c r="M601" s="39"/>
      <c r="N601" s="154"/>
      <c r="O601" s="154"/>
      <c r="P601" s="39"/>
      <c r="Q601" s="39"/>
    </row>
    <row r="602" spans="1:17">
      <c r="A602" s="118" t="s">
        <v>2876</v>
      </c>
      <c r="B602" s="84" t="s">
        <v>2877</v>
      </c>
      <c r="C602" s="84" t="s">
        <v>35</v>
      </c>
      <c r="D602" s="84" t="s">
        <v>183</v>
      </c>
      <c r="E602" s="90" t="s">
        <v>183</v>
      </c>
      <c r="F602" s="85" t="s">
        <v>2878</v>
      </c>
      <c r="G602" s="85" t="s">
        <v>2879</v>
      </c>
      <c r="H602" s="85" t="s">
        <v>2880</v>
      </c>
      <c r="I602" s="83" t="s">
        <v>2881</v>
      </c>
      <c r="J602" s="83" t="s">
        <v>12074</v>
      </c>
      <c r="K602" s="87"/>
      <c r="L602" s="87" t="s">
        <v>12120</v>
      </c>
      <c r="M602" s="87"/>
      <c r="N602" s="92"/>
      <c r="O602" s="92"/>
      <c r="P602" s="87"/>
      <c r="Q602" s="87"/>
    </row>
    <row r="603" spans="1:17">
      <c r="A603" s="118" t="s">
        <v>2882</v>
      </c>
      <c r="B603" s="84" t="s">
        <v>2883</v>
      </c>
      <c r="C603" s="84" t="s">
        <v>35</v>
      </c>
      <c r="D603" s="84" t="s">
        <v>183</v>
      </c>
      <c r="E603" s="90" t="s">
        <v>183</v>
      </c>
      <c r="F603" s="85" t="s">
        <v>2884</v>
      </c>
      <c r="G603" s="85" t="s">
        <v>2885</v>
      </c>
      <c r="H603" s="85" t="s">
        <v>2886</v>
      </c>
      <c r="I603" s="83" t="s">
        <v>2260</v>
      </c>
      <c r="J603" s="83" t="s">
        <v>802</v>
      </c>
      <c r="K603" s="87"/>
      <c r="L603" s="87" t="s">
        <v>12120</v>
      </c>
      <c r="M603" s="87"/>
      <c r="N603" s="92"/>
      <c r="O603" s="92"/>
      <c r="P603" s="87"/>
      <c r="Q603" s="87"/>
    </row>
    <row r="604" spans="1:17">
      <c r="A604" s="118" t="s">
        <v>2887</v>
      </c>
      <c r="B604" s="84" t="s">
        <v>2888</v>
      </c>
      <c r="C604" s="84" t="s">
        <v>35</v>
      </c>
      <c r="D604" s="84" t="s">
        <v>183</v>
      </c>
      <c r="E604" s="151" t="s">
        <v>183</v>
      </c>
      <c r="F604" s="85" t="s">
        <v>2889</v>
      </c>
      <c r="G604" s="85" t="s">
        <v>2890</v>
      </c>
      <c r="H604" s="85" t="s">
        <v>2891</v>
      </c>
      <c r="I604" s="83" t="s">
        <v>2892</v>
      </c>
      <c r="J604" s="83" t="s">
        <v>12074</v>
      </c>
      <c r="K604" s="87"/>
      <c r="L604" s="87" t="s">
        <v>12120</v>
      </c>
      <c r="M604" s="87"/>
      <c r="N604" s="92"/>
      <c r="O604" s="92"/>
      <c r="P604" s="87"/>
      <c r="Q604" s="87"/>
    </row>
    <row r="605" spans="1:17">
      <c r="A605" s="118" t="s">
        <v>2893</v>
      </c>
      <c r="B605" s="84" t="s">
        <v>2894</v>
      </c>
      <c r="C605" s="84" t="s">
        <v>35</v>
      </c>
      <c r="D605" s="84" t="s">
        <v>183</v>
      </c>
      <c r="E605" s="90" t="s">
        <v>183</v>
      </c>
      <c r="F605" s="85" t="s">
        <v>2895</v>
      </c>
      <c r="G605" s="85" t="s">
        <v>2896</v>
      </c>
      <c r="H605" s="85" t="s">
        <v>2746</v>
      </c>
      <c r="I605" s="83" t="s">
        <v>1463</v>
      </c>
      <c r="J605" s="83" t="s">
        <v>802</v>
      </c>
      <c r="K605" s="87"/>
      <c r="L605" s="87" t="s">
        <v>12120</v>
      </c>
      <c r="M605" s="87"/>
      <c r="N605" s="92"/>
      <c r="O605" s="92"/>
      <c r="P605" s="87"/>
      <c r="Q605" s="87"/>
    </row>
    <row r="606" spans="1:17">
      <c r="A606" s="118" t="s">
        <v>2897</v>
      </c>
      <c r="B606" s="84" t="s">
        <v>2898</v>
      </c>
      <c r="C606" s="84" t="s">
        <v>35</v>
      </c>
      <c r="D606" s="84" t="s">
        <v>183</v>
      </c>
      <c r="E606" s="90" t="s">
        <v>183</v>
      </c>
      <c r="F606" s="85" t="s">
        <v>2899</v>
      </c>
      <c r="G606" s="85" t="s">
        <v>2900</v>
      </c>
      <c r="H606" s="85" t="s">
        <v>2901</v>
      </c>
      <c r="I606" s="83" t="s">
        <v>2902</v>
      </c>
      <c r="J606" s="83" t="s">
        <v>802</v>
      </c>
      <c r="K606" s="87"/>
      <c r="L606" s="87" t="s">
        <v>12120</v>
      </c>
      <c r="M606" s="87"/>
      <c r="N606" s="92"/>
      <c r="O606" s="92"/>
      <c r="P606" s="87"/>
      <c r="Q606" s="87"/>
    </row>
    <row r="607" spans="1:17">
      <c r="A607" s="118" t="s">
        <v>2903</v>
      </c>
      <c r="B607" s="84" t="s">
        <v>2904</v>
      </c>
      <c r="C607" s="84" t="s">
        <v>35</v>
      </c>
      <c r="D607" s="84" t="s">
        <v>183</v>
      </c>
      <c r="E607" s="90" t="s">
        <v>183</v>
      </c>
      <c r="F607" s="85" t="s">
        <v>2905</v>
      </c>
      <c r="G607" s="85" t="s">
        <v>2906</v>
      </c>
      <c r="H607" s="85" t="s">
        <v>2907</v>
      </c>
      <c r="I607" s="83" t="s">
        <v>2908</v>
      </c>
      <c r="J607" s="83" t="s">
        <v>12074</v>
      </c>
      <c r="K607" s="87"/>
      <c r="L607" s="87" t="s">
        <v>12120</v>
      </c>
      <c r="M607" s="87"/>
      <c r="N607" s="92"/>
      <c r="O607" s="92"/>
      <c r="P607" s="87"/>
      <c r="Q607" s="87"/>
    </row>
    <row r="608" spans="1:17">
      <c r="A608" s="118" t="s">
        <v>2909</v>
      </c>
      <c r="B608" s="84" t="s">
        <v>2910</v>
      </c>
      <c r="C608" s="84" t="s">
        <v>35</v>
      </c>
      <c r="D608" s="84" t="s">
        <v>183</v>
      </c>
      <c r="E608" s="90" t="s">
        <v>183</v>
      </c>
      <c r="F608" s="85" t="s">
        <v>2911</v>
      </c>
      <c r="G608" s="85" t="s">
        <v>2912</v>
      </c>
      <c r="H608" s="85" t="s">
        <v>2913</v>
      </c>
      <c r="I608" s="83" t="s">
        <v>2914</v>
      </c>
      <c r="J608" s="83" t="s">
        <v>12074</v>
      </c>
      <c r="K608" s="87"/>
      <c r="L608" s="87" t="s">
        <v>12120</v>
      </c>
      <c r="M608" s="87"/>
      <c r="N608" s="92"/>
      <c r="O608" s="92"/>
      <c r="P608" s="87"/>
      <c r="Q608" s="87"/>
    </row>
    <row r="609" spans="1:17">
      <c r="A609" s="118" t="s">
        <v>2915</v>
      </c>
      <c r="B609" s="84" t="s">
        <v>2916</v>
      </c>
      <c r="C609" s="84" t="s">
        <v>35</v>
      </c>
      <c r="D609" s="84" t="s">
        <v>183</v>
      </c>
      <c r="E609" s="151" t="s">
        <v>183</v>
      </c>
      <c r="F609" s="85" t="s">
        <v>2917</v>
      </c>
      <c r="G609" s="85" t="s">
        <v>2918</v>
      </c>
      <c r="H609" s="85" t="s">
        <v>2919</v>
      </c>
      <c r="I609" s="83" t="s">
        <v>2058</v>
      </c>
      <c r="J609" s="83" t="s">
        <v>12074</v>
      </c>
      <c r="K609" s="87"/>
      <c r="L609" s="87" t="s">
        <v>12120</v>
      </c>
      <c r="M609" s="87"/>
      <c r="N609" s="92"/>
      <c r="O609" s="92"/>
      <c r="P609" s="87"/>
      <c r="Q609" s="87"/>
    </row>
    <row r="610" spans="1:17">
      <c r="A610" s="118" t="s">
        <v>2920</v>
      </c>
      <c r="B610" s="84" t="s">
        <v>2921</v>
      </c>
      <c r="C610" s="84" t="s">
        <v>35</v>
      </c>
      <c r="D610" s="84" t="s">
        <v>183</v>
      </c>
      <c r="E610" s="90" t="s">
        <v>183</v>
      </c>
      <c r="F610" s="85" t="s">
        <v>2922</v>
      </c>
      <c r="G610" s="85" t="s">
        <v>2923</v>
      </c>
      <c r="H610" s="85" t="s">
        <v>2924</v>
      </c>
      <c r="I610" s="83" t="s">
        <v>2085</v>
      </c>
      <c r="J610" s="83" t="s">
        <v>802</v>
      </c>
      <c r="K610" s="87"/>
      <c r="L610" s="87" t="s">
        <v>12120</v>
      </c>
      <c r="M610" s="87"/>
      <c r="N610" s="92"/>
      <c r="O610" s="92"/>
      <c r="P610" s="87"/>
      <c r="Q610" s="87"/>
    </row>
    <row r="611" spans="1:17">
      <c r="A611" s="118" t="s">
        <v>2925</v>
      </c>
      <c r="B611" s="84" t="s">
        <v>2926</v>
      </c>
      <c r="C611" s="84" t="s">
        <v>35</v>
      </c>
      <c r="D611" s="84" t="s">
        <v>183</v>
      </c>
      <c r="E611" s="90" t="s">
        <v>183</v>
      </c>
      <c r="F611" s="85" t="s">
        <v>2927</v>
      </c>
      <c r="G611" s="85" t="s">
        <v>2928</v>
      </c>
      <c r="H611" s="85" t="s">
        <v>2929</v>
      </c>
      <c r="I611" s="97" t="s">
        <v>2930</v>
      </c>
      <c r="J611" s="83" t="s">
        <v>12080</v>
      </c>
      <c r="K611" s="87"/>
      <c r="L611" s="87" t="s">
        <v>12120</v>
      </c>
      <c r="M611" s="87"/>
      <c r="N611" s="92"/>
      <c r="O611" s="92"/>
      <c r="P611" s="87"/>
      <c r="Q611" s="87"/>
    </row>
    <row r="612" spans="1:17">
      <c r="A612" s="118" t="s">
        <v>2931</v>
      </c>
      <c r="B612" s="84" t="s">
        <v>2932</v>
      </c>
      <c r="C612" s="84" t="s">
        <v>35</v>
      </c>
      <c r="D612" s="84" t="s">
        <v>183</v>
      </c>
      <c r="E612" s="90" t="s">
        <v>183</v>
      </c>
      <c r="F612" s="85" t="s">
        <v>2933</v>
      </c>
      <c r="G612" s="85" t="s">
        <v>2934</v>
      </c>
      <c r="H612" s="85" t="s">
        <v>2935</v>
      </c>
      <c r="I612" s="83" t="s">
        <v>2936</v>
      </c>
      <c r="J612" s="83" t="s">
        <v>12074</v>
      </c>
      <c r="K612" s="87"/>
      <c r="L612" s="87" t="s">
        <v>12120</v>
      </c>
      <c r="M612" s="87"/>
      <c r="N612" s="92"/>
      <c r="O612" s="92"/>
      <c r="P612" s="87"/>
      <c r="Q612" s="87"/>
    </row>
    <row r="613" spans="1:17">
      <c r="A613" s="118" t="s">
        <v>2937</v>
      </c>
      <c r="B613" s="84" t="s">
        <v>2938</v>
      </c>
      <c r="C613" s="84" t="s">
        <v>35</v>
      </c>
      <c r="D613" s="84" t="s">
        <v>183</v>
      </c>
      <c r="E613" s="90" t="s">
        <v>183</v>
      </c>
      <c r="F613" s="85" t="s">
        <v>2939</v>
      </c>
      <c r="G613" s="85" t="s">
        <v>2940</v>
      </c>
      <c r="H613" s="85" t="s">
        <v>2941</v>
      </c>
      <c r="I613" s="83" t="s">
        <v>1060</v>
      </c>
      <c r="J613" s="83" t="s">
        <v>12074</v>
      </c>
      <c r="K613" s="87"/>
      <c r="L613" s="87" t="s">
        <v>12120</v>
      </c>
      <c r="M613" s="87"/>
      <c r="N613" s="92"/>
      <c r="O613" s="92"/>
      <c r="P613" s="87"/>
      <c r="Q613" s="87"/>
    </row>
    <row r="614" spans="1:17">
      <c r="A614" s="118" t="s">
        <v>2942</v>
      </c>
      <c r="B614" s="84" t="s">
        <v>2943</v>
      </c>
      <c r="C614" s="84" t="s">
        <v>35</v>
      </c>
      <c r="D614" s="84" t="s">
        <v>183</v>
      </c>
      <c r="E614" s="151" t="s">
        <v>183</v>
      </c>
      <c r="F614" s="85" t="s">
        <v>2944</v>
      </c>
      <c r="G614" s="85" t="s">
        <v>2945</v>
      </c>
      <c r="H614" s="85" t="s">
        <v>2946</v>
      </c>
      <c r="I614" s="83" t="s">
        <v>2947</v>
      </c>
      <c r="J614" s="83" t="s">
        <v>12074</v>
      </c>
      <c r="K614" s="87"/>
      <c r="L614" s="87" t="s">
        <v>12120</v>
      </c>
      <c r="M614" s="87"/>
      <c r="N614" s="92"/>
      <c r="O614" s="92"/>
      <c r="P614" s="87"/>
      <c r="Q614" s="87"/>
    </row>
    <row r="615" spans="1:17">
      <c r="A615" s="118" t="s">
        <v>2948</v>
      </c>
      <c r="B615" s="84" t="s">
        <v>2949</v>
      </c>
      <c r="C615" s="84" t="s">
        <v>35</v>
      </c>
      <c r="D615" s="84" t="s">
        <v>183</v>
      </c>
      <c r="E615" s="90" t="s">
        <v>183</v>
      </c>
      <c r="F615" s="85" t="s">
        <v>2950</v>
      </c>
      <c r="G615" s="85" t="s">
        <v>2951</v>
      </c>
      <c r="H615" s="98">
        <v>7064328099</v>
      </c>
      <c r="I615" s="83" t="s">
        <v>2952</v>
      </c>
      <c r="J615" s="83" t="s">
        <v>12080</v>
      </c>
      <c r="K615" s="87"/>
      <c r="L615" s="87" t="s">
        <v>12120</v>
      </c>
      <c r="M615" s="87"/>
      <c r="N615" s="92"/>
      <c r="O615" s="92"/>
      <c r="P615" s="87"/>
      <c r="Q615" s="87"/>
    </row>
    <row r="616" spans="1:17">
      <c r="A616" s="118" t="s">
        <v>2953</v>
      </c>
      <c r="B616" s="84" t="s">
        <v>2954</v>
      </c>
      <c r="C616" s="84" t="s">
        <v>35</v>
      </c>
      <c r="D616" s="84" t="s">
        <v>183</v>
      </c>
      <c r="E616" s="90" t="s">
        <v>183</v>
      </c>
      <c r="F616" s="85" t="s">
        <v>2955</v>
      </c>
      <c r="G616" s="85" t="s">
        <v>2956</v>
      </c>
      <c r="H616" s="138" t="s">
        <v>2957</v>
      </c>
      <c r="I616" s="83" t="s">
        <v>2958</v>
      </c>
      <c r="J616" s="83" t="s">
        <v>12074</v>
      </c>
      <c r="K616" s="87"/>
      <c r="L616" s="87" t="s">
        <v>12120</v>
      </c>
      <c r="M616" s="87"/>
      <c r="N616" s="92"/>
      <c r="O616" s="92"/>
      <c r="P616" s="87"/>
      <c r="Q616" s="87"/>
    </row>
    <row r="617" spans="1:17">
      <c r="A617" s="118" t="s">
        <v>2959</v>
      </c>
      <c r="B617" s="84" t="s">
        <v>2960</v>
      </c>
      <c r="C617" s="84" t="s">
        <v>35</v>
      </c>
      <c r="D617" s="84" t="s">
        <v>183</v>
      </c>
      <c r="E617" s="90" t="s">
        <v>183</v>
      </c>
      <c r="F617" s="85" t="s">
        <v>2961</v>
      </c>
      <c r="G617" s="85" t="s">
        <v>2962</v>
      </c>
      <c r="H617" s="85" t="s">
        <v>2963</v>
      </c>
      <c r="I617" s="83" t="s">
        <v>990</v>
      </c>
      <c r="J617" s="83" t="s">
        <v>12074</v>
      </c>
      <c r="K617" s="87"/>
      <c r="L617" s="87" t="s">
        <v>12120</v>
      </c>
      <c r="M617" s="87"/>
      <c r="N617" s="92"/>
      <c r="O617" s="92"/>
      <c r="P617" s="87"/>
      <c r="Q617" s="87"/>
    </row>
    <row r="618" spans="1:17">
      <c r="A618" s="84" t="s">
        <v>2964</v>
      </c>
      <c r="B618" s="84" t="s">
        <v>2965</v>
      </c>
      <c r="C618" s="84" t="s">
        <v>35</v>
      </c>
      <c r="D618" s="84" t="s">
        <v>183</v>
      </c>
      <c r="E618" s="90" t="s">
        <v>183</v>
      </c>
      <c r="F618" s="85" t="s">
        <v>2966</v>
      </c>
      <c r="G618" s="85" t="s">
        <v>2967</v>
      </c>
      <c r="H618" s="85" t="s">
        <v>2968</v>
      </c>
      <c r="I618" s="83" t="s">
        <v>2969</v>
      </c>
      <c r="J618" s="83" t="s">
        <v>12074</v>
      </c>
      <c r="K618" s="87"/>
      <c r="L618" s="87" t="s">
        <v>12120</v>
      </c>
      <c r="M618" s="87"/>
      <c r="N618" s="92"/>
      <c r="O618" s="92"/>
      <c r="P618" s="87"/>
      <c r="Q618" s="87"/>
    </row>
    <row r="619" spans="1:17">
      <c r="A619" s="118" t="s">
        <v>2970</v>
      </c>
      <c r="B619" s="84" t="s">
        <v>2971</v>
      </c>
      <c r="C619" s="84" t="s">
        <v>35</v>
      </c>
      <c r="D619" s="84" t="s">
        <v>183</v>
      </c>
      <c r="E619" s="90" t="s">
        <v>183</v>
      </c>
      <c r="F619" s="85" t="s">
        <v>2972</v>
      </c>
      <c r="G619" s="85" t="s">
        <v>2973</v>
      </c>
      <c r="H619" s="85" t="s">
        <v>2974</v>
      </c>
      <c r="I619" s="83" t="s">
        <v>2975</v>
      </c>
      <c r="J619" s="83" t="s">
        <v>12074</v>
      </c>
      <c r="K619" s="87"/>
      <c r="L619" s="87" t="s">
        <v>12120</v>
      </c>
      <c r="M619" s="87"/>
      <c r="N619" s="92"/>
      <c r="O619" s="92"/>
      <c r="P619" s="87"/>
      <c r="Q619" s="87"/>
    </row>
    <row r="620" spans="1:17">
      <c r="A620" s="118" t="s">
        <v>2976</v>
      </c>
      <c r="B620" s="84" t="s">
        <v>2977</v>
      </c>
      <c r="C620" s="84" t="s">
        <v>35</v>
      </c>
      <c r="D620" s="84" t="s">
        <v>183</v>
      </c>
      <c r="E620" s="90" t="s">
        <v>183</v>
      </c>
      <c r="F620" s="85" t="s">
        <v>2978</v>
      </c>
      <c r="G620" s="85" t="s">
        <v>2979</v>
      </c>
      <c r="H620" s="85" t="s">
        <v>2980</v>
      </c>
      <c r="I620" s="83" t="s">
        <v>2085</v>
      </c>
      <c r="J620" s="83" t="s">
        <v>12074</v>
      </c>
      <c r="K620" s="87"/>
      <c r="L620" s="87" t="s">
        <v>12120</v>
      </c>
      <c r="M620" s="87"/>
      <c r="N620" s="92"/>
      <c r="O620" s="92"/>
      <c r="P620" s="87"/>
      <c r="Q620" s="87"/>
    </row>
    <row r="621" spans="1:17">
      <c r="A621" s="118" t="s">
        <v>2981</v>
      </c>
      <c r="B621" s="84" t="s">
        <v>2982</v>
      </c>
      <c r="C621" s="84" t="s">
        <v>35</v>
      </c>
      <c r="D621" s="84" t="s">
        <v>183</v>
      </c>
      <c r="E621" s="90" t="s">
        <v>183</v>
      </c>
      <c r="F621" s="85" t="s">
        <v>2983</v>
      </c>
      <c r="G621" s="85" t="s">
        <v>2984</v>
      </c>
      <c r="H621" s="85" t="s">
        <v>2985</v>
      </c>
      <c r="I621" s="83" t="s">
        <v>2986</v>
      </c>
      <c r="J621" s="83" t="s">
        <v>12074</v>
      </c>
      <c r="K621" s="87"/>
      <c r="L621" s="87" t="s">
        <v>12120</v>
      </c>
      <c r="M621" s="87"/>
      <c r="N621" s="92"/>
      <c r="O621" s="92"/>
      <c r="P621" s="87"/>
      <c r="Q621" s="87"/>
    </row>
    <row r="622" spans="1:17">
      <c r="A622" s="118" t="s">
        <v>2987</v>
      </c>
      <c r="B622" s="84" t="s">
        <v>2988</v>
      </c>
      <c r="C622" s="84" t="s">
        <v>35</v>
      </c>
      <c r="D622" s="84" t="s">
        <v>183</v>
      </c>
      <c r="E622" s="90" t="s">
        <v>183</v>
      </c>
      <c r="F622" s="85" t="s">
        <v>2989</v>
      </c>
      <c r="G622" s="85" t="s">
        <v>2990</v>
      </c>
      <c r="H622" s="85" t="s">
        <v>2991</v>
      </c>
      <c r="I622" s="83" t="s">
        <v>2992</v>
      </c>
      <c r="J622" s="83" t="s">
        <v>12074</v>
      </c>
      <c r="K622" s="87"/>
      <c r="L622" s="87" t="s">
        <v>12120</v>
      </c>
      <c r="M622" s="87"/>
      <c r="N622" s="92"/>
      <c r="O622" s="92"/>
      <c r="P622" s="87"/>
      <c r="Q622" s="87"/>
    </row>
    <row r="623" spans="1:17">
      <c r="A623" s="118" t="s">
        <v>2993</v>
      </c>
      <c r="B623" s="84" t="s">
        <v>2994</v>
      </c>
      <c r="C623" s="84" t="s">
        <v>35</v>
      </c>
      <c r="D623" s="84" t="s">
        <v>183</v>
      </c>
      <c r="E623" s="90" t="s">
        <v>183</v>
      </c>
      <c r="F623" s="85" t="s">
        <v>2995</v>
      </c>
      <c r="G623" s="85" t="s">
        <v>2996</v>
      </c>
      <c r="H623" s="85" t="s">
        <v>2997</v>
      </c>
      <c r="I623" s="83" t="s">
        <v>2998</v>
      </c>
      <c r="J623" s="83" t="s">
        <v>12074</v>
      </c>
      <c r="K623" s="87"/>
      <c r="L623" s="87" t="s">
        <v>12120</v>
      </c>
      <c r="M623" s="87"/>
      <c r="N623" s="92"/>
      <c r="O623" s="92"/>
      <c r="P623" s="87"/>
      <c r="Q623" s="87"/>
    </row>
    <row r="624" spans="1:17">
      <c r="A624" s="181" t="s">
        <v>2999</v>
      </c>
      <c r="B624" s="4" t="s">
        <v>3000</v>
      </c>
      <c r="C624" s="4" t="s">
        <v>35</v>
      </c>
      <c r="D624" s="4" t="s">
        <v>183</v>
      </c>
      <c r="E624" s="6" t="s">
        <v>183</v>
      </c>
      <c r="F624" s="27" t="s">
        <v>3001</v>
      </c>
      <c r="G624" s="27" t="s">
        <v>3002</v>
      </c>
      <c r="H624" s="27" t="s">
        <v>3003</v>
      </c>
      <c r="I624" s="12" t="s">
        <v>23</v>
      </c>
      <c r="J624" s="12" t="s">
        <v>12091</v>
      </c>
      <c r="K624" s="39"/>
      <c r="L624" s="39" t="s">
        <v>12120</v>
      </c>
      <c r="M624" s="39"/>
      <c r="N624" s="154"/>
      <c r="O624" s="154"/>
      <c r="P624" s="39"/>
      <c r="Q624" s="39"/>
    </row>
    <row r="625" spans="1:17">
      <c r="A625" s="118" t="s">
        <v>3004</v>
      </c>
      <c r="B625" s="84" t="s">
        <v>3005</v>
      </c>
      <c r="C625" s="84" t="s">
        <v>35</v>
      </c>
      <c r="D625" s="84" t="s">
        <v>183</v>
      </c>
      <c r="E625" s="90" t="s">
        <v>183</v>
      </c>
      <c r="F625" s="85" t="s">
        <v>3006</v>
      </c>
      <c r="G625" s="85" t="s">
        <v>3007</v>
      </c>
      <c r="H625" s="85" t="s">
        <v>3008</v>
      </c>
      <c r="I625" s="83" t="s">
        <v>3009</v>
      </c>
      <c r="J625" s="83" t="s">
        <v>12074</v>
      </c>
      <c r="K625" s="87"/>
      <c r="L625" s="87" t="s">
        <v>12120</v>
      </c>
      <c r="M625" s="87"/>
      <c r="N625" s="92"/>
      <c r="O625" s="92"/>
      <c r="P625" s="87"/>
      <c r="Q625" s="87"/>
    </row>
    <row r="626" spans="1:17">
      <c r="A626" s="118" t="s">
        <v>3010</v>
      </c>
      <c r="B626" s="84" t="s">
        <v>3011</v>
      </c>
      <c r="C626" s="84" t="s">
        <v>35</v>
      </c>
      <c r="D626" s="84" t="s">
        <v>183</v>
      </c>
      <c r="E626" s="90" t="s">
        <v>183</v>
      </c>
      <c r="F626" s="85" t="s">
        <v>3012</v>
      </c>
      <c r="G626" s="85" t="s">
        <v>3013</v>
      </c>
      <c r="H626" s="85" t="s">
        <v>3014</v>
      </c>
      <c r="I626" s="83" t="s">
        <v>3015</v>
      </c>
      <c r="J626" s="83" t="s">
        <v>12074</v>
      </c>
      <c r="K626" s="87"/>
      <c r="L626" s="87" t="s">
        <v>12120</v>
      </c>
      <c r="M626" s="87"/>
      <c r="N626" s="92"/>
      <c r="O626" s="92"/>
      <c r="P626" s="87"/>
      <c r="Q626" s="87"/>
    </row>
    <row r="627" spans="1:17">
      <c r="A627" s="84" t="s">
        <v>3016</v>
      </c>
      <c r="B627" s="84" t="s">
        <v>3017</v>
      </c>
      <c r="C627" s="84" t="s">
        <v>35</v>
      </c>
      <c r="D627" s="84" t="s">
        <v>183</v>
      </c>
      <c r="E627" s="90" t="s">
        <v>183</v>
      </c>
      <c r="F627" s="85" t="s">
        <v>3018</v>
      </c>
      <c r="G627" s="85" t="s">
        <v>3019</v>
      </c>
      <c r="H627" s="85" t="s">
        <v>3020</v>
      </c>
      <c r="I627" s="83" t="s">
        <v>1946</v>
      </c>
      <c r="J627" s="83" t="s">
        <v>12074</v>
      </c>
      <c r="K627" s="87"/>
      <c r="L627" s="87" t="s">
        <v>12120</v>
      </c>
      <c r="M627" s="87"/>
      <c r="N627" s="92"/>
      <c r="O627" s="92"/>
      <c r="P627" s="87"/>
      <c r="Q627" s="87"/>
    </row>
    <row r="628" spans="1:17">
      <c r="A628" s="118" t="s">
        <v>3021</v>
      </c>
      <c r="B628" s="84" t="s">
        <v>3022</v>
      </c>
      <c r="C628" s="84" t="s">
        <v>35</v>
      </c>
      <c r="D628" s="84" t="s">
        <v>183</v>
      </c>
      <c r="E628" s="90" t="s">
        <v>183</v>
      </c>
      <c r="F628" s="85" t="s">
        <v>3023</v>
      </c>
      <c r="G628" s="85" t="s">
        <v>3024</v>
      </c>
      <c r="H628" s="85" t="s">
        <v>3025</v>
      </c>
      <c r="I628" s="83" t="s">
        <v>3026</v>
      </c>
      <c r="J628" s="83" t="s">
        <v>12074</v>
      </c>
      <c r="K628" s="87"/>
      <c r="L628" s="87" t="s">
        <v>12120</v>
      </c>
      <c r="M628" s="87"/>
      <c r="N628" s="92"/>
      <c r="O628" s="92"/>
      <c r="P628" s="87"/>
      <c r="Q628" s="87"/>
    </row>
    <row r="629" spans="1:17">
      <c r="A629" s="118" t="s">
        <v>3027</v>
      </c>
      <c r="B629" s="84" t="s">
        <v>3028</v>
      </c>
      <c r="C629" s="84" t="s">
        <v>35</v>
      </c>
      <c r="D629" s="84" t="s">
        <v>183</v>
      </c>
      <c r="E629" s="90" t="s">
        <v>183</v>
      </c>
      <c r="F629" s="85" t="s">
        <v>3029</v>
      </c>
      <c r="G629" s="85" t="s">
        <v>3030</v>
      </c>
      <c r="H629" s="85" t="s">
        <v>3031</v>
      </c>
      <c r="I629" s="83" t="s">
        <v>3032</v>
      </c>
      <c r="J629" s="83" t="s">
        <v>12074</v>
      </c>
      <c r="K629" s="87"/>
      <c r="L629" s="87" t="s">
        <v>12120</v>
      </c>
      <c r="M629" s="87"/>
      <c r="N629" s="92"/>
      <c r="O629" s="92"/>
      <c r="P629" s="87"/>
      <c r="Q629" s="87"/>
    </row>
    <row r="630" spans="1:17">
      <c r="A630" s="118" t="s">
        <v>3033</v>
      </c>
      <c r="B630" s="84" t="s">
        <v>3034</v>
      </c>
      <c r="C630" s="84" t="s">
        <v>35</v>
      </c>
      <c r="D630" s="84" t="s">
        <v>183</v>
      </c>
      <c r="E630" s="90" t="s">
        <v>183</v>
      </c>
      <c r="F630" s="85" t="s">
        <v>3035</v>
      </c>
      <c r="G630" s="85" t="s">
        <v>3036</v>
      </c>
      <c r="H630" s="85" t="s">
        <v>3037</v>
      </c>
      <c r="I630" s="83" t="s">
        <v>3038</v>
      </c>
      <c r="J630" s="83" t="s">
        <v>12074</v>
      </c>
      <c r="K630" s="87"/>
      <c r="L630" s="87" t="s">
        <v>12120</v>
      </c>
      <c r="M630" s="87"/>
      <c r="N630" s="92"/>
      <c r="O630" s="92"/>
      <c r="P630" s="87"/>
      <c r="Q630" s="87"/>
    </row>
    <row r="631" spans="1:17">
      <c r="A631" s="118" t="s">
        <v>3039</v>
      </c>
      <c r="B631" s="84" t="s">
        <v>3040</v>
      </c>
      <c r="C631" s="84" t="s">
        <v>35</v>
      </c>
      <c r="D631" s="84" t="s">
        <v>183</v>
      </c>
      <c r="E631" s="90" t="s">
        <v>183</v>
      </c>
      <c r="F631" s="85" t="s">
        <v>3041</v>
      </c>
      <c r="G631" s="85" t="s">
        <v>3042</v>
      </c>
      <c r="H631" s="98">
        <v>28771685283</v>
      </c>
      <c r="I631" s="83" t="s">
        <v>3043</v>
      </c>
      <c r="J631" s="83" t="s">
        <v>12074</v>
      </c>
      <c r="K631" s="87"/>
      <c r="L631" s="87" t="s">
        <v>12120</v>
      </c>
      <c r="M631" s="87"/>
      <c r="N631" s="92"/>
      <c r="O631" s="92"/>
      <c r="P631" s="87"/>
      <c r="Q631" s="87"/>
    </row>
    <row r="632" spans="1:17">
      <c r="A632" s="84" t="s">
        <v>3044</v>
      </c>
      <c r="B632" s="84" t="s">
        <v>3045</v>
      </c>
      <c r="C632" s="84" t="s">
        <v>35</v>
      </c>
      <c r="D632" s="84" t="s">
        <v>183</v>
      </c>
      <c r="E632" s="90" t="s">
        <v>183</v>
      </c>
      <c r="F632" s="85" t="s">
        <v>3046</v>
      </c>
      <c r="G632" s="85" t="s">
        <v>3047</v>
      </c>
      <c r="H632" s="138" t="s">
        <v>3048</v>
      </c>
      <c r="I632" s="83" t="s">
        <v>3049</v>
      </c>
      <c r="J632" s="83" t="s">
        <v>12074</v>
      </c>
      <c r="K632" s="87"/>
      <c r="L632" s="87" t="s">
        <v>12120</v>
      </c>
      <c r="M632" s="87"/>
      <c r="N632" s="92"/>
      <c r="O632" s="92"/>
      <c r="P632" s="87"/>
      <c r="Q632" s="87"/>
    </row>
    <row r="633" spans="1:17">
      <c r="A633" s="84" t="s">
        <v>3050</v>
      </c>
      <c r="B633" s="84" t="s">
        <v>3051</v>
      </c>
      <c r="C633" s="84" t="s">
        <v>35</v>
      </c>
      <c r="D633" s="84" t="s">
        <v>183</v>
      </c>
      <c r="E633" s="90" t="s">
        <v>183</v>
      </c>
      <c r="F633" s="85" t="s">
        <v>3052</v>
      </c>
      <c r="G633" s="85" t="s">
        <v>3053</v>
      </c>
      <c r="H633" s="85" t="s">
        <v>3054</v>
      </c>
      <c r="I633" s="83" t="s">
        <v>3055</v>
      </c>
      <c r="J633" s="83" t="s">
        <v>12074</v>
      </c>
      <c r="K633" s="87"/>
      <c r="L633" s="87" t="s">
        <v>12120</v>
      </c>
      <c r="M633" s="87"/>
      <c r="N633" s="92"/>
      <c r="O633" s="92"/>
      <c r="P633" s="87"/>
      <c r="Q633" s="87"/>
    </row>
    <row r="634" spans="1:17">
      <c r="A634" s="118" t="s">
        <v>3056</v>
      </c>
      <c r="B634" s="84" t="s">
        <v>3057</v>
      </c>
      <c r="C634" s="84" t="s">
        <v>35</v>
      </c>
      <c r="D634" s="84" t="s">
        <v>183</v>
      </c>
      <c r="E634" s="90" t="s">
        <v>183</v>
      </c>
      <c r="F634" s="85" t="s">
        <v>3058</v>
      </c>
      <c r="G634" s="85" t="s">
        <v>3059</v>
      </c>
      <c r="H634" s="85" t="s">
        <v>3060</v>
      </c>
      <c r="I634" s="83" t="s">
        <v>3061</v>
      </c>
      <c r="J634" s="83" t="s">
        <v>802</v>
      </c>
      <c r="K634" s="87"/>
      <c r="L634" s="87" t="s">
        <v>12120</v>
      </c>
      <c r="M634" s="87"/>
      <c r="N634" s="92"/>
      <c r="O634" s="92"/>
      <c r="P634" s="87"/>
      <c r="Q634" s="87"/>
    </row>
    <row r="635" spans="1:17">
      <c r="A635" s="84" t="s">
        <v>3062</v>
      </c>
      <c r="B635" s="84" t="s">
        <v>3063</v>
      </c>
      <c r="C635" s="84" t="s">
        <v>35</v>
      </c>
      <c r="D635" s="84" t="s">
        <v>183</v>
      </c>
      <c r="E635" s="151" t="s">
        <v>183</v>
      </c>
      <c r="F635" s="85" t="s">
        <v>3064</v>
      </c>
      <c r="G635" s="85" t="s">
        <v>3065</v>
      </c>
      <c r="H635" s="85" t="s">
        <v>3066</v>
      </c>
      <c r="I635" s="325" t="s">
        <v>801</v>
      </c>
      <c r="J635" s="83" t="s">
        <v>12074</v>
      </c>
      <c r="K635" s="87"/>
      <c r="L635" s="87" t="s">
        <v>12120</v>
      </c>
      <c r="M635" s="87"/>
      <c r="N635" s="92"/>
      <c r="O635" s="92"/>
      <c r="P635" s="87"/>
      <c r="Q635" s="87"/>
    </row>
    <row r="636" spans="1:17">
      <c r="A636" s="118" t="s">
        <v>3067</v>
      </c>
      <c r="B636" s="84" t="s">
        <v>3068</v>
      </c>
      <c r="C636" s="84" t="s">
        <v>35</v>
      </c>
      <c r="D636" s="84" t="s">
        <v>183</v>
      </c>
      <c r="E636" s="90" t="s">
        <v>183</v>
      </c>
      <c r="F636" s="85" t="s">
        <v>3069</v>
      </c>
      <c r="G636" s="85" t="s">
        <v>3070</v>
      </c>
      <c r="H636" s="85" t="s">
        <v>3071</v>
      </c>
      <c r="I636" s="83" t="s">
        <v>3072</v>
      </c>
      <c r="J636" s="83" t="s">
        <v>12074</v>
      </c>
      <c r="K636" s="87"/>
      <c r="L636" s="87" t="s">
        <v>12120</v>
      </c>
      <c r="M636" s="87"/>
      <c r="N636" s="92"/>
      <c r="O636" s="92"/>
      <c r="P636" s="87"/>
      <c r="Q636" s="87"/>
    </row>
    <row r="637" spans="1:17">
      <c r="A637" s="118" t="s">
        <v>3073</v>
      </c>
      <c r="B637" s="84" t="s">
        <v>3074</v>
      </c>
      <c r="C637" s="84" t="s">
        <v>35</v>
      </c>
      <c r="D637" s="84" t="s">
        <v>183</v>
      </c>
      <c r="E637" s="90" t="s">
        <v>183</v>
      </c>
      <c r="F637" s="85" t="s">
        <v>3075</v>
      </c>
      <c r="G637" s="85" t="s">
        <v>3076</v>
      </c>
      <c r="H637" s="85" t="s">
        <v>3077</v>
      </c>
      <c r="I637" s="83" t="s">
        <v>3078</v>
      </c>
      <c r="J637" s="83" t="s">
        <v>12074</v>
      </c>
      <c r="K637" s="87"/>
      <c r="L637" s="87" t="s">
        <v>12120</v>
      </c>
      <c r="M637" s="87"/>
      <c r="N637" s="92"/>
      <c r="O637" s="92"/>
      <c r="P637" s="87"/>
      <c r="Q637" s="87"/>
    </row>
    <row r="638" spans="1:17">
      <c r="A638" s="118" t="s">
        <v>3079</v>
      </c>
      <c r="B638" s="84" t="s">
        <v>3080</v>
      </c>
      <c r="C638" s="84" t="s">
        <v>35</v>
      </c>
      <c r="D638" s="84" t="s">
        <v>183</v>
      </c>
      <c r="E638" s="90" t="s">
        <v>183</v>
      </c>
      <c r="F638" s="85" t="s">
        <v>3081</v>
      </c>
      <c r="G638" s="85" t="s">
        <v>3082</v>
      </c>
      <c r="H638" s="85" t="s">
        <v>3083</v>
      </c>
      <c r="I638" s="83" t="s">
        <v>3084</v>
      </c>
      <c r="J638" s="83" t="s">
        <v>12074</v>
      </c>
      <c r="K638" s="87"/>
      <c r="L638" s="87" t="s">
        <v>12120</v>
      </c>
      <c r="M638" s="87"/>
      <c r="N638" s="92"/>
      <c r="O638" s="92"/>
      <c r="P638" s="87"/>
      <c r="Q638" s="87"/>
    </row>
    <row r="639" spans="1:17">
      <c r="A639" s="118" t="s">
        <v>3085</v>
      </c>
      <c r="B639" s="84" t="s">
        <v>3086</v>
      </c>
      <c r="C639" s="84" t="s">
        <v>35</v>
      </c>
      <c r="D639" s="84" t="s">
        <v>183</v>
      </c>
      <c r="E639" s="90" t="s">
        <v>183</v>
      </c>
      <c r="F639" s="85" t="s">
        <v>3087</v>
      </c>
      <c r="G639" s="85" t="s">
        <v>3088</v>
      </c>
      <c r="H639" s="85" t="s">
        <v>3089</v>
      </c>
      <c r="I639" s="83" t="s">
        <v>3090</v>
      </c>
      <c r="J639" s="83" t="s">
        <v>12074</v>
      </c>
      <c r="K639" s="87"/>
      <c r="L639" s="87" t="s">
        <v>12120</v>
      </c>
      <c r="M639" s="87"/>
      <c r="N639" s="92"/>
      <c r="O639" s="92"/>
      <c r="P639" s="87"/>
      <c r="Q639" s="87"/>
    </row>
    <row r="640" spans="1:17">
      <c r="A640" s="84" t="s">
        <v>3091</v>
      </c>
      <c r="B640" s="84" t="s">
        <v>3092</v>
      </c>
      <c r="C640" s="84" t="s">
        <v>35</v>
      </c>
      <c r="D640" s="84" t="s">
        <v>183</v>
      </c>
      <c r="E640" s="90" t="s">
        <v>183</v>
      </c>
      <c r="F640" s="85" t="s">
        <v>3093</v>
      </c>
      <c r="G640" s="85" t="s">
        <v>3094</v>
      </c>
      <c r="H640" s="85" t="s">
        <v>3095</v>
      </c>
      <c r="I640" s="83" t="s">
        <v>3096</v>
      </c>
      <c r="J640" s="83" t="s">
        <v>12074</v>
      </c>
      <c r="K640" s="87"/>
      <c r="L640" s="87" t="s">
        <v>12120</v>
      </c>
      <c r="M640" s="87"/>
      <c r="N640" s="92"/>
      <c r="O640" s="92"/>
      <c r="P640" s="87"/>
      <c r="Q640" s="87"/>
    </row>
    <row r="641" spans="1:17">
      <c r="A641" s="118" t="s">
        <v>3097</v>
      </c>
      <c r="B641" s="84" t="s">
        <v>3098</v>
      </c>
      <c r="C641" s="84" t="s">
        <v>35</v>
      </c>
      <c r="D641" s="84" t="s">
        <v>183</v>
      </c>
      <c r="E641" s="90" t="s">
        <v>183</v>
      </c>
      <c r="F641" s="85" t="s">
        <v>3099</v>
      </c>
      <c r="G641" s="85" t="s">
        <v>3100</v>
      </c>
      <c r="H641" s="85" t="s">
        <v>3101</v>
      </c>
      <c r="I641" s="83" t="s">
        <v>23</v>
      </c>
      <c r="J641" s="83" t="s">
        <v>12074</v>
      </c>
      <c r="K641" s="87"/>
      <c r="L641" s="87" t="s">
        <v>12120</v>
      </c>
      <c r="M641" s="87"/>
      <c r="N641" s="92"/>
      <c r="O641" s="92"/>
      <c r="P641" s="87"/>
      <c r="Q641" s="87"/>
    </row>
    <row r="642" spans="1:17">
      <c r="A642" s="335" t="s">
        <v>3102</v>
      </c>
      <c r="B642" s="336" t="s">
        <v>3103</v>
      </c>
      <c r="C642" s="3" t="s">
        <v>35</v>
      </c>
      <c r="D642" s="3" t="s">
        <v>183</v>
      </c>
      <c r="E642" s="7" t="s">
        <v>183</v>
      </c>
      <c r="F642" s="25" t="s">
        <v>3104</v>
      </c>
      <c r="G642" s="25" t="s">
        <v>2552</v>
      </c>
      <c r="H642" s="25" t="s">
        <v>2553</v>
      </c>
      <c r="I642" s="11" t="s">
        <v>23</v>
      </c>
      <c r="J642" s="11" t="s">
        <v>12074</v>
      </c>
      <c r="L642" s="21" t="s">
        <v>12120</v>
      </c>
    </row>
    <row r="643" spans="1:17">
      <c r="A643" s="118" t="s">
        <v>3105</v>
      </c>
      <c r="B643" s="350" t="s">
        <v>3106</v>
      </c>
      <c r="C643" s="84" t="s">
        <v>35</v>
      </c>
      <c r="D643" s="84" t="s">
        <v>183</v>
      </c>
      <c r="E643" s="90" t="s">
        <v>183</v>
      </c>
      <c r="F643" s="85" t="s">
        <v>3107</v>
      </c>
      <c r="G643" s="85" t="s">
        <v>3108</v>
      </c>
      <c r="H643" s="85" t="s">
        <v>3109</v>
      </c>
      <c r="I643" s="83" t="s">
        <v>3110</v>
      </c>
      <c r="J643" s="83" t="s">
        <v>12074</v>
      </c>
      <c r="K643" s="87"/>
      <c r="L643" s="87" t="s">
        <v>12120</v>
      </c>
      <c r="M643" s="87"/>
      <c r="N643" s="92"/>
      <c r="O643" s="92"/>
      <c r="P643" s="87"/>
      <c r="Q643" s="87"/>
    </row>
    <row r="644" spans="1:17">
      <c r="A644" s="118" t="s">
        <v>3111</v>
      </c>
      <c r="B644" s="84" t="s">
        <v>3112</v>
      </c>
      <c r="C644" s="84" t="s">
        <v>35</v>
      </c>
      <c r="D644" s="84" t="s">
        <v>183</v>
      </c>
      <c r="E644" s="90" t="s">
        <v>183</v>
      </c>
      <c r="F644" s="85" t="s">
        <v>3113</v>
      </c>
      <c r="G644" s="85" t="s">
        <v>3114</v>
      </c>
      <c r="H644" s="85" t="s">
        <v>3115</v>
      </c>
      <c r="I644" s="83" t="s">
        <v>3116</v>
      </c>
      <c r="J644" s="83" t="s">
        <v>12074</v>
      </c>
      <c r="K644" s="87"/>
      <c r="L644" s="87" t="s">
        <v>12120</v>
      </c>
      <c r="M644" s="87"/>
      <c r="N644" s="92"/>
      <c r="O644" s="92"/>
      <c r="P644" s="87"/>
      <c r="Q644" s="87"/>
    </row>
    <row r="645" spans="1:17">
      <c r="A645" s="118" t="s">
        <v>3117</v>
      </c>
      <c r="B645" s="84" t="s">
        <v>3118</v>
      </c>
      <c r="C645" s="84" t="s">
        <v>35</v>
      </c>
      <c r="D645" s="84" t="s">
        <v>183</v>
      </c>
      <c r="E645" s="90" t="s">
        <v>183</v>
      </c>
      <c r="F645" s="85" t="s">
        <v>3119</v>
      </c>
      <c r="G645" s="85" t="s">
        <v>3120</v>
      </c>
      <c r="H645" s="85" t="s">
        <v>3121</v>
      </c>
      <c r="I645" s="83" t="s">
        <v>4326</v>
      </c>
      <c r="J645" s="83" t="s">
        <v>12074</v>
      </c>
      <c r="K645" s="87"/>
      <c r="L645" s="87" t="s">
        <v>12120</v>
      </c>
      <c r="M645" s="87"/>
      <c r="N645" s="92"/>
      <c r="O645" s="92"/>
      <c r="P645" s="87"/>
      <c r="Q645" s="87"/>
    </row>
    <row r="646" spans="1:17">
      <c r="A646" s="118" t="s">
        <v>3122</v>
      </c>
      <c r="B646" s="84" t="s">
        <v>3123</v>
      </c>
      <c r="C646" s="84" t="s">
        <v>35</v>
      </c>
      <c r="D646" s="84" t="s">
        <v>183</v>
      </c>
      <c r="E646" s="90" t="s">
        <v>183</v>
      </c>
      <c r="F646" s="85" t="s">
        <v>3124</v>
      </c>
      <c r="G646" s="85" t="s">
        <v>3125</v>
      </c>
      <c r="H646" s="85" t="s">
        <v>3126</v>
      </c>
      <c r="I646" s="83" t="s">
        <v>3127</v>
      </c>
      <c r="J646" s="83" t="s">
        <v>12074</v>
      </c>
      <c r="K646" s="87"/>
      <c r="L646" s="87" t="s">
        <v>12120</v>
      </c>
      <c r="M646" s="87"/>
      <c r="N646" s="92"/>
      <c r="O646" s="92"/>
      <c r="P646" s="87"/>
      <c r="Q646" s="87"/>
    </row>
    <row r="647" spans="1:17">
      <c r="A647" s="84" t="s">
        <v>3128</v>
      </c>
      <c r="B647" s="84" t="s">
        <v>3129</v>
      </c>
      <c r="C647" s="84" t="s">
        <v>35</v>
      </c>
      <c r="D647" s="84" t="s">
        <v>183</v>
      </c>
      <c r="E647" s="90" t="s">
        <v>183</v>
      </c>
      <c r="F647" s="85" t="s">
        <v>3130</v>
      </c>
      <c r="G647" s="85" t="s">
        <v>3131</v>
      </c>
      <c r="H647" s="85" t="s">
        <v>3132</v>
      </c>
      <c r="I647" s="83" t="s">
        <v>1614</v>
      </c>
      <c r="J647" s="83" t="s">
        <v>12074</v>
      </c>
      <c r="K647" s="87"/>
      <c r="L647" s="87" t="s">
        <v>12120</v>
      </c>
      <c r="M647" s="87"/>
      <c r="N647" s="92"/>
      <c r="O647" s="92"/>
      <c r="P647" s="87"/>
      <c r="Q647" s="87"/>
    </row>
    <row r="648" spans="1:17">
      <c r="A648" s="118" t="s">
        <v>3133</v>
      </c>
      <c r="B648" s="84" t="s">
        <v>3134</v>
      </c>
      <c r="C648" s="84" t="s">
        <v>35</v>
      </c>
      <c r="D648" s="84" t="s">
        <v>183</v>
      </c>
      <c r="E648" s="90" t="s">
        <v>183</v>
      </c>
      <c r="F648" s="85" t="s">
        <v>3135</v>
      </c>
      <c r="G648" s="85" t="s">
        <v>3136</v>
      </c>
      <c r="H648" s="85" t="s">
        <v>3137</v>
      </c>
      <c r="I648" s="83" t="s">
        <v>1899</v>
      </c>
      <c r="J648" s="83" t="s">
        <v>12074</v>
      </c>
      <c r="K648" s="87"/>
      <c r="L648" s="87" t="s">
        <v>12120</v>
      </c>
      <c r="M648" s="87"/>
      <c r="N648" s="92"/>
      <c r="O648" s="92"/>
      <c r="P648" s="87"/>
      <c r="Q648" s="87"/>
    </row>
    <row r="649" spans="1:17">
      <c r="A649" s="118" t="s">
        <v>3138</v>
      </c>
      <c r="B649" s="84" t="s">
        <v>3139</v>
      </c>
      <c r="C649" s="84" t="s">
        <v>35</v>
      </c>
      <c r="D649" s="84" t="s">
        <v>183</v>
      </c>
      <c r="E649" s="90" t="s">
        <v>183</v>
      </c>
      <c r="F649" s="85" t="s">
        <v>237</v>
      </c>
      <c r="G649" s="85" t="s">
        <v>238</v>
      </c>
      <c r="H649" s="85" t="s">
        <v>239</v>
      </c>
      <c r="I649" s="83" t="s">
        <v>33</v>
      </c>
      <c r="J649" s="83" t="s">
        <v>12080</v>
      </c>
      <c r="K649" s="87"/>
      <c r="L649" s="87" t="s">
        <v>12120</v>
      </c>
      <c r="M649" s="87"/>
      <c r="N649" s="92"/>
      <c r="O649" s="92"/>
      <c r="P649" s="87"/>
      <c r="Q649" s="87"/>
    </row>
    <row r="650" spans="1:17">
      <c r="A650" s="118" t="s">
        <v>3140</v>
      </c>
      <c r="B650" s="84" t="s">
        <v>3141</v>
      </c>
      <c r="C650" s="84" t="s">
        <v>35</v>
      </c>
      <c r="D650" s="84" t="s">
        <v>183</v>
      </c>
      <c r="E650" s="90" t="s">
        <v>183</v>
      </c>
      <c r="F650" s="85" t="s">
        <v>3142</v>
      </c>
      <c r="G650" s="85" t="s">
        <v>3143</v>
      </c>
      <c r="H650" s="85" t="s">
        <v>3144</v>
      </c>
      <c r="I650" s="83" t="s">
        <v>3145</v>
      </c>
      <c r="J650" s="83" t="s">
        <v>12074</v>
      </c>
      <c r="K650" s="87"/>
      <c r="L650" s="87" t="s">
        <v>12120</v>
      </c>
      <c r="M650" s="87"/>
      <c r="N650" s="92"/>
      <c r="O650" s="92"/>
      <c r="P650" s="87"/>
      <c r="Q650" s="87"/>
    </row>
    <row r="651" spans="1:17">
      <c r="A651" s="118" t="s">
        <v>3146</v>
      </c>
      <c r="B651" s="84" t="s">
        <v>3147</v>
      </c>
      <c r="C651" s="84" t="s">
        <v>35</v>
      </c>
      <c r="D651" s="84" t="s">
        <v>183</v>
      </c>
      <c r="E651" s="90" t="s">
        <v>183</v>
      </c>
      <c r="F651" s="85" t="s">
        <v>3148</v>
      </c>
      <c r="G651" s="85" t="s">
        <v>3149</v>
      </c>
      <c r="H651" s="85" t="s">
        <v>3150</v>
      </c>
      <c r="I651" s="83" t="s">
        <v>3151</v>
      </c>
      <c r="J651" s="83" t="s">
        <v>12074</v>
      </c>
      <c r="K651" s="87"/>
      <c r="L651" s="87" t="s">
        <v>12120</v>
      </c>
      <c r="M651" s="87"/>
      <c r="N651" s="92"/>
      <c r="O651" s="92"/>
      <c r="P651" s="87"/>
      <c r="Q651" s="87"/>
    </row>
    <row r="652" spans="1:17" s="89" customFormat="1">
      <c r="A652" s="84" t="s">
        <v>3152</v>
      </c>
      <c r="B652" s="84" t="s">
        <v>3153</v>
      </c>
      <c r="C652" s="84" t="s">
        <v>35</v>
      </c>
      <c r="D652" s="84" t="s">
        <v>183</v>
      </c>
      <c r="E652" s="90" t="s">
        <v>183</v>
      </c>
      <c r="F652" s="85" t="s">
        <v>3154</v>
      </c>
      <c r="G652" s="85" t="s">
        <v>3155</v>
      </c>
      <c r="H652" s="85" t="s">
        <v>3156</v>
      </c>
      <c r="I652" s="83" t="s">
        <v>1942</v>
      </c>
      <c r="J652" s="83" t="s">
        <v>12074</v>
      </c>
      <c r="K652" s="87"/>
      <c r="L652" s="87" t="s">
        <v>12120</v>
      </c>
      <c r="M652" s="87"/>
      <c r="N652" s="92"/>
      <c r="O652" s="92"/>
      <c r="P652" s="87"/>
      <c r="Q652" s="87"/>
    </row>
    <row r="653" spans="1:17">
      <c r="A653" s="181" t="s">
        <v>3157</v>
      </c>
      <c r="B653" s="4" t="s">
        <v>3158</v>
      </c>
      <c r="C653" s="4" t="s">
        <v>35</v>
      </c>
      <c r="D653" s="4" t="s">
        <v>183</v>
      </c>
      <c r="E653" s="6" t="s">
        <v>183</v>
      </c>
      <c r="F653" s="27" t="s">
        <v>3159</v>
      </c>
      <c r="G653" s="27" t="s">
        <v>3160</v>
      </c>
      <c r="H653" s="27" t="s">
        <v>3161</v>
      </c>
      <c r="I653" s="12" t="s">
        <v>23</v>
      </c>
      <c r="J653" s="12" t="s">
        <v>12091</v>
      </c>
      <c r="K653" s="39"/>
      <c r="L653" s="39" t="s">
        <v>12120</v>
      </c>
      <c r="M653" s="39"/>
      <c r="N653" s="154"/>
      <c r="O653" s="154"/>
      <c r="P653" s="39"/>
      <c r="Q653" s="39"/>
    </row>
    <row r="654" spans="1:17">
      <c r="A654" s="118" t="s">
        <v>3162</v>
      </c>
      <c r="B654" s="84" t="s">
        <v>3163</v>
      </c>
      <c r="C654" s="84" t="s">
        <v>35</v>
      </c>
      <c r="D654" s="84" t="s">
        <v>183</v>
      </c>
      <c r="E654" s="90" t="s">
        <v>183</v>
      </c>
      <c r="F654" s="85" t="s">
        <v>3164</v>
      </c>
      <c r="G654" s="85" t="s">
        <v>3165</v>
      </c>
      <c r="H654" s="85" t="s">
        <v>3166</v>
      </c>
      <c r="I654" s="83" t="s">
        <v>3167</v>
      </c>
      <c r="J654" s="83" t="s">
        <v>12074</v>
      </c>
      <c r="K654" s="87"/>
      <c r="L654" s="87" t="s">
        <v>12120</v>
      </c>
      <c r="M654" s="87"/>
      <c r="N654" s="92"/>
      <c r="O654" s="92"/>
      <c r="P654" s="87"/>
      <c r="Q654" s="87"/>
    </row>
    <row r="655" spans="1:17" s="254" customFormat="1">
      <c r="A655" s="192" t="s">
        <v>3168</v>
      </c>
      <c r="B655" s="192" t="s">
        <v>3168</v>
      </c>
      <c r="C655" s="192" t="s">
        <v>35</v>
      </c>
      <c r="D655" s="192" t="s">
        <v>183</v>
      </c>
      <c r="E655" s="334" t="s">
        <v>183</v>
      </c>
      <c r="F655" s="250" t="s">
        <v>3169</v>
      </c>
      <c r="G655" s="250" t="s">
        <v>3170</v>
      </c>
      <c r="H655" s="250" t="s">
        <v>3171</v>
      </c>
      <c r="I655" s="251" t="s">
        <v>23</v>
      </c>
      <c r="J655" s="251" t="s">
        <v>12074</v>
      </c>
      <c r="K655" s="252"/>
      <c r="L655" s="252" t="s">
        <v>12120</v>
      </c>
      <c r="M655" s="252"/>
      <c r="N655" s="253"/>
      <c r="O655" s="253"/>
      <c r="P655" s="252"/>
      <c r="Q655" s="252"/>
    </row>
    <row r="656" spans="1:17">
      <c r="A656" s="3" t="s">
        <v>3172</v>
      </c>
      <c r="B656" s="3" t="s">
        <v>3172</v>
      </c>
      <c r="C656" s="3" t="s">
        <v>35</v>
      </c>
      <c r="D656" s="3" t="s">
        <v>191</v>
      </c>
      <c r="E656" s="2" t="s">
        <v>191</v>
      </c>
      <c r="F656" s="25" t="s">
        <v>3173</v>
      </c>
      <c r="G656" s="25" t="s">
        <v>3174</v>
      </c>
      <c r="H656" s="25" t="s">
        <v>3175</v>
      </c>
      <c r="I656" s="11" t="s">
        <v>23</v>
      </c>
      <c r="J656" s="11" t="s">
        <v>12074</v>
      </c>
      <c r="L656" s="21" t="s">
        <v>12120</v>
      </c>
    </row>
    <row r="657" spans="1:17">
      <c r="A657" s="3" t="s">
        <v>3176</v>
      </c>
      <c r="B657" s="3" t="s">
        <v>3176</v>
      </c>
      <c r="C657" s="3" t="s">
        <v>35</v>
      </c>
      <c r="D657" s="3" t="s">
        <v>241</v>
      </c>
      <c r="E657" s="2" t="s">
        <v>241</v>
      </c>
      <c r="F657" s="25" t="s">
        <v>3177</v>
      </c>
      <c r="G657" s="25" t="s">
        <v>3174</v>
      </c>
      <c r="H657" s="25" t="s">
        <v>3178</v>
      </c>
      <c r="I657" s="11" t="s">
        <v>23</v>
      </c>
      <c r="J657" s="11" t="s">
        <v>12091</v>
      </c>
    </row>
    <row r="658" spans="1:17">
      <c r="A658" s="118" t="s">
        <v>3179</v>
      </c>
      <c r="B658" s="84" t="s">
        <v>3179</v>
      </c>
      <c r="C658" s="84" t="s">
        <v>35</v>
      </c>
      <c r="D658" s="84" t="s">
        <v>241</v>
      </c>
      <c r="E658" s="90" t="s">
        <v>241</v>
      </c>
      <c r="F658" s="85" t="s">
        <v>3180</v>
      </c>
      <c r="G658" s="85" t="s">
        <v>3181</v>
      </c>
      <c r="H658" s="85" t="s">
        <v>3182</v>
      </c>
      <c r="I658" s="84" t="s">
        <v>2389</v>
      </c>
      <c r="J658" s="83" t="s">
        <v>12084</v>
      </c>
      <c r="K658" s="87"/>
      <c r="L658" s="87"/>
      <c r="M658" s="87"/>
      <c r="N658" s="92"/>
      <c r="O658" s="92"/>
      <c r="P658" s="87"/>
      <c r="Q658" s="87"/>
    </row>
    <row r="659" spans="1:17">
      <c r="A659" s="118" t="s">
        <v>3183</v>
      </c>
      <c r="B659" s="118" t="s">
        <v>3183</v>
      </c>
      <c r="C659" s="84" t="s">
        <v>35</v>
      </c>
      <c r="D659" s="84" t="s">
        <v>241</v>
      </c>
      <c r="E659" s="90" t="s">
        <v>241</v>
      </c>
      <c r="F659" s="85" t="s">
        <v>3184</v>
      </c>
      <c r="G659" s="85" t="s">
        <v>3185</v>
      </c>
      <c r="H659" s="85" t="s">
        <v>3186</v>
      </c>
      <c r="I659" s="84" t="s">
        <v>2213</v>
      </c>
      <c r="J659" s="83" t="s">
        <v>12080</v>
      </c>
      <c r="K659" s="87"/>
      <c r="L659" s="87"/>
      <c r="M659" s="87"/>
      <c r="N659" s="92"/>
      <c r="O659" s="92"/>
      <c r="P659" s="87"/>
      <c r="Q659" s="87"/>
    </row>
    <row r="660" spans="1:17">
      <c r="A660" s="3" t="s">
        <v>3187</v>
      </c>
      <c r="B660" s="3" t="s">
        <v>3187</v>
      </c>
      <c r="C660" s="3" t="s">
        <v>35</v>
      </c>
      <c r="D660" s="3" t="s">
        <v>241</v>
      </c>
      <c r="E660" s="2" t="s">
        <v>241</v>
      </c>
      <c r="F660" s="25" t="s">
        <v>3188</v>
      </c>
      <c r="G660" s="30" t="s">
        <v>3189</v>
      </c>
      <c r="H660" s="30" t="s">
        <v>3190</v>
      </c>
      <c r="I660" s="11" t="s">
        <v>23</v>
      </c>
      <c r="J660" s="11" t="s">
        <v>12074</v>
      </c>
    </row>
    <row r="661" spans="1:17">
      <c r="A661" s="118" t="s">
        <v>240</v>
      </c>
      <c r="B661" s="84" t="s">
        <v>240</v>
      </c>
      <c r="C661" s="84" t="s">
        <v>35</v>
      </c>
      <c r="D661" s="84" t="s">
        <v>241</v>
      </c>
      <c r="E661" s="90" t="s">
        <v>241</v>
      </c>
      <c r="F661" s="86" t="s">
        <v>242</v>
      </c>
      <c r="G661" s="95" t="s">
        <v>243</v>
      </c>
      <c r="H661" s="95" t="s">
        <v>244</v>
      </c>
      <c r="I661" s="87" t="s">
        <v>245</v>
      </c>
      <c r="J661" s="88" t="s">
        <v>12073</v>
      </c>
      <c r="K661" s="87"/>
      <c r="L661" s="87"/>
      <c r="M661" s="87"/>
      <c r="N661" s="92"/>
      <c r="O661" s="92"/>
      <c r="P661" s="87"/>
      <c r="Q661" s="87"/>
    </row>
    <row r="662" spans="1:17">
      <c r="A662" s="118" t="s">
        <v>3191</v>
      </c>
      <c r="B662" s="118" t="s">
        <v>3191</v>
      </c>
      <c r="C662" s="84" t="s">
        <v>35</v>
      </c>
      <c r="D662" s="84" t="s">
        <v>241</v>
      </c>
      <c r="E662" s="90" t="s">
        <v>241</v>
      </c>
      <c r="F662" s="86" t="s">
        <v>3192</v>
      </c>
      <c r="G662" s="95" t="s">
        <v>3193</v>
      </c>
      <c r="H662" s="95" t="s">
        <v>3194</v>
      </c>
      <c r="I662" s="87" t="s">
        <v>1481</v>
      </c>
      <c r="J662" s="88" t="s">
        <v>12091</v>
      </c>
      <c r="K662" s="87"/>
      <c r="L662" s="87"/>
      <c r="M662" s="87"/>
      <c r="N662" s="92"/>
      <c r="O662" s="92"/>
      <c r="P662" s="87"/>
      <c r="Q662" s="87"/>
    </row>
    <row r="663" spans="1:17">
      <c r="A663" s="84" t="s">
        <v>247</v>
      </c>
      <c r="B663" s="84" t="s">
        <v>247</v>
      </c>
      <c r="C663" s="84" t="s">
        <v>35</v>
      </c>
      <c r="D663" s="84" t="s">
        <v>241</v>
      </c>
      <c r="E663" s="151" t="s">
        <v>241</v>
      </c>
      <c r="F663" s="86" t="s">
        <v>248</v>
      </c>
      <c r="G663" s="95" t="s">
        <v>249</v>
      </c>
      <c r="H663" s="95" t="s">
        <v>250</v>
      </c>
      <c r="I663" s="87" t="s">
        <v>63</v>
      </c>
      <c r="J663" s="88" t="s">
        <v>12073</v>
      </c>
      <c r="K663" s="87"/>
      <c r="L663" s="87"/>
      <c r="M663" s="87"/>
      <c r="N663" s="92"/>
      <c r="O663" s="92"/>
      <c r="P663" s="87"/>
      <c r="Q663" s="87"/>
    </row>
    <row r="664" spans="1:17">
      <c r="A664" s="118" t="s">
        <v>3195</v>
      </c>
      <c r="B664" s="118" t="s">
        <v>3195</v>
      </c>
      <c r="C664" s="84" t="s">
        <v>35</v>
      </c>
      <c r="D664" s="84" t="s">
        <v>241</v>
      </c>
      <c r="E664" s="90" t="s">
        <v>241</v>
      </c>
      <c r="F664" s="86" t="s">
        <v>3196</v>
      </c>
      <c r="G664" s="95" t="s">
        <v>3197</v>
      </c>
      <c r="H664" s="95" t="s">
        <v>3198</v>
      </c>
      <c r="I664" s="87" t="s">
        <v>2224</v>
      </c>
      <c r="J664" s="88" t="s">
        <v>12080</v>
      </c>
      <c r="K664" s="87"/>
      <c r="L664" s="87"/>
      <c r="M664" s="87"/>
      <c r="N664" s="92"/>
      <c r="O664" s="92"/>
      <c r="P664" s="87"/>
      <c r="Q664" s="87"/>
    </row>
    <row r="665" spans="1:17">
      <c r="A665" s="118" t="s">
        <v>3199</v>
      </c>
      <c r="B665" s="84" t="s">
        <v>3199</v>
      </c>
      <c r="C665" s="84" t="s">
        <v>35</v>
      </c>
      <c r="D665" s="84" t="s">
        <v>241</v>
      </c>
      <c r="E665" s="90" t="s">
        <v>241</v>
      </c>
      <c r="F665" s="86" t="s">
        <v>3200</v>
      </c>
      <c r="G665" s="95" t="s">
        <v>3201</v>
      </c>
      <c r="H665" s="95" t="s">
        <v>3202</v>
      </c>
      <c r="I665" s="87" t="s">
        <v>1762</v>
      </c>
      <c r="J665" s="88" t="s">
        <v>12080</v>
      </c>
      <c r="K665" s="87"/>
      <c r="L665" s="87"/>
      <c r="M665" s="87"/>
      <c r="N665" s="92"/>
      <c r="O665" s="92"/>
      <c r="P665" s="87"/>
      <c r="Q665" s="87"/>
    </row>
    <row r="666" spans="1:17">
      <c r="A666" s="181" t="s">
        <v>3203</v>
      </c>
      <c r="B666" s="181" t="s">
        <v>3203</v>
      </c>
      <c r="C666" s="4" t="s">
        <v>35</v>
      </c>
      <c r="D666" s="4" t="s">
        <v>241</v>
      </c>
      <c r="E666" s="6" t="s">
        <v>241</v>
      </c>
      <c r="F666" s="188" t="s">
        <v>3204</v>
      </c>
      <c r="G666" s="177" t="s">
        <v>3205</v>
      </c>
      <c r="H666" s="177" t="s">
        <v>3206</v>
      </c>
      <c r="I666" s="306" t="s">
        <v>23</v>
      </c>
      <c r="J666" s="178" t="s">
        <v>12080</v>
      </c>
      <c r="K666" s="39"/>
      <c r="L666" s="39"/>
      <c r="M666" s="39"/>
      <c r="N666" s="154"/>
      <c r="O666" s="154"/>
      <c r="P666" s="39"/>
      <c r="Q666" s="39"/>
    </row>
    <row r="667" spans="1:17">
      <c r="A667" s="3" t="s">
        <v>3207</v>
      </c>
      <c r="B667" s="3" t="s">
        <v>3207</v>
      </c>
      <c r="C667" s="3" t="s">
        <v>35</v>
      </c>
      <c r="D667" s="3" t="s">
        <v>241</v>
      </c>
      <c r="E667" s="2" t="s">
        <v>241</v>
      </c>
      <c r="F667" s="49" t="s">
        <v>3208</v>
      </c>
      <c r="G667" s="32" t="s">
        <v>3209</v>
      </c>
      <c r="H667" s="32" t="s">
        <v>3210</v>
      </c>
      <c r="I667" s="48" t="s">
        <v>23</v>
      </c>
      <c r="J667" s="47" t="s">
        <v>12074</v>
      </c>
    </row>
    <row r="668" spans="1:17">
      <c r="A668" s="84" t="s">
        <v>3211</v>
      </c>
      <c r="B668" s="84" t="s">
        <v>3211</v>
      </c>
      <c r="C668" s="84" t="s">
        <v>35</v>
      </c>
      <c r="D668" s="84" t="s">
        <v>241</v>
      </c>
      <c r="E668" s="151" t="s">
        <v>241</v>
      </c>
      <c r="F668" s="86" t="s">
        <v>3212</v>
      </c>
      <c r="G668" s="95" t="s">
        <v>3213</v>
      </c>
      <c r="H668" s="95" t="s">
        <v>3214</v>
      </c>
      <c r="I668" s="87" t="s">
        <v>2232</v>
      </c>
      <c r="J668" s="88" t="s">
        <v>12080</v>
      </c>
      <c r="K668" s="87"/>
      <c r="L668" s="87"/>
      <c r="M668" s="87"/>
      <c r="N668" s="92"/>
      <c r="O668" s="92"/>
      <c r="P668" s="87"/>
      <c r="Q668" s="87"/>
    </row>
    <row r="669" spans="1:17" s="89" customFormat="1">
      <c r="A669" s="84" t="s">
        <v>3215</v>
      </c>
      <c r="B669" s="84" t="s">
        <v>3215</v>
      </c>
      <c r="C669" s="84" t="s">
        <v>35</v>
      </c>
      <c r="D669" s="84" t="s">
        <v>241</v>
      </c>
      <c r="E669" s="151" t="s">
        <v>241</v>
      </c>
      <c r="F669" s="86" t="s">
        <v>3216</v>
      </c>
      <c r="G669" s="95" t="s">
        <v>3217</v>
      </c>
      <c r="H669" s="95" t="s">
        <v>3218</v>
      </c>
      <c r="I669" s="356" t="s">
        <v>3219</v>
      </c>
      <c r="J669" s="83" t="s">
        <v>12080</v>
      </c>
      <c r="K669" s="87"/>
      <c r="L669" s="87"/>
      <c r="M669" s="87"/>
      <c r="N669" s="92"/>
      <c r="O669" s="92"/>
      <c r="P669" s="87"/>
      <c r="Q669" s="87"/>
    </row>
    <row r="670" spans="1:17">
      <c r="A670" s="118" t="s">
        <v>3220</v>
      </c>
      <c r="B670" s="118" t="s">
        <v>3220</v>
      </c>
      <c r="C670" s="84" t="s">
        <v>35</v>
      </c>
      <c r="D670" s="84" t="s">
        <v>241</v>
      </c>
      <c r="E670" s="90" t="s">
        <v>241</v>
      </c>
      <c r="F670" s="86" t="s">
        <v>3221</v>
      </c>
      <c r="G670" s="95" t="s">
        <v>3222</v>
      </c>
      <c r="H670" s="95" t="s">
        <v>3223</v>
      </c>
      <c r="I670" s="87" t="s">
        <v>2467</v>
      </c>
      <c r="J670" s="88" t="s">
        <v>12080</v>
      </c>
      <c r="K670" s="87"/>
      <c r="L670" s="87"/>
      <c r="M670" s="87"/>
      <c r="N670" s="92"/>
      <c r="O670" s="92"/>
      <c r="P670" s="87"/>
      <c r="Q670" s="87"/>
    </row>
    <row r="671" spans="1:17">
      <c r="A671" s="118" t="s">
        <v>3224</v>
      </c>
      <c r="B671" s="118" t="s">
        <v>3224</v>
      </c>
      <c r="C671" s="84" t="s">
        <v>35</v>
      </c>
      <c r="D671" s="84" t="s">
        <v>241</v>
      </c>
      <c r="E671" s="90" t="s">
        <v>241</v>
      </c>
      <c r="F671" s="86" t="s">
        <v>3225</v>
      </c>
      <c r="G671" s="95" t="s">
        <v>3226</v>
      </c>
      <c r="H671" s="95" t="s">
        <v>3227</v>
      </c>
      <c r="I671" s="87" t="s">
        <v>2208</v>
      </c>
      <c r="J671" s="88" t="s">
        <v>12080</v>
      </c>
      <c r="K671" s="87"/>
      <c r="L671" s="87"/>
      <c r="M671" s="87"/>
      <c r="N671" s="92"/>
      <c r="O671" s="92"/>
      <c r="P671" s="87"/>
      <c r="Q671" s="87"/>
    </row>
    <row r="672" spans="1:17">
      <c r="A672" s="118" t="s">
        <v>3228</v>
      </c>
      <c r="B672" s="84" t="s">
        <v>3228</v>
      </c>
      <c r="C672" s="84" t="s">
        <v>35</v>
      </c>
      <c r="D672" s="84" t="s">
        <v>241</v>
      </c>
      <c r="E672" s="151" t="s">
        <v>241</v>
      </c>
      <c r="F672" s="175" t="s">
        <v>3229</v>
      </c>
      <c r="G672" s="124" t="s">
        <v>3230</v>
      </c>
      <c r="H672" s="124" t="s">
        <v>3231</v>
      </c>
      <c r="I672" s="83" t="s">
        <v>742</v>
      </c>
      <c r="J672" s="83" t="s">
        <v>12080</v>
      </c>
      <c r="K672" s="87"/>
      <c r="L672" s="87"/>
      <c r="M672" s="87"/>
      <c r="N672" s="92"/>
      <c r="O672" s="92"/>
      <c r="P672" s="87"/>
      <c r="Q672" s="87"/>
    </row>
    <row r="673" spans="1:17">
      <c r="A673" s="181" t="s">
        <v>251</v>
      </c>
      <c r="B673" s="4" t="s">
        <v>251</v>
      </c>
      <c r="C673" s="4" t="s">
        <v>35</v>
      </c>
      <c r="D673" s="4" t="s">
        <v>241</v>
      </c>
      <c r="E673" s="6" t="s">
        <v>241</v>
      </c>
      <c r="F673" s="299" t="s">
        <v>252</v>
      </c>
      <c r="G673" s="27" t="s">
        <v>253</v>
      </c>
      <c r="H673" s="27" t="s">
        <v>254</v>
      </c>
      <c r="I673" s="4" t="s">
        <v>23</v>
      </c>
      <c r="J673" s="12" t="s">
        <v>12073</v>
      </c>
      <c r="K673" s="39"/>
      <c r="L673" s="39"/>
      <c r="M673" s="39"/>
      <c r="N673" s="154"/>
      <c r="O673" s="154"/>
      <c r="P673" s="39"/>
      <c r="Q673" s="39"/>
    </row>
    <row r="674" spans="1:17">
      <c r="A674" s="118" t="s">
        <v>3232</v>
      </c>
      <c r="B674" s="118" t="s">
        <v>3232</v>
      </c>
      <c r="C674" s="84" t="s">
        <v>35</v>
      </c>
      <c r="D674" s="84" t="s">
        <v>241</v>
      </c>
      <c r="E674" s="90" t="s">
        <v>241</v>
      </c>
      <c r="F674" s="85" t="s">
        <v>3233</v>
      </c>
      <c r="G674" s="85" t="s">
        <v>3234</v>
      </c>
      <c r="H674" s="85" t="s">
        <v>3235</v>
      </c>
      <c r="I674" s="84" t="s">
        <v>2338</v>
      </c>
      <c r="J674" s="83" t="s">
        <v>12091</v>
      </c>
      <c r="K674" s="87"/>
      <c r="L674" s="87"/>
      <c r="M674" s="87"/>
      <c r="N674" s="92"/>
      <c r="O674" s="92"/>
      <c r="P674" s="87"/>
      <c r="Q674" s="87"/>
    </row>
    <row r="675" spans="1:17">
      <c r="A675" s="84" t="s">
        <v>3236</v>
      </c>
      <c r="B675" s="84" t="s">
        <v>3236</v>
      </c>
      <c r="C675" s="84" t="s">
        <v>35</v>
      </c>
      <c r="D675" s="84" t="s">
        <v>241</v>
      </c>
      <c r="E675" s="90" t="s">
        <v>241</v>
      </c>
      <c r="F675" s="85" t="s">
        <v>3237</v>
      </c>
      <c r="G675" s="85" t="s">
        <v>3238</v>
      </c>
      <c r="H675" s="85" t="s">
        <v>3239</v>
      </c>
      <c r="I675" s="83" t="s">
        <v>2085</v>
      </c>
      <c r="J675" s="83" t="s">
        <v>12074</v>
      </c>
      <c r="K675" s="87"/>
      <c r="L675" s="87"/>
      <c r="M675" s="87"/>
      <c r="N675" s="92"/>
      <c r="O675" s="92"/>
      <c r="P675" s="87"/>
      <c r="Q675" s="87"/>
    </row>
    <row r="676" spans="1:17">
      <c r="A676" s="4" t="s">
        <v>256</v>
      </c>
      <c r="B676" s="181" t="s">
        <v>256</v>
      </c>
      <c r="C676" s="4" t="s">
        <v>35</v>
      </c>
      <c r="D676" s="4" t="s">
        <v>241</v>
      </c>
      <c r="E676" s="6" t="s">
        <v>241</v>
      </c>
      <c r="F676" s="27" t="s">
        <v>257</v>
      </c>
      <c r="G676" s="27" t="s">
        <v>258</v>
      </c>
      <c r="H676" s="27" t="s">
        <v>259</v>
      </c>
      <c r="I676" s="4" t="s">
        <v>23</v>
      </c>
      <c r="J676" s="12" t="s">
        <v>12073</v>
      </c>
      <c r="K676" s="39"/>
      <c r="L676" s="39"/>
      <c r="M676" s="39"/>
      <c r="N676" s="154"/>
      <c r="O676" s="154"/>
      <c r="P676" s="39"/>
      <c r="Q676" s="39"/>
    </row>
    <row r="677" spans="1:17">
      <c r="A677" s="118" t="s">
        <v>3240</v>
      </c>
      <c r="B677" s="118" t="s">
        <v>3240</v>
      </c>
      <c r="C677" s="84" t="s">
        <v>35</v>
      </c>
      <c r="D677" s="84" t="s">
        <v>241</v>
      </c>
      <c r="E677" s="90" t="s">
        <v>241</v>
      </c>
      <c r="F677" s="85" t="s">
        <v>3241</v>
      </c>
      <c r="G677" s="85" t="s">
        <v>3242</v>
      </c>
      <c r="H677" s="85" t="s">
        <v>3243</v>
      </c>
      <c r="I677" s="84" t="s">
        <v>2344</v>
      </c>
      <c r="J677" s="83" t="s">
        <v>1372</v>
      </c>
      <c r="K677" s="87"/>
      <c r="L677" s="87"/>
      <c r="M677" s="87"/>
      <c r="N677" s="92"/>
      <c r="O677" s="92"/>
      <c r="P677" s="87"/>
      <c r="Q677" s="87"/>
    </row>
    <row r="678" spans="1:17">
      <c r="A678" s="4" t="s">
        <v>260</v>
      </c>
      <c r="B678" s="4" t="s">
        <v>260</v>
      </c>
      <c r="C678" s="4" t="s">
        <v>35</v>
      </c>
      <c r="D678" s="4" t="s">
        <v>241</v>
      </c>
      <c r="E678" s="6" t="s">
        <v>241</v>
      </c>
      <c r="F678" s="27" t="s">
        <v>261</v>
      </c>
      <c r="G678" s="27" t="s">
        <v>262</v>
      </c>
      <c r="H678" s="27" t="s">
        <v>263</v>
      </c>
      <c r="I678" s="4" t="s">
        <v>23</v>
      </c>
      <c r="J678" s="12" t="s">
        <v>12073</v>
      </c>
      <c r="K678" s="39"/>
      <c r="L678" s="39"/>
      <c r="M678" s="39"/>
      <c r="N678" s="154"/>
      <c r="O678" s="154"/>
      <c r="P678" s="39"/>
      <c r="Q678" s="39"/>
    </row>
    <row r="679" spans="1:17">
      <c r="A679" s="118" t="s">
        <v>264</v>
      </c>
      <c r="B679" s="118" t="s">
        <v>264</v>
      </c>
      <c r="C679" s="84" t="s">
        <v>35</v>
      </c>
      <c r="D679" s="84" t="s">
        <v>241</v>
      </c>
      <c r="E679" s="90" t="s">
        <v>241</v>
      </c>
      <c r="F679" s="85" t="s">
        <v>265</v>
      </c>
      <c r="G679" s="85" t="s">
        <v>266</v>
      </c>
      <c r="H679" s="85" t="s">
        <v>267</v>
      </c>
      <c r="I679" s="84" t="s">
        <v>268</v>
      </c>
      <c r="J679" s="83" t="s">
        <v>12073</v>
      </c>
      <c r="K679" s="87"/>
      <c r="L679" s="87"/>
      <c r="M679" s="87"/>
      <c r="N679" s="92"/>
      <c r="O679" s="92"/>
      <c r="P679" s="87"/>
      <c r="Q679" s="87"/>
    </row>
    <row r="680" spans="1:17">
      <c r="A680" s="118" t="s">
        <v>3244</v>
      </c>
      <c r="B680" s="118" t="s">
        <v>3244</v>
      </c>
      <c r="C680" s="84" t="s">
        <v>35</v>
      </c>
      <c r="D680" s="84" t="s">
        <v>241</v>
      </c>
      <c r="E680" s="90" t="s">
        <v>241</v>
      </c>
      <c r="F680" s="85" t="s">
        <v>3245</v>
      </c>
      <c r="G680" s="85" t="s">
        <v>3246</v>
      </c>
      <c r="H680" s="85" t="s">
        <v>3247</v>
      </c>
      <c r="I680" s="84" t="s">
        <v>2232</v>
      </c>
      <c r="J680" s="83" t="s">
        <v>12091</v>
      </c>
      <c r="K680" s="87"/>
      <c r="L680" s="87"/>
      <c r="M680" s="87"/>
      <c r="N680" s="92"/>
      <c r="O680" s="92"/>
      <c r="P680" s="87"/>
      <c r="Q680" s="87"/>
    </row>
    <row r="681" spans="1:17">
      <c r="A681" s="84" t="s">
        <v>269</v>
      </c>
      <c r="B681" s="84" t="s">
        <v>269</v>
      </c>
      <c r="C681" s="84" t="s">
        <v>35</v>
      </c>
      <c r="D681" s="84" t="s">
        <v>241</v>
      </c>
      <c r="E681" s="84" t="s">
        <v>241</v>
      </c>
      <c r="F681" s="85" t="s">
        <v>270</v>
      </c>
      <c r="G681" s="85" t="s">
        <v>271</v>
      </c>
      <c r="H681" s="85">
        <v>36387389630</v>
      </c>
      <c r="I681" s="83" t="s">
        <v>213</v>
      </c>
      <c r="J681" s="83" t="s">
        <v>12080</v>
      </c>
      <c r="K681" s="87"/>
      <c r="L681" s="87"/>
      <c r="M681" s="87"/>
      <c r="N681" s="92"/>
      <c r="O681" s="92"/>
      <c r="P681" s="87"/>
      <c r="Q681" s="87"/>
    </row>
    <row r="682" spans="1:17">
      <c r="A682" s="4" t="s">
        <v>3248</v>
      </c>
      <c r="B682" s="181" t="s">
        <v>3248</v>
      </c>
      <c r="C682" s="4" t="s">
        <v>35</v>
      </c>
      <c r="D682" s="4" t="s">
        <v>3249</v>
      </c>
      <c r="E682" s="6" t="s">
        <v>3249</v>
      </c>
      <c r="F682" s="27" t="s">
        <v>3250</v>
      </c>
      <c r="G682" s="27" t="s">
        <v>3251</v>
      </c>
      <c r="H682" s="27" t="s">
        <v>3252</v>
      </c>
      <c r="I682" s="4" t="s">
        <v>23</v>
      </c>
      <c r="J682" s="12" t="s">
        <v>12080</v>
      </c>
      <c r="K682" s="39"/>
      <c r="L682" s="39"/>
      <c r="M682" s="39"/>
      <c r="N682" s="154"/>
      <c r="O682" s="154"/>
      <c r="P682" s="39"/>
      <c r="Q682" s="39"/>
    </row>
    <row r="683" spans="1:17">
      <c r="A683" s="3" t="s">
        <v>3253</v>
      </c>
      <c r="B683" s="3" t="s">
        <v>3253</v>
      </c>
      <c r="C683" s="3" t="s">
        <v>35</v>
      </c>
      <c r="F683" s="25" t="s">
        <v>3254</v>
      </c>
      <c r="G683" s="27"/>
      <c r="I683" s="12" t="s">
        <v>23</v>
      </c>
      <c r="J683" s="12" t="s">
        <v>12074</v>
      </c>
    </row>
    <row r="684" spans="1:17">
      <c r="A684" s="84" t="s">
        <v>272</v>
      </c>
      <c r="B684" s="84" t="s">
        <v>272</v>
      </c>
      <c r="C684" s="84" t="s">
        <v>35</v>
      </c>
      <c r="D684" s="84" t="s">
        <v>241</v>
      </c>
      <c r="E684" s="151" t="s">
        <v>241</v>
      </c>
      <c r="F684" s="85" t="s">
        <v>273</v>
      </c>
      <c r="G684" s="85" t="s">
        <v>274</v>
      </c>
      <c r="H684" s="85" t="s">
        <v>275</v>
      </c>
      <c r="I684" s="84" t="s">
        <v>45</v>
      </c>
      <c r="J684" s="83" t="s">
        <v>12073</v>
      </c>
      <c r="K684" s="87"/>
      <c r="L684" s="87"/>
      <c r="M684" s="87"/>
      <c r="N684" s="92"/>
      <c r="O684" s="92"/>
      <c r="P684" s="87"/>
      <c r="Q684" s="87"/>
    </row>
    <row r="685" spans="1:17">
      <c r="A685" s="118" t="s">
        <v>3255</v>
      </c>
      <c r="B685" s="118" t="s">
        <v>3255</v>
      </c>
      <c r="C685" s="84" t="s">
        <v>35</v>
      </c>
      <c r="D685" s="84" t="s">
        <v>241</v>
      </c>
      <c r="E685" s="90" t="s">
        <v>241</v>
      </c>
      <c r="F685" s="85" t="s">
        <v>3256</v>
      </c>
      <c r="G685" s="85" t="s">
        <v>3257</v>
      </c>
      <c r="H685" s="85" t="s">
        <v>3258</v>
      </c>
      <c r="I685" s="84" t="s">
        <v>3259</v>
      </c>
      <c r="J685" s="83" t="s">
        <v>12080</v>
      </c>
      <c r="K685" s="87"/>
      <c r="L685" s="87"/>
      <c r="M685" s="87"/>
      <c r="N685" s="92"/>
      <c r="O685" s="92"/>
      <c r="P685" s="87"/>
      <c r="Q685" s="87"/>
    </row>
    <row r="686" spans="1:17">
      <c r="A686" s="118" t="s">
        <v>3260</v>
      </c>
      <c r="B686" s="118" t="s">
        <v>3260</v>
      </c>
      <c r="C686" s="84" t="s">
        <v>35</v>
      </c>
      <c r="D686" s="84" t="s">
        <v>241</v>
      </c>
      <c r="E686" s="90" t="s">
        <v>241</v>
      </c>
      <c r="F686" s="85" t="s">
        <v>3261</v>
      </c>
      <c r="G686" s="85" t="s">
        <v>3262</v>
      </c>
      <c r="H686" s="85" t="s">
        <v>3263</v>
      </c>
      <c r="I686" s="84" t="s">
        <v>2208</v>
      </c>
      <c r="J686" s="83" t="s">
        <v>12091</v>
      </c>
      <c r="K686" s="87"/>
      <c r="L686" s="87"/>
      <c r="M686" s="87"/>
      <c r="N686" s="92"/>
      <c r="O686" s="92"/>
      <c r="P686" s="87"/>
      <c r="Q686" s="87"/>
    </row>
    <row r="687" spans="1:17">
      <c r="A687" s="3" t="s">
        <v>3264</v>
      </c>
      <c r="B687" s="3" t="s">
        <v>3264</v>
      </c>
      <c r="C687" s="3" t="s">
        <v>35</v>
      </c>
      <c r="F687" s="25" t="s">
        <v>3265</v>
      </c>
      <c r="G687" s="29" t="s">
        <v>3266</v>
      </c>
      <c r="H687" s="29"/>
      <c r="I687" s="3" t="s">
        <v>23</v>
      </c>
      <c r="J687" s="11" t="s">
        <v>12095</v>
      </c>
    </row>
    <row r="688" spans="1:17">
      <c r="A688" s="118" t="s">
        <v>276</v>
      </c>
      <c r="B688" s="118" t="s">
        <v>276</v>
      </c>
      <c r="C688" s="84" t="s">
        <v>35</v>
      </c>
      <c r="D688" s="84" t="s">
        <v>241</v>
      </c>
      <c r="E688" s="90" t="s">
        <v>241</v>
      </c>
      <c r="F688" s="85" t="s">
        <v>277</v>
      </c>
      <c r="G688" s="85" t="s">
        <v>278</v>
      </c>
      <c r="H688" s="85" t="s">
        <v>279</v>
      </c>
      <c r="I688" s="84" t="s">
        <v>268</v>
      </c>
      <c r="J688" s="83" t="s">
        <v>12073</v>
      </c>
      <c r="K688" s="87"/>
      <c r="L688" s="87"/>
      <c r="M688" s="87"/>
      <c r="N688" s="92"/>
      <c r="O688" s="92"/>
      <c r="P688" s="87"/>
      <c r="Q688" s="87"/>
    </row>
    <row r="689" spans="1:17">
      <c r="A689" s="181" t="s">
        <v>3267</v>
      </c>
      <c r="B689" s="181" t="s">
        <v>3267</v>
      </c>
      <c r="C689" s="4" t="s">
        <v>35</v>
      </c>
      <c r="D689" s="4" t="s">
        <v>241</v>
      </c>
      <c r="E689" s="6" t="s">
        <v>241</v>
      </c>
      <c r="F689" s="27" t="s">
        <v>3268</v>
      </c>
      <c r="G689" s="27" t="s">
        <v>3269</v>
      </c>
      <c r="H689" s="27" t="s">
        <v>3270</v>
      </c>
      <c r="I689" s="4" t="s">
        <v>23</v>
      </c>
      <c r="J689" s="12" t="s">
        <v>12073</v>
      </c>
      <c r="K689" s="39"/>
      <c r="L689" s="39"/>
      <c r="M689" s="39"/>
      <c r="N689" s="154"/>
      <c r="O689" s="154"/>
      <c r="P689" s="39"/>
      <c r="Q689" s="39"/>
    </row>
    <row r="690" spans="1:17">
      <c r="A690" s="118" t="s">
        <v>3271</v>
      </c>
      <c r="B690" s="118" t="s">
        <v>3271</v>
      </c>
      <c r="C690" s="84" t="s">
        <v>35</v>
      </c>
      <c r="D690" s="84"/>
      <c r="E690" s="84"/>
      <c r="F690" s="85" t="s">
        <v>3272</v>
      </c>
      <c r="G690" s="85" t="s">
        <v>3273</v>
      </c>
      <c r="H690" s="85"/>
      <c r="I690" s="84" t="s">
        <v>4561</v>
      </c>
      <c r="J690" s="83" t="s">
        <v>12080</v>
      </c>
      <c r="K690" s="87"/>
      <c r="L690" s="87"/>
      <c r="M690" s="87"/>
      <c r="N690" s="92"/>
      <c r="O690" s="92"/>
      <c r="P690" s="87"/>
      <c r="Q690" s="87"/>
    </row>
    <row r="691" spans="1:17">
      <c r="A691" s="181" t="s">
        <v>3274</v>
      </c>
      <c r="B691" s="181" t="s">
        <v>3274</v>
      </c>
      <c r="C691" s="4" t="s">
        <v>35</v>
      </c>
      <c r="D691" s="4" t="s">
        <v>241</v>
      </c>
      <c r="E691" s="6" t="s">
        <v>241</v>
      </c>
      <c r="F691" s="27" t="s">
        <v>3275</v>
      </c>
      <c r="G691" s="27" t="s">
        <v>3276</v>
      </c>
      <c r="H691" s="27" t="s">
        <v>3277</v>
      </c>
      <c r="I691" s="4" t="s">
        <v>23</v>
      </c>
      <c r="J691" s="12" t="s">
        <v>12084</v>
      </c>
      <c r="K691" s="39"/>
      <c r="L691" s="39"/>
      <c r="M691" s="39"/>
      <c r="N691" s="154"/>
      <c r="O691" s="154"/>
      <c r="P691" s="39"/>
      <c r="Q691" s="39"/>
    </row>
    <row r="692" spans="1:17">
      <c r="A692" s="118" t="s">
        <v>3278</v>
      </c>
      <c r="B692" s="118" t="s">
        <v>3278</v>
      </c>
      <c r="C692" s="84" t="s">
        <v>35</v>
      </c>
      <c r="D692" s="84" t="s">
        <v>241</v>
      </c>
      <c r="E692" s="90" t="s">
        <v>241</v>
      </c>
      <c r="F692" s="85" t="s">
        <v>3279</v>
      </c>
      <c r="G692" s="85" t="s">
        <v>3280</v>
      </c>
      <c r="H692" s="85" t="s">
        <v>3281</v>
      </c>
      <c r="I692" s="84" t="s">
        <v>3259</v>
      </c>
      <c r="J692" s="83" t="s">
        <v>12080</v>
      </c>
      <c r="K692" s="87"/>
      <c r="L692" s="87"/>
      <c r="M692" s="87"/>
      <c r="N692" s="92"/>
      <c r="O692" s="92"/>
      <c r="P692" s="87"/>
      <c r="Q692" s="87"/>
    </row>
    <row r="693" spans="1:17">
      <c r="A693" s="84" t="s">
        <v>280</v>
      </c>
      <c r="B693" s="84" t="s">
        <v>280</v>
      </c>
      <c r="C693" s="84" t="s">
        <v>35</v>
      </c>
      <c r="D693" s="84" t="s">
        <v>241</v>
      </c>
      <c r="E693" s="84"/>
      <c r="F693" s="85" t="s">
        <v>281</v>
      </c>
      <c r="G693" s="85" t="s">
        <v>282</v>
      </c>
      <c r="H693" s="85"/>
      <c r="I693" s="84" t="s">
        <v>283</v>
      </c>
      <c r="J693" s="83" t="s">
        <v>12080</v>
      </c>
      <c r="K693" s="87"/>
      <c r="L693" s="87"/>
      <c r="M693" s="87"/>
      <c r="N693" s="92"/>
      <c r="O693" s="92"/>
      <c r="P693" s="87"/>
      <c r="Q693" s="87"/>
    </row>
    <row r="694" spans="1:17">
      <c r="A694" s="84" t="s">
        <v>3282</v>
      </c>
      <c r="B694" s="84" t="s">
        <v>3282</v>
      </c>
      <c r="C694" s="84" t="s">
        <v>35</v>
      </c>
      <c r="D694" s="84" t="s">
        <v>241</v>
      </c>
      <c r="E694" s="84"/>
      <c r="F694" s="85" t="s">
        <v>3283</v>
      </c>
      <c r="G694" s="85" t="s">
        <v>3284</v>
      </c>
      <c r="H694" s="85" t="s">
        <v>11295</v>
      </c>
      <c r="I694" s="84" t="s">
        <v>3285</v>
      </c>
      <c r="J694" s="83" t="s">
        <v>12095</v>
      </c>
      <c r="K694" s="87"/>
      <c r="L694" s="87"/>
      <c r="M694" s="87"/>
      <c r="N694" s="92"/>
      <c r="O694" s="92"/>
      <c r="P694" s="87"/>
      <c r="Q694" s="87"/>
    </row>
    <row r="695" spans="1:17">
      <c r="A695" s="118" t="s">
        <v>3286</v>
      </c>
      <c r="B695" s="118" t="s">
        <v>3286</v>
      </c>
      <c r="C695" s="84" t="s">
        <v>35</v>
      </c>
      <c r="D695" s="84" t="s">
        <v>241</v>
      </c>
      <c r="E695" s="90" t="s">
        <v>241</v>
      </c>
      <c r="F695" s="85" t="s">
        <v>3287</v>
      </c>
      <c r="G695" s="85" t="s">
        <v>3288</v>
      </c>
      <c r="H695" s="85" t="s">
        <v>3289</v>
      </c>
      <c r="I695" s="84" t="s">
        <v>1819</v>
      </c>
      <c r="J695" s="83" t="s">
        <v>12080</v>
      </c>
      <c r="K695" s="87"/>
      <c r="L695" s="87"/>
      <c r="M695" s="87"/>
      <c r="N695" s="92"/>
      <c r="O695" s="92"/>
      <c r="P695" s="87"/>
      <c r="Q695" s="87"/>
    </row>
    <row r="696" spans="1:17">
      <c r="A696" s="118" t="s">
        <v>3290</v>
      </c>
      <c r="B696" s="84" t="s">
        <v>3290</v>
      </c>
      <c r="C696" s="84" t="s">
        <v>35</v>
      </c>
      <c r="D696" s="84" t="s">
        <v>241</v>
      </c>
      <c r="E696" s="90" t="s">
        <v>241</v>
      </c>
      <c r="F696" s="85" t="s">
        <v>3291</v>
      </c>
      <c r="G696" s="85" t="s">
        <v>3292</v>
      </c>
      <c r="H696" s="85" t="s">
        <v>3293</v>
      </c>
      <c r="I696" s="84" t="s">
        <v>3061</v>
      </c>
      <c r="J696" s="83" t="s">
        <v>12084</v>
      </c>
      <c r="K696" s="87"/>
      <c r="L696" s="87"/>
      <c r="M696" s="87"/>
      <c r="N696" s="92"/>
      <c r="O696" s="92"/>
      <c r="P696" s="87"/>
      <c r="Q696" s="87"/>
    </row>
    <row r="697" spans="1:17">
      <c r="A697" s="181" t="s">
        <v>3294</v>
      </c>
      <c r="B697" s="181" t="s">
        <v>3294</v>
      </c>
      <c r="C697" s="4" t="s">
        <v>35</v>
      </c>
      <c r="D697" s="4" t="s">
        <v>241</v>
      </c>
      <c r="E697" s="6" t="s">
        <v>241</v>
      </c>
      <c r="F697" s="27" t="s">
        <v>3295</v>
      </c>
      <c r="G697" s="27" t="s">
        <v>3296</v>
      </c>
      <c r="H697" s="27" t="s">
        <v>3297</v>
      </c>
      <c r="I697" s="4" t="s">
        <v>23</v>
      </c>
      <c r="J697" s="12" t="s">
        <v>12080</v>
      </c>
      <c r="K697" s="39"/>
      <c r="L697" s="39"/>
      <c r="M697" s="39"/>
      <c r="N697" s="154"/>
      <c r="O697" s="154"/>
      <c r="P697" s="39"/>
      <c r="Q697" s="39"/>
    </row>
    <row r="698" spans="1:17">
      <c r="A698" s="118" t="s">
        <v>3298</v>
      </c>
      <c r="B698" s="118" t="s">
        <v>3298</v>
      </c>
      <c r="C698" s="84" t="s">
        <v>35</v>
      </c>
      <c r="D698" s="84" t="s">
        <v>241</v>
      </c>
      <c r="E698" s="90" t="s">
        <v>241</v>
      </c>
      <c r="F698" s="85" t="s">
        <v>3299</v>
      </c>
      <c r="G698" s="85" t="s">
        <v>3300</v>
      </c>
      <c r="H698" s="85" t="s">
        <v>3301</v>
      </c>
      <c r="I698" s="84" t="s">
        <v>3302</v>
      </c>
      <c r="J698" s="83" t="s">
        <v>12074</v>
      </c>
      <c r="K698" s="87"/>
      <c r="L698" s="87"/>
      <c r="M698" s="87"/>
      <c r="N698" s="92"/>
      <c r="O698" s="92"/>
      <c r="P698" s="87"/>
      <c r="Q698" s="87"/>
    </row>
    <row r="699" spans="1:17">
      <c r="A699" s="118" t="s">
        <v>284</v>
      </c>
      <c r="B699" s="118" t="s">
        <v>284</v>
      </c>
      <c r="C699" s="84" t="s">
        <v>35</v>
      </c>
      <c r="D699" s="84" t="s">
        <v>241</v>
      </c>
      <c r="E699" s="90" t="s">
        <v>241</v>
      </c>
      <c r="F699" s="85" t="s">
        <v>285</v>
      </c>
      <c r="G699" s="85" t="s">
        <v>286</v>
      </c>
      <c r="H699" s="85" t="s">
        <v>287</v>
      </c>
      <c r="I699" s="84" t="s">
        <v>48</v>
      </c>
      <c r="J699" s="83" t="s">
        <v>12073</v>
      </c>
      <c r="K699" s="87"/>
      <c r="L699" s="87"/>
      <c r="M699" s="87"/>
      <c r="N699" s="92"/>
      <c r="O699" s="92"/>
      <c r="P699" s="87"/>
      <c r="Q699" s="87"/>
    </row>
    <row r="700" spans="1:17">
      <c r="A700" s="118" t="s">
        <v>3303</v>
      </c>
      <c r="B700" s="84" t="s">
        <v>3303</v>
      </c>
      <c r="C700" s="84" t="s">
        <v>35</v>
      </c>
      <c r="D700" s="84" t="s">
        <v>241</v>
      </c>
      <c r="E700" s="90" t="s">
        <v>241</v>
      </c>
      <c r="F700" s="85" t="s">
        <v>3304</v>
      </c>
      <c r="G700" s="85" t="s">
        <v>3305</v>
      </c>
      <c r="H700" s="85" t="s">
        <v>3306</v>
      </c>
      <c r="I700" s="84" t="s">
        <v>1757</v>
      </c>
      <c r="J700" s="83" t="s">
        <v>12095</v>
      </c>
      <c r="K700" s="87"/>
      <c r="L700" s="87"/>
      <c r="M700" s="87"/>
      <c r="N700" s="92"/>
      <c r="O700" s="92"/>
      <c r="P700" s="87"/>
      <c r="Q700" s="87"/>
    </row>
    <row r="701" spans="1:17">
      <c r="A701" s="181" t="s">
        <v>3307</v>
      </c>
      <c r="B701" s="181" t="s">
        <v>3307</v>
      </c>
      <c r="C701" s="4" t="s">
        <v>35</v>
      </c>
      <c r="D701" s="4" t="s">
        <v>241</v>
      </c>
      <c r="E701" s="6" t="s">
        <v>241</v>
      </c>
      <c r="F701" s="27" t="s">
        <v>3308</v>
      </c>
      <c r="G701" s="27" t="s">
        <v>3309</v>
      </c>
      <c r="H701" s="27" t="s">
        <v>3310</v>
      </c>
      <c r="I701" s="4" t="s">
        <v>1619</v>
      </c>
      <c r="J701" s="12" t="s">
        <v>12091</v>
      </c>
      <c r="K701" s="39"/>
      <c r="L701" s="39"/>
      <c r="M701" s="39"/>
      <c r="N701" s="154"/>
      <c r="O701" s="154"/>
      <c r="P701" s="39"/>
      <c r="Q701" s="39"/>
    </row>
    <row r="702" spans="1:17" s="239" customFormat="1">
      <c r="A702" s="156" t="s">
        <v>3311</v>
      </c>
      <c r="B702" s="156" t="s">
        <v>3311</v>
      </c>
      <c r="C702" s="156" t="s">
        <v>35</v>
      </c>
      <c r="D702" s="156" t="s">
        <v>241</v>
      </c>
      <c r="E702" s="202" t="s">
        <v>241</v>
      </c>
      <c r="F702" s="198" t="s">
        <v>3312</v>
      </c>
      <c r="G702" s="198" t="s">
        <v>3313</v>
      </c>
      <c r="H702" s="198" t="s">
        <v>3314</v>
      </c>
      <c r="I702" s="156" t="s">
        <v>23</v>
      </c>
      <c r="J702" s="157" t="s">
        <v>12095</v>
      </c>
      <c r="K702" s="196"/>
      <c r="L702" s="196"/>
      <c r="M702" s="196"/>
      <c r="N702" s="199"/>
      <c r="O702" s="199"/>
      <c r="P702" s="196"/>
      <c r="Q702" s="196"/>
    </row>
    <row r="703" spans="1:17">
      <c r="A703" s="118" t="s">
        <v>3315</v>
      </c>
      <c r="B703" s="118" t="s">
        <v>3315</v>
      </c>
      <c r="C703" s="84" t="s">
        <v>35</v>
      </c>
      <c r="D703" s="84" t="s">
        <v>241</v>
      </c>
      <c r="E703" s="90" t="s">
        <v>241</v>
      </c>
      <c r="F703" s="85" t="s">
        <v>3316</v>
      </c>
      <c r="G703" s="85" t="s">
        <v>3317</v>
      </c>
      <c r="H703" s="85" t="s">
        <v>3318</v>
      </c>
      <c r="I703" s="84" t="s">
        <v>2518</v>
      </c>
      <c r="J703" s="83" t="s">
        <v>12080</v>
      </c>
      <c r="K703" s="87"/>
      <c r="L703" s="87"/>
      <c r="M703" s="87"/>
      <c r="N703" s="92"/>
      <c r="O703" s="92"/>
      <c r="P703" s="87"/>
      <c r="Q703" s="87"/>
    </row>
    <row r="704" spans="1:17">
      <c r="A704" s="118" t="s">
        <v>3319</v>
      </c>
      <c r="B704" s="118" t="s">
        <v>3319</v>
      </c>
      <c r="C704" s="84" t="s">
        <v>35</v>
      </c>
      <c r="D704" s="84" t="s">
        <v>241</v>
      </c>
      <c r="E704" s="90" t="s">
        <v>241</v>
      </c>
      <c r="F704" s="85" t="s">
        <v>3320</v>
      </c>
      <c r="G704" s="85" t="s">
        <v>3321</v>
      </c>
      <c r="H704" s="85" t="s">
        <v>3322</v>
      </c>
      <c r="I704" s="84" t="s">
        <v>1541</v>
      </c>
      <c r="J704" s="83" t="s">
        <v>12080</v>
      </c>
      <c r="K704" s="87"/>
      <c r="L704" s="87"/>
      <c r="M704" s="87"/>
      <c r="N704" s="92"/>
      <c r="O704" s="92"/>
      <c r="P704" s="87"/>
      <c r="Q704" s="87"/>
    </row>
    <row r="705" spans="1:17">
      <c r="A705" s="84" t="s">
        <v>3323</v>
      </c>
      <c r="B705" s="118" t="s">
        <v>3323</v>
      </c>
      <c r="C705" s="84" t="s">
        <v>35</v>
      </c>
      <c r="D705" s="84" t="s">
        <v>241</v>
      </c>
      <c r="E705" s="90" t="s">
        <v>241</v>
      </c>
      <c r="F705" s="85" t="s">
        <v>8210</v>
      </c>
      <c r="G705" s="85" t="s">
        <v>3324</v>
      </c>
      <c r="H705" s="85" t="s">
        <v>3325</v>
      </c>
      <c r="I705" s="84" t="s">
        <v>2200</v>
      </c>
      <c r="J705" s="83" t="s">
        <v>12080</v>
      </c>
      <c r="K705" s="87"/>
      <c r="L705" s="87"/>
      <c r="M705" s="87"/>
      <c r="N705" s="92"/>
      <c r="O705" s="92"/>
      <c r="P705" s="87"/>
      <c r="Q705" s="87"/>
    </row>
    <row r="706" spans="1:17">
      <c r="A706" s="3" t="s">
        <v>3326</v>
      </c>
      <c r="B706" s="3" t="s">
        <v>3326</v>
      </c>
      <c r="C706" s="3" t="s">
        <v>35</v>
      </c>
      <c r="F706" s="27" t="s">
        <v>3327</v>
      </c>
      <c r="G706" s="27"/>
      <c r="I706" s="3" t="s">
        <v>23</v>
      </c>
    </row>
    <row r="707" spans="1:17">
      <c r="A707" s="3" t="s">
        <v>3328</v>
      </c>
      <c r="B707" s="3" t="s">
        <v>3328</v>
      </c>
      <c r="C707" s="3" t="s">
        <v>35</v>
      </c>
      <c r="F707" s="27" t="s">
        <v>3329</v>
      </c>
      <c r="G707" s="27"/>
      <c r="I707" s="3" t="s">
        <v>23</v>
      </c>
    </row>
    <row r="708" spans="1:17">
      <c r="A708" s="3" t="s">
        <v>3330</v>
      </c>
      <c r="B708" s="3" t="s">
        <v>3330</v>
      </c>
      <c r="C708" s="3" t="s">
        <v>35</v>
      </c>
      <c r="F708" s="25" t="s">
        <v>3331</v>
      </c>
      <c r="G708" s="27"/>
      <c r="I708" s="3" t="s">
        <v>23</v>
      </c>
    </row>
    <row r="709" spans="1:17">
      <c r="A709" s="84" t="s">
        <v>3332</v>
      </c>
      <c r="B709" s="118" t="s">
        <v>3332</v>
      </c>
      <c r="C709" s="84" t="s">
        <v>35</v>
      </c>
      <c r="D709" s="84" t="s">
        <v>136</v>
      </c>
      <c r="E709" s="90" t="s">
        <v>136</v>
      </c>
      <c r="F709" s="85" t="s">
        <v>3333</v>
      </c>
      <c r="G709" s="85" t="s">
        <v>3334</v>
      </c>
      <c r="H709" s="85" t="s">
        <v>3335</v>
      </c>
      <c r="I709" s="84" t="s">
        <v>12100</v>
      </c>
      <c r="J709" s="83" t="s">
        <v>12080</v>
      </c>
      <c r="K709" s="87"/>
      <c r="L709" s="87"/>
      <c r="M709" s="87"/>
      <c r="N709" s="92"/>
      <c r="O709" s="92"/>
      <c r="P709" s="87"/>
      <c r="Q709" s="87"/>
    </row>
    <row r="710" spans="1:17">
      <c r="A710" s="84" t="s">
        <v>3336</v>
      </c>
      <c r="B710" s="84" t="s">
        <v>3336</v>
      </c>
      <c r="C710" s="84" t="s">
        <v>35</v>
      </c>
      <c r="D710" s="84" t="s">
        <v>136</v>
      </c>
      <c r="E710" s="90" t="s">
        <v>136</v>
      </c>
      <c r="F710" s="85" t="s">
        <v>3337</v>
      </c>
      <c r="G710" s="85" t="s">
        <v>3338</v>
      </c>
      <c r="H710" s="85" t="s">
        <v>3339</v>
      </c>
      <c r="I710" s="84" t="s">
        <v>2040</v>
      </c>
      <c r="J710" s="83" t="s">
        <v>12074</v>
      </c>
      <c r="K710" s="87"/>
      <c r="L710" s="87"/>
      <c r="M710" s="87"/>
      <c r="N710" s="92"/>
      <c r="O710" s="92"/>
      <c r="P710" s="87"/>
      <c r="Q710" s="87"/>
    </row>
    <row r="711" spans="1:17" s="376" customFormat="1">
      <c r="A711" s="373" t="s">
        <v>3340</v>
      </c>
      <c r="B711" s="373" t="s">
        <v>3340</v>
      </c>
      <c r="C711" s="368" t="s">
        <v>35</v>
      </c>
      <c r="D711" s="368" t="s">
        <v>136</v>
      </c>
      <c r="E711" s="374" t="s">
        <v>136</v>
      </c>
      <c r="F711" s="369" t="s">
        <v>3341</v>
      </c>
      <c r="G711" s="369" t="s">
        <v>3342</v>
      </c>
      <c r="H711" s="369" t="s">
        <v>3343</v>
      </c>
      <c r="I711" s="368" t="s">
        <v>54</v>
      </c>
      <c r="J711" s="370" t="s">
        <v>12084</v>
      </c>
      <c r="K711" s="371"/>
      <c r="L711" s="371"/>
      <c r="M711" s="371"/>
      <c r="N711" s="372"/>
      <c r="O711" s="372"/>
      <c r="P711" s="371"/>
      <c r="Q711" s="371"/>
    </row>
    <row r="712" spans="1:17">
      <c r="A712" s="118" t="s">
        <v>3344</v>
      </c>
      <c r="B712" s="118" t="s">
        <v>3344</v>
      </c>
      <c r="C712" s="84" t="s">
        <v>35</v>
      </c>
      <c r="D712" s="84" t="s">
        <v>136</v>
      </c>
      <c r="E712" s="90" t="s">
        <v>136</v>
      </c>
      <c r="F712" s="85" t="s">
        <v>3345</v>
      </c>
      <c r="G712" s="85" t="s">
        <v>3346</v>
      </c>
      <c r="H712" s="85" t="s">
        <v>3347</v>
      </c>
      <c r="I712" s="84" t="s">
        <v>2243</v>
      </c>
      <c r="J712" s="83" t="s">
        <v>12080</v>
      </c>
      <c r="K712" s="87"/>
      <c r="L712" s="87"/>
      <c r="M712" s="87"/>
      <c r="N712" s="92"/>
      <c r="O712" s="92"/>
      <c r="P712" s="87"/>
      <c r="Q712" s="87"/>
    </row>
    <row r="713" spans="1:17">
      <c r="A713" s="84" t="s">
        <v>3348</v>
      </c>
      <c r="B713" s="84" t="s">
        <v>3348</v>
      </c>
      <c r="C713" s="84" t="s">
        <v>35</v>
      </c>
      <c r="D713" s="84" t="s">
        <v>136</v>
      </c>
      <c r="E713" s="90" t="s">
        <v>136</v>
      </c>
      <c r="F713" s="85" t="s">
        <v>3349</v>
      </c>
      <c r="G713" s="85" t="s">
        <v>3350</v>
      </c>
      <c r="H713" s="85" t="s">
        <v>3351</v>
      </c>
      <c r="I713" s="84" t="s">
        <v>1737</v>
      </c>
      <c r="J713" s="83" t="s">
        <v>3495</v>
      </c>
      <c r="K713" s="87"/>
      <c r="L713" s="87"/>
      <c r="M713" s="87"/>
      <c r="N713" s="92"/>
      <c r="O713" s="92"/>
      <c r="P713" s="87"/>
      <c r="Q713" s="87"/>
    </row>
    <row r="714" spans="1:17">
      <c r="A714" s="118" t="s">
        <v>3352</v>
      </c>
      <c r="B714" s="84" t="s">
        <v>3352</v>
      </c>
      <c r="C714" s="84" t="s">
        <v>35</v>
      </c>
      <c r="D714" s="84" t="s">
        <v>136</v>
      </c>
      <c r="E714" s="90" t="s">
        <v>136</v>
      </c>
      <c r="F714" s="85" t="s">
        <v>3353</v>
      </c>
      <c r="G714" s="85" t="s">
        <v>3354</v>
      </c>
      <c r="H714" s="85" t="s">
        <v>3355</v>
      </c>
      <c r="I714" s="84" t="s">
        <v>3356</v>
      </c>
      <c r="J714" s="83" t="s">
        <v>12080</v>
      </c>
      <c r="K714" s="87"/>
      <c r="L714" s="87"/>
      <c r="M714" s="87"/>
      <c r="N714" s="92"/>
      <c r="O714" s="92"/>
      <c r="P714" s="87"/>
      <c r="Q714" s="87"/>
    </row>
    <row r="715" spans="1:17">
      <c r="A715" s="118" t="s">
        <v>3357</v>
      </c>
      <c r="B715" s="118" t="s">
        <v>3357</v>
      </c>
      <c r="C715" s="84" t="s">
        <v>35</v>
      </c>
      <c r="D715" s="84" t="s">
        <v>136</v>
      </c>
      <c r="E715" s="236" t="s">
        <v>136</v>
      </c>
      <c r="F715" s="85" t="s">
        <v>3358</v>
      </c>
      <c r="G715" s="85" t="s">
        <v>3359</v>
      </c>
      <c r="H715" s="85" t="s">
        <v>3360</v>
      </c>
      <c r="I715" s="84" t="s">
        <v>23</v>
      </c>
      <c r="J715" s="83" t="s">
        <v>12074</v>
      </c>
      <c r="K715" s="87"/>
      <c r="L715" s="87"/>
      <c r="M715" s="87"/>
      <c r="N715" s="92"/>
      <c r="O715" s="92"/>
      <c r="P715" s="87"/>
      <c r="Q715" s="87"/>
    </row>
    <row r="716" spans="1:17">
      <c r="A716" s="118" t="s">
        <v>3361</v>
      </c>
      <c r="B716" s="84" t="s">
        <v>3361</v>
      </c>
      <c r="C716" s="84" t="s">
        <v>35</v>
      </c>
      <c r="D716" s="84" t="s">
        <v>136</v>
      </c>
      <c r="E716" s="151" t="s">
        <v>136</v>
      </c>
      <c r="F716" s="85" t="s">
        <v>3362</v>
      </c>
      <c r="G716" s="85" t="s">
        <v>3363</v>
      </c>
      <c r="H716" s="85" t="s">
        <v>3364</v>
      </c>
      <c r="I716" s="84" t="s">
        <v>2156</v>
      </c>
      <c r="J716" s="83" t="s">
        <v>12095</v>
      </c>
      <c r="K716" s="87"/>
      <c r="L716" s="87"/>
      <c r="M716" s="87"/>
      <c r="N716" s="92"/>
      <c r="O716" s="92"/>
      <c r="P716" s="87"/>
      <c r="Q716" s="87"/>
    </row>
    <row r="717" spans="1:17">
      <c r="A717" s="118" t="s">
        <v>3365</v>
      </c>
      <c r="B717" s="84" t="s">
        <v>3365</v>
      </c>
      <c r="C717" s="84" t="s">
        <v>35</v>
      </c>
      <c r="D717" s="84" t="s">
        <v>136</v>
      </c>
      <c r="E717" s="151" t="s">
        <v>136</v>
      </c>
      <c r="F717" s="85" t="s">
        <v>3366</v>
      </c>
      <c r="G717" s="85" t="s">
        <v>3367</v>
      </c>
      <c r="H717" s="85" t="s">
        <v>3368</v>
      </c>
      <c r="I717" s="84" t="s">
        <v>1398</v>
      </c>
      <c r="J717" s="83" t="s">
        <v>12080</v>
      </c>
      <c r="K717" s="87"/>
      <c r="L717" s="87"/>
      <c r="M717" s="87"/>
      <c r="N717" s="92"/>
      <c r="O717" s="92"/>
      <c r="P717" s="87"/>
      <c r="Q717" s="87"/>
    </row>
    <row r="718" spans="1:17">
      <c r="A718" s="118" t="s">
        <v>3369</v>
      </c>
      <c r="B718" s="84" t="s">
        <v>3369</v>
      </c>
      <c r="C718" s="84" t="s">
        <v>35</v>
      </c>
      <c r="D718" s="84"/>
      <c r="E718" s="84"/>
      <c r="F718" s="85" t="s">
        <v>3370</v>
      </c>
      <c r="G718" s="85" t="s">
        <v>3371</v>
      </c>
      <c r="H718" s="85"/>
      <c r="I718" s="84" t="s">
        <v>1344</v>
      </c>
      <c r="J718" s="83" t="s">
        <v>9591</v>
      </c>
      <c r="K718" s="87"/>
      <c r="L718" s="87"/>
      <c r="M718" s="87"/>
      <c r="N718" s="92"/>
      <c r="O718" s="92"/>
      <c r="P718" s="87"/>
      <c r="Q718" s="87"/>
    </row>
    <row r="719" spans="1:17">
      <c r="A719" s="118" t="s">
        <v>3372</v>
      </c>
      <c r="B719" s="118" t="s">
        <v>3372</v>
      </c>
      <c r="C719" s="84" t="s">
        <v>35</v>
      </c>
      <c r="D719" s="84" t="s">
        <v>136</v>
      </c>
      <c r="E719" s="90" t="s">
        <v>136</v>
      </c>
      <c r="F719" s="85" t="s">
        <v>3373</v>
      </c>
      <c r="G719" s="85" t="s">
        <v>3374</v>
      </c>
      <c r="H719" s="85">
        <v>9074266094</v>
      </c>
      <c r="I719" s="84" t="s">
        <v>897</v>
      </c>
      <c r="J719" s="83" t="s">
        <v>12084</v>
      </c>
      <c r="K719" s="87"/>
      <c r="L719" s="87"/>
      <c r="M719" s="87"/>
      <c r="N719" s="92"/>
      <c r="O719" s="92"/>
      <c r="P719" s="87"/>
      <c r="Q719" s="87"/>
    </row>
    <row r="720" spans="1:17">
      <c r="A720" s="118" t="s">
        <v>3375</v>
      </c>
      <c r="B720" s="137" t="s">
        <v>3376</v>
      </c>
      <c r="C720" s="84" t="s">
        <v>35</v>
      </c>
      <c r="D720" s="84" t="s">
        <v>397</v>
      </c>
      <c r="E720" s="90" t="s">
        <v>397</v>
      </c>
      <c r="F720" s="85"/>
      <c r="G720" s="85" t="s">
        <v>3377</v>
      </c>
      <c r="H720" s="85" t="s">
        <v>3378</v>
      </c>
      <c r="I720" s="84" t="s">
        <v>3379</v>
      </c>
      <c r="J720" s="83" t="s">
        <v>12074</v>
      </c>
      <c r="K720" s="87"/>
      <c r="L720" s="87"/>
      <c r="M720" s="87"/>
      <c r="N720" s="92"/>
      <c r="O720" s="92"/>
      <c r="P720" s="87"/>
      <c r="Q720" s="87"/>
    </row>
    <row r="721" spans="1:17">
      <c r="A721" s="3" t="s">
        <v>3380</v>
      </c>
      <c r="B721" s="3" t="s">
        <v>3381</v>
      </c>
      <c r="C721" s="3" t="s">
        <v>35</v>
      </c>
      <c r="D721" s="3" t="s">
        <v>397</v>
      </c>
      <c r="E721" s="2" t="s">
        <v>397</v>
      </c>
      <c r="G721" s="25" t="s">
        <v>3382</v>
      </c>
      <c r="H721" s="25" t="s">
        <v>3383</v>
      </c>
      <c r="I721" s="3" t="s">
        <v>23</v>
      </c>
      <c r="J721" s="11" t="s">
        <v>12074</v>
      </c>
    </row>
    <row r="722" spans="1:17">
      <c r="A722" s="181" t="s">
        <v>3384</v>
      </c>
      <c r="B722" s="4" t="s">
        <v>3385</v>
      </c>
      <c r="C722" s="4" t="s">
        <v>35</v>
      </c>
      <c r="D722" s="4" t="s">
        <v>397</v>
      </c>
      <c r="E722" s="6" t="s">
        <v>397</v>
      </c>
      <c r="F722" s="27"/>
      <c r="G722" s="27" t="s">
        <v>3386</v>
      </c>
      <c r="H722" s="27" t="s">
        <v>3387</v>
      </c>
      <c r="I722" s="4" t="s">
        <v>23</v>
      </c>
      <c r="J722" s="12" t="s">
        <v>12074</v>
      </c>
      <c r="K722" s="39"/>
      <c r="L722" s="39"/>
      <c r="M722" s="39"/>
      <c r="N722" s="154"/>
      <c r="O722" s="154"/>
      <c r="P722" s="39"/>
      <c r="Q722" s="39"/>
    </row>
    <row r="723" spans="1:17">
      <c r="A723" s="118" t="s">
        <v>3388</v>
      </c>
      <c r="B723" s="84"/>
      <c r="C723" s="84" t="s">
        <v>35</v>
      </c>
      <c r="D723" s="84"/>
      <c r="E723" s="84"/>
      <c r="F723" s="85" t="s">
        <v>3389</v>
      </c>
      <c r="G723" s="85"/>
      <c r="H723" s="85"/>
      <c r="I723" s="83" t="s">
        <v>2439</v>
      </c>
      <c r="J723" s="83" t="s">
        <v>12080</v>
      </c>
      <c r="K723" s="87"/>
      <c r="L723" s="87"/>
      <c r="M723" s="87"/>
      <c r="N723" s="92"/>
      <c r="O723" s="92"/>
      <c r="P723" s="87"/>
      <c r="Q723" s="87"/>
    </row>
    <row r="724" spans="1:17">
      <c r="A724" s="84" t="s">
        <v>3390</v>
      </c>
      <c r="B724" s="84" t="s">
        <v>3390</v>
      </c>
      <c r="C724" s="84" t="s">
        <v>35</v>
      </c>
      <c r="D724" s="84" t="s">
        <v>3391</v>
      </c>
      <c r="E724" s="90" t="s">
        <v>884</v>
      </c>
      <c r="F724" s="85" t="s">
        <v>3392</v>
      </c>
      <c r="G724" s="85" t="s">
        <v>18</v>
      </c>
      <c r="H724" s="85" t="s">
        <v>18</v>
      </c>
      <c r="I724" s="84" t="s">
        <v>3393</v>
      </c>
      <c r="J724" s="83" t="s">
        <v>12074</v>
      </c>
      <c r="K724" s="87"/>
      <c r="L724" s="87"/>
      <c r="M724" s="87"/>
      <c r="N724" s="92"/>
      <c r="O724" s="92"/>
      <c r="P724" s="87"/>
      <c r="Q724" s="87"/>
    </row>
    <row r="725" spans="1:17">
      <c r="A725" s="3" t="s">
        <v>3394</v>
      </c>
      <c r="C725" s="3" t="s">
        <v>35</v>
      </c>
      <c r="F725" s="25" t="s">
        <v>3395</v>
      </c>
      <c r="G725" s="29" t="s">
        <v>18</v>
      </c>
      <c r="H725" s="25" t="s">
        <v>18</v>
      </c>
      <c r="I725" s="3" t="s">
        <v>23</v>
      </c>
      <c r="J725" s="11" t="s">
        <v>12095</v>
      </c>
    </row>
    <row r="726" spans="1:17" s="376" customFormat="1">
      <c r="A726" s="373" t="s">
        <v>3396</v>
      </c>
      <c r="B726" s="368"/>
      <c r="C726" s="368" t="s">
        <v>35</v>
      </c>
      <c r="D726" s="368"/>
      <c r="E726" s="368"/>
      <c r="F726" s="369" t="s">
        <v>3397</v>
      </c>
      <c r="G726" s="369"/>
      <c r="H726" s="369"/>
      <c r="I726" s="368" t="s">
        <v>54</v>
      </c>
      <c r="J726" s="370" t="s">
        <v>12080</v>
      </c>
      <c r="K726" s="371"/>
      <c r="L726" s="371"/>
      <c r="M726" s="371"/>
      <c r="N726" s="372"/>
      <c r="O726" s="372"/>
      <c r="P726" s="371"/>
      <c r="Q726" s="371"/>
    </row>
    <row r="727" spans="1:17">
      <c r="A727" s="118" t="s">
        <v>3398</v>
      </c>
      <c r="B727" s="84"/>
      <c r="C727" s="84" t="s">
        <v>35</v>
      </c>
      <c r="D727" s="84" t="s">
        <v>3391</v>
      </c>
      <c r="E727" s="90" t="s">
        <v>884</v>
      </c>
      <c r="F727" s="85" t="s">
        <v>3399</v>
      </c>
      <c r="G727" s="85" t="s">
        <v>3400</v>
      </c>
      <c r="H727" s="85" t="s">
        <v>3401</v>
      </c>
      <c r="I727" s="84" t="s">
        <v>3402</v>
      </c>
      <c r="J727" s="83" t="s">
        <v>12074</v>
      </c>
      <c r="K727" s="87"/>
      <c r="L727" s="87"/>
      <c r="M727" s="87"/>
      <c r="N727" s="92"/>
      <c r="O727" s="92"/>
      <c r="P727" s="87"/>
      <c r="Q727" s="87"/>
    </row>
    <row r="728" spans="1:17">
      <c r="A728" s="118" t="s">
        <v>3403</v>
      </c>
      <c r="B728" s="84"/>
      <c r="C728" s="84" t="s">
        <v>35</v>
      </c>
      <c r="D728" s="84" t="s">
        <v>3391</v>
      </c>
      <c r="E728" s="90" t="s">
        <v>884</v>
      </c>
      <c r="F728" s="85" t="s">
        <v>3404</v>
      </c>
      <c r="G728" s="85" t="s">
        <v>3405</v>
      </c>
      <c r="H728" s="85" t="s">
        <v>3406</v>
      </c>
      <c r="I728" s="84" t="s">
        <v>23</v>
      </c>
      <c r="J728" s="83" t="s">
        <v>12074</v>
      </c>
      <c r="K728" s="87"/>
      <c r="L728" s="87"/>
      <c r="M728" s="87"/>
      <c r="N728" s="92"/>
      <c r="O728" s="92"/>
      <c r="P728" s="87"/>
      <c r="Q728" s="87"/>
    </row>
    <row r="729" spans="1:17">
      <c r="A729" s="118" t="s">
        <v>3407</v>
      </c>
      <c r="B729" s="84"/>
      <c r="C729" s="84" t="s">
        <v>35</v>
      </c>
      <c r="D729" s="84" t="s">
        <v>3391</v>
      </c>
      <c r="E729" s="90" t="s">
        <v>884</v>
      </c>
      <c r="F729" s="85" t="s">
        <v>3408</v>
      </c>
      <c r="G729" s="85" t="s">
        <v>3409</v>
      </c>
      <c r="H729" s="85" t="s">
        <v>3410</v>
      </c>
      <c r="I729" s="84" t="s">
        <v>955</v>
      </c>
      <c r="J729" s="83" t="s">
        <v>802</v>
      </c>
      <c r="K729" s="87"/>
      <c r="L729" s="87"/>
      <c r="M729" s="87"/>
      <c r="N729" s="92"/>
      <c r="O729" s="92"/>
      <c r="P729" s="87"/>
      <c r="Q729" s="87"/>
    </row>
    <row r="730" spans="1:17">
      <c r="A730" s="118" t="s">
        <v>3411</v>
      </c>
      <c r="B730" s="84"/>
      <c r="C730" s="84" t="s">
        <v>35</v>
      </c>
      <c r="D730" s="84" t="s">
        <v>3391</v>
      </c>
      <c r="E730" s="90" t="s">
        <v>884</v>
      </c>
      <c r="F730" s="85" t="s">
        <v>3412</v>
      </c>
      <c r="G730" s="85" t="s">
        <v>3413</v>
      </c>
      <c r="H730" s="85" t="s">
        <v>3414</v>
      </c>
      <c r="I730" s="84" t="s">
        <v>2564</v>
      </c>
      <c r="J730" s="83" t="s">
        <v>12074</v>
      </c>
      <c r="K730" s="87"/>
      <c r="L730" s="87"/>
      <c r="M730" s="87"/>
      <c r="N730" s="92"/>
      <c r="O730" s="92"/>
      <c r="P730" s="87"/>
      <c r="Q730" s="87"/>
    </row>
    <row r="731" spans="1:17">
      <c r="A731" s="118" t="s">
        <v>3415</v>
      </c>
      <c r="B731" s="84"/>
      <c r="C731" s="84" t="s">
        <v>35</v>
      </c>
      <c r="D731" s="84" t="s">
        <v>3391</v>
      </c>
      <c r="E731" s="90" t="s">
        <v>884</v>
      </c>
      <c r="F731" s="85" t="s">
        <v>3416</v>
      </c>
      <c r="G731" s="85" t="s">
        <v>3417</v>
      </c>
      <c r="H731" s="85" t="s">
        <v>3418</v>
      </c>
      <c r="I731" s="84" t="s">
        <v>2759</v>
      </c>
      <c r="J731" s="83" t="s">
        <v>12074</v>
      </c>
      <c r="K731" s="87"/>
      <c r="L731" s="87"/>
      <c r="M731" s="87"/>
      <c r="N731" s="92"/>
      <c r="O731" s="92"/>
      <c r="P731" s="87"/>
      <c r="Q731" s="87"/>
    </row>
    <row r="732" spans="1:17">
      <c r="A732" s="118" t="s">
        <v>3419</v>
      </c>
      <c r="B732" s="84"/>
      <c r="C732" s="84" t="s">
        <v>35</v>
      </c>
      <c r="D732" s="84" t="s">
        <v>3391</v>
      </c>
      <c r="E732" s="151" t="s">
        <v>884</v>
      </c>
      <c r="F732" s="85" t="s">
        <v>3420</v>
      </c>
      <c r="G732" s="85" t="s">
        <v>3421</v>
      </c>
      <c r="H732" s="85" t="s">
        <v>3422</v>
      </c>
      <c r="I732" s="83" t="s">
        <v>3145</v>
      </c>
      <c r="J732" s="83" t="s">
        <v>12074</v>
      </c>
      <c r="K732" s="87"/>
      <c r="L732" s="87"/>
      <c r="M732" s="87"/>
      <c r="N732" s="92"/>
      <c r="O732" s="92"/>
      <c r="P732" s="87"/>
      <c r="Q732" s="87"/>
    </row>
    <row r="733" spans="1:17">
      <c r="A733" s="84" t="s">
        <v>3423</v>
      </c>
      <c r="B733" s="84"/>
      <c r="C733" s="84" t="s">
        <v>35</v>
      </c>
      <c r="D733" s="84" t="s">
        <v>3391</v>
      </c>
      <c r="E733" s="90" t="s">
        <v>884</v>
      </c>
      <c r="F733" s="85" t="s">
        <v>3424</v>
      </c>
      <c r="G733" s="85" t="s">
        <v>3425</v>
      </c>
      <c r="H733" s="85" t="s">
        <v>3426</v>
      </c>
      <c r="I733" s="84" t="s">
        <v>3167</v>
      </c>
      <c r="J733" s="83" t="s">
        <v>12074</v>
      </c>
      <c r="K733" s="87"/>
      <c r="L733" s="87"/>
      <c r="M733" s="87"/>
      <c r="N733" s="92"/>
      <c r="O733" s="92"/>
      <c r="P733" s="87"/>
      <c r="Q733" s="87"/>
    </row>
    <row r="734" spans="1:17">
      <c r="A734" s="84" t="s">
        <v>3427</v>
      </c>
      <c r="B734" s="84"/>
      <c r="C734" s="84" t="s">
        <v>35</v>
      </c>
      <c r="D734" s="84" t="s">
        <v>3391</v>
      </c>
      <c r="E734" s="90" t="s">
        <v>884</v>
      </c>
      <c r="F734" s="85" t="s">
        <v>3428</v>
      </c>
      <c r="G734" s="85" t="s">
        <v>3429</v>
      </c>
      <c r="H734" s="85" t="s">
        <v>3430</v>
      </c>
      <c r="I734" s="84" t="s">
        <v>1791</v>
      </c>
      <c r="J734" s="83" t="s">
        <v>12074</v>
      </c>
      <c r="K734" s="87"/>
      <c r="L734" s="87"/>
      <c r="M734" s="87"/>
      <c r="N734" s="92"/>
      <c r="O734" s="92"/>
      <c r="P734" s="87"/>
      <c r="Q734" s="87"/>
    </row>
    <row r="735" spans="1:17">
      <c r="A735" s="118" t="s">
        <v>3431</v>
      </c>
      <c r="B735" s="84"/>
      <c r="C735" s="84" t="s">
        <v>35</v>
      </c>
      <c r="D735" s="84" t="s">
        <v>3391</v>
      </c>
      <c r="E735" s="90" t="s">
        <v>884</v>
      </c>
      <c r="F735" s="85" t="s">
        <v>3432</v>
      </c>
      <c r="G735" s="85" t="s">
        <v>3433</v>
      </c>
      <c r="H735" s="85" t="s">
        <v>3434</v>
      </c>
      <c r="I735" s="83" t="s">
        <v>3435</v>
      </c>
      <c r="J735" s="83" t="s">
        <v>12074</v>
      </c>
      <c r="K735" s="87"/>
      <c r="L735" s="87"/>
      <c r="M735" s="87"/>
      <c r="N735" s="92"/>
      <c r="O735" s="92"/>
      <c r="P735" s="87"/>
      <c r="Q735" s="87"/>
    </row>
    <row r="736" spans="1:17">
      <c r="A736" s="84" t="s">
        <v>3436</v>
      </c>
      <c r="B736" s="84"/>
      <c r="C736" s="84" t="s">
        <v>35</v>
      </c>
      <c r="D736" s="84" t="s">
        <v>3391</v>
      </c>
      <c r="E736" s="90" t="s">
        <v>884</v>
      </c>
      <c r="F736" s="85" t="s">
        <v>3437</v>
      </c>
      <c r="G736" s="85" t="s">
        <v>3438</v>
      </c>
      <c r="H736" s="85" t="s">
        <v>3439</v>
      </c>
      <c r="I736" s="84" t="s">
        <v>3285</v>
      </c>
      <c r="J736" s="83" t="s">
        <v>12074</v>
      </c>
      <c r="K736" s="87"/>
      <c r="L736" s="87"/>
      <c r="M736" s="87"/>
      <c r="N736" s="92"/>
      <c r="O736" s="92"/>
      <c r="P736" s="87"/>
      <c r="Q736" s="87"/>
    </row>
    <row r="737" spans="1:17">
      <c r="A737" s="118" t="s">
        <v>3440</v>
      </c>
      <c r="B737" s="84"/>
      <c r="C737" s="84" t="s">
        <v>35</v>
      </c>
      <c r="D737" s="84" t="s">
        <v>3391</v>
      </c>
      <c r="E737" s="90" t="s">
        <v>884</v>
      </c>
      <c r="F737" s="85" t="s">
        <v>3441</v>
      </c>
      <c r="G737" s="85" t="s">
        <v>3442</v>
      </c>
      <c r="H737" s="85" t="s">
        <v>3443</v>
      </c>
      <c r="I737" s="84" t="s">
        <v>3444</v>
      </c>
      <c r="J737" s="83" t="s">
        <v>802</v>
      </c>
      <c r="K737" s="87"/>
      <c r="L737" s="87"/>
      <c r="M737" s="87"/>
      <c r="N737" s="92"/>
      <c r="O737" s="92"/>
      <c r="P737" s="87"/>
      <c r="Q737" s="87"/>
    </row>
    <row r="738" spans="1:17">
      <c r="A738" s="118" t="s">
        <v>3445</v>
      </c>
      <c r="B738" s="84"/>
      <c r="C738" s="84" t="s">
        <v>35</v>
      </c>
      <c r="D738" s="84" t="s">
        <v>3391</v>
      </c>
      <c r="E738" s="90" t="s">
        <v>884</v>
      </c>
      <c r="F738" s="85" t="s">
        <v>3446</v>
      </c>
      <c r="G738" s="85" t="s">
        <v>3447</v>
      </c>
      <c r="H738" s="85" t="s">
        <v>3448</v>
      </c>
      <c r="I738" s="83" t="s">
        <v>2986</v>
      </c>
      <c r="J738" s="83" t="s">
        <v>12074</v>
      </c>
      <c r="K738" s="87"/>
      <c r="L738" s="87"/>
      <c r="M738" s="87"/>
      <c r="N738" s="92"/>
      <c r="O738" s="92"/>
      <c r="P738" s="87"/>
      <c r="Q738" s="87"/>
    </row>
    <row r="739" spans="1:17">
      <c r="A739" s="118" t="s">
        <v>3449</v>
      </c>
      <c r="B739" s="84"/>
      <c r="C739" s="84" t="s">
        <v>35</v>
      </c>
      <c r="D739" s="84" t="s">
        <v>3391</v>
      </c>
      <c r="E739" s="90" t="s">
        <v>884</v>
      </c>
      <c r="F739" s="85" t="s">
        <v>3446</v>
      </c>
      <c r="G739" s="85" t="s">
        <v>3450</v>
      </c>
      <c r="H739" s="85" t="s">
        <v>3451</v>
      </c>
      <c r="I739" s="84" t="s">
        <v>2792</v>
      </c>
      <c r="J739" s="83" t="s">
        <v>802</v>
      </c>
      <c r="K739" s="87"/>
      <c r="L739" s="87"/>
      <c r="M739" s="87"/>
      <c r="N739" s="92"/>
      <c r="O739" s="92"/>
      <c r="P739" s="87"/>
      <c r="Q739" s="87"/>
    </row>
    <row r="740" spans="1:17">
      <c r="A740" s="118" t="s">
        <v>3452</v>
      </c>
      <c r="B740" s="84"/>
      <c r="C740" s="84" t="s">
        <v>35</v>
      </c>
      <c r="D740" s="84" t="s">
        <v>3391</v>
      </c>
      <c r="E740" s="90" t="s">
        <v>884</v>
      </c>
      <c r="F740" s="85" t="s">
        <v>3453</v>
      </c>
      <c r="G740" s="85" t="s">
        <v>3454</v>
      </c>
      <c r="H740" s="85" t="s">
        <v>3455</v>
      </c>
      <c r="I740" s="83" t="s">
        <v>3456</v>
      </c>
      <c r="J740" s="83" t="s">
        <v>12074</v>
      </c>
      <c r="K740" s="87"/>
      <c r="L740" s="87"/>
      <c r="M740" s="87"/>
      <c r="N740" s="92"/>
      <c r="O740" s="92"/>
      <c r="P740" s="87"/>
      <c r="Q740" s="87"/>
    </row>
    <row r="741" spans="1:17">
      <c r="A741" s="118" t="s">
        <v>3457</v>
      </c>
      <c r="B741" s="84"/>
      <c r="C741" s="84" t="s">
        <v>35</v>
      </c>
      <c r="D741" s="84" t="s">
        <v>3391</v>
      </c>
      <c r="E741" s="90" t="s">
        <v>884</v>
      </c>
      <c r="F741" s="85" t="s">
        <v>3458</v>
      </c>
      <c r="G741" s="85" t="s">
        <v>3459</v>
      </c>
      <c r="H741" s="85" t="s">
        <v>3460</v>
      </c>
      <c r="I741" s="84" t="s">
        <v>1412</v>
      </c>
      <c r="J741" s="83" t="s">
        <v>12074</v>
      </c>
      <c r="K741" s="87"/>
      <c r="L741" s="87"/>
      <c r="M741" s="87"/>
      <c r="N741" s="92"/>
      <c r="O741" s="92"/>
      <c r="P741" s="87"/>
      <c r="Q741" s="87"/>
    </row>
    <row r="742" spans="1:17">
      <c r="A742" s="118" t="s">
        <v>3461</v>
      </c>
      <c r="B742" s="84"/>
      <c r="C742" s="84" t="s">
        <v>35</v>
      </c>
      <c r="D742" s="84" t="s">
        <v>3391</v>
      </c>
      <c r="E742" s="90" t="s">
        <v>884</v>
      </c>
      <c r="F742" s="85" t="s">
        <v>3462</v>
      </c>
      <c r="G742" s="85" t="s">
        <v>3463</v>
      </c>
      <c r="H742" s="85" t="s">
        <v>3464</v>
      </c>
      <c r="I742" s="84" t="s">
        <v>2797</v>
      </c>
      <c r="J742" s="83" t="s">
        <v>12074</v>
      </c>
      <c r="K742" s="87"/>
      <c r="L742" s="87"/>
      <c r="M742" s="87"/>
      <c r="N742" s="92"/>
      <c r="O742" s="92"/>
      <c r="P742" s="87"/>
      <c r="Q742" s="87"/>
    </row>
    <row r="743" spans="1:17">
      <c r="A743" s="118" t="s">
        <v>3465</v>
      </c>
      <c r="B743" s="84"/>
      <c r="C743" s="84" t="s">
        <v>35</v>
      </c>
      <c r="D743" s="84" t="s">
        <v>3391</v>
      </c>
      <c r="E743" s="90" t="s">
        <v>884</v>
      </c>
      <c r="F743" s="85" t="s">
        <v>3466</v>
      </c>
      <c r="G743" s="85" t="s">
        <v>3467</v>
      </c>
      <c r="H743" s="85" t="s">
        <v>3468</v>
      </c>
      <c r="I743" s="84" t="s">
        <v>2902</v>
      </c>
      <c r="J743" s="83" t="s">
        <v>802</v>
      </c>
      <c r="K743" s="87"/>
      <c r="L743" s="87"/>
      <c r="M743" s="87"/>
      <c r="N743" s="92"/>
      <c r="O743" s="92"/>
      <c r="P743" s="87"/>
      <c r="Q743" s="87"/>
    </row>
    <row r="744" spans="1:17" s="376" customFormat="1">
      <c r="A744" s="373" t="s">
        <v>3469</v>
      </c>
      <c r="B744" s="368"/>
      <c r="C744" s="368" t="s">
        <v>35</v>
      </c>
      <c r="D744" s="368" t="s">
        <v>3391</v>
      </c>
      <c r="E744" s="374" t="s">
        <v>884</v>
      </c>
      <c r="F744" s="369" t="s">
        <v>3470</v>
      </c>
      <c r="G744" s="369" t="s">
        <v>3471</v>
      </c>
      <c r="H744" s="369" t="s">
        <v>3472</v>
      </c>
      <c r="I744" s="368" t="s">
        <v>54</v>
      </c>
      <c r="J744" s="370" t="s">
        <v>12074</v>
      </c>
      <c r="K744" s="371"/>
      <c r="L744" s="371"/>
      <c r="M744" s="371"/>
      <c r="N744" s="372"/>
      <c r="O744" s="372"/>
      <c r="P744" s="371"/>
      <c r="Q744" s="371"/>
    </row>
    <row r="745" spans="1:17">
      <c r="A745" s="84" t="s">
        <v>3473</v>
      </c>
      <c r="B745" s="84"/>
      <c r="C745" s="84" t="s">
        <v>35</v>
      </c>
      <c r="D745" s="84" t="s">
        <v>3391</v>
      </c>
      <c r="E745" s="90" t="s">
        <v>884</v>
      </c>
      <c r="F745" s="85" t="s">
        <v>3474</v>
      </c>
      <c r="G745" s="85" t="s">
        <v>3475</v>
      </c>
      <c r="H745" s="85" t="s">
        <v>3476</v>
      </c>
      <c r="I745" s="84" t="s">
        <v>2838</v>
      </c>
      <c r="J745" s="83" t="s">
        <v>12074</v>
      </c>
      <c r="K745" s="87"/>
      <c r="L745" s="87"/>
      <c r="M745" s="87"/>
      <c r="N745" s="92"/>
      <c r="O745" s="92"/>
      <c r="P745" s="87"/>
      <c r="Q745" s="87"/>
    </row>
    <row r="746" spans="1:17">
      <c r="A746" s="84" t="s">
        <v>3477</v>
      </c>
      <c r="B746" s="84"/>
      <c r="C746" s="84" t="s">
        <v>35</v>
      </c>
      <c r="D746" s="84" t="s">
        <v>3391</v>
      </c>
      <c r="E746" s="90" t="s">
        <v>884</v>
      </c>
      <c r="F746" s="85" t="s">
        <v>3478</v>
      </c>
      <c r="G746" s="85" t="s">
        <v>3479</v>
      </c>
      <c r="H746" s="85" t="s">
        <v>3480</v>
      </c>
      <c r="I746" s="84" t="s">
        <v>3481</v>
      </c>
      <c r="J746" s="83" t="s">
        <v>12074</v>
      </c>
      <c r="K746" s="87"/>
      <c r="L746" s="87"/>
      <c r="M746" s="87"/>
      <c r="N746" s="92"/>
      <c r="O746" s="92"/>
      <c r="P746" s="87"/>
      <c r="Q746" s="87"/>
    </row>
    <row r="747" spans="1:17">
      <c r="A747" s="118" t="s">
        <v>3482</v>
      </c>
      <c r="B747" s="84"/>
      <c r="C747" s="84" t="s">
        <v>35</v>
      </c>
      <c r="D747" s="84" t="s">
        <v>884</v>
      </c>
      <c r="E747" s="90" t="s">
        <v>884</v>
      </c>
      <c r="F747" s="85" t="s">
        <v>3483</v>
      </c>
      <c r="G747" s="85" t="s">
        <v>3484</v>
      </c>
      <c r="H747" s="85" t="s">
        <v>3485</v>
      </c>
      <c r="I747" s="84" t="s">
        <v>2669</v>
      </c>
      <c r="J747" s="83" t="s">
        <v>12074</v>
      </c>
      <c r="K747" s="87"/>
      <c r="L747" s="87"/>
      <c r="M747" s="87"/>
      <c r="N747" s="92"/>
      <c r="O747" s="92"/>
      <c r="P747" s="87"/>
      <c r="Q747" s="87"/>
    </row>
    <row r="748" spans="1:17">
      <c r="A748" s="118" t="s">
        <v>3486</v>
      </c>
      <c r="B748" s="84"/>
      <c r="C748" s="84" t="s">
        <v>35</v>
      </c>
      <c r="D748" s="84" t="s">
        <v>3391</v>
      </c>
      <c r="E748" s="90" t="s">
        <v>884</v>
      </c>
      <c r="F748" s="85" t="s">
        <v>3487</v>
      </c>
      <c r="G748" s="85" t="s">
        <v>3488</v>
      </c>
      <c r="H748" s="85" t="s">
        <v>3489</v>
      </c>
      <c r="I748" s="84" t="s">
        <v>3090</v>
      </c>
      <c r="J748" s="83" t="s">
        <v>12074</v>
      </c>
      <c r="K748" s="87"/>
      <c r="L748" s="87"/>
      <c r="M748" s="87"/>
      <c r="N748" s="92"/>
      <c r="O748" s="92"/>
      <c r="P748" s="87"/>
      <c r="Q748" s="87"/>
    </row>
    <row r="749" spans="1:17">
      <c r="A749" s="118" t="s">
        <v>3490</v>
      </c>
      <c r="B749" s="84"/>
      <c r="C749" s="84" t="s">
        <v>35</v>
      </c>
      <c r="D749" s="84" t="s">
        <v>3391</v>
      </c>
      <c r="E749" s="90" t="s">
        <v>884</v>
      </c>
      <c r="F749" s="85" t="s">
        <v>3491</v>
      </c>
      <c r="G749" s="85" t="s">
        <v>3492</v>
      </c>
      <c r="H749" s="85" t="s">
        <v>3493</v>
      </c>
      <c r="I749" s="83" t="s">
        <v>3494</v>
      </c>
      <c r="J749" s="83" t="s">
        <v>12080</v>
      </c>
      <c r="K749" s="87"/>
      <c r="L749" s="87"/>
      <c r="M749" s="87"/>
      <c r="N749" s="92"/>
      <c r="O749" s="92"/>
      <c r="P749" s="87"/>
      <c r="Q749" s="87"/>
    </row>
    <row r="750" spans="1:17">
      <c r="A750" s="84" t="s">
        <v>3496</v>
      </c>
      <c r="B750" s="84"/>
      <c r="C750" s="84" t="s">
        <v>35</v>
      </c>
      <c r="D750" s="84" t="s">
        <v>3391</v>
      </c>
      <c r="E750" s="151" t="s">
        <v>884</v>
      </c>
      <c r="F750" s="85" t="s">
        <v>3497</v>
      </c>
      <c r="G750" s="85" t="s">
        <v>3498</v>
      </c>
      <c r="H750" s="85" t="s">
        <v>3499</v>
      </c>
      <c r="I750" s="84" t="s">
        <v>3500</v>
      </c>
      <c r="J750" s="83" t="s">
        <v>12074</v>
      </c>
      <c r="K750" s="87"/>
      <c r="L750" s="87"/>
      <c r="M750" s="87"/>
      <c r="N750" s="92"/>
      <c r="O750" s="92"/>
      <c r="P750" s="87"/>
      <c r="Q750" s="87"/>
    </row>
    <row r="751" spans="1:17">
      <c r="A751" s="118" t="s">
        <v>3501</v>
      </c>
      <c r="B751" s="84"/>
      <c r="C751" s="84" t="s">
        <v>35</v>
      </c>
      <c r="D751" s="84" t="s">
        <v>3391</v>
      </c>
      <c r="E751" s="90" t="s">
        <v>884</v>
      </c>
      <c r="F751" s="85" t="s">
        <v>3502</v>
      </c>
      <c r="G751" s="85" t="s">
        <v>3503</v>
      </c>
      <c r="H751" s="85" t="s">
        <v>3504</v>
      </c>
      <c r="I751" s="84" t="s">
        <v>1509</v>
      </c>
      <c r="J751" s="83" t="s">
        <v>802</v>
      </c>
      <c r="K751" s="87"/>
      <c r="L751" s="87"/>
      <c r="M751" s="87"/>
      <c r="N751" s="92"/>
      <c r="O751" s="92"/>
      <c r="P751" s="87"/>
      <c r="Q751" s="87"/>
    </row>
    <row r="752" spans="1:17">
      <c r="A752" s="118" t="s">
        <v>3505</v>
      </c>
      <c r="B752" s="84"/>
      <c r="C752" s="84" t="s">
        <v>35</v>
      </c>
      <c r="D752" s="84" t="s">
        <v>3391</v>
      </c>
      <c r="E752" s="90" t="s">
        <v>884</v>
      </c>
      <c r="F752" s="85" t="s">
        <v>3506</v>
      </c>
      <c r="G752" s="85" t="s">
        <v>3507</v>
      </c>
      <c r="H752" s="85" t="s">
        <v>3508</v>
      </c>
      <c r="I752" s="175" t="s">
        <v>3509</v>
      </c>
      <c r="J752" s="174" t="s">
        <v>12080</v>
      </c>
      <c r="K752" s="87"/>
      <c r="L752" s="87"/>
      <c r="M752" s="87"/>
      <c r="N752" s="92"/>
      <c r="O752" s="92"/>
      <c r="P752" s="87"/>
      <c r="Q752" s="87"/>
    </row>
    <row r="753" spans="1:17">
      <c r="A753" s="118" t="s">
        <v>3510</v>
      </c>
      <c r="B753" s="84"/>
      <c r="C753" s="84" t="s">
        <v>35</v>
      </c>
      <c r="D753" s="84" t="s">
        <v>3391</v>
      </c>
      <c r="E753" s="90" t="s">
        <v>884</v>
      </c>
      <c r="F753" s="85" t="s">
        <v>3511</v>
      </c>
      <c r="G753" s="85" t="s">
        <v>3512</v>
      </c>
      <c r="H753" s="85" t="s">
        <v>3513</v>
      </c>
      <c r="I753" s="83" t="s">
        <v>2675</v>
      </c>
      <c r="J753" s="83" t="s">
        <v>12074</v>
      </c>
      <c r="K753" s="87"/>
      <c r="L753" s="87"/>
      <c r="M753" s="87"/>
      <c r="N753" s="92"/>
      <c r="O753" s="92"/>
      <c r="P753" s="87"/>
      <c r="Q753" s="87"/>
    </row>
    <row r="754" spans="1:17">
      <c r="A754" s="118" t="s">
        <v>3514</v>
      </c>
      <c r="B754" s="84"/>
      <c r="C754" s="84" t="s">
        <v>35</v>
      </c>
      <c r="D754" s="84" t="s">
        <v>3391</v>
      </c>
      <c r="E754" s="90" t="s">
        <v>884</v>
      </c>
      <c r="F754" s="85" t="s">
        <v>3515</v>
      </c>
      <c r="G754" s="85" t="s">
        <v>3516</v>
      </c>
      <c r="H754" s="85" t="s">
        <v>3517</v>
      </c>
      <c r="I754" s="83" t="s">
        <v>3127</v>
      </c>
      <c r="J754" s="83" t="s">
        <v>12074</v>
      </c>
      <c r="K754" s="87"/>
      <c r="L754" s="87"/>
      <c r="M754" s="87"/>
      <c r="N754" s="92"/>
      <c r="O754" s="92"/>
      <c r="P754" s="87"/>
      <c r="Q754" s="87"/>
    </row>
    <row r="755" spans="1:17">
      <c r="A755" s="118" t="s">
        <v>3518</v>
      </c>
      <c r="B755" s="84"/>
      <c r="C755" s="84" t="s">
        <v>35</v>
      </c>
      <c r="D755" s="84" t="s">
        <v>3391</v>
      </c>
      <c r="E755" s="90" t="s">
        <v>884</v>
      </c>
      <c r="F755" s="85" t="s">
        <v>3519</v>
      </c>
      <c r="G755" s="85" t="s">
        <v>3520</v>
      </c>
      <c r="H755" s="85" t="s">
        <v>3521</v>
      </c>
      <c r="I755" s="84" t="s">
        <v>1796</v>
      </c>
      <c r="J755" s="83" t="s">
        <v>12074</v>
      </c>
      <c r="K755" s="87"/>
      <c r="L755" s="87"/>
      <c r="M755" s="87"/>
      <c r="N755" s="92"/>
      <c r="O755" s="92"/>
      <c r="P755" s="87"/>
      <c r="Q755" s="87"/>
    </row>
    <row r="756" spans="1:17">
      <c r="A756" s="118" t="s">
        <v>3522</v>
      </c>
      <c r="B756" s="84"/>
      <c r="C756" s="84" t="s">
        <v>35</v>
      </c>
      <c r="D756" s="84" t="s">
        <v>3391</v>
      </c>
      <c r="E756" s="236" t="s">
        <v>884</v>
      </c>
      <c r="F756" s="85" t="s">
        <v>3523</v>
      </c>
      <c r="G756" s="85" t="s">
        <v>3524</v>
      </c>
      <c r="H756" s="257">
        <v>2758837215</v>
      </c>
      <c r="I756" s="84" t="s">
        <v>3525</v>
      </c>
      <c r="J756" s="83" t="s">
        <v>12074</v>
      </c>
      <c r="K756" s="87"/>
      <c r="L756" s="87"/>
      <c r="M756" s="87"/>
      <c r="N756" s="92"/>
      <c r="O756" s="92"/>
      <c r="P756" s="87"/>
      <c r="Q756" s="87"/>
    </row>
    <row r="757" spans="1:17">
      <c r="A757" s="84" t="s">
        <v>3526</v>
      </c>
      <c r="B757" s="84"/>
      <c r="C757" s="84" t="s">
        <v>35</v>
      </c>
      <c r="D757" s="84" t="s">
        <v>3391</v>
      </c>
      <c r="E757" s="90" t="s">
        <v>884</v>
      </c>
      <c r="F757" s="85" t="s">
        <v>3527</v>
      </c>
      <c r="G757" s="85" t="s">
        <v>3528</v>
      </c>
      <c r="H757" s="138" t="s">
        <v>3529</v>
      </c>
      <c r="I757" s="83" t="s">
        <v>3530</v>
      </c>
      <c r="J757" s="83" t="s">
        <v>12074</v>
      </c>
      <c r="K757" s="87"/>
      <c r="L757" s="87"/>
      <c r="M757" s="87"/>
      <c r="N757" s="92"/>
      <c r="O757" s="92"/>
      <c r="P757" s="87"/>
      <c r="Q757" s="87"/>
    </row>
    <row r="758" spans="1:17">
      <c r="A758" s="84" t="s">
        <v>3531</v>
      </c>
      <c r="B758" s="84"/>
      <c r="C758" s="84" t="s">
        <v>35</v>
      </c>
      <c r="D758" s="84" t="s">
        <v>3391</v>
      </c>
      <c r="E758" s="151" t="s">
        <v>884</v>
      </c>
      <c r="F758" s="85" t="s">
        <v>3532</v>
      </c>
      <c r="G758" s="85" t="s">
        <v>3533</v>
      </c>
      <c r="H758" s="85" t="s">
        <v>3534</v>
      </c>
      <c r="I758" s="84" t="s">
        <v>1407</v>
      </c>
      <c r="J758" s="83" t="s">
        <v>12074</v>
      </c>
      <c r="K758" s="87"/>
      <c r="L758" s="87"/>
      <c r="M758" s="87"/>
      <c r="N758" s="92"/>
      <c r="O758" s="92"/>
      <c r="P758" s="87"/>
      <c r="Q758" s="87"/>
    </row>
    <row r="759" spans="1:17">
      <c r="A759" s="84" t="s">
        <v>3535</v>
      </c>
      <c r="B759" s="84"/>
      <c r="C759" s="84" t="s">
        <v>35</v>
      </c>
      <c r="D759" s="84" t="s">
        <v>3391</v>
      </c>
      <c r="E759" s="90" t="s">
        <v>884</v>
      </c>
      <c r="F759" s="85" t="s">
        <v>3536</v>
      </c>
      <c r="G759" s="85" t="s">
        <v>3537</v>
      </c>
      <c r="H759" s="85" t="s">
        <v>3538</v>
      </c>
      <c r="I759" s="84" t="s">
        <v>1899</v>
      </c>
      <c r="J759" s="83" t="s">
        <v>12074</v>
      </c>
      <c r="K759" s="87"/>
      <c r="L759" s="87"/>
      <c r="M759" s="87"/>
      <c r="N759" s="92"/>
      <c r="O759" s="92"/>
      <c r="P759" s="87"/>
      <c r="Q759" s="87"/>
    </row>
    <row r="760" spans="1:17">
      <c r="A760" s="3" t="s">
        <v>3539</v>
      </c>
      <c r="C760" s="3" t="s">
        <v>35</v>
      </c>
      <c r="D760" s="3" t="s">
        <v>3391</v>
      </c>
      <c r="E760" s="2" t="s">
        <v>884</v>
      </c>
      <c r="F760" s="25" t="s">
        <v>3491</v>
      </c>
      <c r="G760" s="25" t="s">
        <v>3540</v>
      </c>
      <c r="H760" s="25" t="s">
        <v>3541</v>
      </c>
      <c r="I760" s="12" t="s">
        <v>23</v>
      </c>
      <c r="J760" s="12" t="s">
        <v>12074</v>
      </c>
    </row>
    <row r="761" spans="1:17">
      <c r="A761" s="181" t="s">
        <v>3542</v>
      </c>
      <c r="B761" s="4"/>
      <c r="C761" s="4" t="s">
        <v>35</v>
      </c>
      <c r="D761" s="4" t="s">
        <v>3391</v>
      </c>
      <c r="E761" s="6" t="s">
        <v>884</v>
      </c>
      <c r="F761" s="27" t="s">
        <v>3543</v>
      </c>
      <c r="G761" s="27" t="s">
        <v>3544</v>
      </c>
      <c r="H761" s="27" t="s">
        <v>3545</v>
      </c>
      <c r="I761" s="4" t="s">
        <v>23</v>
      </c>
      <c r="J761" s="12" t="s">
        <v>12074</v>
      </c>
      <c r="K761" s="39"/>
      <c r="L761" s="39"/>
      <c r="M761" s="39"/>
      <c r="N761" s="154"/>
      <c r="O761" s="154"/>
      <c r="P761" s="39"/>
      <c r="Q761" s="39"/>
    </row>
    <row r="762" spans="1:17">
      <c r="A762" s="118" t="s">
        <v>3546</v>
      </c>
      <c r="B762" s="84" t="s">
        <v>3546</v>
      </c>
      <c r="C762" s="84" t="s">
        <v>35</v>
      </c>
      <c r="D762" s="84" t="s">
        <v>3391</v>
      </c>
      <c r="E762" s="90" t="s">
        <v>884</v>
      </c>
      <c r="F762" s="85" t="s">
        <v>3547</v>
      </c>
      <c r="G762" s="85" t="s">
        <v>3548</v>
      </c>
      <c r="H762" s="85" t="s">
        <v>3549</v>
      </c>
      <c r="I762" s="84" t="s">
        <v>3550</v>
      </c>
      <c r="J762" s="83" t="s">
        <v>12074</v>
      </c>
      <c r="K762" s="87"/>
      <c r="L762" s="87"/>
      <c r="M762" s="87"/>
      <c r="N762" s="92"/>
      <c r="O762" s="92"/>
      <c r="P762" s="87"/>
      <c r="Q762" s="87"/>
    </row>
    <row r="763" spans="1:17">
      <c r="A763" s="118" t="s">
        <v>3551</v>
      </c>
      <c r="B763" s="84" t="s">
        <v>3551</v>
      </c>
      <c r="C763" s="84" t="s">
        <v>35</v>
      </c>
      <c r="D763" s="84" t="s">
        <v>3391</v>
      </c>
      <c r="E763" s="90" t="s">
        <v>884</v>
      </c>
      <c r="F763" s="85" t="s">
        <v>3552</v>
      </c>
      <c r="G763" s="85" t="s">
        <v>3553</v>
      </c>
      <c r="H763" s="85" t="s">
        <v>3554</v>
      </c>
      <c r="I763" s="84" t="s">
        <v>544</v>
      </c>
      <c r="J763" s="83" t="s">
        <v>12074</v>
      </c>
      <c r="K763" s="87"/>
      <c r="L763" s="87"/>
      <c r="M763" s="87"/>
      <c r="N763" s="92"/>
      <c r="O763" s="92"/>
      <c r="P763" s="87"/>
      <c r="Q763" s="87"/>
    </row>
    <row r="764" spans="1:17">
      <c r="A764" s="118" t="s">
        <v>3555</v>
      </c>
      <c r="B764" s="84" t="s">
        <v>3555</v>
      </c>
      <c r="C764" s="84" t="s">
        <v>35</v>
      </c>
      <c r="D764" s="84" t="s">
        <v>3391</v>
      </c>
      <c r="E764" s="90" t="s">
        <v>884</v>
      </c>
      <c r="F764" s="85" t="s">
        <v>3556</v>
      </c>
      <c r="G764" s="85" t="s">
        <v>3557</v>
      </c>
      <c r="H764" s="85" t="s">
        <v>3558</v>
      </c>
      <c r="I764" s="83" t="s">
        <v>1781</v>
      </c>
      <c r="J764" s="83" t="s">
        <v>12074</v>
      </c>
      <c r="K764" s="87"/>
      <c r="L764" s="87"/>
      <c r="M764" s="87"/>
      <c r="N764" s="92"/>
      <c r="O764" s="92"/>
      <c r="P764" s="87"/>
      <c r="Q764" s="87"/>
    </row>
    <row r="765" spans="1:17">
      <c r="A765" s="118" t="s">
        <v>3559</v>
      </c>
      <c r="B765" s="84" t="s">
        <v>3559</v>
      </c>
      <c r="C765" s="84" t="s">
        <v>35</v>
      </c>
      <c r="D765" s="84" t="s">
        <v>3391</v>
      </c>
      <c r="E765" s="90" t="s">
        <v>884</v>
      </c>
      <c r="F765" s="85" t="s">
        <v>3560</v>
      </c>
      <c r="G765" s="85" t="s">
        <v>3561</v>
      </c>
      <c r="H765" s="85" t="s">
        <v>3562</v>
      </c>
      <c r="I765" s="83" t="s">
        <v>2947</v>
      </c>
      <c r="J765" s="83" t="s">
        <v>12074</v>
      </c>
      <c r="K765" s="87"/>
      <c r="L765" s="87"/>
      <c r="M765" s="87"/>
      <c r="N765" s="92"/>
      <c r="O765" s="92"/>
      <c r="P765" s="87"/>
      <c r="Q765" s="87"/>
    </row>
    <row r="766" spans="1:17">
      <c r="A766" s="118" t="s">
        <v>3563</v>
      </c>
      <c r="B766" s="84" t="s">
        <v>3563</v>
      </c>
      <c r="C766" s="84" t="s">
        <v>35</v>
      </c>
      <c r="D766" s="84" t="s">
        <v>3391</v>
      </c>
      <c r="E766" s="90" t="s">
        <v>884</v>
      </c>
      <c r="F766" s="85" t="s">
        <v>3564</v>
      </c>
      <c r="G766" s="85" t="s">
        <v>3565</v>
      </c>
      <c r="H766" s="85" t="s">
        <v>3566</v>
      </c>
      <c r="I766" s="84" t="s">
        <v>1236</v>
      </c>
      <c r="J766" s="83" t="s">
        <v>12074</v>
      </c>
      <c r="K766" s="87"/>
      <c r="L766" s="87"/>
      <c r="M766" s="87"/>
      <c r="N766" s="92"/>
      <c r="O766" s="92"/>
      <c r="P766" s="87"/>
      <c r="Q766" s="87"/>
    </row>
    <row r="767" spans="1:17">
      <c r="A767" s="118" t="s">
        <v>3567</v>
      </c>
      <c r="B767" s="118" t="s">
        <v>3567</v>
      </c>
      <c r="C767" s="84" t="s">
        <v>35</v>
      </c>
      <c r="D767" s="84" t="s">
        <v>3391</v>
      </c>
      <c r="E767" s="151" t="s">
        <v>884</v>
      </c>
      <c r="F767" s="85" t="s">
        <v>3568</v>
      </c>
      <c r="G767" s="85" t="s">
        <v>3569</v>
      </c>
      <c r="H767" s="85" t="s">
        <v>3570</v>
      </c>
      <c r="I767" s="84" t="s">
        <v>544</v>
      </c>
      <c r="J767" s="83" t="s">
        <v>12074</v>
      </c>
      <c r="K767" s="87"/>
      <c r="L767" s="87"/>
      <c r="M767" s="87"/>
      <c r="N767" s="92"/>
      <c r="O767" s="92"/>
      <c r="P767" s="87"/>
      <c r="Q767" s="87"/>
    </row>
    <row r="768" spans="1:17">
      <c r="A768" s="118" t="s">
        <v>3571</v>
      </c>
      <c r="B768" s="84"/>
      <c r="C768" s="84" t="s">
        <v>35</v>
      </c>
      <c r="D768" s="84" t="s">
        <v>3391</v>
      </c>
      <c r="E768" s="90" t="s">
        <v>884</v>
      </c>
      <c r="F768" s="85" t="s">
        <v>3572</v>
      </c>
      <c r="G768" s="85" t="s">
        <v>3573</v>
      </c>
      <c r="H768" s="85" t="s">
        <v>3574</v>
      </c>
      <c r="I768" s="84" t="s">
        <v>3032</v>
      </c>
      <c r="J768" s="83" t="s">
        <v>12074</v>
      </c>
      <c r="K768" s="87"/>
      <c r="L768" s="87"/>
      <c r="M768" s="87"/>
      <c r="N768" s="92"/>
      <c r="O768" s="92"/>
      <c r="P768" s="87"/>
      <c r="Q768" s="87"/>
    </row>
    <row r="769" spans="1:17">
      <c r="A769" s="118" t="s">
        <v>3575</v>
      </c>
      <c r="B769" s="118" t="s">
        <v>3575</v>
      </c>
      <c r="C769" s="84" t="s">
        <v>35</v>
      </c>
      <c r="D769" s="84" t="s">
        <v>3391</v>
      </c>
      <c r="E769" s="90" t="s">
        <v>884</v>
      </c>
      <c r="F769" s="85" t="s">
        <v>3576</v>
      </c>
      <c r="G769" s="85" t="s">
        <v>3577</v>
      </c>
      <c r="H769" s="85" t="s">
        <v>3578</v>
      </c>
      <c r="I769" s="137" t="s">
        <v>952</v>
      </c>
      <c r="J769" s="83" t="s">
        <v>12074</v>
      </c>
      <c r="K769" s="87"/>
      <c r="L769" s="87"/>
      <c r="M769" s="87"/>
      <c r="N769" s="92"/>
      <c r="O769" s="92"/>
      <c r="P769" s="87"/>
      <c r="Q769" s="87"/>
    </row>
    <row r="770" spans="1:17">
      <c r="A770" s="118" t="s">
        <v>3579</v>
      </c>
      <c r="B770" s="84"/>
      <c r="C770" s="84" t="s">
        <v>35</v>
      </c>
      <c r="D770" s="84" t="s">
        <v>3391</v>
      </c>
      <c r="E770" s="90" t="s">
        <v>884</v>
      </c>
      <c r="F770" s="85" t="s">
        <v>3580</v>
      </c>
      <c r="G770" s="85" t="s">
        <v>3581</v>
      </c>
      <c r="H770" s="85" t="s">
        <v>3582</v>
      </c>
      <c r="I770" s="84" t="s">
        <v>3583</v>
      </c>
      <c r="J770" s="83" t="s">
        <v>12074</v>
      </c>
      <c r="K770" s="87"/>
      <c r="L770" s="87"/>
      <c r="M770" s="87"/>
      <c r="N770" s="92"/>
      <c r="O770" s="92"/>
      <c r="P770" s="87"/>
      <c r="Q770" s="87"/>
    </row>
    <row r="771" spans="1:17">
      <c r="A771" s="118" t="s">
        <v>3584</v>
      </c>
      <c r="B771" s="84"/>
      <c r="C771" s="84" t="s">
        <v>35</v>
      </c>
      <c r="D771" s="84" t="s">
        <v>3391</v>
      </c>
      <c r="E771" s="90" t="s">
        <v>884</v>
      </c>
      <c r="F771" s="85" t="s">
        <v>3585</v>
      </c>
      <c r="G771" s="85" t="s">
        <v>3586</v>
      </c>
      <c r="H771" s="85" t="s">
        <v>3587</v>
      </c>
      <c r="I771" s="83" t="s">
        <v>2815</v>
      </c>
      <c r="J771" s="83" t="s">
        <v>12074</v>
      </c>
      <c r="K771" s="87"/>
      <c r="L771" s="87"/>
      <c r="M771" s="87"/>
      <c r="N771" s="92"/>
      <c r="O771" s="92"/>
      <c r="P771" s="87"/>
      <c r="Q771" s="87"/>
    </row>
    <row r="772" spans="1:17">
      <c r="A772" s="181" t="s">
        <v>3588</v>
      </c>
      <c r="B772" s="4" t="s">
        <v>3588</v>
      </c>
      <c r="C772" s="4" t="s">
        <v>35</v>
      </c>
      <c r="D772" s="4" t="s">
        <v>3391</v>
      </c>
      <c r="E772" s="6" t="s">
        <v>884</v>
      </c>
      <c r="F772" s="27" t="s">
        <v>3589</v>
      </c>
      <c r="G772" s="27" t="s">
        <v>3590</v>
      </c>
      <c r="H772" s="27" t="s">
        <v>3591</v>
      </c>
      <c r="I772" s="4" t="s">
        <v>23</v>
      </c>
      <c r="J772" s="12" t="s">
        <v>802</v>
      </c>
      <c r="K772" s="39"/>
      <c r="L772" s="39"/>
      <c r="M772" s="39"/>
      <c r="N772" s="154"/>
      <c r="O772" s="154"/>
      <c r="P772" s="39"/>
      <c r="Q772" s="39"/>
    </row>
    <row r="773" spans="1:17">
      <c r="A773" s="84" t="s">
        <v>3592</v>
      </c>
      <c r="B773" s="84"/>
      <c r="C773" s="84" t="s">
        <v>35</v>
      </c>
      <c r="D773" s="84" t="s">
        <v>3391</v>
      </c>
      <c r="E773" s="90" t="s">
        <v>884</v>
      </c>
      <c r="F773" s="85" t="s">
        <v>3593</v>
      </c>
      <c r="G773" s="85" t="s">
        <v>3594</v>
      </c>
      <c r="H773" s="85" t="s">
        <v>3595</v>
      </c>
      <c r="I773" s="83" t="s">
        <v>3055</v>
      </c>
      <c r="J773" s="83" t="s">
        <v>12074</v>
      </c>
      <c r="K773" s="87"/>
      <c r="L773" s="87"/>
      <c r="M773" s="87"/>
      <c r="N773" s="92"/>
      <c r="O773" s="92"/>
      <c r="P773" s="87"/>
      <c r="Q773" s="87"/>
    </row>
    <row r="774" spans="1:17">
      <c r="A774" s="118" t="s">
        <v>3596</v>
      </c>
      <c r="B774" s="84"/>
      <c r="C774" s="84" t="s">
        <v>35</v>
      </c>
      <c r="D774" s="84" t="s">
        <v>3391</v>
      </c>
      <c r="E774" s="90" t="s">
        <v>884</v>
      </c>
      <c r="F774" s="85" t="s">
        <v>3597</v>
      </c>
      <c r="G774" s="85" t="s">
        <v>3598</v>
      </c>
      <c r="H774" s="85" t="s">
        <v>3599</v>
      </c>
      <c r="I774" s="83" t="s">
        <v>12122</v>
      </c>
      <c r="J774" s="83" t="s">
        <v>12074</v>
      </c>
      <c r="K774" s="87"/>
      <c r="L774" s="87"/>
      <c r="M774" s="87"/>
      <c r="N774" s="92"/>
      <c r="O774" s="92"/>
      <c r="P774" s="87"/>
      <c r="Q774" s="87"/>
    </row>
    <row r="775" spans="1:17">
      <c r="A775" s="118" t="s">
        <v>3600</v>
      </c>
      <c r="B775" s="84"/>
      <c r="C775" s="84" t="s">
        <v>35</v>
      </c>
      <c r="D775" s="84" t="s">
        <v>3391</v>
      </c>
      <c r="E775" s="90" t="s">
        <v>884</v>
      </c>
      <c r="F775" s="85" t="s">
        <v>3601</v>
      </c>
      <c r="G775" s="85" t="s">
        <v>3602</v>
      </c>
      <c r="H775" s="85" t="s">
        <v>3603</v>
      </c>
      <c r="I775" s="84" t="s">
        <v>1752</v>
      </c>
      <c r="J775" s="83" t="s">
        <v>12095</v>
      </c>
      <c r="K775" s="87"/>
      <c r="L775" s="87"/>
      <c r="M775" s="87"/>
      <c r="N775" s="92"/>
      <c r="O775" s="92"/>
      <c r="P775" s="87"/>
      <c r="Q775" s="87"/>
    </row>
    <row r="776" spans="1:17">
      <c r="A776" s="118" t="s">
        <v>3604</v>
      </c>
      <c r="B776" s="84" t="s">
        <v>3604</v>
      </c>
      <c r="C776" s="84" t="s">
        <v>35</v>
      </c>
      <c r="D776" s="84" t="s">
        <v>3605</v>
      </c>
      <c r="E776" s="84" t="s">
        <v>3606</v>
      </c>
      <c r="F776" s="85" t="s">
        <v>3607</v>
      </c>
      <c r="G776" s="85" t="s">
        <v>3608</v>
      </c>
      <c r="H776" s="85" t="s">
        <v>3609</v>
      </c>
      <c r="I776" s="84" t="s">
        <v>1228</v>
      </c>
      <c r="J776" s="83" t="s">
        <v>12080</v>
      </c>
      <c r="K776" s="87"/>
      <c r="L776" s="87"/>
      <c r="M776" s="87"/>
      <c r="N776" s="92"/>
      <c r="O776" s="92"/>
      <c r="P776" s="87"/>
      <c r="Q776" s="87"/>
    </row>
    <row r="777" spans="1:17">
      <c r="A777" s="118" t="s">
        <v>3610</v>
      </c>
      <c r="B777" s="84" t="s">
        <v>3610</v>
      </c>
      <c r="C777" s="84" t="s">
        <v>35</v>
      </c>
      <c r="D777" s="84" t="s">
        <v>3605</v>
      </c>
      <c r="E777" s="84" t="s">
        <v>3606</v>
      </c>
      <c r="F777" s="85" t="s">
        <v>3611</v>
      </c>
      <c r="G777" s="85" t="s">
        <v>3612</v>
      </c>
      <c r="H777" s="85" t="s">
        <v>3613</v>
      </c>
      <c r="I777" s="84" t="s">
        <v>933</v>
      </c>
      <c r="J777" s="83" t="s">
        <v>12080</v>
      </c>
      <c r="K777" s="87"/>
      <c r="L777" s="87"/>
      <c r="M777" s="87"/>
      <c r="N777" s="92"/>
      <c r="O777" s="92"/>
      <c r="P777" s="87"/>
      <c r="Q777" s="87"/>
    </row>
    <row r="778" spans="1:17">
      <c r="A778" s="118" t="s">
        <v>3614</v>
      </c>
      <c r="B778" s="84" t="s">
        <v>3614</v>
      </c>
      <c r="C778" s="84" t="s">
        <v>35</v>
      </c>
      <c r="D778" s="84" t="s">
        <v>884</v>
      </c>
      <c r="E778" s="90" t="s">
        <v>884</v>
      </c>
      <c r="F778" s="85" t="s">
        <v>3188</v>
      </c>
      <c r="G778" s="85" t="s">
        <v>3615</v>
      </c>
      <c r="H778" s="85" t="s">
        <v>3616</v>
      </c>
      <c r="I778" s="97" t="s">
        <v>12123</v>
      </c>
      <c r="J778" s="174" t="s">
        <v>12080</v>
      </c>
      <c r="K778" s="87"/>
      <c r="L778" s="87"/>
      <c r="M778" s="87"/>
      <c r="N778" s="92"/>
      <c r="O778" s="92"/>
      <c r="P778" s="87"/>
      <c r="Q778" s="87"/>
    </row>
    <row r="779" spans="1:17">
      <c r="A779" s="118" t="s">
        <v>3617</v>
      </c>
      <c r="B779" s="84" t="s">
        <v>3617</v>
      </c>
      <c r="C779" s="84" t="s">
        <v>3618</v>
      </c>
      <c r="D779" s="84" t="s">
        <v>3619</v>
      </c>
      <c r="E779" s="84" t="s">
        <v>3620</v>
      </c>
      <c r="F779" s="84" t="s">
        <v>3620</v>
      </c>
      <c r="G779" s="85" t="s">
        <v>3620</v>
      </c>
      <c r="H779" s="84" t="s">
        <v>3620</v>
      </c>
      <c r="I779" s="84" t="s">
        <v>938</v>
      </c>
      <c r="J779" s="83" t="s">
        <v>12080</v>
      </c>
      <c r="K779" s="87"/>
      <c r="L779" s="87"/>
      <c r="M779" s="87"/>
      <c r="N779" s="92"/>
      <c r="O779" s="92"/>
      <c r="P779" s="87"/>
      <c r="Q779" s="87"/>
    </row>
    <row r="780" spans="1:17" s="376" customFormat="1" ht="15" customHeight="1">
      <c r="A780" s="368" t="s">
        <v>3621</v>
      </c>
      <c r="B780" s="368" t="s">
        <v>3621</v>
      </c>
      <c r="C780" s="368" t="s">
        <v>35</v>
      </c>
      <c r="D780" s="368" t="s">
        <v>884</v>
      </c>
      <c r="E780" s="368" t="s">
        <v>884</v>
      </c>
      <c r="F780" s="369" t="s">
        <v>3622</v>
      </c>
      <c r="G780" s="369" t="s">
        <v>3623</v>
      </c>
      <c r="H780" s="369" t="s">
        <v>3624</v>
      </c>
      <c r="I780" s="368" t="s">
        <v>54</v>
      </c>
      <c r="J780" s="370" t="s">
        <v>54</v>
      </c>
      <c r="K780" s="371"/>
      <c r="L780" s="371"/>
      <c r="M780" s="371"/>
      <c r="N780" s="372"/>
      <c r="O780" s="372"/>
      <c r="P780" s="371"/>
      <c r="Q780" s="371"/>
    </row>
    <row r="781" spans="1:17" ht="15" customHeight="1">
      <c r="A781" s="84" t="s">
        <v>3625</v>
      </c>
      <c r="B781" s="84" t="s">
        <v>3625</v>
      </c>
      <c r="C781" s="84" t="s">
        <v>35</v>
      </c>
      <c r="D781" s="84" t="s">
        <v>884</v>
      </c>
      <c r="E781" s="84" t="s">
        <v>884</v>
      </c>
      <c r="F781" s="85" t="s">
        <v>3626</v>
      </c>
      <c r="G781" s="85" t="s">
        <v>3627</v>
      </c>
      <c r="H781" s="214"/>
      <c r="I781" s="83" t="s">
        <v>3628</v>
      </c>
      <c r="J781" s="83" t="s">
        <v>12074</v>
      </c>
      <c r="K781" s="87"/>
      <c r="L781" s="87"/>
      <c r="M781" s="87"/>
      <c r="N781" s="92"/>
      <c r="O781" s="92"/>
      <c r="P781" s="87"/>
      <c r="Q781" s="87"/>
    </row>
    <row r="782" spans="1:17" ht="15" customHeight="1">
      <c r="A782" s="118" t="s">
        <v>3629</v>
      </c>
      <c r="B782" s="84" t="s">
        <v>3629</v>
      </c>
      <c r="C782" s="84" t="s">
        <v>35</v>
      </c>
      <c r="D782" s="84" t="s">
        <v>884</v>
      </c>
      <c r="E782" s="84" t="s">
        <v>884</v>
      </c>
      <c r="F782" s="85" t="s">
        <v>3630</v>
      </c>
      <c r="G782" s="85" t="s">
        <v>3631</v>
      </c>
      <c r="H782" s="138" t="s">
        <v>3632</v>
      </c>
      <c r="I782" s="83" t="s">
        <v>3110</v>
      </c>
      <c r="J782" s="83" t="s">
        <v>12074</v>
      </c>
      <c r="K782" s="87"/>
      <c r="L782" s="87"/>
      <c r="M782" s="87"/>
      <c r="N782" s="92"/>
      <c r="O782" s="92"/>
      <c r="P782" s="87"/>
      <c r="Q782" s="87"/>
    </row>
    <row r="783" spans="1:17">
      <c r="A783" s="118" t="s">
        <v>3633</v>
      </c>
      <c r="B783" s="84" t="s">
        <v>3633</v>
      </c>
      <c r="C783" s="84" t="s">
        <v>35</v>
      </c>
      <c r="D783" s="84" t="s">
        <v>884</v>
      </c>
      <c r="E783" s="84" t="s">
        <v>884</v>
      </c>
      <c r="F783" s="85" t="s">
        <v>3634</v>
      </c>
      <c r="G783" s="85" t="s">
        <v>3635</v>
      </c>
      <c r="H783" s="85" t="s">
        <v>3636</v>
      </c>
      <c r="I783" s="84" t="s">
        <v>2881</v>
      </c>
      <c r="J783" s="83" t="s">
        <v>12074</v>
      </c>
      <c r="K783" s="87"/>
      <c r="L783" s="87"/>
      <c r="M783" s="87"/>
      <c r="N783" s="92"/>
      <c r="O783" s="92"/>
      <c r="P783" s="87"/>
      <c r="Q783" s="87"/>
    </row>
    <row r="784" spans="1:17">
      <c r="A784" s="84" t="s">
        <v>3637</v>
      </c>
      <c r="B784" s="84" t="s">
        <v>3637</v>
      </c>
      <c r="C784" s="84" t="s">
        <v>35</v>
      </c>
      <c r="D784" s="84" t="s">
        <v>884</v>
      </c>
      <c r="E784" s="84" t="s">
        <v>884</v>
      </c>
      <c r="F784" s="85" t="s">
        <v>3638</v>
      </c>
      <c r="G784" s="85" t="s">
        <v>3639</v>
      </c>
      <c r="H784" s="85" t="s">
        <v>3640</v>
      </c>
      <c r="I784" s="83" t="s">
        <v>2844</v>
      </c>
      <c r="J784" s="83" t="s">
        <v>12074</v>
      </c>
      <c r="K784" s="87"/>
      <c r="L784" s="87"/>
      <c r="M784" s="87"/>
      <c r="N784" s="92"/>
      <c r="O784" s="92"/>
      <c r="P784" s="87"/>
      <c r="Q784" s="87"/>
    </row>
    <row r="785" spans="1:17">
      <c r="A785" s="118" t="s">
        <v>3641</v>
      </c>
      <c r="B785" s="84" t="s">
        <v>3641</v>
      </c>
      <c r="C785" s="84" t="s">
        <v>35</v>
      </c>
      <c r="D785" s="84" t="s">
        <v>884</v>
      </c>
      <c r="E785" s="84" t="s">
        <v>884</v>
      </c>
      <c r="F785" s="85" t="s">
        <v>3642</v>
      </c>
      <c r="G785" s="85" t="s">
        <v>3643</v>
      </c>
      <c r="H785" s="85" t="s">
        <v>3644</v>
      </c>
      <c r="I785" s="83" t="s">
        <v>552</v>
      </c>
      <c r="J785" s="83" t="s">
        <v>12074</v>
      </c>
      <c r="K785" s="87"/>
      <c r="L785" s="87"/>
      <c r="M785" s="87"/>
      <c r="N785" s="92"/>
      <c r="O785" s="92"/>
      <c r="P785" s="87"/>
      <c r="Q785" s="87"/>
    </row>
    <row r="786" spans="1:17">
      <c r="A786" s="118" t="s">
        <v>3645</v>
      </c>
      <c r="B786" s="84" t="s">
        <v>3645</v>
      </c>
      <c r="C786" s="84" t="s">
        <v>35</v>
      </c>
      <c r="D786" s="84" t="s">
        <v>884</v>
      </c>
      <c r="E786" s="84" t="s">
        <v>884</v>
      </c>
      <c r="F786" s="85" t="s">
        <v>3646</v>
      </c>
      <c r="G786" s="85" t="s">
        <v>3647</v>
      </c>
      <c r="H786" s="85" t="s">
        <v>3648</v>
      </c>
      <c r="I786" s="83" t="s">
        <v>3009</v>
      </c>
      <c r="J786" s="83" t="s">
        <v>12074</v>
      </c>
      <c r="K786" s="87"/>
      <c r="L786" s="87"/>
      <c r="M786" s="87"/>
      <c r="N786" s="92"/>
      <c r="O786" s="92"/>
      <c r="P786" s="87"/>
      <c r="Q786" s="87"/>
    </row>
    <row r="787" spans="1:17">
      <c r="A787" s="118" t="s">
        <v>3649</v>
      </c>
      <c r="B787" s="84" t="s">
        <v>3649</v>
      </c>
      <c r="C787" s="84" t="s">
        <v>35</v>
      </c>
      <c r="D787" s="84" t="s">
        <v>884</v>
      </c>
      <c r="E787" s="84" t="s">
        <v>884</v>
      </c>
      <c r="F787" s="85" t="s">
        <v>3650</v>
      </c>
      <c r="G787" s="85" t="s">
        <v>3651</v>
      </c>
      <c r="H787" s="85" t="s">
        <v>3652</v>
      </c>
      <c r="I787" s="83" t="s">
        <v>3061</v>
      </c>
      <c r="J787" s="83" t="s">
        <v>802</v>
      </c>
      <c r="K787" s="87"/>
      <c r="L787" s="87"/>
      <c r="M787" s="87"/>
      <c r="N787" s="92"/>
      <c r="O787" s="92"/>
      <c r="P787" s="87"/>
      <c r="Q787" s="87"/>
    </row>
    <row r="788" spans="1:17">
      <c r="A788" s="3" t="s">
        <v>3653</v>
      </c>
      <c r="B788" s="19" t="s">
        <v>3653</v>
      </c>
      <c r="C788" s="19" t="s">
        <v>35</v>
      </c>
      <c r="D788" s="3" t="s">
        <v>884</v>
      </c>
      <c r="E788" s="3" t="s">
        <v>884</v>
      </c>
      <c r="F788" s="25" t="s">
        <v>3654</v>
      </c>
      <c r="G788" s="25" t="s">
        <v>3655</v>
      </c>
      <c r="H788" s="25" t="s">
        <v>3656</v>
      </c>
      <c r="I788" s="12" t="s">
        <v>23</v>
      </c>
      <c r="J788" s="12" t="s">
        <v>12074</v>
      </c>
    </row>
    <row r="789" spans="1:17">
      <c r="A789" s="118" t="s">
        <v>3657</v>
      </c>
      <c r="B789" s="84" t="s">
        <v>3657</v>
      </c>
      <c r="C789" s="84" t="s">
        <v>35</v>
      </c>
      <c r="D789" s="84" t="s">
        <v>884</v>
      </c>
      <c r="E789" s="84" t="s">
        <v>884</v>
      </c>
      <c r="F789" s="85" t="s">
        <v>3658</v>
      </c>
      <c r="G789" s="85" t="s">
        <v>3659</v>
      </c>
      <c r="H789" s="85" t="s">
        <v>3660</v>
      </c>
      <c r="I789" s="84" t="s">
        <v>3661</v>
      </c>
      <c r="J789" s="83" t="s">
        <v>802</v>
      </c>
      <c r="K789" s="87"/>
      <c r="L789" s="87"/>
      <c r="M789" s="87"/>
      <c r="N789" s="92"/>
      <c r="O789" s="92"/>
      <c r="P789" s="87"/>
      <c r="Q789" s="87"/>
    </row>
    <row r="790" spans="1:17">
      <c r="A790" s="84" t="s">
        <v>3662</v>
      </c>
      <c r="B790" s="84" t="s">
        <v>3662</v>
      </c>
      <c r="C790" s="84" t="s">
        <v>35</v>
      </c>
      <c r="D790" s="84" t="s">
        <v>884</v>
      </c>
      <c r="E790" s="84" t="s">
        <v>884</v>
      </c>
      <c r="F790" s="85" t="s">
        <v>3663</v>
      </c>
      <c r="G790" s="85" t="s">
        <v>3664</v>
      </c>
      <c r="H790" s="85" t="s">
        <v>3665</v>
      </c>
      <c r="I790" s="83" t="s">
        <v>1641</v>
      </c>
      <c r="J790" s="83"/>
      <c r="K790" s="87"/>
      <c r="L790" s="87"/>
      <c r="M790" s="87"/>
      <c r="N790" s="92"/>
      <c r="O790" s="92"/>
      <c r="P790" s="87"/>
      <c r="Q790" s="87"/>
    </row>
    <row r="791" spans="1:17">
      <c r="A791" s="84" t="s">
        <v>3666</v>
      </c>
      <c r="B791" s="84" t="s">
        <v>3666</v>
      </c>
      <c r="C791" s="84" t="s">
        <v>35</v>
      </c>
      <c r="D791" s="84" t="s">
        <v>884</v>
      </c>
      <c r="E791" s="84" t="s">
        <v>884</v>
      </c>
      <c r="F791" s="85" t="s">
        <v>3667</v>
      </c>
      <c r="G791" s="85" t="s">
        <v>3668</v>
      </c>
      <c r="H791" s="85" t="s">
        <v>3669</v>
      </c>
      <c r="I791" s="223" t="s">
        <v>3285</v>
      </c>
      <c r="J791" s="83" t="s">
        <v>12074</v>
      </c>
      <c r="K791" s="87"/>
      <c r="L791" s="87"/>
      <c r="M791" s="87"/>
      <c r="N791" s="92"/>
      <c r="O791" s="92"/>
      <c r="P791" s="87"/>
      <c r="Q791" s="87"/>
    </row>
    <row r="792" spans="1:17">
      <c r="A792" s="118" t="s">
        <v>3670</v>
      </c>
      <c r="B792" s="84" t="s">
        <v>3670</v>
      </c>
      <c r="C792" s="84" t="s">
        <v>35</v>
      </c>
      <c r="D792" s="84" t="s">
        <v>884</v>
      </c>
      <c r="E792" s="84" t="s">
        <v>884</v>
      </c>
      <c r="F792" s="85" t="s">
        <v>3671</v>
      </c>
      <c r="G792" s="85" t="s">
        <v>3672</v>
      </c>
      <c r="H792" s="85" t="s">
        <v>3673</v>
      </c>
      <c r="I792" s="84" t="s">
        <v>3674</v>
      </c>
      <c r="J792" s="83" t="s">
        <v>12074</v>
      </c>
      <c r="K792" s="87"/>
      <c r="L792" s="87"/>
      <c r="M792" s="87"/>
      <c r="N792" s="92"/>
      <c r="O792" s="92"/>
      <c r="P792" s="87"/>
      <c r="Q792" s="87"/>
    </row>
    <row r="793" spans="1:17">
      <c r="A793" s="3" t="s">
        <v>3675</v>
      </c>
      <c r="B793" s="19" t="s">
        <v>3675</v>
      </c>
      <c r="C793" s="19" t="s">
        <v>35</v>
      </c>
      <c r="D793" s="3" t="s">
        <v>884</v>
      </c>
      <c r="E793" s="3" t="s">
        <v>884</v>
      </c>
      <c r="F793" s="25" t="s">
        <v>3676</v>
      </c>
      <c r="G793" s="25" t="s">
        <v>3677</v>
      </c>
      <c r="H793" s="25" t="s">
        <v>3678</v>
      </c>
      <c r="I793" s="3" t="s">
        <v>23</v>
      </c>
      <c r="J793" s="11" t="s">
        <v>12091</v>
      </c>
    </row>
    <row r="794" spans="1:17">
      <c r="A794" s="118" t="s">
        <v>3679</v>
      </c>
      <c r="B794" s="84" t="s">
        <v>3679</v>
      </c>
      <c r="C794" s="84" t="s">
        <v>35</v>
      </c>
      <c r="D794" s="84" t="s">
        <v>884</v>
      </c>
      <c r="E794" s="84" t="s">
        <v>884</v>
      </c>
      <c r="F794" s="85" t="s">
        <v>3680</v>
      </c>
      <c r="G794" s="85" t="s">
        <v>3681</v>
      </c>
      <c r="H794" s="85" t="s">
        <v>3682</v>
      </c>
      <c r="I794" s="83" t="s">
        <v>3760</v>
      </c>
      <c r="J794" s="83" t="s">
        <v>12074</v>
      </c>
      <c r="K794" s="87"/>
      <c r="L794" s="87"/>
      <c r="M794" s="87"/>
      <c r="N794" s="92"/>
      <c r="O794" s="92"/>
      <c r="P794" s="87"/>
      <c r="Q794" s="87"/>
    </row>
    <row r="795" spans="1:17">
      <c r="A795" s="118" t="s">
        <v>3683</v>
      </c>
      <c r="B795" s="84" t="s">
        <v>3683</v>
      </c>
      <c r="C795" s="84" t="s">
        <v>35</v>
      </c>
      <c r="D795" s="84" t="s">
        <v>884</v>
      </c>
      <c r="E795" s="84" t="s">
        <v>884</v>
      </c>
      <c r="F795" s="85" t="s">
        <v>3684</v>
      </c>
      <c r="G795" s="85" t="s">
        <v>3685</v>
      </c>
      <c r="H795" s="85" t="s">
        <v>3686</v>
      </c>
      <c r="I795" s="84" t="s">
        <v>3687</v>
      </c>
      <c r="J795" s="83" t="s">
        <v>12074</v>
      </c>
      <c r="K795" s="87"/>
      <c r="L795" s="87"/>
      <c r="M795" s="87"/>
      <c r="N795" s="92"/>
      <c r="O795" s="92"/>
      <c r="P795" s="87"/>
      <c r="Q795" s="87"/>
    </row>
    <row r="796" spans="1:17">
      <c r="A796" s="3" t="s">
        <v>3688</v>
      </c>
      <c r="B796" s="19" t="s">
        <v>3688</v>
      </c>
      <c r="C796" s="19" t="s">
        <v>35</v>
      </c>
      <c r="D796" s="3" t="s">
        <v>884</v>
      </c>
      <c r="E796" s="3" t="s">
        <v>884</v>
      </c>
      <c r="F796" s="25" t="s">
        <v>3689</v>
      </c>
      <c r="G796" s="25" t="s">
        <v>3690</v>
      </c>
      <c r="H796" s="25" t="s">
        <v>3691</v>
      </c>
      <c r="I796" s="12" t="s">
        <v>23</v>
      </c>
      <c r="J796" s="11" t="s">
        <v>12074</v>
      </c>
    </row>
    <row r="797" spans="1:17">
      <c r="A797" s="84" t="s">
        <v>3692</v>
      </c>
      <c r="B797" s="84" t="s">
        <v>3692</v>
      </c>
      <c r="C797" s="84" t="s">
        <v>35</v>
      </c>
      <c r="D797" s="84" t="s">
        <v>884</v>
      </c>
      <c r="E797" s="84" t="s">
        <v>884</v>
      </c>
      <c r="F797" s="85" t="s">
        <v>3693</v>
      </c>
      <c r="G797" s="85" t="s">
        <v>3694</v>
      </c>
      <c r="H797" s="85" t="s">
        <v>3695</v>
      </c>
      <c r="I797" s="83" t="s">
        <v>12124</v>
      </c>
      <c r="J797" s="83"/>
      <c r="K797" s="87"/>
      <c r="L797" s="87"/>
      <c r="M797" s="87"/>
      <c r="N797" s="92"/>
      <c r="O797" s="92"/>
      <c r="P797" s="87"/>
      <c r="Q797" s="87"/>
    </row>
    <row r="798" spans="1:17">
      <c r="A798" s="118" t="s">
        <v>3697</v>
      </c>
      <c r="B798" s="84" t="s">
        <v>3697</v>
      </c>
      <c r="C798" s="84" t="s">
        <v>35</v>
      </c>
      <c r="D798" s="84" t="s">
        <v>884</v>
      </c>
      <c r="E798" s="84" t="s">
        <v>884</v>
      </c>
      <c r="F798" s="85" t="s">
        <v>3698</v>
      </c>
      <c r="G798" s="85" t="s">
        <v>3699</v>
      </c>
      <c r="H798" s="85" t="s">
        <v>3700</v>
      </c>
      <c r="I798" s="84" t="s">
        <v>3116</v>
      </c>
      <c r="J798" s="83" t="s">
        <v>12074</v>
      </c>
      <c r="K798" s="87"/>
      <c r="L798" s="87"/>
      <c r="M798" s="87"/>
      <c r="N798" s="92"/>
      <c r="O798" s="92"/>
      <c r="P798" s="87"/>
      <c r="Q798" s="87"/>
    </row>
    <row r="799" spans="1:17">
      <c r="A799" s="84" t="s">
        <v>3701</v>
      </c>
      <c r="B799" s="84" t="s">
        <v>3701</v>
      </c>
      <c r="C799" s="84" t="s">
        <v>35</v>
      </c>
      <c r="D799" s="84" t="s">
        <v>884</v>
      </c>
      <c r="E799" s="84" t="s">
        <v>884</v>
      </c>
      <c r="F799" s="85" t="s">
        <v>3702</v>
      </c>
      <c r="G799" s="85" t="s">
        <v>3703</v>
      </c>
      <c r="H799" s="85" t="s">
        <v>3704</v>
      </c>
      <c r="I799" s="83" t="s">
        <v>1463</v>
      </c>
      <c r="J799" s="83" t="s">
        <v>802</v>
      </c>
      <c r="K799" s="87"/>
      <c r="L799" s="87"/>
      <c r="M799" s="87"/>
      <c r="N799" s="92"/>
      <c r="O799" s="92"/>
      <c r="P799" s="87"/>
      <c r="Q799" s="87"/>
    </row>
    <row r="800" spans="1:17">
      <c r="A800" s="84" t="s">
        <v>3705</v>
      </c>
      <c r="B800" s="84" t="s">
        <v>3705</v>
      </c>
      <c r="C800" s="84" t="s">
        <v>35</v>
      </c>
      <c r="D800" s="84" t="s">
        <v>884</v>
      </c>
      <c r="E800" s="84" t="s">
        <v>884</v>
      </c>
      <c r="F800" s="85" t="s">
        <v>3706</v>
      </c>
      <c r="G800" s="85" t="s">
        <v>3707</v>
      </c>
      <c r="H800" s="85" t="s">
        <v>3708</v>
      </c>
      <c r="I800" s="83" t="s">
        <v>3709</v>
      </c>
      <c r="J800" s="83"/>
      <c r="K800" s="87"/>
      <c r="L800" s="87"/>
      <c r="M800" s="87"/>
      <c r="N800" s="92"/>
      <c r="O800" s="92"/>
      <c r="P800" s="87"/>
      <c r="Q800" s="87"/>
    </row>
    <row r="801" spans="1:17">
      <c r="A801" s="118" t="s">
        <v>3710</v>
      </c>
      <c r="B801" s="84" t="s">
        <v>3710</v>
      </c>
      <c r="C801" s="84" t="s">
        <v>3711</v>
      </c>
      <c r="D801" s="84" t="s">
        <v>290</v>
      </c>
      <c r="E801" s="84" t="s">
        <v>3712</v>
      </c>
      <c r="F801" s="85" t="s">
        <v>3713</v>
      </c>
      <c r="G801" s="85" t="s">
        <v>3713</v>
      </c>
      <c r="H801" s="85" t="s">
        <v>3713</v>
      </c>
      <c r="I801" s="84" t="s">
        <v>2908</v>
      </c>
      <c r="J801" s="83" t="s">
        <v>12074</v>
      </c>
      <c r="K801" s="87"/>
      <c r="L801" s="87"/>
      <c r="M801" s="87"/>
      <c r="N801" s="92"/>
      <c r="O801" s="92"/>
      <c r="P801" s="87"/>
      <c r="Q801" s="87"/>
    </row>
    <row r="802" spans="1:17" s="376" customFormat="1">
      <c r="A802" s="368" t="s">
        <v>3714</v>
      </c>
      <c r="B802" s="368" t="s">
        <v>3714</v>
      </c>
      <c r="C802" s="368" t="s">
        <v>3711</v>
      </c>
      <c r="D802" s="368" t="s">
        <v>290</v>
      </c>
      <c r="E802" s="368" t="s">
        <v>3712</v>
      </c>
      <c r="F802" s="369" t="s">
        <v>3715</v>
      </c>
      <c r="G802" s="369" t="s">
        <v>3715</v>
      </c>
      <c r="H802" s="369" t="s">
        <v>3715</v>
      </c>
      <c r="I802" s="370" t="s">
        <v>54</v>
      </c>
      <c r="J802" s="370" t="s">
        <v>12074</v>
      </c>
      <c r="K802" s="371"/>
      <c r="L802" s="371"/>
      <c r="M802" s="371"/>
      <c r="N802" s="372"/>
      <c r="O802" s="372"/>
      <c r="P802" s="371"/>
      <c r="Q802" s="371"/>
    </row>
    <row r="803" spans="1:17">
      <c r="A803" s="181" t="s">
        <v>3716</v>
      </c>
      <c r="B803" s="4" t="s">
        <v>3716</v>
      </c>
      <c r="C803" s="4" t="s">
        <v>3711</v>
      </c>
      <c r="D803" s="4" t="s">
        <v>290</v>
      </c>
      <c r="E803" s="4" t="s">
        <v>3712</v>
      </c>
      <c r="F803" s="27" t="s">
        <v>3717</v>
      </c>
      <c r="G803" s="27" t="s">
        <v>3717</v>
      </c>
      <c r="H803" s="27" t="s">
        <v>3717</v>
      </c>
      <c r="I803" s="12" t="s">
        <v>23</v>
      </c>
      <c r="J803" s="12" t="s">
        <v>802</v>
      </c>
      <c r="K803" s="39"/>
      <c r="L803" s="39"/>
      <c r="M803" s="39"/>
      <c r="N803" s="154"/>
      <c r="O803" s="154"/>
      <c r="P803" s="39"/>
      <c r="Q803" s="39"/>
    </row>
    <row r="804" spans="1:17">
      <c r="A804" s="118" t="s">
        <v>3718</v>
      </c>
      <c r="B804" s="84" t="s">
        <v>3718</v>
      </c>
      <c r="C804" s="84" t="s">
        <v>3711</v>
      </c>
      <c r="D804" s="84" t="s">
        <v>290</v>
      </c>
      <c r="E804" s="84" t="s">
        <v>3712</v>
      </c>
      <c r="F804" s="85" t="s">
        <v>3719</v>
      </c>
      <c r="G804" s="85" t="s">
        <v>3719</v>
      </c>
      <c r="H804" s="85" t="s">
        <v>3719</v>
      </c>
      <c r="I804" s="83" t="s">
        <v>2747</v>
      </c>
      <c r="J804" s="83" t="s">
        <v>12074</v>
      </c>
      <c r="K804" s="87"/>
      <c r="L804" s="87"/>
      <c r="M804" s="87"/>
      <c r="N804" s="92"/>
      <c r="O804" s="92"/>
      <c r="P804" s="87"/>
      <c r="Q804" s="87"/>
    </row>
    <row r="805" spans="1:17" s="376" customFormat="1">
      <c r="A805" s="368" t="s">
        <v>3720</v>
      </c>
      <c r="B805" s="368" t="s">
        <v>3720</v>
      </c>
      <c r="C805" s="368" t="s">
        <v>3711</v>
      </c>
      <c r="D805" s="368" t="s">
        <v>290</v>
      </c>
      <c r="E805" s="368" t="s">
        <v>3712</v>
      </c>
      <c r="F805" s="369" t="s">
        <v>3721</v>
      </c>
      <c r="G805" s="369" t="s">
        <v>3721</v>
      </c>
      <c r="H805" s="369" t="s">
        <v>3721</v>
      </c>
      <c r="I805" s="370" t="s">
        <v>54</v>
      </c>
      <c r="J805" s="370" t="s">
        <v>12074</v>
      </c>
      <c r="K805" s="371"/>
      <c r="L805" s="371"/>
      <c r="M805" s="371"/>
      <c r="N805" s="372"/>
      <c r="O805" s="372"/>
      <c r="P805" s="371"/>
      <c r="Q805" s="371"/>
    </row>
    <row r="806" spans="1:17">
      <c r="A806" s="181" t="s">
        <v>3722</v>
      </c>
      <c r="B806" s="4" t="s">
        <v>3722</v>
      </c>
      <c r="C806" s="84" t="s">
        <v>3711</v>
      </c>
      <c r="D806" s="4" t="s">
        <v>290</v>
      </c>
      <c r="E806" s="4" t="s">
        <v>3712</v>
      </c>
      <c r="F806" s="27" t="s">
        <v>3723</v>
      </c>
      <c r="G806" s="27" t="s">
        <v>3723</v>
      </c>
      <c r="H806" s="27" t="s">
        <v>3723</v>
      </c>
      <c r="I806" s="12" t="s">
        <v>23</v>
      </c>
      <c r="J806" s="12" t="s">
        <v>12074</v>
      </c>
      <c r="K806" s="39"/>
      <c r="L806" s="39"/>
      <c r="M806" s="39"/>
      <c r="N806" s="154"/>
      <c r="O806" s="154"/>
      <c r="P806" s="39"/>
      <c r="Q806" s="39"/>
    </row>
    <row r="807" spans="1:17" s="376" customFormat="1">
      <c r="A807" s="373" t="s">
        <v>3724</v>
      </c>
      <c r="B807" s="368" t="s">
        <v>3724</v>
      </c>
      <c r="C807" s="368" t="s">
        <v>3711</v>
      </c>
      <c r="D807" s="368" t="s">
        <v>290</v>
      </c>
      <c r="E807" s="368" t="s">
        <v>3712</v>
      </c>
      <c r="F807" s="369" t="s">
        <v>3725</v>
      </c>
      <c r="G807" s="369" t="s">
        <v>3725</v>
      </c>
      <c r="H807" s="369" t="s">
        <v>3725</v>
      </c>
      <c r="I807" s="370" t="s">
        <v>54</v>
      </c>
      <c r="J807" s="370" t="s">
        <v>12074</v>
      </c>
      <c r="K807" s="371"/>
      <c r="L807" s="371"/>
      <c r="M807" s="371"/>
      <c r="N807" s="372"/>
      <c r="O807" s="372"/>
      <c r="P807" s="371"/>
      <c r="Q807" s="371"/>
    </row>
    <row r="808" spans="1:17">
      <c r="A808" s="118" t="s">
        <v>3726</v>
      </c>
      <c r="B808" s="84" t="s">
        <v>3726</v>
      </c>
      <c r="C808" s="84" t="s">
        <v>3711</v>
      </c>
      <c r="D808" s="84" t="s">
        <v>290</v>
      </c>
      <c r="E808" s="84" t="s">
        <v>3712</v>
      </c>
      <c r="F808" s="85" t="s">
        <v>3727</v>
      </c>
      <c r="G808" s="85" t="s">
        <v>3727</v>
      </c>
      <c r="H808" s="85" t="s">
        <v>3727</v>
      </c>
      <c r="I808" s="83" t="s">
        <v>831</v>
      </c>
      <c r="J808" s="83" t="s">
        <v>802</v>
      </c>
      <c r="K808" s="87"/>
      <c r="L808" s="87"/>
      <c r="M808" s="87"/>
      <c r="N808" s="92"/>
      <c r="O808" s="92"/>
      <c r="P808" s="87"/>
      <c r="Q808" s="87"/>
    </row>
    <row r="809" spans="1:17">
      <c r="A809" s="118" t="s">
        <v>3728</v>
      </c>
      <c r="B809" s="84" t="s">
        <v>3728</v>
      </c>
      <c r="C809" s="84" t="s">
        <v>3711</v>
      </c>
      <c r="D809" s="84" t="s">
        <v>290</v>
      </c>
      <c r="E809" s="84" t="s">
        <v>3712</v>
      </c>
      <c r="F809" s="85" t="s">
        <v>3729</v>
      </c>
      <c r="G809" s="85" t="s">
        <v>3729</v>
      </c>
      <c r="H809" s="85" t="s">
        <v>3729</v>
      </c>
      <c r="I809" s="83" t="s">
        <v>1019</v>
      </c>
      <c r="J809" s="83" t="s">
        <v>12074</v>
      </c>
      <c r="K809" s="87"/>
      <c r="L809" s="87"/>
      <c r="M809" s="87"/>
      <c r="N809" s="92"/>
      <c r="O809" s="92"/>
      <c r="P809" s="87"/>
      <c r="Q809" s="87"/>
    </row>
    <row r="810" spans="1:17">
      <c r="A810" s="84" t="s">
        <v>3730</v>
      </c>
      <c r="B810" s="84" t="s">
        <v>3730</v>
      </c>
      <c r="C810" s="84" t="s">
        <v>3711</v>
      </c>
      <c r="D810" s="84" t="s">
        <v>290</v>
      </c>
      <c r="E810" s="84" t="s">
        <v>3712</v>
      </c>
      <c r="F810" s="85" t="s">
        <v>3731</v>
      </c>
      <c r="G810" s="85" t="s">
        <v>3731</v>
      </c>
      <c r="H810" s="85" t="s">
        <v>3731</v>
      </c>
      <c r="I810" s="83" t="s">
        <v>801</v>
      </c>
      <c r="J810" s="83" t="s">
        <v>12074</v>
      </c>
      <c r="K810" s="87"/>
      <c r="L810" s="87"/>
      <c r="M810" s="87"/>
      <c r="N810" s="92"/>
      <c r="O810" s="92"/>
      <c r="P810" s="87"/>
      <c r="Q810" s="87"/>
    </row>
    <row r="811" spans="1:17">
      <c r="A811" s="162" t="s">
        <v>3732</v>
      </c>
      <c r="B811" s="162" t="s">
        <v>3732</v>
      </c>
      <c r="C811" s="84" t="s">
        <v>3711</v>
      </c>
      <c r="D811" s="162" t="s">
        <v>290</v>
      </c>
      <c r="E811" s="162" t="s">
        <v>3712</v>
      </c>
      <c r="F811" s="164" t="s">
        <v>3733</v>
      </c>
      <c r="G811" s="164" t="s">
        <v>3733</v>
      </c>
      <c r="H811" s="164" t="s">
        <v>3733</v>
      </c>
      <c r="I811" s="163" t="s">
        <v>3734</v>
      </c>
      <c r="J811" s="163" t="s">
        <v>12074</v>
      </c>
      <c r="K811" s="159"/>
      <c r="L811" s="159"/>
      <c r="M811" s="159"/>
      <c r="N811" s="173"/>
      <c r="O811" s="173"/>
      <c r="P811" s="159"/>
      <c r="Q811" s="159"/>
    </row>
    <row r="812" spans="1:17">
      <c r="A812" s="181" t="s">
        <v>3735</v>
      </c>
      <c r="B812" s="4" t="s">
        <v>3735</v>
      </c>
      <c r="C812" s="4" t="s">
        <v>3711</v>
      </c>
      <c r="D812" s="4" t="s">
        <v>290</v>
      </c>
      <c r="E812" s="4" t="s">
        <v>3712</v>
      </c>
      <c r="F812" s="27" t="s">
        <v>3736</v>
      </c>
      <c r="G812" s="27" t="s">
        <v>3736</v>
      </c>
      <c r="H812" s="27" t="s">
        <v>3736</v>
      </c>
      <c r="I812" s="12" t="s">
        <v>23</v>
      </c>
      <c r="J812" s="12" t="s">
        <v>12074</v>
      </c>
      <c r="K812" s="39"/>
      <c r="L812" s="39"/>
      <c r="M812" s="39"/>
      <c r="N812" s="154"/>
      <c r="O812" s="154"/>
      <c r="P812" s="39"/>
      <c r="Q812" s="39"/>
    </row>
    <row r="813" spans="1:17">
      <c r="A813" s="118" t="s">
        <v>3737</v>
      </c>
      <c r="B813" s="84" t="s">
        <v>3737</v>
      </c>
      <c r="C813" s="84" t="s">
        <v>3711</v>
      </c>
      <c r="D813" s="84" t="s">
        <v>290</v>
      </c>
      <c r="E813" s="84" t="s">
        <v>3712</v>
      </c>
      <c r="F813" s="85" t="s">
        <v>3738</v>
      </c>
      <c r="G813" s="85" t="s">
        <v>3739</v>
      </c>
      <c r="H813" s="85" t="s">
        <v>3738</v>
      </c>
      <c r="I813" s="83" t="s">
        <v>1064</v>
      </c>
      <c r="J813" s="83" t="s">
        <v>12074</v>
      </c>
      <c r="K813" s="87"/>
      <c r="L813" s="87"/>
      <c r="M813" s="87"/>
      <c r="N813" s="92"/>
      <c r="O813" s="92"/>
      <c r="P813" s="87"/>
      <c r="Q813" s="87"/>
    </row>
    <row r="814" spans="1:17">
      <c r="A814" s="84" t="s">
        <v>3740</v>
      </c>
      <c r="B814" s="84" t="s">
        <v>3740</v>
      </c>
      <c r="C814" s="84" t="s">
        <v>3711</v>
      </c>
      <c r="D814" s="84" t="s">
        <v>290</v>
      </c>
      <c r="E814" s="84" t="s">
        <v>3712</v>
      </c>
      <c r="F814" s="85" t="s">
        <v>3741</v>
      </c>
      <c r="G814" s="85" t="s">
        <v>3741</v>
      </c>
      <c r="H814" s="85" t="s">
        <v>3741</v>
      </c>
      <c r="I814" s="83" t="s">
        <v>3742</v>
      </c>
      <c r="J814" s="83" t="s">
        <v>12074</v>
      </c>
      <c r="K814" s="87"/>
      <c r="L814" s="87"/>
      <c r="M814" s="87"/>
      <c r="N814" s="92"/>
      <c r="O814" s="92"/>
      <c r="P814" s="87"/>
      <c r="Q814" s="87"/>
    </row>
    <row r="815" spans="1:17">
      <c r="A815" s="118" t="s">
        <v>3743</v>
      </c>
      <c r="B815" s="84" t="s">
        <v>3743</v>
      </c>
      <c r="C815" s="84" t="s">
        <v>3711</v>
      </c>
      <c r="D815" s="84" t="s">
        <v>290</v>
      </c>
      <c r="E815" s="84" t="s">
        <v>3712</v>
      </c>
      <c r="F815" s="85" t="s">
        <v>3744</v>
      </c>
      <c r="G815" s="85" t="s">
        <v>3744</v>
      </c>
      <c r="H815" s="85" t="s">
        <v>3744</v>
      </c>
      <c r="I815" s="83" t="s">
        <v>3745</v>
      </c>
      <c r="J815" s="83" t="s">
        <v>12074</v>
      </c>
      <c r="K815" s="87"/>
      <c r="L815" s="87"/>
      <c r="M815" s="87"/>
      <c r="N815" s="92"/>
      <c r="O815" s="92"/>
      <c r="P815" s="87"/>
      <c r="Q815" s="87"/>
    </row>
    <row r="816" spans="1:17">
      <c r="A816" s="118" t="s">
        <v>3746</v>
      </c>
      <c r="B816" s="84" t="s">
        <v>3746</v>
      </c>
      <c r="C816" s="84" t="s">
        <v>3711</v>
      </c>
      <c r="D816" s="84" t="s">
        <v>290</v>
      </c>
      <c r="E816" s="84" t="s">
        <v>3712</v>
      </c>
      <c r="F816" s="85" t="s">
        <v>3747</v>
      </c>
      <c r="G816" s="85" t="s">
        <v>3747</v>
      </c>
      <c r="H816" s="85" t="s">
        <v>3747</v>
      </c>
      <c r="I816" s="83" t="s">
        <v>2986</v>
      </c>
      <c r="J816" s="83" t="s">
        <v>12074</v>
      </c>
      <c r="K816" s="87"/>
      <c r="L816" s="87"/>
      <c r="M816" s="87"/>
      <c r="N816" s="92"/>
      <c r="O816" s="92"/>
      <c r="P816" s="87"/>
      <c r="Q816" s="87"/>
    </row>
    <row r="817" spans="1:17" s="376" customFormat="1">
      <c r="A817" s="368" t="s">
        <v>3748</v>
      </c>
      <c r="B817" s="368" t="s">
        <v>3748</v>
      </c>
      <c r="C817" s="368" t="s">
        <v>3711</v>
      </c>
      <c r="D817" s="368" t="s">
        <v>290</v>
      </c>
      <c r="E817" s="368" t="s">
        <v>3712</v>
      </c>
      <c r="F817" s="369" t="s">
        <v>3749</v>
      </c>
      <c r="G817" s="369" t="s">
        <v>3749</v>
      </c>
      <c r="H817" s="369" t="s">
        <v>3749</v>
      </c>
      <c r="I817" s="370" t="s">
        <v>54</v>
      </c>
      <c r="J817" s="370" t="s">
        <v>12074</v>
      </c>
      <c r="K817" s="371"/>
      <c r="L817" s="371"/>
      <c r="M817" s="371"/>
      <c r="N817" s="372"/>
      <c r="O817" s="372"/>
      <c r="P817" s="371"/>
      <c r="Q817" s="371"/>
    </row>
    <row r="818" spans="1:17" s="376" customFormat="1">
      <c r="A818" s="373" t="s">
        <v>3750</v>
      </c>
      <c r="B818" s="368" t="s">
        <v>3750</v>
      </c>
      <c r="C818" s="368" t="s">
        <v>3711</v>
      </c>
      <c r="D818" s="368" t="s">
        <v>290</v>
      </c>
      <c r="E818" s="368" t="s">
        <v>3712</v>
      </c>
      <c r="F818" s="369" t="s">
        <v>3751</v>
      </c>
      <c r="G818" s="369" t="s">
        <v>3751</v>
      </c>
      <c r="H818" s="369" t="s">
        <v>3751</v>
      </c>
      <c r="I818" s="370" t="s">
        <v>54</v>
      </c>
      <c r="J818" s="370" t="s">
        <v>12074</v>
      </c>
      <c r="K818" s="371"/>
      <c r="L818" s="371"/>
      <c r="M818" s="371"/>
      <c r="N818" s="372"/>
      <c r="O818" s="372"/>
      <c r="P818" s="371"/>
      <c r="Q818" s="371"/>
    </row>
    <row r="819" spans="1:17">
      <c r="A819" s="118" t="s">
        <v>3752</v>
      </c>
      <c r="B819" s="84" t="s">
        <v>3752</v>
      </c>
      <c r="C819" s="84" t="s">
        <v>3711</v>
      </c>
      <c r="D819" s="84" t="s">
        <v>290</v>
      </c>
      <c r="E819" s="84" t="s">
        <v>3712</v>
      </c>
      <c r="F819" s="85" t="s">
        <v>3753</v>
      </c>
      <c r="G819" s="85" t="s">
        <v>3753</v>
      </c>
      <c r="H819" s="85" t="s">
        <v>3753</v>
      </c>
      <c r="I819" s="83" t="s">
        <v>3754</v>
      </c>
      <c r="J819" s="83" t="s">
        <v>12074</v>
      </c>
      <c r="K819" s="87"/>
      <c r="L819" s="87"/>
      <c r="M819" s="87"/>
      <c r="N819" s="92"/>
      <c r="O819" s="92"/>
      <c r="P819" s="87"/>
      <c r="Q819" s="87"/>
    </row>
    <row r="820" spans="1:17">
      <c r="A820" s="118" t="s">
        <v>3755</v>
      </c>
      <c r="B820" s="84" t="s">
        <v>3755</v>
      </c>
      <c r="C820" s="84" t="s">
        <v>3711</v>
      </c>
      <c r="D820" s="84" t="s">
        <v>290</v>
      </c>
      <c r="E820" s="84" t="s">
        <v>3712</v>
      </c>
      <c r="F820" s="85" t="s">
        <v>3756</v>
      </c>
      <c r="G820" s="85" t="s">
        <v>3757</v>
      </c>
      <c r="H820" s="85" t="s">
        <v>3757</v>
      </c>
      <c r="I820" s="83" t="s">
        <v>2892</v>
      </c>
      <c r="J820" s="83" t="s">
        <v>12074</v>
      </c>
      <c r="K820" s="87"/>
      <c r="L820" s="87"/>
      <c r="M820" s="87"/>
      <c r="N820" s="92"/>
      <c r="O820" s="92"/>
      <c r="P820" s="87"/>
      <c r="Q820" s="87"/>
    </row>
    <row r="821" spans="1:17">
      <c r="A821" s="118" t="s">
        <v>3758</v>
      </c>
      <c r="B821" s="84" t="s">
        <v>3758</v>
      </c>
      <c r="C821" s="84" t="s">
        <v>3711</v>
      </c>
      <c r="D821" s="84" t="s">
        <v>290</v>
      </c>
      <c r="E821" s="84" t="s">
        <v>3712</v>
      </c>
      <c r="F821" s="85" t="s">
        <v>3759</v>
      </c>
      <c r="G821" s="85" t="s">
        <v>3759</v>
      </c>
      <c r="H821" s="85" t="s">
        <v>3759</v>
      </c>
      <c r="I821" s="83" t="s">
        <v>3760</v>
      </c>
      <c r="J821" s="83" t="s">
        <v>12074</v>
      </c>
      <c r="K821" s="87"/>
      <c r="L821" s="87"/>
      <c r="M821" s="87"/>
      <c r="N821" s="92"/>
      <c r="O821" s="92"/>
      <c r="P821" s="87"/>
      <c r="Q821" s="87"/>
    </row>
    <row r="822" spans="1:17">
      <c r="A822" s="118" t="s">
        <v>3761</v>
      </c>
      <c r="B822" s="84" t="s">
        <v>3761</v>
      </c>
      <c r="C822" s="84" t="s">
        <v>3711</v>
      </c>
      <c r="D822" s="84" t="s">
        <v>290</v>
      </c>
      <c r="E822" s="84" t="s">
        <v>3712</v>
      </c>
      <c r="F822" s="85" t="s">
        <v>3762</v>
      </c>
      <c r="G822" s="85" t="s">
        <v>3762</v>
      </c>
      <c r="H822" s="85" t="s">
        <v>3762</v>
      </c>
      <c r="I822" s="83" t="s">
        <v>3763</v>
      </c>
      <c r="J822" s="83" t="s">
        <v>12074</v>
      </c>
      <c r="K822" s="87"/>
      <c r="L822" s="87"/>
      <c r="M822" s="87"/>
      <c r="N822" s="92"/>
      <c r="O822" s="92"/>
      <c r="P822" s="87"/>
      <c r="Q822" s="87"/>
    </row>
    <row r="823" spans="1:17">
      <c r="A823" s="3" t="s">
        <v>3764</v>
      </c>
      <c r="B823" s="3" t="s">
        <v>3764</v>
      </c>
      <c r="C823" s="84" t="s">
        <v>3711</v>
      </c>
      <c r="D823" s="3" t="s">
        <v>290</v>
      </c>
      <c r="E823" s="3" t="s">
        <v>3712</v>
      </c>
      <c r="F823" s="25" t="s">
        <v>3765</v>
      </c>
      <c r="G823" s="25" t="s">
        <v>3765</v>
      </c>
      <c r="H823" s="25" t="s">
        <v>3765</v>
      </c>
      <c r="I823" s="12" t="s">
        <v>23</v>
      </c>
      <c r="J823" s="11" t="s">
        <v>12074</v>
      </c>
    </row>
    <row r="824" spans="1:17">
      <c r="A824" s="3" t="s">
        <v>3766</v>
      </c>
      <c r="B824" s="3" t="s">
        <v>3766</v>
      </c>
      <c r="D824" s="3" t="s">
        <v>3767</v>
      </c>
      <c r="E824" s="3" t="s">
        <v>3768</v>
      </c>
      <c r="F824" s="25" t="s">
        <v>3769</v>
      </c>
      <c r="G824" s="25">
        <v>2211101352</v>
      </c>
      <c r="H824" s="25" t="s">
        <v>3769</v>
      </c>
      <c r="I824" s="12" t="s">
        <v>23</v>
      </c>
      <c r="J824" s="11" t="s">
        <v>12074</v>
      </c>
    </row>
    <row r="825" spans="1:17">
      <c r="A825" s="3" t="s">
        <v>3770</v>
      </c>
      <c r="B825" s="3" t="s">
        <v>3770</v>
      </c>
      <c r="D825" s="3" t="s">
        <v>3767</v>
      </c>
      <c r="E825" s="3" t="s">
        <v>3768</v>
      </c>
      <c r="F825" s="25" t="s">
        <v>3771</v>
      </c>
      <c r="G825" s="25">
        <v>2211101351</v>
      </c>
      <c r="H825" s="25" t="s">
        <v>3771</v>
      </c>
      <c r="I825" s="12" t="s">
        <v>23</v>
      </c>
      <c r="J825" s="11" t="s">
        <v>12074</v>
      </c>
    </row>
    <row r="826" spans="1:17">
      <c r="A826" s="3" t="s">
        <v>3772</v>
      </c>
      <c r="B826" s="3" t="s">
        <v>3772</v>
      </c>
      <c r="D826" s="3" t="s">
        <v>3767</v>
      </c>
      <c r="E826" s="3" t="s">
        <v>3768</v>
      </c>
      <c r="F826" s="25" t="s">
        <v>3773</v>
      </c>
      <c r="G826" s="25">
        <v>2211101347</v>
      </c>
      <c r="H826" s="25" t="s">
        <v>3773</v>
      </c>
      <c r="I826" s="12" t="s">
        <v>23</v>
      </c>
      <c r="J826" s="11" t="s">
        <v>12074</v>
      </c>
    </row>
    <row r="827" spans="1:17">
      <c r="A827" s="3" t="s">
        <v>3774</v>
      </c>
      <c r="B827" s="3" t="s">
        <v>3774</v>
      </c>
      <c r="D827" s="3" t="s">
        <v>3767</v>
      </c>
      <c r="E827" s="3" t="s">
        <v>3768</v>
      </c>
      <c r="F827" s="25" t="s">
        <v>3775</v>
      </c>
      <c r="G827" s="25">
        <v>2211101392</v>
      </c>
      <c r="H827" s="25" t="s">
        <v>3775</v>
      </c>
      <c r="I827" s="12" t="s">
        <v>23</v>
      </c>
      <c r="J827" s="11" t="s">
        <v>12074</v>
      </c>
    </row>
    <row r="828" spans="1:17">
      <c r="A828" s="3" t="s">
        <v>3776</v>
      </c>
      <c r="B828" s="3" t="s">
        <v>3776</v>
      </c>
      <c r="D828" s="3" t="s">
        <v>3767</v>
      </c>
      <c r="E828" s="3" t="s">
        <v>3768</v>
      </c>
      <c r="F828" s="25" t="s">
        <v>3777</v>
      </c>
      <c r="G828" s="25">
        <v>2211101381</v>
      </c>
      <c r="H828" s="25" t="s">
        <v>3777</v>
      </c>
      <c r="I828" s="12" t="s">
        <v>23</v>
      </c>
      <c r="J828" s="11" t="s">
        <v>12074</v>
      </c>
    </row>
    <row r="829" spans="1:17">
      <c r="A829" s="3" t="s">
        <v>3778</v>
      </c>
      <c r="B829" s="3" t="s">
        <v>3778</v>
      </c>
      <c r="D829" s="3" t="s">
        <v>3767</v>
      </c>
      <c r="E829" s="3" t="s">
        <v>3768</v>
      </c>
      <c r="F829" s="25" t="s">
        <v>3779</v>
      </c>
      <c r="G829" s="25">
        <v>2211101625</v>
      </c>
      <c r="H829" s="25" t="s">
        <v>3779</v>
      </c>
      <c r="I829" s="12" t="s">
        <v>23</v>
      </c>
      <c r="J829" s="11" t="s">
        <v>12074</v>
      </c>
    </row>
    <row r="830" spans="1:17">
      <c r="A830" s="3" t="s">
        <v>3780</v>
      </c>
      <c r="B830" s="3" t="s">
        <v>3780</v>
      </c>
      <c r="D830" s="3" t="s">
        <v>3767</v>
      </c>
      <c r="E830" s="3" t="s">
        <v>3768</v>
      </c>
      <c r="F830" s="25" t="s">
        <v>3781</v>
      </c>
      <c r="G830" s="25">
        <v>2211101359</v>
      </c>
      <c r="H830" s="25" t="s">
        <v>3781</v>
      </c>
      <c r="I830" s="12" t="s">
        <v>23</v>
      </c>
      <c r="J830" s="11" t="s">
        <v>12074</v>
      </c>
    </row>
    <row r="831" spans="1:17">
      <c r="A831" s="3" t="s">
        <v>3782</v>
      </c>
      <c r="B831" s="3" t="s">
        <v>3782</v>
      </c>
      <c r="D831" s="3" t="s">
        <v>3767</v>
      </c>
      <c r="E831" s="3" t="s">
        <v>3768</v>
      </c>
      <c r="F831" s="25" t="s">
        <v>3783</v>
      </c>
      <c r="G831" s="25">
        <v>2211101383</v>
      </c>
      <c r="H831" s="25" t="s">
        <v>3783</v>
      </c>
      <c r="I831" s="12" t="s">
        <v>23</v>
      </c>
      <c r="J831" s="11" t="s">
        <v>12074</v>
      </c>
    </row>
    <row r="832" spans="1:17">
      <c r="A832" s="3" t="s">
        <v>3784</v>
      </c>
      <c r="B832" s="3" t="s">
        <v>3784</v>
      </c>
      <c r="D832" s="3" t="s">
        <v>3767</v>
      </c>
      <c r="E832" s="3" t="s">
        <v>3768</v>
      </c>
      <c r="F832" s="25" t="s">
        <v>3785</v>
      </c>
      <c r="G832" s="25">
        <v>2211101384</v>
      </c>
      <c r="H832" s="25" t="s">
        <v>3785</v>
      </c>
      <c r="I832" s="12" t="s">
        <v>23</v>
      </c>
      <c r="J832" s="11" t="s">
        <v>12074</v>
      </c>
    </row>
    <row r="833" spans="1:17">
      <c r="A833" s="3" t="s">
        <v>3786</v>
      </c>
      <c r="B833" s="3" t="s">
        <v>3786</v>
      </c>
      <c r="D833" s="3" t="s">
        <v>3767</v>
      </c>
      <c r="E833" s="3" t="s">
        <v>3768</v>
      </c>
      <c r="F833" s="25" t="s">
        <v>3787</v>
      </c>
      <c r="G833" s="25">
        <v>2211101382</v>
      </c>
      <c r="H833" s="25" t="s">
        <v>3787</v>
      </c>
      <c r="I833" s="12" t="s">
        <v>23</v>
      </c>
      <c r="J833" s="11" t="s">
        <v>12074</v>
      </c>
    </row>
    <row r="834" spans="1:17">
      <c r="A834" s="219" t="s">
        <v>3788</v>
      </c>
      <c r="B834" s="219" t="s">
        <v>3788</v>
      </c>
      <c r="C834" s="219"/>
      <c r="D834" s="219" t="s">
        <v>3767</v>
      </c>
      <c r="E834" s="219" t="s">
        <v>3768</v>
      </c>
      <c r="F834" s="220" t="s">
        <v>3789</v>
      </c>
      <c r="G834" s="220">
        <v>2211101387</v>
      </c>
      <c r="H834" s="220" t="s">
        <v>3789</v>
      </c>
      <c r="I834" s="218" t="s">
        <v>23</v>
      </c>
      <c r="J834" s="218" t="s">
        <v>12074</v>
      </c>
      <c r="K834" s="39"/>
      <c r="L834" s="39"/>
      <c r="M834" s="39"/>
      <c r="N834" s="154"/>
      <c r="O834" s="154"/>
      <c r="P834" s="39"/>
      <c r="Q834" s="39"/>
    </row>
    <row r="835" spans="1:17">
      <c r="A835" s="3" t="s">
        <v>3790</v>
      </c>
      <c r="B835" s="3" t="s">
        <v>3790</v>
      </c>
      <c r="D835" s="3" t="s">
        <v>3767</v>
      </c>
      <c r="E835" s="3" t="s">
        <v>3768</v>
      </c>
      <c r="F835" s="25" t="s">
        <v>3791</v>
      </c>
      <c r="G835" s="25">
        <v>2211101349</v>
      </c>
      <c r="H835" s="25" t="s">
        <v>3791</v>
      </c>
      <c r="I835" s="12" t="s">
        <v>23</v>
      </c>
      <c r="J835" s="11" t="s">
        <v>12074</v>
      </c>
    </row>
    <row r="836" spans="1:17">
      <c r="A836" s="3" t="s">
        <v>3792</v>
      </c>
      <c r="B836" s="3" t="s">
        <v>3792</v>
      </c>
      <c r="D836" s="3" t="s">
        <v>3767</v>
      </c>
      <c r="E836" s="3" t="s">
        <v>3768</v>
      </c>
      <c r="F836" s="25" t="s">
        <v>3793</v>
      </c>
      <c r="G836" s="25">
        <v>2211101379</v>
      </c>
      <c r="H836" s="25" t="s">
        <v>3793</v>
      </c>
      <c r="I836" s="12" t="s">
        <v>23</v>
      </c>
      <c r="J836" s="11" t="s">
        <v>12074</v>
      </c>
    </row>
    <row r="837" spans="1:17">
      <c r="A837" s="3" t="s">
        <v>3794</v>
      </c>
      <c r="B837" s="3" t="s">
        <v>3794</v>
      </c>
      <c r="D837" s="3" t="s">
        <v>3767</v>
      </c>
      <c r="E837" s="3" t="s">
        <v>3768</v>
      </c>
      <c r="F837" s="25" t="s">
        <v>3795</v>
      </c>
      <c r="G837" s="25">
        <v>2211101377</v>
      </c>
      <c r="H837" s="25" t="s">
        <v>3795</v>
      </c>
      <c r="I837" s="12" t="s">
        <v>23</v>
      </c>
      <c r="J837" s="11" t="s">
        <v>12074</v>
      </c>
    </row>
    <row r="838" spans="1:17">
      <c r="A838" s="219" t="s">
        <v>3796</v>
      </c>
      <c r="B838" s="219" t="s">
        <v>3796</v>
      </c>
      <c r="C838" s="219"/>
      <c r="D838" s="219" t="s">
        <v>3767</v>
      </c>
      <c r="E838" s="219" t="s">
        <v>3768</v>
      </c>
      <c r="F838" s="220" t="s">
        <v>3797</v>
      </c>
      <c r="G838" s="220">
        <v>2211101346</v>
      </c>
      <c r="H838" s="220" t="s">
        <v>3797</v>
      </c>
      <c r="I838" s="218" t="s">
        <v>2564</v>
      </c>
      <c r="J838" s="218" t="s">
        <v>12074</v>
      </c>
    </row>
    <row r="839" spans="1:17">
      <c r="A839" s="219" t="s">
        <v>3798</v>
      </c>
      <c r="B839" s="219" t="s">
        <v>3798</v>
      </c>
      <c r="C839" s="219"/>
      <c r="D839" s="219" t="s">
        <v>3767</v>
      </c>
      <c r="E839" s="219" t="s">
        <v>3768</v>
      </c>
      <c r="F839" s="220" t="s">
        <v>3799</v>
      </c>
      <c r="G839" s="220">
        <v>2211101390</v>
      </c>
      <c r="H839" s="220" t="s">
        <v>3799</v>
      </c>
      <c r="I839" s="218" t="s">
        <v>2753</v>
      </c>
      <c r="J839" s="218" t="s">
        <v>12074</v>
      </c>
    </row>
    <row r="840" spans="1:17">
      <c r="A840" s="3" t="s">
        <v>3800</v>
      </c>
      <c r="B840" s="3" t="s">
        <v>3800</v>
      </c>
      <c r="D840" s="3" t="s">
        <v>3767</v>
      </c>
      <c r="E840" s="3" t="s">
        <v>3768</v>
      </c>
      <c r="F840" s="25" t="s">
        <v>3801</v>
      </c>
      <c r="G840" s="25">
        <v>2211101380</v>
      </c>
      <c r="H840" s="25" t="s">
        <v>3801</v>
      </c>
      <c r="I840" s="12" t="s">
        <v>23</v>
      </c>
      <c r="J840" s="11" t="s">
        <v>12074</v>
      </c>
    </row>
    <row r="841" spans="1:17">
      <c r="A841" s="3" t="s">
        <v>3802</v>
      </c>
      <c r="B841" s="3" t="s">
        <v>3802</v>
      </c>
      <c r="D841" s="3" t="s">
        <v>3767</v>
      </c>
      <c r="E841" s="3" t="s">
        <v>3768</v>
      </c>
      <c r="F841" s="25" t="s">
        <v>3803</v>
      </c>
      <c r="G841" s="25">
        <v>2211101391</v>
      </c>
      <c r="H841" s="25" t="s">
        <v>3803</v>
      </c>
      <c r="I841" s="12" t="s">
        <v>23</v>
      </c>
      <c r="J841" s="11" t="s">
        <v>12074</v>
      </c>
    </row>
    <row r="842" spans="1:17">
      <c r="A842" s="84" t="s">
        <v>3804</v>
      </c>
      <c r="B842" s="84" t="s">
        <v>3804</v>
      </c>
      <c r="C842" s="84"/>
      <c r="D842" s="84" t="s">
        <v>3767</v>
      </c>
      <c r="E842" s="84" t="s">
        <v>3768</v>
      </c>
      <c r="F842" s="85" t="s">
        <v>3805</v>
      </c>
      <c r="G842" s="85">
        <v>2211101378</v>
      </c>
      <c r="H842" s="85" t="s">
        <v>3805</v>
      </c>
      <c r="I842" s="83" t="s">
        <v>1843</v>
      </c>
      <c r="J842" s="83" t="s">
        <v>12074</v>
      </c>
      <c r="K842" s="87"/>
      <c r="L842" s="87"/>
      <c r="M842" s="87"/>
      <c r="N842" s="92"/>
      <c r="O842" s="92"/>
      <c r="P842" s="87"/>
      <c r="Q842" s="87"/>
    </row>
    <row r="843" spans="1:17">
      <c r="A843" s="3" t="s">
        <v>3806</v>
      </c>
      <c r="B843" s="3" t="s">
        <v>3806</v>
      </c>
      <c r="D843" s="3" t="s">
        <v>3767</v>
      </c>
      <c r="E843" s="3" t="s">
        <v>3768</v>
      </c>
      <c r="F843" s="25" t="s">
        <v>3807</v>
      </c>
      <c r="G843" s="25">
        <v>2211101385</v>
      </c>
      <c r="H843" s="25" t="s">
        <v>3807</v>
      </c>
      <c r="I843" s="12" t="s">
        <v>23</v>
      </c>
      <c r="J843" s="11" t="s">
        <v>12074</v>
      </c>
    </row>
    <row r="844" spans="1:17">
      <c r="A844" s="3" t="s">
        <v>3808</v>
      </c>
      <c r="B844" s="3" t="s">
        <v>3808</v>
      </c>
      <c r="D844" s="3" t="s">
        <v>3767</v>
      </c>
      <c r="E844" s="3" t="s">
        <v>3768</v>
      </c>
      <c r="F844" s="25" t="s">
        <v>3809</v>
      </c>
      <c r="G844" s="25">
        <v>2211101376</v>
      </c>
      <c r="H844" s="25" t="s">
        <v>3809</v>
      </c>
      <c r="I844" s="12" t="s">
        <v>23</v>
      </c>
      <c r="J844" s="11" t="s">
        <v>12074</v>
      </c>
    </row>
    <row r="845" spans="1:17">
      <c r="A845" s="3" t="s">
        <v>3810</v>
      </c>
      <c r="B845" s="3" t="s">
        <v>3810</v>
      </c>
      <c r="D845" s="3" t="s">
        <v>3767</v>
      </c>
      <c r="E845" s="3" t="s">
        <v>3768</v>
      </c>
      <c r="F845" s="25" t="s">
        <v>3811</v>
      </c>
      <c r="G845" s="25">
        <v>2211101348</v>
      </c>
      <c r="H845" s="3">
        <v>2211101348</v>
      </c>
      <c r="I845" s="12" t="s">
        <v>23</v>
      </c>
      <c r="J845" s="11" t="s">
        <v>12074</v>
      </c>
    </row>
    <row r="846" spans="1:17">
      <c r="A846" s="3" t="s">
        <v>3812</v>
      </c>
      <c r="B846" s="3" t="s">
        <v>3812</v>
      </c>
      <c r="D846" s="3" t="s">
        <v>3767</v>
      </c>
      <c r="E846" s="3" t="s">
        <v>3768</v>
      </c>
      <c r="F846" s="25" t="s">
        <v>3813</v>
      </c>
      <c r="G846" s="25">
        <v>2211101388</v>
      </c>
      <c r="H846" s="25" t="s">
        <v>3813</v>
      </c>
      <c r="I846" s="12" t="s">
        <v>23</v>
      </c>
      <c r="J846" s="11" t="s">
        <v>12074</v>
      </c>
    </row>
    <row r="847" spans="1:17">
      <c r="A847" s="219" t="s">
        <v>3814</v>
      </c>
      <c r="B847" s="219" t="s">
        <v>3814</v>
      </c>
      <c r="C847" s="219"/>
      <c r="D847" s="219" t="s">
        <v>3767</v>
      </c>
      <c r="E847" s="219" t="s">
        <v>3768</v>
      </c>
      <c r="F847" s="220" t="s">
        <v>3815</v>
      </c>
      <c r="G847" s="220">
        <v>2211101621</v>
      </c>
      <c r="H847" s="220" t="s">
        <v>3815</v>
      </c>
      <c r="I847" s="218" t="s">
        <v>23</v>
      </c>
      <c r="J847" s="218" t="s">
        <v>12074</v>
      </c>
    </row>
    <row r="848" spans="1:17">
      <c r="A848" s="3" t="s">
        <v>3816</v>
      </c>
      <c r="B848" s="3" t="s">
        <v>3816</v>
      </c>
      <c r="D848" s="3" t="s">
        <v>3767</v>
      </c>
      <c r="E848" s="3" t="s">
        <v>3768</v>
      </c>
      <c r="F848" s="25" t="s">
        <v>3817</v>
      </c>
      <c r="G848" s="25">
        <v>2211101592</v>
      </c>
      <c r="H848" s="25" t="s">
        <v>3817</v>
      </c>
      <c r="I848" s="12" t="s">
        <v>23</v>
      </c>
      <c r="J848" s="11" t="s">
        <v>12074</v>
      </c>
    </row>
    <row r="849" spans="1:17">
      <c r="A849" s="118" t="s">
        <v>3818</v>
      </c>
      <c r="B849" s="84" t="s">
        <v>3818</v>
      </c>
      <c r="C849" s="84" t="s">
        <v>289</v>
      </c>
      <c r="D849" s="84" t="s">
        <v>290</v>
      </c>
      <c r="E849" s="84" t="s">
        <v>11982</v>
      </c>
      <c r="F849" s="85" t="s">
        <v>3819</v>
      </c>
      <c r="G849" s="85" t="s">
        <v>3819</v>
      </c>
      <c r="H849" s="85" t="s">
        <v>3819</v>
      </c>
      <c r="I849" s="83" t="s">
        <v>12100</v>
      </c>
      <c r="J849" s="83" t="s">
        <v>12080</v>
      </c>
      <c r="K849" s="87"/>
      <c r="L849" s="87"/>
      <c r="M849" s="87"/>
      <c r="N849" s="92"/>
      <c r="O849" s="92"/>
      <c r="P849" s="87"/>
      <c r="Q849" s="87"/>
    </row>
    <row r="850" spans="1:17">
      <c r="A850" s="181" t="s">
        <v>3820</v>
      </c>
      <c r="B850" s="4" t="s">
        <v>3820</v>
      </c>
      <c r="C850" s="4" t="s">
        <v>289</v>
      </c>
      <c r="D850" s="4" t="s">
        <v>290</v>
      </c>
      <c r="E850" s="4" t="s">
        <v>11982</v>
      </c>
      <c r="F850" s="27" t="s">
        <v>3821</v>
      </c>
      <c r="G850" s="27" t="s">
        <v>3821</v>
      </c>
      <c r="H850" s="27" t="s">
        <v>3821</v>
      </c>
      <c r="I850" s="12" t="s">
        <v>23</v>
      </c>
      <c r="J850" s="12" t="s">
        <v>12094</v>
      </c>
      <c r="K850" s="39"/>
      <c r="L850" s="39"/>
      <c r="M850" s="39"/>
      <c r="N850" s="154"/>
      <c r="O850" s="154"/>
      <c r="P850" s="39"/>
      <c r="Q850" s="39"/>
    </row>
    <row r="851" spans="1:17" s="376" customFormat="1">
      <c r="A851" s="373" t="s">
        <v>3822</v>
      </c>
      <c r="B851" s="368" t="s">
        <v>3822</v>
      </c>
      <c r="C851" s="368" t="s">
        <v>289</v>
      </c>
      <c r="D851" s="368" t="s">
        <v>290</v>
      </c>
      <c r="E851" s="368" t="s">
        <v>11982</v>
      </c>
      <c r="F851" s="369" t="s">
        <v>3823</v>
      </c>
      <c r="G851" s="369" t="s">
        <v>3823</v>
      </c>
      <c r="H851" s="369" t="s">
        <v>3823</v>
      </c>
      <c r="I851" s="370" t="s">
        <v>54</v>
      </c>
      <c r="J851" s="370" t="s">
        <v>54</v>
      </c>
      <c r="K851" s="371"/>
      <c r="L851" s="371"/>
      <c r="M851" s="371"/>
      <c r="N851" s="372"/>
      <c r="O851" s="372"/>
      <c r="P851" s="371"/>
      <c r="Q851" s="371"/>
    </row>
    <row r="852" spans="1:17">
      <c r="A852" s="118" t="s">
        <v>3824</v>
      </c>
      <c r="B852" s="84" t="s">
        <v>3824</v>
      </c>
      <c r="C852" s="84" t="s">
        <v>289</v>
      </c>
      <c r="D852" s="84" t="s">
        <v>290</v>
      </c>
      <c r="E852" s="84" t="s">
        <v>11982</v>
      </c>
      <c r="F852" s="85" t="s">
        <v>3825</v>
      </c>
      <c r="G852" s="85" t="s">
        <v>3825</v>
      </c>
      <c r="H852" s="85" t="s">
        <v>3825</v>
      </c>
      <c r="I852" s="83" t="s">
        <v>2669</v>
      </c>
      <c r="J852" s="83" t="s">
        <v>12094</v>
      </c>
      <c r="K852" s="87"/>
      <c r="L852" s="87"/>
      <c r="M852" s="87"/>
      <c r="N852" s="92"/>
      <c r="O852" s="92"/>
      <c r="P852" s="87"/>
      <c r="Q852" s="87"/>
    </row>
    <row r="853" spans="1:17">
      <c r="A853" s="118" t="s">
        <v>3826</v>
      </c>
      <c r="B853" s="84" t="s">
        <v>3826</v>
      </c>
      <c r="C853" s="84" t="s">
        <v>289</v>
      </c>
      <c r="D853" s="84" t="s">
        <v>290</v>
      </c>
      <c r="E853" s="84" t="s">
        <v>11982</v>
      </c>
      <c r="F853" s="85" t="s">
        <v>3827</v>
      </c>
      <c r="G853" s="85" t="s">
        <v>3827</v>
      </c>
      <c r="H853" s="85" t="s">
        <v>3827</v>
      </c>
      <c r="I853" s="83" t="s">
        <v>3828</v>
      </c>
      <c r="J853" s="83" t="s">
        <v>12080</v>
      </c>
      <c r="K853" s="87"/>
      <c r="L853" s="87"/>
      <c r="M853" s="87"/>
      <c r="N853" s="92"/>
      <c r="O853" s="92"/>
      <c r="P853" s="87"/>
      <c r="Q853" s="87"/>
    </row>
    <row r="854" spans="1:17">
      <c r="A854" s="118" t="s">
        <v>455</v>
      </c>
      <c r="B854" s="84" t="s">
        <v>455</v>
      </c>
      <c r="C854" s="84" t="s">
        <v>289</v>
      </c>
      <c r="D854" s="84" t="s">
        <v>290</v>
      </c>
      <c r="E854" s="84" t="s">
        <v>11982</v>
      </c>
      <c r="F854" s="85" t="s">
        <v>456</v>
      </c>
      <c r="G854" s="85" t="s">
        <v>456</v>
      </c>
      <c r="H854" s="85" t="s">
        <v>456</v>
      </c>
      <c r="I854" s="83" t="s">
        <v>160</v>
      </c>
      <c r="J854" s="83" t="s">
        <v>802</v>
      </c>
      <c r="K854" s="87"/>
      <c r="L854" s="87"/>
      <c r="M854" s="87"/>
      <c r="N854" s="92"/>
      <c r="O854" s="92"/>
      <c r="P854" s="87"/>
      <c r="Q854" s="87"/>
    </row>
    <row r="855" spans="1:17">
      <c r="A855" s="118" t="s">
        <v>3829</v>
      </c>
      <c r="B855" s="84" t="s">
        <v>3829</v>
      </c>
      <c r="C855" s="4" t="s">
        <v>289</v>
      </c>
      <c r="D855" s="4" t="s">
        <v>290</v>
      </c>
      <c r="E855" s="4" t="s">
        <v>11982</v>
      </c>
      <c r="F855" s="27" t="s">
        <v>3830</v>
      </c>
      <c r="G855" s="27" t="s">
        <v>3830</v>
      </c>
      <c r="H855" s="27" t="s">
        <v>3830</v>
      </c>
      <c r="I855" s="12" t="s">
        <v>23</v>
      </c>
      <c r="J855" s="12" t="s">
        <v>12074</v>
      </c>
      <c r="K855" s="39"/>
      <c r="L855" s="39"/>
      <c r="M855" s="39"/>
      <c r="N855" s="154"/>
      <c r="O855" s="154"/>
      <c r="P855" s="39"/>
      <c r="Q855" s="39"/>
    </row>
    <row r="856" spans="1:17">
      <c r="A856" s="118" t="s">
        <v>3831</v>
      </c>
      <c r="B856" s="84" t="s">
        <v>3831</v>
      </c>
      <c r="C856" s="84" t="s">
        <v>289</v>
      </c>
      <c r="D856" s="84" t="s">
        <v>290</v>
      </c>
      <c r="E856" s="84" t="s">
        <v>11982</v>
      </c>
      <c r="F856" s="85" t="s">
        <v>3832</v>
      </c>
      <c r="G856" s="85" t="s">
        <v>3832</v>
      </c>
      <c r="H856" s="85" t="s">
        <v>3832</v>
      </c>
      <c r="I856" s="83" t="s">
        <v>3833</v>
      </c>
      <c r="J856" s="83" t="s">
        <v>12074</v>
      </c>
      <c r="K856" s="87"/>
      <c r="L856" s="87"/>
      <c r="M856" s="87"/>
      <c r="N856" s="92"/>
      <c r="O856" s="92"/>
      <c r="P856" s="87"/>
      <c r="Q856" s="87"/>
    </row>
    <row r="857" spans="1:17">
      <c r="A857" s="335" t="s">
        <v>3834</v>
      </c>
      <c r="B857" s="3" t="s">
        <v>3834</v>
      </c>
      <c r="C857" s="3" t="s">
        <v>289</v>
      </c>
      <c r="D857" s="3" t="s">
        <v>290</v>
      </c>
      <c r="E857" s="3" t="s">
        <v>11982</v>
      </c>
      <c r="F857" s="25" t="s">
        <v>3835</v>
      </c>
      <c r="G857" s="25" t="s">
        <v>3835</v>
      </c>
      <c r="H857" s="25" t="s">
        <v>3835</v>
      </c>
      <c r="I857" s="325" t="s">
        <v>23</v>
      </c>
      <c r="J857" s="11" t="s">
        <v>12091</v>
      </c>
    </row>
    <row r="858" spans="1:17">
      <c r="A858" s="118" t="s">
        <v>3836</v>
      </c>
      <c r="B858" s="84" t="s">
        <v>3836</v>
      </c>
      <c r="C858" s="84" t="s">
        <v>289</v>
      </c>
      <c r="D858" s="84" t="s">
        <v>290</v>
      </c>
      <c r="E858" s="84" t="s">
        <v>11982</v>
      </c>
      <c r="F858" s="85" t="s">
        <v>3837</v>
      </c>
      <c r="G858" s="85" t="s">
        <v>3837</v>
      </c>
      <c r="H858" s="85" t="s">
        <v>3837</v>
      </c>
      <c r="I858" s="83" t="s">
        <v>3838</v>
      </c>
      <c r="J858" s="120" t="s">
        <v>12074</v>
      </c>
      <c r="K858" s="87"/>
      <c r="L858" s="87"/>
      <c r="M858" s="87"/>
      <c r="N858" s="92"/>
      <c r="O858" s="92"/>
      <c r="P858" s="87"/>
      <c r="Q858" s="87"/>
    </row>
    <row r="859" spans="1:17">
      <c r="A859" s="118" t="s">
        <v>288</v>
      </c>
      <c r="B859" s="84" t="s">
        <v>288</v>
      </c>
      <c r="C859" s="84" t="s">
        <v>289</v>
      </c>
      <c r="D859" s="84" t="s">
        <v>290</v>
      </c>
      <c r="E859" s="84" t="s">
        <v>11982</v>
      </c>
      <c r="F859" s="85" t="s">
        <v>292</v>
      </c>
      <c r="G859" s="85" t="s">
        <v>292</v>
      </c>
      <c r="H859" s="85" t="s">
        <v>292</v>
      </c>
      <c r="I859" s="83" t="s">
        <v>48</v>
      </c>
      <c r="J859" s="83" t="s">
        <v>12073</v>
      </c>
      <c r="K859" s="87"/>
      <c r="L859" s="87"/>
      <c r="M859" s="87"/>
      <c r="N859" s="92"/>
      <c r="O859" s="92"/>
      <c r="P859" s="87"/>
      <c r="Q859" s="87"/>
    </row>
    <row r="860" spans="1:17">
      <c r="A860" s="118" t="s">
        <v>3839</v>
      </c>
      <c r="B860" s="84" t="s">
        <v>3839</v>
      </c>
      <c r="C860" s="84" t="s">
        <v>289</v>
      </c>
      <c r="D860" s="84" t="s">
        <v>290</v>
      </c>
      <c r="E860" s="84" t="s">
        <v>11982</v>
      </c>
      <c r="F860" s="85" t="s">
        <v>3840</v>
      </c>
      <c r="G860" s="85" t="s">
        <v>3840</v>
      </c>
      <c r="H860" s="85" t="s">
        <v>3840</v>
      </c>
      <c r="I860" s="83" t="s">
        <v>920</v>
      </c>
      <c r="J860" s="83" t="s">
        <v>12074</v>
      </c>
      <c r="K860" s="87"/>
      <c r="L860" s="87"/>
      <c r="M860" s="87"/>
      <c r="N860" s="92"/>
      <c r="O860" s="92"/>
      <c r="P860" s="87"/>
      <c r="Q860" s="87"/>
    </row>
    <row r="861" spans="1:17">
      <c r="A861" s="4" t="s">
        <v>3841</v>
      </c>
      <c r="B861" s="4" t="s">
        <v>3841</v>
      </c>
      <c r="C861" s="4" t="s">
        <v>289</v>
      </c>
      <c r="D861" s="4" t="s">
        <v>290</v>
      </c>
      <c r="E861" s="4" t="s">
        <v>11982</v>
      </c>
      <c r="F861" s="27" t="s">
        <v>3842</v>
      </c>
      <c r="G861" s="27" t="s">
        <v>3842</v>
      </c>
      <c r="H861" s="27" t="s">
        <v>3842</v>
      </c>
      <c r="I861" s="12" t="s">
        <v>23</v>
      </c>
      <c r="J861" s="12" t="s">
        <v>12074</v>
      </c>
      <c r="K861" s="39"/>
      <c r="L861" s="39"/>
      <c r="M861" s="39"/>
      <c r="N861" s="154"/>
      <c r="O861" s="154"/>
      <c r="P861" s="39"/>
      <c r="Q861" s="39"/>
    </row>
    <row r="862" spans="1:17">
      <c r="A862" s="118" t="s">
        <v>3843</v>
      </c>
      <c r="B862" s="84" t="s">
        <v>3843</v>
      </c>
      <c r="C862" s="84" t="s">
        <v>289</v>
      </c>
      <c r="D862" s="84" t="s">
        <v>290</v>
      </c>
      <c r="E862" s="84" t="s">
        <v>11982</v>
      </c>
      <c r="F862" s="85" t="s">
        <v>3844</v>
      </c>
      <c r="G862" s="85" t="s">
        <v>3844</v>
      </c>
      <c r="H862" s="85" t="s">
        <v>3844</v>
      </c>
      <c r="I862" s="83" t="s">
        <v>3845</v>
      </c>
      <c r="J862" s="83" t="s">
        <v>12080</v>
      </c>
      <c r="K862" s="87"/>
      <c r="L862" s="87"/>
      <c r="M862" s="87"/>
      <c r="N862" s="92"/>
      <c r="O862" s="92"/>
      <c r="P862" s="87"/>
      <c r="Q862" s="87"/>
    </row>
    <row r="863" spans="1:17">
      <c r="A863" s="118" t="s">
        <v>3846</v>
      </c>
      <c r="B863" s="84" t="s">
        <v>3846</v>
      </c>
      <c r="C863" s="84" t="s">
        <v>289</v>
      </c>
      <c r="D863" s="84" t="s">
        <v>290</v>
      </c>
      <c r="E863" s="84" t="s">
        <v>11982</v>
      </c>
      <c r="F863" s="85" t="s">
        <v>3847</v>
      </c>
      <c r="G863" s="85" t="s">
        <v>3847</v>
      </c>
      <c r="H863" s="85" t="s">
        <v>3847</v>
      </c>
      <c r="I863" s="83" t="s">
        <v>2564</v>
      </c>
      <c r="J863" s="83" t="s">
        <v>12084</v>
      </c>
      <c r="K863" s="87"/>
      <c r="L863" s="87"/>
      <c r="M863" s="87"/>
      <c r="N863" s="92"/>
      <c r="O863" s="92"/>
      <c r="P863" s="87"/>
      <c r="Q863" s="87"/>
    </row>
    <row r="864" spans="1:17">
      <c r="A864" s="118" t="s">
        <v>3848</v>
      </c>
      <c r="B864" s="84" t="s">
        <v>3848</v>
      </c>
      <c r="C864" s="84" t="s">
        <v>289</v>
      </c>
      <c r="D864" s="84" t="s">
        <v>290</v>
      </c>
      <c r="E864" s="84" t="s">
        <v>11982</v>
      </c>
      <c r="F864" s="85" t="s">
        <v>3849</v>
      </c>
      <c r="G864" s="85" t="s">
        <v>3849</v>
      </c>
      <c r="H864" s="85" t="s">
        <v>3849</v>
      </c>
      <c r="I864" s="83" t="s">
        <v>2338</v>
      </c>
      <c r="J864" s="83" t="s">
        <v>12091</v>
      </c>
      <c r="K864" s="87"/>
      <c r="L864" s="87"/>
      <c r="M864" s="87"/>
      <c r="N864" s="92"/>
      <c r="O864" s="92"/>
      <c r="P864" s="87"/>
      <c r="Q864" s="87"/>
    </row>
    <row r="865" spans="1:17">
      <c r="A865" s="181" t="s">
        <v>3850</v>
      </c>
      <c r="B865" s="4" t="s">
        <v>3850</v>
      </c>
      <c r="C865" s="4" t="s">
        <v>289</v>
      </c>
      <c r="D865" s="4" t="s">
        <v>290</v>
      </c>
      <c r="E865" s="4" t="s">
        <v>11982</v>
      </c>
      <c r="F865" s="27" t="s">
        <v>3851</v>
      </c>
      <c r="G865" s="27" t="s">
        <v>3851</v>
      </c>
      <c r="H865" s="27" t="s">
        <v>3851</v>
      </c>
      <c r="I865" s="12" t="s">
        <v>23</v>
      </c>
      <c r="J865" s="12" t="s">
        <v>12074</v>
      </c>
      <c r="K865" s="39"/>
      <c r="L865" s="39"/>
      <c r="M865" s="39"/>
      <c r="N865" s="154"/>
      <c r="O865" s="154"/>
      <c r="P865" s="39"/>
      <c r="Q865" s="39"/>
    </row>
    <row r="866" spans="1:17">
      <c r="A866" s="181" t="s">
        <v>3852</v>
      </c>
      <c r="B866" s="4" t="s">
        <v>3852</v>
      </c>
      <c r="C866" s="4" t="s">
        <v>289</v>
      </c>
      <c r="D866" s="4" t="s">
        <v>290</v>
      </c>
      <c r="E866" s="4" t="s">
        <v>11982</v>
      </c>
      <c r="F866" s="27" t="s">
        <v>3853</v>
      </c>
      <c r="G866" s="27" t="s">
        <v>3853</v>
      </c>
      <c r="H866" s="27" t="s">
        <v>3853</v>
      </c>
      <c r="I866" s="12" t="s">
        <v>23</v>
      </c>
      <c r="J866" s="12" t="s">
        <v>12074</v>
      </c>
      <c r="K866" s="39"/>
      <c r="L866" s="39"/>
      <c r="M866" s="39"/>
      <c r="N866" s="154"/>
      <c r="O866" s="154"/>
      <c r="P866" s="39"/>
      <c r="Q866" s="39"/>
    </row>
    <row r="867" spans="1:17">
      <c r="A867" s="118" t="s">
        <v>3854</v>
      </c>
      <c r="B867" s="84" t="s">
        <v>3854</v>
      </c>
      <c r="C867" s="84" t="s">
        <v>289</v>
      </c>
      <c r="D867" s="84" t="s">
        <v>290</v>
      </c>
      <c r="E867" s="84" t="s">
        <v>11982</v>
      </c>
      <c r="F867" s="85" t="s">
        <v>3855</v>
      </c>
      <c r="G867" s="85" t="s">
        <v>3855</v>
      </c>
      <c r="H867" s="85" t="s">
        <v>3855</v>
      </c>
      <c r="I867" s="83" t="s">
        <v>2045</v>
      </c>
      <c r="J867" s="83" t="s">
        <v>12074</v>
      </c>
      <c r="K867" s="87"/>
      <c r="L867" s="87"/>
      <c r="M867" s="87"/>
      <c r="N867" s="92"/>
      <c r="O867" s="92"/>
      <c r="P867" s="87"/>
      <c r="Q867" s="87"/>
    </row>
    <row r="868" spans="1:17">
      <c r="A868" s="181" t="s">
        <v>3856</v>
      </c>
      <c r="B868" s="4" t="s">
        <v>3856</v>
      </c>
      <c r="C868" s="4" t="s">
        <v>289</v>
      </c>
      <c r="D868" s="4" t="s">
        <v>290</v>
      </c>
      <c r="E868" s="4" t="s">
        <v>11982</v>
      </c>
      <c r="F868" s="27" t="s">
        <v>3857</v>
      </c>
      <c r="G868" s="27" t="s">
        <v>3857</v>
      </c>
      <c r="H868" s="27" t="s">
        <v>3857</v>
      </c>
      <c r="I868" s="12" t="s">
        <v>23</v>
      </c>
      <c r="J868" s="12" t="s">
        <v>12080</v>
      </c>
      <c r="K868" s="39"/>
      <c r="L868" s="39"/>
      <c r="M868" s="39"/>
      <c r="N868" s="154"/>
      <c r="O868" s="154"/>
      <c r="P868" s="39"/>
      <c r="Q868" s="39"/>
    </row>
    <row r="869" spans="1:17">
      <c r="A869" s="118" t="s">
        <v>3858</v>
      </c>
      <c r="B869" s="84" t="s">
        <v>3858</v>
      </c>
      <c r="C869" s="84" t="s">
        <v>289</v>
      </c>
      <c r="D869" s="84" t="s">
        <v>290</v>
      </c>
      <c r="E869" s="84" t="s">
        <v>11982</v>
      </c>
      <c r="F869" s="85" t="s">
        <v>3859</v>
      </c>
      <c r="G869" s="85" t="s">
        <v>3859</v>
      </c>
      <c r="H869" s="85" t="s">
        <v>3859</v>
      </c>
      <c r="I869" s="83" t="s">
        <v>849</v>
      </c>
      <c r="J869" s="83" t="s">
        <v>12080</v>
      </c>
      <c r="K869" s="87"/>
      <c r="L869" s="87"/>
      <c r="M869" s="87"/>
      <c r="N869" s="92"/>
      <c r="O869" s="92"/>
      <c r="P869" s="87"/>
      <c r="Q869" s="87"/>
    </row>
    <row r="870" spans="1:17">
      <c r="A870" s="118" t="s">
        <v>3860</v>
      </c>
      <c r="B870" s="84" t="s">
        <v>3860</v>
      </c>
      <c r="C870" s="84" t="s">
        <v>289</v>
      </c>
      <c r="D870" s="84" t="s">
        <v>290</v>
      </c>
      <c r="E870" s="84" t="s">
        <v>11982</v>
      </c>
      <c r="F870" s="85" t="s">
        <v>3861</v>
      </c>
      <c r="G870" s="85" t="s">
        <v>3861</v>
      </c>
      <c r="H870" s="85" t="s">
        <v>3861</v>
      </c>
      <c r="I870" s="83" t="s">
        <v>897</v>
      </c>
      <c r="J870" s="83" t="s">
        <v>9591</v>
      </c>
      <c r="K870" s="87"/>
      <c r="L870" s="87"/>
      <c r="M870" s="87"/>
      <c r="N870" s="92"/>
      <c r="O870" s="92"/>
      <c r="P870" s="87"/>
      <c r="Q870" s="87"/>
    </row>
    <row r="871" spans="1:17">
      <c r="A871" s="118" t="s">
        <v>3862</v>
      </c>
      <c r="B871" s="84" t="s">
        <v>3862</v>
      </c>
      <c r="C871" s="84" t="s">
        <v>289</v>
      </c>
      <c r="D871" s="84" t="s">
        <v>290</v>
      </c>
      <c r="E871" s="84" t="s">
        <v>11982</v>
      </c>
      <c r="F871" s="85" t="s">
        <v>3863</v>
      </c>
      <c r="G871" s="85" t="s">
        <v>3863</v>
      </c>
      <c r="H871" s="85" t="s">
        <v>3863</v>
      </c>
      <c r="I871" s="83" t="s">
        <v>876</v>
      </c>
      <c r="J871" s="83" t="s">
        <v>12084</v>
      </c>
      <c r="K871" s="87"/>
      <c r="L871" s="87"/>
      <c r="M871" s="87"/>
      <c r="N871" s="92"/>
      <c r="O871" s="92"/>
      <c r="P871" s="87"/>
      <c r="Q871" s="87"/>
    </row>
    <row r="872" spans="1:17">
      <c r="A872" s="4" t="s">
        <v>293</v>
      </c>
      <c r="B872" s="4" t="s">
        <v>293</v>
      </c>
      <c r="C872" s="4" t="s">
        <v>289</v>
      </c>
      <c r="D872" s="4" t="s">
        <v>290</v>
      </c>
      <c r="E872" s="4" t="s">
        <v>11982</v>
      </c>
      <c r="F872" s="27" t="s">
        <v>294</v>
      </c>
      <c r="G872" s="27" t="s">
        <v>294</v>
      </c>
      <c r="H872" s="27" t="s">
        <v>294</v>
      </c>
      <c r="I872" s="12" t="s">
        <v>23</v>
      </c>
      <c r="J872" s="12" t="s">
        <v>12074</v>
      </c>
      <c r="K872" s="39"/>
      <c r="L872" s="39"/>
      <c r="M872" s="39"/>
      <c r="N872" s="154"/>
      <c r="O872" s="154"/>
      <c r="P872" s="39"/>
      <c r="Q872" s="39"/>
    </row>
    <row r="873" spans="1:17">
      <c r="A873" s="118" t="s">
        <v>3864</v>
      </c>
      <c r="B873" s="84" t="s">
        <v>3864</v>
      </c>
      <c r="C873" s="84" t="s">
        <v>289</v>
      </c>
      <c r="D873" s="84" t="s">
        <v>290</v>
      </c>
      <c r="E873" s="84" t="s">
        <v>11982</v>
      </c>
      <c r="F873" s="85" t="s">
        <v>3865</v>
      </c>
      <c r="G873" s="85" t="s">
        <v>3865</v>
      </c>
      <c r="H873" s="85" t="s">
        <v>3865</v>
      </c>
      <c r="I873" s="83" t="s">
        <v>3015</v>
      </c>
      <c r="J873" s="83" t="s">
        <v>12080</v>
      </c>
      <c r="K873" s="87"/>
      <c r="L873" s="87"/>
      <c r="M873" s="87"/>
      <c r="N873" s="92"/>
      <c r="O873" s="92"/>
      <c r="P873" s="87"/>
      <c r="Q873" s="87"/>
    </row>
    <row r="874" spans="1:17">
      <c r="A874" s="118" t="s">
        <v>3866</v>
      </c>
      <c r="B874" s="84" t="s">
        <v>3866</v>
      </c>
      <c r="C874" s="84" t="s">
        <v>289</v>
      </c>
      <c r="D874" s="84" t="s">
        <v>290</v>
      </c>
      <c r="E874" s="84" t="s">
        <v>11982</v>
      </c>
      <c r="F874" s="85" t="s">
        <v>3867</v>
      </c>
      <c r="G874" s="85" t="s">
        <v>3867</v>
      </c>
      <c r="H874" s="85" t="s">
        <v>3867</v>
      </c>
      <c r="I874" s="83" t="s">
        <v>1791</v>
      </c>
      <c r="J874" s="83" t="s">
        <v>802</v>
      </c>
      <c r="K874" s="87"/>
      <c r="L874" s="87"/>
      <c r="M874" s="87"/>
      <c r="N874" s="92"/>
      <c r="O874" s="92"/>
      <c r="P874" s="87"/>
      <c r="Q874" s="87"/>
    </row>
    <row r="875" spans="1:17">
      <c r="A875" s="4" t="s">
        <v>3868</v>
      </c>
      <c r="B875" s="4" t="s">
        <v>3868</v>
      </c>
      <c r="C875" s="4" t="s">
        <v>289</v>
      </c>
      <c r="D875" s="4" t="s">
        <v>290</v>
      </c>
      <c r="E875" s="4" t="s">
        <v>11982</v>
      </c>
      <c r="F875" s="27" t="s">
        <v>3869</v>
      </c>
      <c r="G875" s="27" t="s">
        <v>3869</v>
      </c>
      <c r="H875" s="27" t="s">
        <v>3869</v>
      </c>
      <c r="I875" s="12" t="s">
        <v>23</v>
      </c>
      <c r="J875" s="12" t="s">
        <v>12074</v>
      </c>
      <c r="K875" s="39"/>
      <c r="L875" s="39"/>
      <c r="M875" s="39"/>
      <c r="N875" s="154"/>
      <c r="O875" s="154"/>
      <c r="P875" s="39"/>
      <c r="Q875" s="39"/>
    </row>
    <row r="876" spans="1:17">
      <c r="A876" s="181" t="s">
        <v>3870</v>
      </c>
      <c r="B876" s="4" t="s">
        <v>3870</v>
      </c>
      <c r="C876" s="4" t="s">
        <v>289</v>
      </c>
      <c r="D876" s="4" t="s">
        <v>290</v>
      </c>
      <c r="E876" s="4" t="s">
        <v>11982</v>
      </c>
      <c r="F876" s="27" t="s">
        <v>3871</v>
      </c>
      <c r="G876" s="27" t="s">
        <v>3871</v>
      </c>
      <c r="H876" s="27" t="s">
        <v>3871</v>
      </c>
      <c r="I876" s="12" t="s">
        <v>23</v>
      </c>
      <c r="J876" s="12" t="s">
        <v>1372</v>
      </c>
      <c r="K876" s="39"/>
      <c r="L876" s="39"/>
      <c r="M876" s="39"/>
      <c r="N876" s="154"/>
      <c r="O876" s="154"/>
      <c r="P876" s="39"/>
      <c r="Q876" s="39"/>
    </row>
    <row r="877" spans="1:17">
      <c r="A877" s="118" t="s">
        <v>3872</v>
      </c>
      <c r="B877" s="84" t="s">
        <v>3872</v>
      </c>
      <c r="C877" s="84" t="s">
        <v>289</v>
      </c>
      <c r="D877" s="84" t="s">
        <v>290</v>
      </c>
      <c r="E877" s="84" t="s">
        <v>11982</v>
      </c>
      <c r="F877" s="85" t="s">
        <v>3873</v>
      </c>
      <c r="G877" s="85" t="s">
        <v>3873</v>
      </c>
      <c r="H877" s="85" t="s">
        <v>3873</v>
      </c>
      <c r="I877" s="83" t="s">
        <v>2659</v>
      </c>
      <c r="J877" s="83" t="s">
        <v>12074</v>
      </c>
      <c r="K877" s="87"/>
      <c r="L877" s="87"/>
      <c r="M877" s="87"/>
      <c r="N877" s="92"/>
      <c r="O877" s="92"/>
      <c r="P877" s="87"/>
      <c r="Q877" s="87"/>
    </row>
    <row r="878" spans="1:17" s="376" customFormat="1">
      <c r="A878" s="368" t="s">
        <v>3874</v>
      </c>
      <c r="B878" s="368" t="s">
        <v>3874</v>
      </c>
      <c r="C878" s="368" t="s">
        <v>289</v>
      </c>
      <c r="D878" s="368" t="s">
        <v>290</v>
      </c>
      <c r="E878" s="368" t="s">
        <v>11982</v>
      </c>
      <c r="F878" s="369" t="s">
        <v>3875</v>
      </c>
      <c r="G878" s="369" t="s">
        <v>3875</v>
      </c>
      <c r="H878" s="369" t="s">
        <v>3875</v>
      </c>
      <c r="I878" s="370" t="s">
        <v>54</v>
      </c>
      <c r="J878" s="370" t="s">
        <v>12080</v>
      </c>
      <c r="K878" s="371"/>
      <c r="L878" s="371"/>
      <c r="M878" s="371"/>
      <c r="N878" s="372"/>
      <c r="O878" s="372"/>
      <c r="P878" s="371"/>
      <c r="Q878" s="371"/>
    </row>
    <row r="879" spans="1:17" s="376" customFormat="1">
      <c r="A879" s="368" t="s">
        <v>3876</v>
      </c>
      <c r="B879" s="368" t="s">
        <v>3876</v>
      </c>
      <c r="C879" s="368" t="s">
        <v>289</v>
      </c>
      <c r="D879" s="368" t="s">
        <v>290</v>
      </c>
      <c r="E879" s="368" t="s">
        <v>11982</v>
      </c>
      <c r="F879" s="369" t="s">
        <v>3877</v>
      </c>
      <c r="G879" s="369" t="s">
        <v>3877</v>
      </c>
      <c r="H879" s="369" t="s">
        <v>3877</v>
      </c>
      <c r="I879" s="370" t="s">
        <v>54</v>
      </c>
      <c r="J879" s="370" t="s">
        <v>12074</v>
      </c>
      <c r="K879" s="371"/>
      <c r="L879" s="371"/>
      <c r="M879" s="371"/>
      <c r="N879" s="372"/>
      <c r="O879" s="372"/>
      <c r="P879" s="371"/>
      <c r="Q879" s="371"/>
    </row>
    <row r="880" spans="1:17">
      <c r="A880" s="84" t="s">
        <v>3878</v>
      </c>
      <c r="B880" s="84" t="s">
        <v>3878</v>
      </c>
      <c r="C880" s="84" t="s">
        <v>289</v>
      </c>
      <c r="D880" s="84" t="s">
        <v>290</v>
      </c>
      <c r="E880" s="84" t="s">
        <v>11982</v>
      </c>
      <c r="F880" s="85" t="s">
        <v>3879</v>
      </c>
      <c r="G880" s="85" t="s">
        <v>3879</v>
      </c>
      <c r="H880" s="85" t="s">
        <v>3879</v>
      </c>
      <c r="I880" s="83" t="s">
        <v>2821</v>
      </c>
      <c r="J880" s="83" t="s">
        <v>12074</v>
      </c>
      <c r="K880" s="87"/>
      <c r="L880" s="87"/>
      <c r="M880" s="87"/>
      <c r="N880" s="92"/>
      <c r="O880" s="92"/>
      <c r="P880" s="87"/>
      <c r="Q880" s="87"/>
    </row>
    <row r="881" spans="1:17">
      <c r="A881" s="84" t="s">
        <v>438</v>
      </c>
      <c r="B881" s="84" t="s">
        <v>438</v>
      </c>
      <c r="C881" s="84" t="s">
        <v>289</v>
      </c>
      <c r="D881" s="84" t="s">
        <v>290</v>
      </c>
      <c r="E881" s="84" t="s">
        <v>11982</v>
      </c>
      <c r="F881" s="85" t="s">
        <v>439</v>
      </c>
      <c r="G881" s="85" t="s">
        <v>439</v>
      </c>
      <c r="H881" s="85" t="s">
        <v>439</v>
      </c>
      <c r="I881" s="83" t="s">
        <v>130</v>
      </c>
      <c r="J881" s="83" t="s">
        <v>12073</v>
      </c>
      <c r="K881" s="87"/>
      <c r="L881" s="87"/>
      <c r="M881" s="87"/>
      <c r="N881" s="92"/>
      <c r="O881" s="92"/>
      <c r="P881" s="87"/>
      <c r="Q881" s="87"/>
    </row>
    <row r="882" spans="1:17">
      <c r="A882" s="118" t="s">
        <v>3880</v>
      </c>
      <c r="B882" s="84" t="s">
        <v>3880</v>
      </c>
      <c r="C882" s="84" t="s">
        <v>289</v>
      </c>
      <c r="D882" s="84" t="s">
        <v>290</v>
      </c>
      <c r="E882" s="84" t="s">
        <v>11982</v>
      </c>
      <c r="F882" s="85" t="s">
        <v>3881</v>
      </c>
      <c r="G882" s="85" t="s">
        <v>3881</v>
      </c>
      <c r="H882" s="85" t="s">
        <v>3881</v>
      </c>
      <c r="I882" s="83" t="s">
        <v>807</v>
      </c>
      <c r="J882" s="83" t="s">
        <v>12084</v>
      </c>
      <c r="K882" s="87"/>
      <c r="L882" s="87"/>
      <c r="M882" s="87"/>
      <c r="N882" s="92"/>
      <c r="O882" s="92"/>
      <c r="P882" s="87"/>
      <c r="Q882" s="87"/>
    </row>
    <row r="883" spans="1:17">
      <c r="A883" s="118" t="s">
        <v>3882</v>
      </c>
      <c r="B883" s="84" t="s">
        <v>3882</v>
      </c>
      <c r="C883" s="84" t="s">
        <v>289</v>
      </c>
      <c r="D883" s="84" t="s">
        <v>290</v>
      </c>
      <c r="E883" s="84" t="s">
        <v>11982</v>
      </c>
      <c r="F883" s="85" t="s">
        <v>3883</v>
      </c>
      <c r="G883" s="85" t="s">
        <v>3883</v>
      </c>
      <c r="H883" s="85" t="s">
        <v>3883</v>
      </c>
      <c r="I883" s="83" t="s">
        <v>876</v>
      </c>
      <c r="J883" s="83" t="s">
        <v>12074</v>
      </c>
      <c r="K883" s="87"/>
      <c r="L883" s="87"/>
      <c r="M883" s="87"/>
      <c r="N883" s="92"/>
      <c r="O883" s="92"/>
      <c r="P883" s="87"/>
      <c r="Q883" s="87"/>
    </row>
    <row r="884" spans="1:17">
      <c r="A884" s="118" t="s">
        <v>3884</v>
      </c>
      <c r="B884" s="84" t="s">
        <v>3884</v>
      </c>
      <c r="C884" s="84" t="s">
        <v>289</v>
      </c>
      <c r="D884" s="84" t="s">
        <v>290</v>
      </c>
      <c r="E884" s="84" t="s">
        <v>11982</v>
      </c>
      <c r="F884" s="85" t="s">
        <v>3885</v>
      </c>
      <c r="G884" s="85" t="s">
        <v>3885</v>
      </c>
      <c r="H884" s="85" t="s">
        <v>3885</v>
      </c>
      <c r="I884" s="83" t="s">
        <v>1757</v>
      </c>
      <c r="J884" s="83" t="s">
        <v>12095</v>
      </c>
      <c r="K884" s="87"/>
      <c r="L884" s="87"/>
      <c r="M884" s="87"/>
      <c r="N884" s="92"/>
      <c r="O884" s="92"/>
      <c r="P884" s="87"/>
      <c r="Q884" s="87"/>
    </row>
    <row r="885" spans="1:17">
      <c r="A885" s="75" t="s">
        <v>3886</v>
      </c>
      <c r="B885" s="75" t="s">
        <v>3886</v>
      </c>
      <c r="C885" s="4" t="s">
        <v>289</v>
      </c>
      <c r="D885" s="75" t="s">
        <v>290</v>
      </c>
      <c r="E885" s="75" t="s">
        <v>11982</v>
      </c>
      <c r="F885" s="195" t="s">
        <v>3887</v>
      </c>
      <c r="G885" s="195" t="s">
        <v>3887</v>
      </c>
      <c r="H885" s="195" t="s">
        <v>3887</v>
      </c>
      <c r="I885" s="191" t="s">
        <v>23</v>
      </c>
      <c r="J885" s="12" t="s">
        <v>12080</v>
      </c>
      <c r="K885" s="39"/>
      <c r="L885" s="39"/>
      <c r="M885" s="39"/>
      <c r="N885" s="154"/>
      <c r="O885" s="154"/>
      <c r="P885" s="39"/>
      <c r="Q885" s="39"/>
    </row>
    <row r="886" spans="1:17">
      <c r="A886" s="87" t="s">
        <v>3888</v>
      </c>
      <c r="B886" s="87" t="s">
        <v>3888</v>
      </c>
      <c r="C886" s="84" t="s">
        <v>289</v>
      </c>
      <c r="D886" s="87" t="s">
        <v>290</v>
      </c>
      <c r="E886" s="87" t="s">
        <v>11982</v>
      </c>
      <c r="F886" s="95" t="s">
        <v>3889</v>
      </c>
      <c r="G886" s="95" t="s">
        <v>3889</v>
      </c>
      <c r="H886" s="95" t="s">
        <v>3889</v>
      </c>
      <c r="I886" s="103" t="s">
        <v>3890</v>
      </c>
      <c r="J886" s="87" t="s">
        <v>12095</v>
      </c>
      <c r="K886" s="103"/>
      <c r="L886" s="87"/>
      <c r="M886" s="87"/>
      <c r="N886" s="92"/>
      <c r="O886" s="92"/>
      <c r="P886" s="87"/>
      <c r="Q886" s="87"/>
    </row>
    <row r="887" spans="1:17">
      <c r="A887" s="121" t="s">
        <v>3891</v>
      </c>
      <c r="B887" s="87" t="s">
        <v>3891</v>
      </c>
      <c r="C887" s="84" t="s">
        <v>289</v>
      </c>
      <c r="D887" s="87" t="s">
        <v>290</v>
      </c>
      <c r="E887" s="87" t="s">
        <v>11982</v>
      </c>
      <c r="F887" s="95" t="s">
        <v>3892</v>
      </c>
      <c r="G887" s="95" t="s">
        <v>3892</v>
      </c>
      <c r="H887" s="95" t="s">
        <v>3892</v>
      </c>
      <c r="I887" s="87" t="s">
        <v>1344</v>
      </c>
      <c r="J887" s="87" t="s">
        <v>9591</v>
      </c>
      <c r="K887" s="103"/>
      <c r="L887" s="87"/>
      <c r="M887" s="87"/>
      <c r="N887" s="92"/>
      <c r="O887" s="92"/>
      <c r="P887" s="87"/>
      <c r="Q887" s="87"/>
    </row>
    <row r="888" spans="1:17">
      <c r="A888" s="121" t="s">
        <v>3895</v>
      </c>
      <c r="B888" s="87" t="s">
        <v>3895</v>
      </c>
      <c r="C888" s="84" t="s">
        <v>289</v>
      </c>
      <c r="D888" s="87" t="s">
        <v>290</v>
      </c>
      <c r="E888" s="87" t="s">
        <v>11982</v>
      </c>
      <c r="F888" s="95" t="s">
        <v>3896</v>
      </c>
      <c r="G888" s="95" t="s">
        <v>3896</v>
      </c>
      <c r="H888" s="95" t="s">
        <v>3896</v>
      </c>
      <c r="I888" s="83" t="s">
        <v>2254</v>
      </c>
      <c r="J888" s="83" t="s">
        <v>12080</v>
      </c>
      <c r="K888" s="103"/>
      <c r="L888" s="87"/>
      <c r="M888" s="87"/>
      <c r="N888" s="92"/>
      <c r="O888" s="92"/>
      <c r="P888" s="87"/>
      <c r="Q888" s="87"/>
    </row>
    <row r="889" spans="1:17">
      <c r="A889" s="121" t="s">
        <v>3897</v>
      </c>
      <c r="B889" s="87" t="s">
        <v>3897</v>
      </c>
      <c r="C889" s="84" t="s">
        <v>289</v>
      </c>
      <c r="D889" s="87" t="s">
        <v>290</v>
      </c>
      <c r="E889" s="87" t="s">
        <v>11982</v>
      </c>
      <c r="F889" s="95" t="s">
        <v>3898</v>
      </c>
      <c r="G889" s="95" t="s">
        <v>3898</v>
      </c>
      <c r="H889" s="95" t="s">
        <v>3898</v>
      </c>
      <c r="I889" s="83" t="s">
        <v>3899</v>
      </c>
      <c r="J889" s="83" t="s">
        <v>12080</v>
      </c>
      <c r="K889" s="103"/>
      <c r="L889" s="87"/>
      <c r="M889" s="87"/>
      <c r="N889" s="92"/>
      <c r="O889" s="92"/>
      <c r="P889" s="87"/>
      <c r="Q889" s="87"/>
    </row>
    <row r="890" spans="1:17">
      <c r="A890" s="265" t="s">
        <v>3900</v>
      </c>
      <c r="B890" s="39" t="s">
        <v>3900</v>
      </c>
      <c r="C890" s="4" t="s">
        <v>289</v>
      </c>
      <c r="D890" s="39" t="s">
        <v>290</v>
      </c>
      <c r="E890" s="39" t="s">
        <v>11982</v>
      </c>
      <c r="F890" s="177" t="s">
        <v>3901</v>
      </c>
      <c r="G890" s="177" t="s">
        <v>3901</v>
      </c>
      <c r="H890" s="177" t="s">
        <v>3901</v>
      </c>
      <c r="I890" s="12" t="s">
        <v>23</v>
      </c>
      <c r="J890" s="12" t="s">
        <v>12074</v>
      </c>
      <c r="K890" s="183"/>
      <c r="L890" s="39"/>
      <c r="M890" s="39"/>
      <c r="N890" s="154"/>
      <c r="O890" s="154"/>
      <c r="P890" s="39"/>
      <c r="Q890" s="39"/>
    </row>
    <row r="891" spans="1:17">
      <c r="A891" s="39" t="s">
        <v>3902</v>
      </c>
      <c r="B891" s="39" t="s">
        <v>3902</v>
      </c>
      <c r="C891" s="4" t="s">
        <v>289</v>
      </c>
      <c r="D891" s="39" t="s">
        <v>290</v>
      </c>
      <c r="E891" s="39" t="s">
        <v>11982</v>
      </c>
      <c r="F891" s="177" t="s">
        <v>3903</v>
      </c>
      <c r="G891" s="177" t="s">
        <v>3903</v>
      </c>
      <c r="H891" s="177" t="s">
        <v>3903</v>
      </c>
      <c r="I891" s="193" t="s">
        <v>23</v>
      </c>
      <c r="J891" s="39" t="s">
        <v>12091</v>
      </c>
      <c r="K891" s="183"/>
      <c r="L891" s="39"/>
      <c r="M891" s="39"/>
      <c r="N891" s="154"/>
      <c r="O891" s="154"/>
      <c r="P891" s="39"/>
      <c r="Q891" s="39"/>
    </row>
    <row r="892" spans="1:17" s="376" customFormat="1">
      <c r="A892" s="371" t="s">
        <v>3904</v>
      </c>
      <c r="B892" s="371" t="s">
        <v>3904</v>
      </c>
      <c r="C892" s="368" t="s">
        <v>289</v>
      </c>
      <c r="D892" s="371" t="s">
        <v>290</v>
      </c>
      <c r="E892" s="371" t="s">
        <v>11982</v>
      </c>
      <c r="F892" s="378" t="s">
        <v>3905</v>
      </c>
      <c r="G892" s="378" t="s">
        <v>3905</v>
      </c>
      <c r="H892" s="378" t="s">
        <v>3905</v>
      </c>
      <c r="I892" s="370" t="s">
        <v>54</v>
      </c>
      <c r="J892" s="370" t="s">
        <v>12074</v>
      </c>
      <c r="K892" s="379"/>
      <c r="L892" s="371"/>
      <c r="M892" s="371"/>
      <c r="N892" s="372"/>
      <c r="O892" s="372"/>
      <c r="P892" s="371"/>
      <c r="Q892" s="371"/>
    </row>
    <row r="893" spans="1:17">
      <c r="A893" s="265" t="s">
        <v>3906</v>
      </c>
      <c r="B893" s="39" t="s">
        <v>3906</v>
      </c>
      <c r="C893" s="4" t="s">
        <v>289</v>
      </c>
      <c r="D893" s="39" t="s">
        <v>290</v>
      </c>
      <c r="E893" s="39" t="s">
        <v>11982</v>
      </c>
      <c r="F893" s="177" t="s">
        <v>3907</v>
      </c>
      <c r="G893" s="177" t="s">
        <v>3907</v>
      </c>
      <c r="H893" s="177" t="s">
        <v>3907</v>
      </c>
      <c r="I893" s="193" t="s">
        <v>23</v>
      </c>
      <c r="J893" s="39" t="s">
        <v>12074</v>
      </c>
      <c r="K893" s="183"/>
      <c r="L893" s="39"/>
      <c r="M893" s="39"/>
      <c r="N893" s="154"/>
      <c r="O893" s="154"/>
      <c r="P893" s="39"/>
      <c r="Q893" s="39"/>
    </row>
    <row r="894" spans="1:17">
      <c r="A894" s="121" t="s">
        <v>3908</v>
      </c>
      <c r="B894" s="87" t="s">
        <v>3908</v>
      </c>
      <c r="C894" s="84" t="s">
        <v>289</v>
      </c>
      <c r="D894" s="87" t="s">
        <v>290</v>
      </c>
      <c r="E894" s="87" t="s">
        <v>11982</v>
      </c>
      <c r="F894" s="95" t="s">
        <v>3909</v>
      </c>
      <c r="G894" s="95" t="s">
        <v>3909</v>
      </c>
      <c r="H894" s="95" t="s">
        <v>3909</v>
      </c>
      <c r="I894" s="88" t="s">
        <v>3910</v>
      </c>
      <c r="J894" s="83" t="s">
        <v>12080</v>
      </c>
      <c r="K894" s="103"/>
      <c r="L894" s="87"/>
      <c r="M894" s="87"/>
      <c r="N894" s="92"/>
      <c r="O894" s="92"/>
      <c r="P894" s="87"/>
      <c r="Q894" s="87"/>
    </row>
    <row r="895" spans="1:17">
      <c r="A895" s="39" t="s">
        <v>3911</v>
      </c>
      <c r="B895" s="39" t="s">
        <v>3911</v>
      </c>
      <c r="C895" s="4" t="s">
        <v>289</v>
      </c>
      <c r="D895" s="39" t="s">
        <v>290</v>
      </c>
      <c r="E895" s="39" t="s">
        <v>11982</v>
      </c>
      <c r="F895" s="177" t="s">
        <v>3912</v>
      </c>
      <c r="G895" s="177" t="s">
        <v>3912</v>
      </c>
      <c r="H895" s="177" t="s">
        <v>3912</v>
      </c>
      <c r="I895" s="39" t="s">
        <v>23</v>
      </c>
      <c r="J895" s="39" t="s">
        <v>12074</v>
      </c>
      <c r="K895" s="183"/>
      <c r="L895" s="39"/>
      <c r="M895" s="39"/>
      <c r="N895" s="154"/>
      <c r="O895" s="154"/>
      <c r="P895" s="39"/>
      <c r="Q895" s="39"/>
    </row>
    <row r="896" spans="1:17">
      <c r="A896" s="294" t="s">
        <v>3913</v>
      </c>
      <c r="B896" s="39" t="s">
        <v>3913</v>
      </c>
      <c r="C896" s="4" t="s">
        <v>289</v>
      </c>
      <c r="D896" s="39" t="s">
        <v>290</v>
      </c>
      <c r="E896" s="39" t="s">
        <v>11982</v>
      </c>
      <c r="F896" s="278" t="s">
        <v>3914</v>
      </c>
      <c r="G896" s="278" t="s">
        <v>3914</v>
      </c>
      <c r="H896" s="278" t="s">
        <v>3914</v>
      </c>
      <c r="I896" s="266" t="s">
        <v>23</v>
      </c>
      <c r="J896" s="266" t="s">
        <v>12080</v>
      </c>
      <c r="K896" s="39"/>
      <c r="L896" s="39"/>
      <c r="M896" s="39"/>
      <c r="N896" s="154"/>
      <c r="O896" s="154"/>
      <c r="P896" s="39"/>
      <c r="Q896" s="39"/>
    </row>
    <row r="897" spans="1:17">
      <c r="A897" s="118" t="s">
        <v>3915</v>
      </c>
      <c r="B897" s="87" t="s">
        <v>3915</v>
      </c>
      <c r="C897" s="84" t="s">
        <v>289</v>
      </c>
      <c r="D897" s="87" t="s">
        <v>290</v>
      </c>
      <c r="E897" s="87" t="s">
        <v>11982</v>
      </c>
      <c r="F897" s="85" t="s">
        <v>3916</v>
      </c>
      <c r="G897" s="85" t="s">
        <v>3916</v>
      </c>
      <c r="H897" s="85" t="s">
        <v>3916</v>
      </c>
      <c r="I897" s="83" t="s">
        <v>2792</v>
      </c>
      <c r="J897" s="83" t="s">
        <v>802</v>
      </c>
      <c r="K897" s="87"/>
      <c r="L897" s="87"/>
      <c r="M897" s="87"/>
      <c r="N897" s="92"/>
      <c r="O897" s="92"/>
      <c r="P897" s="87"/>
      <c r="Q897" s="87"/>
    </row>
    <row r="898" spans="1:17">
      <c r="A898" s="181" t="s">
        <v>3917</v>
      </c>
      <c r="B898" s="39" t="s">
        <v>3917</v>
      </c>
      <c r="C898" s="4" t="s">
        <v>289</v>
      </c>
      <c r="D898" s="39" t="s">
        <v>290</v>
      </c>
      <c r="E898" s="39" t="s">
        <v>11982</v>
      </c>
      <c r="F898" s="27" t="s">
        <v>3918</v>
      </c>
      <c r="G898" s="27" t="s">
        <v>3918</v>
      </c>
      <c r="H898" s="27" t="s">
        <v>3918</v>
      </c>
      <c r="I898" s="12" t="s">
        <v>23</v>
      </c>
      <c r="J898" s="12" t="s">
        <v>12074</v>
      </c>
      <c r="K898" s="39"/>
      <c r="L898" s="39"/>
      <c r="M898" s="39"/>
      <c r="N898" s="154"/>
      <c r="O898" s="154"/>
      <c r="P898" s="39"/>
      <c r="Q898" s="39"/>
    </row>
    <row r="899" spans="1:17">
      <c r="A899" s="118" t="s">
        <v>3919</v>
      </c>
      <c r="B899" s="87" t="s">
        <v>3919</v>
      </c>
      <c r="C899" s="84" t="s">
        <v>289</v>
      </c>
      <c r="D899" s="87" t="s">
        <v>290</v>
      </c>
      <c r="E899" s="87" t="s">
        <v>11982</v>
      </c>
      <c r="F899" s="85" t="s">
        <v>3920</v>
      </c>
      <c r="G899" s="85" t="s">
        <v>3920</v>
      </c>
      <c r="H899" s="85" t="s">
        <v>3920</v>
      </c>
      <c r="I899" s="83" t="s">
        <v>879</v>
      </c>
      <c r="J899" s="83" t="s">
        <v>12080</v>
      </c>
      <c r="K899" s="87"/>
      <c r="L899" s="87"/>
      <c r="M899" s="87"/>
      <c r="N899" s="92"/>
      <c r="O899" s="92"/>
      <c r="P899" s="87"/>
      <c r="Q899" s="87"/>
    </row>
    <row r="900" spans="1:17">
      <c r="A900" s="118" t="s">
        <v>3921</v>
      </c>
      <c r="B900" s="87" t="s">
        <v>3921</v>
      </c>
      <c r="C900" s="84" t="s">
        <v>289</v>
      </c>
      <c r="D900" s="87" t="s">
        <v>290</v>
      </c>
      <c r="E900" s="87" t="s">
        <v>11982</v>
      </c>
      <c r="F900" s="85" t="s">
        <v>3922</v>
      </c>
      <c r="G900" s="85" t="s">
        <v>3922</v>
      </c>
      <c r="H900" s="85" t="s">
        <v>3922</v>
      </c>
      <c r="I900" s="84" t="s">
        <v>827</v>
      </c>
      <c r="J900" s="83" t="s">
        <v>12080</v>
      </c>
      <c r="K900" s="87"/>
      <c r="L900" s="87"/>
      <c r="M900" s="87"/>
      <c r="N900" s="92"/>
      <c r="O900" s="92"/>
      <c r="P900" s="87"/>
      <c r="Q900" s="87"/>
    </row>
    <row r="901" spans="1:17">
      <c r="A901" s="4" t="s">
        <v>3923</v>
      </c>
      <c r="B901" s="39" t="s">
        <v>3923</v>
      </c>
      <c r="C901" s="4" t="s">
        <v>289</v>
      </c>
      <c r="D901" s="39" t="s">
        <v>290</v>
      </c>
      <c r="E901" s="39" t="s">
        <v>11982</v>
      </c>
      <c r="F901" s="27" t="s">
        <v>3924</v>
      </c>
      <c r="G901" s="27" t="s">
        <v>3924</v>
      </c>
      <c r="H901" s="27" t="s">
        <v>3924</v>
      </c>
      <c r="I901" s="12" t="s">
        <v>23</v>
      </c>
      <c r="J901" s="12" t="s">
        <v>12074</v>
      </c>
      <c r="K901" s="39"/>
      <c r="L901" s="39"/>
      <c r="M901" s="39"/>
      <c r="N901" s="154"/>
      <c r="O901" s="154"/>
      <c r="P901" s="39"/>
      <c r="Q901" s="39"/>
    </row>
    <row r="902" spans="1:17">
      <c r="A902" s="84" t="s">
        <v>3925</v>
      </c>
      <c r="B902" s="87" t="s">
        <v>3925</v>
      </c>
      <c r="C902" s="84" t="s">
        <v>289</v>
      </c>
      <c r="D902" s="87" t="s">
        <v>290</v>
      </c>
      <c r="E902" s="87" t="s">
        <v>11982</v>
      </c>
      <c r="F902" s="85" t="s">
        <v>3926</v>
      </c>
      <c r="G902" s="85" t="s">
        <v>3926</v>
      </c>
      <c r="H902" s="85" t="s">
        <v>3926</v>
      </c>
      <c r="I902" s="83" t="s">
        <v>801</v>
      </c>
      <c r="J902" s="83" t="s">
        <v>802</v>
      </c>
      <c r="K902" s="87"/>
      <c r="L902" s="87"/>
      <c r="M902" s="87"/>
      <c r="N902" s="92"/>
      <c r="O902" s="92"/>
      <c r="P902" s="87"/>
      <c r="Q902" s="87"/>
    </row>
    <row r="903" spans="1:17">
      <c r="A903" s="84" t="s">
        <v>295</v>
      </c>
      <c r="B903" s="87" t="s">
        <v>295</v>
      </c>
      <c r="C903" s="84" t="s">
        <v>289</v>
      </c>
      <c r="D903" s="87" t="s">
        <v>290</v>
      </c>
      <c r="E903" s="87" t="s">
        <v>11982</v>
      </c>
      <c r="F903" s="85" t="s">
        <v>296</v>
      </c>
      <c r="G903" s="85" t="s">
        <v>296</v>
      </c>
      <c r="H903" s="85" t="s">
        <v>296</v>
      </c>
      <c r="I903" s="83" t="s">
        <v>213</v>
      </c>
      <c r="J903" s="83" t="s">
        <v>12080</v>
      </c>
      <c r="K903" s="87"/>
      <c r="L903" s="87"/>
      <c r="M903" s="87"/>
      <c r="N903" s="92"/>
      <c r="O903" s="92"/>
      <c r="P903" s="87"/>
      <c r="Q903" s="87"/>
    </row>
    <row r="904" spans="1:17">
      <c r="A904" s="118" t="s">
        <v>3927</v>
      </c>
      <c r="B904" s="87" t="s">
        <v>3927</v>
      </c>
      <c r="C904" s="84" t="s">
        <v>289</v>
      </c>
      <c r="D904" s="87" t="s">
        <v>290</v>
      </c>
      <c r="E904" s="87" t="s">
        <v>11982</v>
      </c>
      <c r="F904" s="85" t="s">
        <v>3928</v>
      </c>
      <c r="G904" s="85" t="s">
        <v>3928</v>
      </c>
      <c r="H904" s="85" t="s">
        <v>3928</v>
      </c>
      <c r="I904" s="83" t="s">
        <v>3259</v>
      </c>
      <c r="J904" s="83" t="s">
        <v>12080</v>
      </c>
      <c r="K904" s="87"/>
      <c r="L904" s="87"/>
      <c r="M904" s="87"/>
      <c r="N904" s="92"/>
      <c r="O904" s="92"/>
      <c r="P904" s="87"/>
      <c r="Q904" s="87"/>
    </row>
    <row r="905" spans="1:17">
      <c r="A905" s="3" t="s">
        <v>3929</v>
      </c>
      <c r="B905" s="41" t="s">
        <v>3929</v>
      </c>
      <c r="C905" s="3" t="s">
        <v>289</v>
      </c>
      <c r="D905" s="21" t="s">
        <v>290</v>
      </c>
      <c r="E905" s="21" t="s">
        <v>11982</v>
      </c>
      <c r="F905" s="25" t="s">
        <v>3930</v>
      </c>
      <c r="G905" s="25" t="s">
        <v>3930</v>
      </c>
      <c r="H905" s="25" t="s">
        <v>3930</v>
      </c>
      <c r="I905" s="11" t="s">
        <v>23</v>
      </c>
      <c r="J905" s="11" t="s">
        <v>12074</v>
      </c>
    </row>
    <row r="906" spans="1:17">
      <c r="A906" s="118" t="s">
        <v>3931</v>
      </c>
      <c r="B906" s="87" t="s">
        <v>3931</v>
      </c>
      <c r="C906" s="84" t="s">
        <v>289</v>
      </c>
      <c r="D906" s="87" t="s">
        <v>290</v>
      </c>
      <c r="E906" s="87" t="s">
        <v>11982</v>
      </c>
      <c r="F906" s="85" t="s">
        <v>3932</v>
      </c>
      <c r="G906" s="85" t="s">
        <v>3932</v>
      </c>
      <c r="H906" s="85" t="s">
        <v>3932</v>
      </c>
      <c r="I906" s="87" t="s">
        <v>2467</v>
      </c>
      <c r="J906" s="83" t="s">
        <v>12074</v>
      </c>
      <c r="K906" s="87"/>
      <c r="L906" s="87"/>
      <c r="M906" s="87"/>
      <c r="N906" s="92"/>
      <c r="O906" s="92"/>
      <c r="P906" s="87"/>
      <c r="Q906" s="87"/>
    </row>
    <row r="907" spans="1:17">
      <c r="A907" s="4" t="s">
        <v>3933</v>
      </c>
      <c r="B907" s="39" t="s">
        <v>3933</v>
      </c>
      <c r="C907" s="4" t="s">
        <v>289</v>
      </c>
      <c r="D907" s="39" t="s">
        <v>290</v>
      </c>
      <c r="E907" s="39" t="s">
        <v>11982</v>
      </c>
      <c r="F907" s="27" t="s">
        <v>3934</v>
      </c>
      <c r="G907" s="27" t="s">
        <v>3934</v>
      </c>
      <c r="H907" s="27" t="s">
        <v>3934</v>
      </c>
      <c r="I907" s="12" t="s">
        <v>23</v>
      </c>
      <c r="J907" s="12" t="s">
        <v>802</v>
      </c>
      <c r="K907" s="39"/>
      <c r="L907" s="39"/>
      <c r="M907" s="39"/>
      <c r="N907" s="154"/>
      <c r="O907" s="154"/>
      <c r="P907" s="39"/>
      <c r="Q907" s="39"/>
    </row>
    <row r="908" spans="1:17">
      <c r="A908" s="118" t="s">
        <v>297</v>
      </c>
      <c r="B908" s="87" t="s">
        <v>297</v>
      </c>
      <c r="C908" s="84" t="s">
        <v>289</v>
      </c>
      <c r="D908" s="87" t="s">
        <v>290</v>
      </c>
      <c r="E908" s="87" t="s">
        <v>11982</v>
      </c>
      <c r="F908" s="85" t="s">
        <v>298</v>
      </c>
      <c r="G908" s="85" t="s">
        <v>298</v>
      </c>
      <c r="H908" s="85" t="s">
        <v>298</v>
      </c>
      <c r="I908" s="83" t="s">
        <v>45</v>
      </c>
      <c r="J908" s="83" t="s">
        <v>12073</v>
      </c>
      <c r="K908" s="87"/>
      <c r="L908" s="87"/>
      <c r="M908" s="87"/>
      <c r="N908" s="92"/>
      <c r="O908" s="92"/>
      <c r="P908" s="87"/>
      <c r="Q908" s="87"/>
    </row>
    <row r="909" spans="1:17">
      <c r="A909" s="118" t="s">
        <v>3935</v>
      </c>
      <c r="B909" s="87" t="s">
        <v>3935</v>
      </c>
      <c r="C909" s="84" t="s">
        <v>289</v>
      </c>
      <c r="D909" s="87" t="s">
        <v>290</v>
      </c>
      <c r="E909" s="87" t="s">
        <v>11982</v>
      </c>
      <c r="F909" s="85" t="s">
        <v>3936</v>
      </c>
      <c r="G909" s="85" t="s">
        <v>3936</v>
      </c>
      <c r="H909" s="85" t="s">
        <v>3936</v>
      </c>
      <c r="I909" s="83" t="s">
        <v>1707</v>
      </c>
      <c r="J909" s="83" t="s">
        <v>12074</v>
      </c>
      <c r="K909" s="87"/>
      <c r="L909" s="87"/>
      <c r="M909" s="87"/>
      <c r="N909" s="92"/>
      <c r="O909" s="92"/>
      <c r="P909" s="87"/>
      <c r="Q909" s="87"/>
    </row>
    <row r="910" spans="1:17">
      <c r="A910" s="118" t="s">
        <v>3937</v>
      </c>
      <c r="B910" s="87" t="s">
        <v>3937</v>
      </c>
      <c r="C910" s="84" t="s">
        <v>289</v>
      </c>
      <c r="D910" s="87" t="s">
        <v>290</v>
      </c>
      <c r="E910" s="87" t="s">
        <v>11982</v>
      </c>
      <c r="F910" s="85" t="s">
        <v>3938</v>
      </c>
      <c r="G910" s="85" t="s">
        <v>3938</v>
      </c>
      <c r="H910" s="85" t="s">
        <v>3938</v>
      </c>
      <c r="I910" s="97" t="s">
        <v>12123</v>
      </c>
      <c r="J910" s="174" t="s">
        <v>12080</v>
      </c>
      <c r="K910" s="87"/>
      <c r="L910" s="87"/>
      <c r="M910" s="87"/>
      <c r="N910" s="92"/>
      <c r="O910" s="92"/>
      <c r="P910" s="87"/>
      <c r="Q910" s="87"/>
    </row>
    <row r="911" spans="1:17">
      <c r="A911" s="118" t="s">
        <v>3939</v>
      </c>
      <c r="B911" s="87" t="s">
        <v>3939</v>
      </c>
      <c r="C911" s="84" t="s">
        <v>289</v>
      </c>
      <c r="D911" s="87" t="s">
        <v>290</v>
      </c>
      <c r="E911" s="87" t="s">
        <v>11982</v>
      </c>
      <c r="F911" s="85" t="s">
        <v>3940</v>
      </c>
      <c r="G911" s="85" t="s">
        <v>3940</v>
      </c>
      <c r="H911" s="85" t="s">
        <v>3940</v>
      </c>
      <c r="I911" s="83" t="s">
        <v>1116</v>
      </c>
      <c r="J911" s="83" t="s">
        <v>12091</v>
      </c>
      <c r="K911" s="87"/>
      <c r="L911" s="87"/>
      <c r="M911" s="87"/>
      <c r="N911" s="92"/>
      <c r="O911" s="92"/>
      <c r="P911" s="87"/>
      <c r="Q911" s="87"/>
    </row>
    <row r="912" spans="1:17">
      <c r="A912" s="118" t="s">
        <v>3941</v>
      </c>
      <c r="B912" s="87" t="s">
        <v>3941</v>
      </c>
      <c r="C912" s="84" t="s">
        <v>289</v>
      </c>
      <c r="D912" s="87" t="s">
        <v>290</v>
      </c>
      <c r="E912" s="87" t="s">
        <v>11982</v>
      </c>
      <c r="F912" s="85" t="s">
        <v>3942</v>
      </c>
      <c r="G912" s="85" t="s">
        <v>3942</v>
      </c>
      <c r="H912" s="85" t="s">
        <v>3942</v>
      </c>
      <c r="I912" s="83" t="s">
        <v>1001</v>
      </c>
      <c r="J912" s="83" t="s">
        <v>12074</v>
      </c>
      <c r="K912" s="87"/>
      <c r="L912" s="87"/>
      <c r="M912" s="87"/>
      <c r="N912" s="92"/>
      <c r="O912" s="92"/>
      <c r="P912" s="87"/>
      <c r="Q912" s="87"/>
    </row>
    <row r="913" spans="1:17">
      <c r="A913" s="3" t="s">
        <v>3943</v>
      </c>
      <c r="B913" s="41" t="s">
        <v>3943</v>
      </c>
      <c r="C913" s="3" t="s">
        <v>289</v>
      </c>
      <c r="D913" s="21" t="s">
        <v>290</v>
      </c>
      <c r="E913" s="21" t="s">
        <v>323</v>
      </c>
      <c r="F913" s="25" t="s">
        <v>3944</v>
      </c>
      <c r="G913" s="25" t="s">
        <v>3944</v>
      </c>
      <c r="H913" s="25" t="s">
        <v>3944</v>
      </c>
      <c r="I913" s="11" t="s">
        <v>23</v>
      </c>
      <c r="J913" s="11" t="s">
        <v>12074</v>
      </c>
    </row>
    <row r="914" spans="1:17">
      <c r="A914" s="4" t="s">
        <v>3945</v>
      </c>
      <c r="B914" s="39" t="s">
        <v>3945</v>
      </c>
      <c r="C914" s="4" t="s">
        <v>289</v>
      </c>
      <c r="D914" s="39" t="s">
        <v>290</v>
      </c>
      <c r="E914" s="4" t="s">
        <v>11982</v>
      </c>
      <c r="F914" s="27" t="s">
        <v>3946</v>
      </c>
      <c r="G914" s="27" t="s">
        <v>3946</v>
      </c>
      <c r="H914" s="27" t="s">
        <v>3946</v>
      </c>
      <c r="I914" s="12" t="s">
        <v>23</v>
      </c>
      <c r="J914" s="12" t="s">
        <v>12074</v>
      </c>
      <c r="K914" s="39"/>
      <c r="L914" s="39"/>
      <c r="M914" s="39"/>
      <c r="N914" s="154"/>
      <c r="O914" s="154"/>
      <c r="P914" s="39"/>
      <c r="Q914" s="39"/>
    </row>
    <row r="915" spans="1:17">
      <c r="A915" s="181" t="s">
        <v>3947</v>
      </c>
      <c r="B915" s="39" t="s">
        <v>3947</v>
      </c>
      <c r="C915" s="4" t="s">
        <v>289</v>
      </c>
      <c r="D915" s="39" t="s">
        <v>290</v>
      </c>
      <c r="E915" s="39" t="s">
        <v>11982</v>
      </c>
      <c r="F915" s="27" t="s">
        <v>3948</v>
      </c>
      <c r="G915" s="27" t="s">
        <v>3948</v>
      </c>
      <c r="H915" s="27" t="s">
        <v>3948</v>
      </c>
      <c r="I915" s="12" t="s">
        <v>23</v>
      </c>
      <c r="J915" s="12" t="s">
        <v>12074</v>
      </c>
      <c r="K915" s="39"/>
      <c r="L915" s="39"/>
      <c r="M915" s="39"/>
      <c r="N915" s="154"/>
      <c r="O915" s="154"/>
      <c r="P915" s="39"/>
      <c r="Q915" s="39"/>
    </row>
    <row r="916" spans="1:17">
      <c r="A916" s="181" t="s">
        <v>3949</v>
      </c>
      <c r="B916" s="39" t="s">
        <v>3949</v>
      </c>
      <c r="C916" s="4" t="s">
        <v>289</v>
      </c>
      <c r="D916" s="39" t="s">
        <v>290</v>
      </c>
      <c r="E916" s="39" t="s">
        <v>11982</v>
      </c>
      <c r="F916" s="27" t="s">
        <v>3950</v>
      </c>
      <c r="G916" s="27" t="s">
        <v>3950</v>
      </c>
      <c r="H916" s="27" t="s">
        <v>3950</v>
      </c>
      <c r="I916" s="12" t="s">
        <v>23</v>
      </c>
      <c r="J916" s="12" t="s">
        <v>23</v>
      </c>
      <c r="K916" s="39"/>
      <c r="L916" s="39"/>
      <c r="M916" s="39"/>
      <c r="N916" s="154"/>
      <c r="O916" s="154"/>
      <c r="P916" s="39"/>
      <c r="Q916" s="39"/>
    </row>
    <row r="917" spans="1:17">
      <c r="A917" s="3" t="s">
        <v>3951</v>
      </c>
      <c r="B917" s="41" t="s">
        <v>3951</v>
      </c>
      <c r="C917" s="3" t="s">
        <v>289</v>
      </c>
      <c r="D917" s="21" t="s">
        <v>290</v>
      </c>
      <c r="E917" s="21" t="s">
        <v>11982</v>
      </c>
      <c r="F917" s="25" t="s">
        <v>3952</v>
      </c>
      <c r="G917" s="25" t="s">
        <v>3952</v>
      </c>
      <c r="H917" s="25" t="s">
        <v>3952</v>
      </c>
      <c r="I917" s="11" t="s">
        <v>23</v>
      </c>
      <c r="J917" s="11" t="s">
        <v>12074</v>
      </c>
    </row>
    <row r="918" spans="1:17" s="376" customFormat="1">
      <c r="A918" s="373" t="s">
        <v>3953</v>
      </c>
      <c r="B918" s="371" t="s">
        <v>3953</v>
      </c>
      <c r="C918" s="368" t="s">
        <v>289</v>
      </c>
      <c r="D918" s="371" t="s">
        <v>290</v>
      </c>
      <c r="E918" s="371" t="s">
        <v>323</v>
      </c>
      <c r="F918" s="369" t="s">
        <v>3954</v>
      </c>
      <c r="G918" s="369" t="s">
        <v>3954</v>
      </c>
      <c r="H918" s="369" t="s">
        <v>3954</v>
      </c>
      <c r="I918" s="370" t="s">
        <v>54</v>
      </c>
      <c r="J918" s="370" t="s">
        <v>12074</v>
      </c>
      <c r="K918" s="371"/>
      <c r="L918" s="371"/>
      <c r="M918" s="371"/>
      <c r="N918" s="372"/>
      <c r="O918" s="372"/>
      <c r="P918" s="371"/>
      <c r="Q918" s="371"/>
    </row>
    <row r="919" spans="1:17">
      <c r="A919" s="3" t="s">
        <v>3955</v>
      </c>
      <c r="B919" s="41" t="s">
        <v>3955</v>
      </c>
      <c r="C919" s="3" t="s">
        <v>289</v>
      </c>
      <c r="D919" s="21" t="s">
        <v>290</v>
      </c>
      <c r="E919" s="3" t="s">
        <v>11982</v>
      </c>
      <c r="F919" s="25" t="s">
        <v>3956</v>
      </c>
      <c r="G919" s="25" t="s">
        <v>3956</v>
      </c>
      <c r="H919" s="25" t="s">
        <v>3956</v>
      </c>
      <c r="I919" s="11" t="s">
        <v>23</v>
      </c>
      <c r="J919" s="11" t="s">
        <v>12095</v>
      </c>
    </row>
    <row r="920" spans="1:17">
      <c r="A920" s="118" t="s">
        <v>3957</v>
      </c>
      <c r="B920" s="87" t="s">
        <v>3957</v>
      </c>
      <c r="C920" s="87" t="s">
        <v>35</v>
      </c>
      <c r="D920" s="87" t="s">
        <v>884</v>
      </c>
      <c r="E920" s="87" t="s">
        <v>884</v>
      </c>
      <c r="F920" s="85" t="s">
        <v>3958</v>
      </c>
      <c r="G920" s="85" t="s">
        <v>3959</v>
      </c>
      <c r="H920" s="85" t="s">
        <v>3960</v>
      </c>
      <c r="I920" s="83" t="s">
        <v>3745</v>
      </c>
      <c r="J920" s="83" t="s">
        <v>12074</v>
      </c>
      <c r="K920" s="87"/>
      <c r="L920" s="87"/>
      <c r="M920" s="87"/>
      <c r="N920" s="92"/>
      <c r="O920" s="92"/>
      <c r="P920" s="87"/>
      <c r="Q920" s="87"/>
    </row>
    <row r="921" spans="1:17">
      <c r="A921" s="118" t="s">
        <v>3961</v>
      </c>
      <c r="B921" s="87" t="s">
        <v>3961</v>
      </c>
      <c r="C921" s="87" t="s">
        <v>35</v>
      </c>
      <c r="D921" s="84" t="s">
        <v>884</v>
      </c>
      <c r="E921" s="84" t="s">
        <v>884</v>
      </c>
      <c r="F921" s="85" t="s">
        <v>3962</v>
      </c>
      <c r="G921" s="85" t="s">
        <v>3963</v>
      </c>
      <c r="H921" s="85" t="s">
        <v>3964</v>
      </c>
      <c r="I921" s="83" t="s">
        <v>3965</v>
      </c>
      <c r="J921" s="83" t="s">
        <v>12074</v>
      </c>
      <c r="K921" s="87"/>
      <c r="L921" s="87"/>
      <c r="M921" s="87"/>
      <c r="N921" s="92"/>
      <c r="O921" s="92"/>
      <c r="P921" s="87"/>
      <c r="Q921" s="87"/>
    </row>
    <row r="922" spans="1:17">
      <c r="A922" s="118" t="s">
        <v>3966</v>
      </c>
      <c r="B922" s="87" t="s">
        <v>3966</v>
      </c>
      <c r="C922" s="87" t="s">
        <v>35</v>
      </c>
      <c r="D922" s="84" t="s">
        <v>884</v>
      </c>
      <c r="E922" s="84" t="s">
        <v>884</v>
      </c>
      <c r="F922" s="85" t="s">
        <v>3967</v>
      </c>
      <c r="G922" s="85" t="s">
        <v>3968</v>
      </c>
      <c r="H922" s="85" t="s">
        <v>3969</v>
      </c>
      <c r="I922" s="83" t="s">
        <v>3049</v>
      </c>
      <c r="J922" s="83" t="s">
        <v>12074</v>
      </c>
      <c r="K922" s="87"/>
      <c r="L922" s="87"/>
      <c r="M922" s="87"/>
      <c r="N922" s="92"/>
      <c r="O922" s="92"/>
      <c r="P922" s="87"/>
      <c r="Q922" s="87"/>
    </row>
    <row r="923" spans="1:17">
      <c r="A923" s="118" t="s">
        <v>3970</v>
      </c>
      <c r="B923" s="87" t="s">
        <v>3970</v>
      </c>
      <c r="C923" s="87" t="s">
        <v>35</v>
      </c>
      <c r="D923" s="84" t="s">
        <v>884</v>
      </c>
      <c r="E923" s="84" t="s">
        <v>884</v>
      </c>
      <c r="F923" s="85" t="s">
        <v>3971</v>
      </c>
      <c r="G923" s="85" t="s">
        <v>3972</v>
      </c>
      <c r="H923" s="85" t="s">
        <v>3973</v>
      </c>
      <c r="I923" s="83" t="s">
        <v>1742</v>
      </c>
      <c r="J923" s="83" t="s">
        <v>12074</v>
      </c>
      <c r="K923" s="87"/>
      <c r="L923" s="87"/>
      <c r="M923" s="87"/>
      <c r="N923" s="92"/>
      <c r="O923" s="92"/>
      <c r="P923" s="87"/>
      <c r="Q923" s="87"/>
    </row>
    <row r="924" spans="1:17">
      <c r="A924" s="84" t="s">
        <v>3974</v>
      </c>
      <c r="B924" s="87" t="s">
        <v>3974</v>
      </c>
      <c r="C924" s="87" t="s">
        <v>35</v>
      </c>
      <c r="D924" s="84" t="s">
        <v>884</v>
      </c>
      <c r="E924" s="84" t="s">
        <v>884</v>
      </c>
      <c r="F924" s="85" t="s">
        <v>3975</v>
      </c>
      <c r="G924" s="85" t="s">
        <v>3976</v>
      </c>
      <c r="H924" s="85" t="s">
        <v>3977</v>
      </c>
      <c r="I924" s="83" t="s">
        <v>2821</v>
      </c>
      <c r="J924" s="83" t="s">
        <v>12074</v>
      </c>
    </row>
    <row r="925" spans="1:17">
      <c r="A925" s="118" t="s">
        <v>3978</v>
      </c>
      <c r="B925" s="87" t="s">
        <v>3978</v>
      </c>
      <c r="C925" s="87" t="s">
        <v>35</v>
      </c>
      <c r="D925" s="84" t="s">
        <v>884</v>
      </c>
      <c r="E925" s="84" t="s">
        <v>884</v>
      </c>
      <c r="F925" s="85" t="s">
        <v>3979</v>
      </c>
      <c r="G925" s="85" t="s">
        <v>3980</v>
      </c>
      <c r="H925" s="85" t="s">
        <v>3981</v>
      </c>
      <c r="I925" s="83" t="s">
        <v>2659</v>
      </c>
      <c r="J925" s="83" t="s">
        <v>12074</v>
      </c>
      <c r="K925" s="87"/>
      <c r="L925" s="87"/>
      <c r="M925" s="87"/>
      <c r="N925" s="92"/>
      <c r="O925" s="92"/>
      <c r="P925" s="87"/>
      <c r="Q925" s="87"/>
    </row>
    <row r="926" spans="1:17">
      <c r="A926" s="118" t="s">
        <v>3982</v>
      </c>
      <c r="B926" s="87" t="s">
        <v>3982</v>
      </c>
      <c r="C926" s="87" t="s">
        <v>35</v>
      </c>
      <c r="D926" s="84" t="s">
        <v>884</v>
      </c>
      <c r="E926" s="84" t="s">
        <v>884</v>
      </c>
      <c r="F926" s="85" t="s">
        <v>3983</v>
      </c>
      <c r="G926" s="85" t="s">
        <v>3984</v>
      </c>
      <c r="H926" s="85" t="s">
        <v>3985</v>
      </c>
      <c r="I926" s="83" t="s">
        <v>2992</v>
      </c>
      <c r="J926" s="83" t="s">
        <v>12074</v>
      </c>
      <c r="K926" s="87"/>
      <c r="L926" s="87"/>
      <c r="M926" s="87"/>
      <c r="N926" s="92"/>
      <c r="O926" s="92"/>
      <c r="P926" s="87"/>
      <c r="Q926" s="87"/>
    </row>
    <row r="927" spans="1:17">
      <c r="A927" s="181" t="s">
        <v>3986</v>
      </c>
      <c r="B927" s="39" t="s">
        <v>3986</v>
      </c>
      <c r="C927" s="39" t="s">
        <v>35</v>
      </c>
      <c r="D927" s="4" t="s">
        <v>884</v>
      </c>
      <c r="E927" s="4" t="s">
        <v>884</v>
      </c>
      <c r="F927" s="27" t="s">
        <v>3987</v>
      </c>
      <c r="G927" s="27" t="s">
        <v>3988</v>
      </c>
      <c r="H927" s="27" t="s">
        <v>3989</v>
      </c>
      <c r="I927" s="326" t="s">
        <v>23</v>
      </c>
      <c r="J927" s="12" t="s">
        <v>12074</v>
      </c>
      <c r="K927" s="39"/>
      <c r="L927" s="39"/>
      <c r="M927" s="39"/>
      <c r="N927" s="154"/>
      <c r="O927" s="154"/>
      <c r="P927" s="39"/>
      <c r="Q927" s="39"/>
    </row>
    <row r="928" spans="1:17">
      <c r="A928" s="84" t="s">
        <v>3990</v>
      </c>
      <c r="B928" s="87" t="s">
        <v>3990</v>
      </c>
      <c r="C928" s="87" t="s">
        <v>35</v>
      </c>
      <c r="D928" s="84" t="s">
        <v>884</v>
      </c>
      <c r="E928" s="84" t="s">
        <v>884</v>
      </c>
      <c r="F928" s="85" t="s">
        <v>3991</v>
      </c>
      <c r="G928" s="85" t="s">
        <v>3992</v>
      </c>
      <c r="H928" s="85" t="s">
        <v>3993</v>
      </c>
      <c r="I928" s="83" t="s">
        <v>2969</v>
      </c>
      <c r="J928" s="83" t="s">
        <v>12074</v>
      </c>
      <c r="K928" s="87"/>
      <c r="L928" s="87"/>
      <c r="M928" s="87"/>
      <c r="N928" s="92"/>
      <c r="O928" s="92"/>
      <c r="P928" s="87"/>
      <c r="Q928" s="87"/>
    </row>
    <row r="929" spans="1:17">
      <c r="A929" s="219" t="s">
        <v>3994</v>
      </c>
      <c r="B929" s="237" t="s">
        <v>3994</v>
      </c>
      <c r="C929" s="237" t="s">
        <v>35</v>
      </c>
      <c r="D929" s="219" t="s">
        <v>884</v>
      </c>
      <c r="E929" s="219" t="s">
        <v>884</v>
      </c>
      <c r="F929" s="220" t="s">
        <v>3995</v>
      </c>
      <c r="G929" s="220" t="s">
        <v>3996</v>
      </c>
      <c r="H929" s="220" t="s">
        <v>3997</v>
      </c>
      <c r="I929" s="218" t="s">
        <v>23</v>
      </c>
      <c r="J929" s="218" t="s">
        <v>12091</v>
      </c>
      <c r="K929" s="237"/>
      <c r="L929" s="237"/>
      <c r="M929" s="237"/>
      <c r="N929" s="238"/>
      <c r="O929" s="238"/>
      <c r="P929" s="237"/>
      <c r="Q929" s="237"/>
    </row>
    <row r="930" spans="1:17">
      <c r="A930" s="84" t="s">
        <v>3998</v>
      </c>
      <c r="B930" s="87" t="s">
        <v>3998</v>
      </c>
      <c r="C930" s="87" t="s">
        <v>35</v>
      </c>
      <c r="D930" s="84" t="s">
        <v>884</v>
      </c>
      <c r="E930" s="84" t="s">
        <v>884</v>
      </c>
      <c r="F930" s="85" t="s">
        <v>3999</v>
      </c>
      <c r="G930" s="85" t="s">
        <v>4000</v>
      </c>
      <c r="H930" s="85" t="s">
        <v>4001</v>
      </c>
      <c r="I930" s="83" t="s">
        <v>4002</v>
      </c>
      <c r="J930" s="83" t="s">
        <v>12074</v>
      </c>
      <c r="K930" s="87"/>
      <c r="L930" s="87"/>
      <c r="M930" s="87"/>
      <c r="N930" s="92"/>
      <c r="O930" s="92"/>
      <c r="P930" s="87"/>
      <c r="Q930" s="87"/>
    </row>
    <row r="931" spans="1:17" ht="16.5" customHeight="1">
      <c r="A931" s="118" t="s">
        <v>4003</v>
      </c>
      <c r="B931" s="87" t="s">
        <v>4003</v>
      </c>
      <c r="C931" s="87" t="s">
        <v>35</v>
      </c>
      <c r="D931" s="84" t="s">
        <v>884</v>
      </c>
      <c r="E931" s="84" t="s">
        <v>884</v>
      </c>
      <c r="F931" s="85" t="s">
        <v>4004</v>
      </c>
      <c r="G931" s="85" t="s">
        <v>4005</v>
      </c>
      <c r="H931" s="85" t="s">
        <v>4006</v>
      </c>
      <c r="I931" s="83" t="s">
        <v>851</v>
      </c>
      <c r="J931" s="83" t="s">
        <v>12074</v>
      </c>
      <c r="K931" s="87"/>
      <c r="L931" s="87"/>
      <c r="M931" s="87"/>
      <c r="N931" s="92"/>
      <c r="O931" s="92"/>
      <c r="P931" s="87"/>
      <c r="Q931" s="87"/>
    </row>
    <row r="932" spans="1:17">
      <c r="A932" s="118" t="s">
        <v>4007</v>
      </c>
      <c r="B932" s="87" t="s">
        <v>4007</v>
      </c>
      <c r="C932" s="87" t="s">
        <v>35</v>
      </c>
      <c r="D932" s="84" t="s">
        <v>884</v>
      </c>
      <c r="E932" s="84" t="s">
        <v>884</v>
      </c>
      <c r="F932" s="85" t="s">
        <v>4008</v>
      </c>
      <c r="G932" s="85" t="s">
        <v>4009</v>
      </c>
      <c r="H932" s="85" t="s">
        <v>4010</v>
      </c>
      <c r="I932" s="97" t="s">
        <v>2930</v>
      </c>
      <c r="J932" s="83" t="s">
        <v>12080</v>
      </c>
      <c r="K932" s="87"/>
      <c r="L932" s="87"/>
      <c r="M932" s="87"/>
      <c r="N932" s="92"/>
      <c r="O932" s="92"/>
      <c r="P932" s="87"/>
      <c r="Q932" s="87"/>
    </row>
    <row r="933" spans="1:17">
      <c r="A933" s="118" t="s">
        <v>4011</v>
      </c>
      <c r="B933" s="87" t="s">
        <v>4011</v>
      </c>
      <c r="C933" s="87" t="s">
        <v>35</v>
      </c>
      <c r="D933" s="84" t="s">
        <v>884</v>
      </c>
      <c r="E933" s="84" t="s">
        <v>884</v>
      </c>
      <c r="F933" s="85" t="s">
        <v>4012</v>
      </c>
      <c r="G933" s="85" t="s">
        <v>4013</v>
      </c>
      <c r="H933" s="85" t="s">
        <v>4014</v>
      </c>
      <c r="I933" s="83" t="s">
        <v>1689</v>
      </c>
      <c r="J933" s="83" t="s">
        <v>12074</v>
      </c>
      <c r="K933" s="87"/>
      <c r="L933" s="87"/>
      <c r="M933" s="87"/>
      <c r="N933" s="92"/>
      <c r="O933" s="92"/>
      <c r="P933" s="87"/>
      <c r="Q933" s="87"/>
    </row>
    <row r="934" spans="1:17">
      <c r="A934" s="265" t="s">
        <v>4015</v>
      </c>
      <c r="B934" s="39" t="s">
        <v>4015</v>
      </c>
      <c r="C934" s="39" t="s">
        <v>35</v>
      </c>
      <c r="D934" s="4" t="s">
        <v>884</v>
      </c>
      <c r="E934" s="4" t="s">
        <v>884</v>
      </c>
      <c r="F934" s="27" t="s">
        <v>4016</v>
      </c>
      <c r="G934" s="27" t="s">
        <v>4017</v>
      </c>
      <c r="H934" s="27" t="s">
        <v>4018</v>
      </c>
      <c r="I934" s="12" t="s">
        <v>23</v>
      </c>
      <c r="J934" s="12" t="s">
        <v>12074</v>
      </c>
      <c r="K934" s="39"/>
      <c r="L934" s="39"/>
      <c r="M934" s="39"/>
      <c r="N934" s="154"/>
      <c r="O934" s="154"/>
      <c r="P934" s="39"/>
      <c r="Q934" s="39"/>
    </row>
    <row r="935" spans="1:17">
      <c r="A935" s="118" t="s">
        <v>4019</v>
      </c>
      <c r="B935" s="87" t="s">
        <v>4019</v>
      </c>
      <c r="C935" s="87" t="s">
        <v>35</v>
      </c>
      <c r="D935" s="84" t="s">
        <v>884</v>
      </c>
      <c r="E935" s="84" t="s">
        <v>884</v>
      </c>
      <c r="F935" s="85" t="s">
        <v>4020</v>
      </c>
      <c r="G935" s="85" t="s">
        <v>4021</v>
      </c>
      <c r="H935" s="85" t="s">
        <v>4022</v>
      </c>
      <c r="I935" s="83" t="s">
        <v>4023</v>
      </c>
      <c r="J935" s="83" t="s">
        <v>12091</v>
      </c>
      <c r="K935" s="87"/>
      <c r="L935" s="87"/>
      <c r="M935" s="87"/>
      <c r="N935" s="92"/>
      <c r="O935" s="92"/>
      <c r="P935" s="87"/>
      <c r="Q935" s="87"/>
    </row>
    <row r="936" spans="1:17">
      <c r="A936" s="3" t="s">
        <v>4024</v>
      </c>
      <c r="B936" s="41" t="s">
        <v>4024</v>
      </c>
      <c r="C936" s="41" t="s">
        <v>35</v>
      </c>
      <c r="D936" s="3" t="s">
        <v>884</v>
      </c>
      <c r="E936" s="3" t="s">
        <v>884</v>
      </c>
      <c r="F936" s="25" t="s">
        <v>992</v>
      </c>
      <c r="G936" s="25" t="s">
        <v>4025</v>
      </c>
      <c r="H936" s="25" t="s">
        <v>4026</v>
      </c>
      <c r="I936" s="11" t="s">
        <v>23</v>
      </c>
      <c r="J936" s="11" t="s">
        <v>12074</v>
      </c>
    </row>
    <row r="937" spans="1:17">
      <c r="A937" s="118" t="s">
        <v>4027</v>
      </c>
      <c r="B937" s="87" t="s">
        <v>4027</v>
      </c>
      <c r="C937" s="87" t="s">
        <v>35</v>
      </c>
      <c r="D937" s="84" t="s">
        <v>884</v>
      </c>
      <c r="E937" s="84" t="s">
        <v>884</v>
      </c>
      <c r="F937" s="85" t="s">
        <v>4028</v>
      </c>
      <c r="G937" s="85" t="s">
        <v>4029</v>
      </c>
      <c r="H937" s="85" t="s">
        <v>4030</v>
      </c>
      <c r="I937" s="83" t="s">
        <v>2698</v>
      </c>
      <c r="J937" s="83" t="s">
        <v>12074</v>
      </c>
      <c r="K937" s="87"/>
      <c r="L937" s="87"/>
      <c r="M937" s="87"/>
      <c r="N937" s="92"/>
      <c r="O937" s="92"/>
      <c r="P937" s="87"/>
      <c r="Q937" s="87"/>
    </row>
    <row r="938" spans="1:17">
      <c r="A938" s="118" t="s">
        <v>4031</v>
      </c>
      <c r="B938" s="87" t="s">
        <v>4031</v>
      </c>
      <c r="C938" s="87" t="s">
        <v>35</v>
      </c>
      <c r="D938" s="84" t="s">
        <v>884</v>
      </c>
      <c r="E938" s="84" t="s">
        <v>884</v>
      </c>
      <c r="F938" s="85" t="s">
        <v>4032</v>
      </c>
      <c r="G938" s="85" t="s">
        <v>4033</v>
      </c>
      <c r="H938" s="85" t="s">
        <v>4034</v>
      </c>
      <c r="I938" s="83" t="s">
        <v>4035</v>
      </c>
      <c r="J938" s="83" t="s">
        <v>12074</v>
      </c>
      <c r="K938" s="87"/>
      <c r="L938" s="87"/>
      <c r="M938" s="87"/>
      <c r="N938" s="92"/>
      <c r="O938" s="92"/>
      <c r="P938" s="87"/>
      <c r="Q938" s="87"/>
    </row>
    <row r="939" spans="1:17">
      <c r="A939" s="118" t="s">
        <v>4036</v>
      </c>
      <c r="B939" s="87" t="s">
        <v>4036</v>
      </c>
      <c r="C939" s="87" t="s">
        <v>35</v>
      </c>
      <c r="D939" s="84" t="s">
        <v>884</v>
      </c>
      <c r="E939" s="84" t="s">
        <v>884</v>
      </c>
      <c r="F939" s="85" t="s">
        <v>4037</v>
      </c>
      <c r="G939" s="85" t="s">
        <v>4038</v>
      </c>
      <c r="H939" s="85" t="s">
        <v>4039</v>
      </c>
      <c r="I939" s="83" t="s">
        <v>4040</v>
      </c>
      <c r="J939" s="83" t="s">
        <v>12074</v>
      </c>
      <c r="K939" s="83"/>
      <c r="L939" s="87"/>
      <c r="M939" s="87"/>
      <c r="N939" s="92"/>
      <c r="O939" s="92"/>
      <c r="P939" s="87"/>
      <c r="Q939" s="87"/>
    </row>
    <row r="940" spans="1:17">
      <c r="A940" s="84" t="s">
        <v>4041</v>
      </c>
      <c r="B940" s="87" t="s">
        <v>4041</v>
      </c>
      <c r="C940" s="87" t="s">
        <v>35</v>
      </c>
      <c r="D940" s="84" t="s">
        <v>884</v>
      </c>
      <c r="E940" s="84" t="s">
        <v>884</v>
      </c>
      <c r="F940" s="85" t="s">
        <v>4042</v>
      </c>
      <c r="G940" s="85" t="s">
        <v>4043</v>
      </c>
      <c r="H940" s="85" t="s">
        <v>4044</v>
      </c>
      <c r="I940" s="83" t="s">
        <v>4045</v>
      </c>
      <c r="J940" s="83" t="s">
        <v>12074</v>
      </c>
      <c r="K940" s="87"/>
      <c r="L940" s="87"/>
      <c r="M940" s="87"/>
      <c r="N940" s="92"/>
      <c r="O940" s="92"/>
      <c r="P940" s="87"/>
      <c r="Q940" s="87"/>
    </row>
    <row r="941" spans="1:17">
      <c r="A941" s="118" t="s">
        <v>4046</v>
      </c>
      <c r="B941" s="87" t="s">
        <v>4046</v>
      </c>
      <c r="C941" s="87" t="s">
        <v>35</v>
      </c>
      <c r="D941" s="84" t="s">
        <v>884</v>
      </c>
      <c r="E941" s="84" t="s">
        <v>884</v>
      </c>
      <c r="F941" s="85" t="s">
        <v>4047</v>
      </c>
      <c r="G941" s="85" t="s">
        <v>4048</v>
      </c>
      <c r="H941" s="85" t="s">
        <v>4049</v>
      </c>
      <c r="I941" s="83" t="s">
        <v>1541</v>
      </c>
      <c r="J941" s="83" t="s">
        <v>12074</v>
      </c>
      <c r="K941" s="39"/>
      <c r="L941" s="39"/>
      <c r="M941" s="39"/>
      <c r="N941" s="154"/>
      <c r="O941" s="154"/>
      <c r="P941" s="39"/>
      <c r="Q941" s="39"/>
    </row>
    <row r="942" spans="1:17">
      <c r="A942" s="118" t="s">
        <v>4050</v>
      </c>
      <c r="B942" s="87" t="s">
        <v>4050</v>
      </c>
      <c r="C942" s="87" t="s">
        <v>35</v>
      </c>
      <c r="D942" s="84" t="s">
        <v>884</v>
      </c>
      <c r="E942" s="84" t="s">
        <v>884</v>
      </c>
      <c r="F942" s="85" t="s">
        <v>4051</v>
      </c>
      <c r="G942" s="85" t="s">
        <v>4052</v>
      </c>
      <c r="H942" s="85" t="s">
        <v>4053</v>
      </c>
      <c r="I942" s="83" t="s">
        <v>4054</v>
      </c>
      <c r="J942" s="83" t="s">
        <v>802</v>
      </c>
      <c r="K942" s="87"/>
      <c r="L942" s="87"/>
      <c r="M942" s="87"/>
      <c r="N942" s="92"/>
      <c r="O942" s="92"/>
      <c r="P942" s="87"/>
      <c r="Q942" s="87"/>
    </row>
    <row r="943" spans="1:17">
      <c r="A943" s="84" t="s">
        <v>4055</v>
      </c>
      <c r="B943" s="87" t="s">
        <v>4055</v>
      </c>
      <c r="C943" s="87" t="s">
        <v>35</v>
      </c>
      <c r="D943" s="84" t="s">
        <v>884</v>
      </c>
      <c r="E943" s="84" t="s">
        <v>884</v>
      </c>
      <c r="F943" s="85" t="s">
        <v>4056</v>
      </c>
      <c r="G943" s="85" t="s">
        <v>4057</v>
      </c>
      <c r="H943" s="85" t="s">
        <v>4058</v>
      </c>
      <c r="I943" s="284" t="s">
        <v>3379</v>
      </c>
      <c r="J943" s="83" t="s">
        <v>12091</v>
      </c>
      <c r="K943" s="87"/>
      <c r="L943" s="87"/>
      <c r="M943" s="87"/>
      <c r="N943" s="92"/>
      <c r="O943" s="92"/>
      <c r="P943" s="87"/>
      <c r="Q943" s="87"/>
    </row>
    <row r="944" spans="1:17">
      <c r="A944" s="84" t="s">
        <v>4059</v>
      </c>
      <c r="B944" s="87" t="s">
        <v>4059</v>
      </c>
      <c r="C944" s="87" t="s">
        <v>35</v>
      </c>
      <c r="D944" s="84" t="s">
        <v>884</v>
      </c>
      <c r="E944" s="84" t="s">
        <v>884</v>
      </c>
      <c r="F944" s="85" t="s">
        <v>4060</v>
      </c>
      <c r="G944" s="85" t="s">
        <v>4061</v>
      </c>
      <c r="H944" s="85" t="s">
        <v>4062</v>
      </c>
      <c r="I944" s="83" t="s">
        <v>4035</v>
      </c>
      <c r="J944" s="83" t="s">
        <v>12074</v>
      </c>
      <c r="K944" s="87"/>
      <c r="L944" s="87"/>
      <c r="M944" s="87"/>
      <c r="N944" s="92"/>
      <c r="O944" s="92"/>
      <c r="P944" s="87"/>
      <c r="Q944" s="87"/>
    </row>
    <row r="945" spans="1:17">
      <c r="A945" s="118" t="s">
        <v>4063</v>
      </c>
      <c r="B945" s="87" t="s">
        <v>4063</v>
      </c>
      <c r="C945" s="87" t="s">
        <v>35</v>
      </c>
      <c r="D945" s="84" t="s">
        <v>884</v>
      </c>
      <c r="E945" s="84" t="s">
        <v>884</v>
      </c>
      <c r="F945" s="85" t="s">
        <v>4064</v>
      </c>
      <c r="G945" s="85" t="s">
        <v>4065</v>
      </c>
      <c r="H945" s="85" t="s">
        <v>4066</v>
      </c>
      <c r="I945" s="83" t="s">
        <v>3084</v>
      </c>
      <c r="J945" s="83" t="s">
        <v>12074</v>
      </c>
      <c r="K945" s="87"/>
      <c r="L945" s="87"/>
      <c r="M945" s="87"/>
      <c r="N945" s="92"/>
      <c r="O945" s="92"/>
      <c r="P945" s="87"/>
      <c r="Q945" s="87"/>
    </row>
    <row r="946" spans="1:17">
      <c r="A946" s="84" t="s">
        <v>4067</v>
      </c>
      <c r="B946" s="87" t="s">
        <v>4067</v>
      </c>
      <c r="C946" s="87" t="s">
        <v>35</v>
      </c>
      <c r="D946" s="84" t="s">
        <v>884</v>
      </c>
      <c r="E946" s="84" t="s">
        <v>884</v>
      </c>
      <c r="F946" s="85" t="s">
        <v>4068</v>
      </c>
      <c r="G946" s="85" t="s">
        <v>4069</v>
      </c>
      <c r="H946" s="85" t="s">
        <v>4070</v>
      </c>
      <c r="I946" s="83" t="s">
        <v>1651</v>
      </c>
      <c r="J946" s="83" t="s">
        <v>12074</v>
      </c>
      <c r="K946" s="87"/>
      <c r="L946" s="87"/>
      <c r="M946" s="87"/>
      <c r="N946" s="92"/>
      <c r="O946" s="92"/>
      <c r="P946" s="87"/>
      <c r="Q946" s="87"/>
    </row>
    <row r="947" spans="1:17">
      <c r="A947" s="181" t="s">
        <v>4071</v>
      </c>
      <c r="B947" s="39" t="s">
        <v>4071</v>
      </c>
      <c r="C947" s="39" t="s">
        <v>35</v>
      </c>
      <c r="D947" s="4" t="s">
        <v>884</v>
      </c>
      <c r="E947" s="4" t="s">
        <v>884</v>
      </c>
      <c r="F947" s="27" t="s">
        <v>4072</v>
      </c>
      <c r="G947" s="27" t="s">
        <v>4073</v>
      </c>
      <c r="H947" s="27" t="s">
        <v>4074</v>
      </c>
      <c r="I947" s="12" t="s">
        <v>23</v>
      </c>
      <c r="J947" s="12" t="s">
        <v>12074</v>
      </c>
      <c r="K947" s="39"/>
      <c r="L947" s="39"/>
      <c r="M947" s="39"/>
      <c r="N947" s="154"/>
      <c r="O947" s="154"/>
      <c r="P947" s="39"/>
      <c r="Q947" s="39"/>
    </row>
    <row r="948" spans="1:17">
      <c r="A948" s="181" t="s">
        <v>4075</v>
      </c>
      <c r="B948" s="39" t="s">
        <v>4075</v>
      </c>
      <c r="C948" s="39" t="s">
        <v>35</v>
      </c>
      <c r="D948" s="4" t="s">
        <v>884</v>
      </c>
      <c r="E948" s="4" t="s">
        <v>884</v>
      </c>
      <c r="F948" s="27" t="s">
        <v>4076</v>
      </c>
      <c r="G948" s="27" t="s">
        <v>4077</v>
      </c>
      <c r="H948" s="27" t="s">
        <v>4078</v>
      </c>
      <c r="I948" s="12" t="s">
        <v>23</v>
      </c>
      <c r="J948" s="12" t="s">
        <v>12074</v>
      </c>
      <c r="K948" s="39"/>
      <c r="L948" s="39"/>
      <c r="M948" s="39"/>
      <c r="N948" s="154"/>
      <c r="O948" s="154"/>
      <c r="P948" s="39"/>
      <c r="Q948" s="39"/>
    </row>
    <row r="949" spans="1:17">
      <c r="A949" s="219" t="s">
        <v>4079</v>
      </c>
      <c r="B949" s="237" t="s">
        <v>4079</v>
      </c>
      <c r="C949" s="237" t="s">
        <v>35</v>
      </c>
      <c r="D949" s="219" t="s">
        <v>884</v>
      </c>
      <c r="E949" s="219" t="s">
        <v>884</v>
      </c>
      <c r="F949" s="220" t="s">
        <v>4080</v>
      </c>
      <c r="G949" s="220" t="s">
        <v>4081</v>
      </c>
      <c r="H949" s="220" t="s">
        <v>4082</v>
      </c>
      <c r="I949" s="218" t="s">
        <v>929</v>
      </c>
      <c r="J949" s="218" t="s">
        <v>12091</v>
      </c>
      <c r="K949" s="237"/>
      <c r="L949" s="237"/>
      <c r="M949" s="237"/>
      <c r="N949" s="238"/>
      <c r="O949" s="238"/>
      <c r="P949" s="237"/>
      <c r="Q949" s="237"/>
    </row>
    <row r="950" spans="1:17">
      <c r="A950" s="118" t="s">
        <v>4083</v>
      </c>
      <c r="B950" s="87" t="s">
        <v>4083</v>
      </c>
      <c r="C950" s="87" t="s">
        <v>35</v>
      </c>
      <c r="D950" s="84" t="s">
        <v>884</v>
      </c>
      <c r="E950" s="84" t="s">
        <v>884</v>
      </c>
      <c r="F950" s="85" t="s">
        <v>4084</v>
      </c>
      <c r="G950" s="85" t="s">
        <v>4085</v>
      </c>
      <c r="H950" s="85" t="s">
        <v>4086</v>
      </c>
      <c r="I950" s="83" t="s">
        <v>2753</v>
      </c>
      <c r="J950" s="83" t="s">
        <v>12074</v>
      </c>
      <c r="K950" s="87" t="s">
        <v>12074</v>
      </c>
      <c r="L950" s="87"/>
      <c r="M950" s="87"/>
      <c r="N950" s="92"/>
      <c r="O950" s="92"/>
      <c r="P950" s="87"/>
      <c r="Q950" s="87"/>
    </row>
    <row r="951" spans="1:17">
      <c r="A951" s="118" t="s">
        <v>4087</v>
      </c>
      <c r="B951" s="87" t="s">
        <v>4087</v>
      </c>
      <c r="C951" s="87" t="s">
        <v>35</v>
      </c>
      <c r="D951" s="84" t="s">
        <v>884</v>
      </c>
      <c r="E951" s="84" t="s">
        <v>884</v>
      </c>
      <c r="F951" s="85" t="s">
        <v>4088</v>
      </c>
      <c r="G951" s="85" t="s">
        <v>4089</v>
      </c>
      <c r="H951" s="85" t="s">
        <v>4090</v>
      </c>
      <c r="I951" s="83" t="s">
        <v>3435</v>
      </c>
      <c r="J951" s="83" t="s">
        <v>12074</v>
      </c>
      <c r="K951" s="87"/>
      <c r="L951" s="87"/>
      <c r="M951" s="87"/>
      <c r="N951" s="92"/>
      <c r="O951" s="92"/>
      <c r="P951" s="87"/>
      <c r="Q951" s="87"/>
    </row>
    <row r="952" spans="1:17">
      <c r="A952" s="118" t="s">
        <v>4091</v>
      </c>
      <c r="B952" s="87" t="s">
        <v>4091</v>
      </c>
      <c r="C952" s="87" t="s">
        <v>35</v>
      </c>
      <c r="D952" s="84" t="s">
        <v>884</v>
      </c>
      <c r="E952" s="84" t="s">
        <v>884</v>
      </c>
      <c r="F952" s="85" t="s">
        <v>4092</v>
      </c>
      <c r="G952" s="85" t="s">
        <v>4093</v>
      </c>
      <c r="H952" s="214"/>
      <c r="I952" s="83" t="s">
        <v>2936</v>
      </c>
      <c r="J952" s="83" t="s">
        <v>12074</v>
      </c>
      <c r="K952" s="87"/>
      <c r="L952" s="87"/>
      <c r="M952" s="87"/>
      <c r="N952" s="92"/>
      <c r="O952" s="92"/>
      <c r="P952" s="87"/>
      <c r="Q952" s="87"/>
    </row>
    <row r="953" spans="1:17">
      <c r="A953" s="84" t="s">
        <v>4094</v>
      </c>
      <c r="B953" s="87" t="s">
        <v>4094</v>
      </c>
      <c r="C953" s="87" t="s">
        <v>35</v>
      </c>
      <c r="D953" s="84" t="s">
        <v>884</v>
      </c>
      <c r="E953" s="84" t="s">
        <v>884</v>
      </c>
      <c r="F953" s="85" t="s">
        <v>4095</v>
      </c>
      <c r="G953" s="85" t="s">
        <v>4096</v>
      </c>
      <c r="H953" s="222"/>
      <c r="I953" s="83" t="s">
        <v>1869</v>
      </c>
      <c r="J953" s="83" t="s">
        <v>12074</v>
      </c>
      <c r="K953" s="87"/>
      <c r="L953" s="87"/>
      <c r="M953" s="87"/>
      <c r="N953" s="92"/>
      <c r="O953" s="92"/>
      <c r="P953" s="87"/>
      <c r="Q953" s="87"/>
    </row>
    <row r="954" spans="1:17">
      <c r="A954" s="84" t="s">
        <v>4097</v>
      </c>
      <c r="B954" s="87" t="s">
        <v>4097</v>
      </c>
      <c r="C954" s="87" t="s">
        <v>35</v>
      </c>
      <c r="D954" s="84" t="s">
        <v>884</v>
      </c>
      <c r="E954" s="84" t="s">
        <v>884</v>
      </c>
      <c r="F954" s="85" t="s">
        <v>4098</v>
      </c>
      <c r="G954" s="85" t="s">
        <v>4099</v>
      </c>
      <c r="H954" s="138" t="s">
        <v>4100</v>
      </c>
      <c r="I954" s="83" t="s">
        <v>2803</v>
      </c>
      <c r="J954" s="83" t="s">
        <v>12074</v>
      </c>
      <c r="K954" s="87"/>
      <c r="L954" s="87"/>
      <c r="M954" s="87"/>
      <c r="N954" s="92"/>
      <c r="O954" s="92"/>
      <c r="P954" s="87"/>
      <c r="Q954" s="87"/>
    </row>
    <row r="955" spans="1:17">
      <c r="A955" s="118" t="s">
        <v>4101</v>
      </c>
      <c r="B955" s="87" t="s">
        <v>4101</v>
      </c>
      <c r="C955" s="87" t="s">
        <v>35</v>
      </c>
      <c r="D955" s="84" t="s">
        <v>884</v>
      </c>
      <c r="E955" s="84" t="s">
        <v>884</v>
      </c>
      <c r="F955" s="85" t="s">
        <v>4102</v>
      </c>
      <c r="G955" s="85" t="s">
        <v>4103</v>
      </c>
      <c r="H955" s="85" t="s">
        <v>4104</v>
      </c>
      <c r="I955" s="83" t="s">
        <v>3038</v>
      </c>
      <c r="J955" s="83" t="s">
        <v>12074</v>
      </c>
      <c r="K955" s="87"/>
      <c r="L955" s="87"/>
      <c r="M955" s="87"/>
      <c r="N955" s="92"/>
      <c r="O955" s="92"/>
      <c r="P955" s="87"/>
      <c r="Q955" s="87"/>
    </row>
    <row r="956" spans="1:17">
      <c r="A956" s="118" t="s">
        <v>4105</v>
      </c>
      <c r="B956" s="87" t="s">
        <v>4105</v>
      </c>
      <c r="C956" s="87" t="s">
        <v>35</v>
      </c>
      <c r="D956" s="84" t="s">
        <v>884</v>
      </c>
      <c r="E956" s="84" t="s">
        <v>884</v>
      </c>
      <c r="F956" s="85" t="s">
        <v>4106</v>
      </c>
      <c r="G956" s="85" t="s">
        <v>4107</v>
      </c>
      <c r="H956" s="85" t="s">
        <v>4108</v>
      </c>
      <c r="I956" s="284" t="s">
        <v>23</v>
      </c>
      <c r="J956" s="83" t="s">
        <v>12074</v>
      </c>
      <c r="K956" s="87"/>
      <c r="L956" s="87"/>
      <c r="M956" s="87"/>
      <c r="N956" s="92"/>
      <c r="O956" s="92"/>
      <c r="P956" s="87"/>
      <c r="Q956" s="87"/>
    </row>
    <row r="957" spans="1:17">
      <c r="A957" s="118" t="s">
        <v>4109</v>
      </c>
      <c r="B957" s="87" t="s">
        <v>4109</v>
      </c>
      <c r="C957" s="87" t="s">
        <v>35</v>
      </c>
      <c r="D957" s="84" t="s">
        <v>884</v>
      </c>
      <c r="E957" s="84" t="s">
        <v>884</v>
      </c>
      <c r="F957" s="85" t="s">
        <v>4110</v>
      </c>
      <c r="G957" s="85" t="s">
        <v>4111</v>
      </c>
      <c r="H957" s="85" t="s">
        <v>4112</v>
      </c>
      <c r="I957" s="83" t="s">
        <v>2952</v>
      </c>
      <c r="J957" s="83" t="s">
        <v>12080</v>
      </c>
      <c r="K957" s="87"/>
      <c r="L957" s="87"/>
      <c r="M957" s="87"/>
      <c r="N957" s="92"/>
      <c r="O957" s="92"/>
      <c r="P957" s="87"/>
      <c r="Q957" s="87"/>
    </row>
    <row r="958" spans="1:17">
      <c r="A958" s="4" t="s">
        <v>4113</v>
      </c>
      <c r="B958" s="39" t="s">
        <v>4113</v>
      </c>
      <c r="C958" s="39" t="s">
        <v>35</v>
      </c>
      <c r="D958" s="4" t="s">
        <v>884</v>
      </c>
      <c r="E958" s="4" t="s">
        <v>884</v>
      </c>
      <c r="F958" s="27" t="s">
        <v>4114</v>
      </c>
      <c r="G958" s="27" t="s">
        <v>4115</v>
      </c>
      <c r="H958" s="27" t="s">
        <v>4116</v>
      </c>
      <c r="I958" s="326" t="s">
        <v>23</v>
      </c>
      <c r="J958" s="12" t="s">
        <v>12074</v>
      </c>
      <c r="K958" s="39"/>
      <c r="L958" s="39"/>
      <c r="M958" s="39"/>
      <c r="N958" s="154"/>
      <c r="O958" s="154"/>
      <c r="P958" s="39"/>
      <c r="Q958" s="39"/>
    </row>
    <row r="959" spans="1:17">
      <c r="A959" s="118" t="s">
        <v>4117</v>
      </c>
      <c r="B959" s="87" t="s">
        <v>4117</v>
      </c>
      <c r="C959" s="87" t="s">
        <v>35</v>
      </c>
      <c r="D959" s="84" t="s">
        <v>884</v>
      </c>
      <c r="E959" s="84" t="s">
        <v>884</v>
      </c>
      <c r="F959" s="85" t="s">
        <v>4118</v>
      </c>
      <c r="G959" s="85" t="s">
        <v>4119</v>
      </c>
      <c r="H959" s="85" t="s">
        <v>4120</v>
      </c>
      <c r="I959" s="83" t="s">
        <v>2958</v>
      </c>
      <c r="J959" s="83" t="s">
        <v>12074</v>
      </c>
      <c r="K959" s="87"/>
      <c r="L959" s="87"/>
      <c r="M959" s="87"/>
      <c r="N959" s="92"/>
      <c r="O959" s="92"/>
      <c r="P959" s="87"/>
      <c r="Q959" s="87"/>
    </row>
    <row r="960" spans="1:17">
      <c r="A960" s="4" t="s">
        <v>4121</v>
      </c>
      <c r="B960" s="39" t="s">
        <v>4121</v>
      </c>
      <c r="C960" s="39" t="s">
        <v>35</v>
      </c>
      <c r="D960" s="4" t="s">
        <v>884</v>
      </c>
      <c r="E960" s="4" t="s">
        <v>884</v>
      </c>
      <c r="F960" s="27" t="s">
        <v>4122</v>
      </c>
      <c r="G960" s="27" t="s">
        <v>4123</v>
      </c>
      <c r="H960" s="27" t="s">
        <v>4124</v>
      </c>
      <c r="I960" s="12" t="s">
        <v>23</v>
      </c>
      <c r="J960" s="12" t="s">
        <v>12074</v>
      </c>
      <c r="K960" s="39"/>
      <c r="L960" s="39"/>
      <c r="M960" s="39"/>
      <c r="N960" s="154"/>
      <c r="O960" s="154"/>
      <c r="P960" s="39"/>
      <c r="Q960" s="39"/>
    </row>
    <row r="961" spans="1:17">
      <c r="A961" s="118" t="s">
        <v>4125</v>
      </c>
      <c r="B961" s="87" t="s">
        <v>4125</v>
      </c>
      <c r="C961" s="87" t="s">
        <v>35</v>
      </c>
      <c r="D961" s="84" t="s">
        <v>884</v>
      </c>
      <c r="E961" s="84" t="s">
        <v>884</v>
      </c>
      <c r="F961" s="283" t="s">
        <v>4126</v>
      </c>
      <c r="G961" s="85" t="s">
        <v>4127</v>
      </c>
      <c r="H961" s="85" t="s">
        <v>4128</v>
      </c>
      <c r="I961" s="216" t="s">
        <v>2633</v>
      </c>
      <c r="J961" s="83" t="s">
        <v>12074</v>
      </c>
      <c r="K961" s="87"/>
      <c r="L961" s="87"/>
      <c r="M961" s="87"/>
      <c r="N961" s="92"/>
      <c r="O961" s="92"/>
      <c r="P961" s="87"/>
      <c r="Q961" s="87"/>
    </row>
    <row r="962" spans="1:17">
      <c r="A962" s="118" t="s">
        <v>4129</v>
      </c>
      <c r="B962" s="87" t="s">
        <v>4129</v>
      </c>
      <c r="C962" s="87" t="s">
        <v>35</v>
      </c>
      <c r="D962" s="84" t="s">
        <v>884</v>
      </c>
      <c r="E962" s="84" t="s">
        <v>884</v>
      </c>
      <c r="F962" s="138" t="s">
        <v>4130</v>
      </c>
      <c r="G962" s="85" t="s">
        <v>4131</v>
      </c>
      <c r="H962" s="86" t="s">
        <v>4132</v>
      </c>
      <c r="I962" s="208" t="s">
        <v>1614</v>
      </c>
      <c r="J962" s="88" t="s">
        <v>12107</v>
      </c>
      <c r="K962" s="87"/>
      <c r="L962" s="87"/>
      <c r="M962" s="87"/>
      <c r="N962" s="92"/>
      <c r="O962" s="92"/>
      <c r="P962" s="87"/>
      <c r="Q962" s="87"/>
    </row>
    <row r="963" spans="1:17">
      <c r="A963" s="84" t="s">
        <v>4133</v>
      </c>
      <c r="B963" s="87" t="s">
        <v>4133</v>
      </c>
      <c r="C963" s="87" t="s">
        <v>35</v>
      </c>
      <c r="D963" s="84" t="s">
        <v>884</v>
      </c>
      <c r="E963" s="84" t="s">
        <v>884</v>
      </c>
      <c r="F963" s="85" t="s">
        <v>4134</v>
      </c>
      <c r="G963" s="85" t="s">
        <v>4135</v>
      </c>
      <c r="H963" s="85" t="s">
        <v>4136</v>
      </c>
      <c r="I963" s="102" t="s">
        <v>2601</v>
      </c>
      <c r="J963" s="83" t="s">
        <v>12074</v>
      </c>
      <c r="K963" s="87"/>
      <c r="L963" s="87"/>
      <c r="M963" s="87"/>
      <c r="N963" s="92"/>
      <c r="O963" s="92"/>
      <c r="P963" s="87"/>
      <c r="Q963" s="87"/>
    </row>
    <row r="964" spans="1:17">
      <c r="A964" s="118" t="s">
        <v>4137</v>
      </c>
      <c r="B964" s="87" t="s">
        <v>4137</v>
      </c>
      <c r="C964" s="87" t="s">
        <v>35</v>
      </c>
      <c r="D964" s="84" t="s">
        <v>884</v>
      </c>
      <c r="E964" s="84" t="s">
        <v>884</v>
      </c>
      <c r="F964" s="85" t="s">
        <v>4138</v>
      </c>
      <c r="G964" s="85" t="s">
        <v>4139</v>
      </c>
      <c r="H964" s="85" t="s">
        <v>4140</v>
      </c>
      <c r="I964" s="83" t="s">
        <v>671</v>
      </c>
      <c r="J964" s="83" t="s">
        <v>12080</v>
      </c>
      <c r="K964" s="87"/>
      <c r="L964" s="87"/>
      <c r="M964" s="87"/>
      <c r="N964" s="92"/>
      <c r="O964" s="92"/>
      <c r="P964" s="87"/>
      <c r="Q964" s="87"/>
    </row>
    <row r="965" spans="1:17">
      <c r="A965" s="118" t="s">
        <v>4141</v>
      </c>
      <c r="B965" s="87" t="s">
        <v>4141</v>
      </c>
      <c r="C965" s="87" t="s">
        <v>35</v>
      </c>
      <c r="D965" s="84" t="s">
        <v>884</v>
      </c>
      <c r="E965" s="84" t="s">
        <v>884</v>
      </c>
      <c r="F965" s="85" t="s">
        <v>4142</v>
      </c>
      <c r="G965" s="85" t="s">
        <v>4143</v>
      </c>
      <c r="H965" s="85" t="s">
        <v>4144</v>
      </c>
      <c r="I965" s="83" t="s">
        <v>2914</v>
      </c>
      <c r="J965" s="83" t="s">
        <v>12074</v>
      </c>
      <c r="K965" s="87"/>
      <c r="L965" s="87"/>
      <c r="M965" s="87"/>
      <c r="N965" s="92"/>
      <c r="O965" s="92"/>
      <c r="P965" s="87"/>
      <c r="Q965" s="87"/>
    </row>
    <row r="966" spans="1:17">
      <c r="A966" s="118" t="s">
        <v>4145</v>
      </c>
      <c r="B966" s="87" t="s">
        <v>4145</v>
      </c>
      <c r="C966" s="87" t="s">
        <v>35</v>
      </c>
      <c r="D966" s="84" t="s">
        <v>884</v>
      </c>
      <c r="E966" s="84" t="s">
        <v>884</v>
      </c>
      <c r="F966" s="85" t="s">
        <v>4146</v>
      </c>
      <c r="G966" s="85" t="s">
        <v>4147</v>
      </c>
      <c r="H966" s="85" t="s">
        <v>4148</v>
      </c>
      <c r="I966" s="83" t="s">
        <v>2704</v>
      </c>
      <c r="J966" s="83" t="s">
        <v>12074</v>
      </c>
      <c r="K966" s="87"/>
      <c r="L966" s="87"/>
      <c r="M966" s="87"/>
      <c r="N966" s="92"/>
      <c r="O966" s="92"/>
      <c r="P966" s="87"/>
      <c r="Q966" s="87"/>
    </row>
    <row r="967" spans="1:17">
      <c r="A967" s="118" t="s">
        <v>4149</v>
      </c>
      <c r="B967" s="87" t="s">
        <v>4149</v>
      </c>
      <c r="C967" s="87" t="s">
        <v>35</v>
      </c>
      <c r="D967" s="84" t="s">
        <v>884</v>
      </c>
      <c r="E967" s="84" t="s">
        <v>884</v>
      </c>
      <c r="F967" s="85" t="s">
        <v>4150</v>
      </c>
      <c r="G967" s="85" t="s">
        <v>4151</v>
      </c>
      <c r="H967" s="85" t="s">
        <v>4152</v>
      </c>
      <c r="I967" s="83" t="s">
        <v>3696</v>
      </c>
      <c r="J967" s="83" t="s">
        <v>12074</v>
      </c>
      <c r="K967" s="87"/>
      <c r="L967" s="87"/>
      <c r="M967" s="87"/>
      <c r="N967" s="92"/>
      <c r="O967" s="92"/>
      <c r="P967" s="87"/>
      <c r="Q967" s="87"/>
    </row>
    <row r="968" spans="1:17">
      <c r="A968" s="118" t="s">
        <v>4153</v>
      </c>
      <c r="B968" s="87" t="s">
        <v>4153</v>
      </c>
      <c r="C968" s="87" t="s">
        <v>35</v>
      </c>
      <c r="D968" s="84" t="s">
        <v>884</v>
      </c>
      <c r="E968" s="84" t="s">
        <v>884</v>
      </c>
      <c r="F968" s="85" t="s">
        <v>4154</v>
      </c>
      <c r="G968" s="85" t="s">
        <v>4155</v>
      </c>
      <c r="H968" s="85" t="s">
        <v>4156</v>
      </c>
      <c r="I968" s="83" t="s">
        <v>4157</v>
      </c>
      <c r="J968" s="83" t="s">
        <v>802</v>
      </c>
      <c r="K968" s="87"/>
      <c r="L968" s="87"/>
      <c r="M968" s="87"/>
      <c r="N968" s="92"/>
      <c r="O968" s="92"/>
      <c r="P968" s="87"/>
      <c r="Q968" s="87"/>
    </row>
    <row r="969" spans="1:17">
      <c r="A969" s="118" t="s">
        <v>4158</v>
      </c>
      <c r="B969" s="87" t="s">
        <v>4158</v>
      </c>
      <c r="C969" s="87" t="s">
        <v>35</v>
      </c>
      <c r="D969" s="84" t="s">
        <v>884</v>
      </c>
      <c r="E969" s="84" t="s">
        <v>884</v>
      </c>
      <c r="F969" s="85" t="s">
        <v>4159</v>
      </c>
      <c r="G969" s="85" t="s">
        <v>4160</v>
      </c>
      <c r="H969" s="85" t="s">
        <v>4161</v>
      </c>
      <c r="I969" s="83" t="s">
        <v>2832</v>
      </c>
      <c r="J969" s="83" t="s">
        <v>12074</v>
      </c>
      <c r="K969" s="87"/>
      <c r="L969" s="87"/>
      <c r="M969" s="87"/>
      <c r="N969" s="92"/>
      <c r="O969" s="92"/>
      <c r="P969" s="87"/>
      <c r="Q969" s="87"/>
    </row>
    <row r="970" spans="1:17">
      <c r="A970" s="84" t="s">
        <v>4162</v>
      </c>
      <c r="B970" s="87" t="s">
        <v>4162</v>
      </c>
      <c r="C970" s="87" t="s">
        <v>35</v>
      </c>
      <c r="D970" s="84" t="s">
        <v>136</v>
      </c>
      <c r="E970" s="84" t="s">
        <v>136</v>
      </c>
      <c r="F970" s="85" t="s">
        <v>4163</v>
      </c>
      <c r="G970" s="85" t="s">
        <v>4164</v>
      </c>
      <c r="H970" s="85" t="s">
        <v>4165</v>
      </c>
      <c r="I970" s="83" t="s">
        <v>707</v>
      </c>
      <c r="J970" s="83" t="s">
        <v>12073</v>
      </c>
      <c r="K970" s="87"/>
      <c r="L970" s="87"/>
      <c r="M970" s="87"/>
      <c r="N970" s="92"/>
      <c r="O970" s="92"/>
      <c r="P970" s="87"/>
      <c r="Q970" s="87"/>
    </row>
    <row r="971" spans="1:17">
      <c r="A971" s="181" t="s">
        <v>4166</v>
      </c>
      <c r="B971" s="39" t="s">
        <v>4166</v>
      </c>
      <c r="C971" s="39" t="s">
        <v>35</v>
      </c>
      <c r="D971" s="4" t="s">
        <v>4167</v>
      </c>
      <c r="E971" s="4" t="s">
        <v>4167</v>
      </c>
      <c r="F971" s="27" t="s">
        <v>4168</v>
      </c>
      <c r="G971" s="27" t="s">
        <v>4169</v>
      </c>
      <c r="H971" s="27" t="s">
        <v>4170</v>
      </c>
      <c r="I971" s="12" t="s">
        <v>23</v>
      </c>
      <c r="J971" s="12" t="s">
        <v>12094</v>
      </c>
      <c r="K971" s="39"/>
      <c r="L971" s="39"/>
      <c r="M971" s="39"/>
      <c r="N971" s="154"/>
      <c r="O971" s="154"/>
      <c r="P971" s="39"/>
      <c r="Q971" s="39"/>
    </row>
    <row r="972" spans="1:17">
      <c r="A972" s="118" t="s">
        <v>4171</v>
      </c>
      <c r="B972" s="87" t="s">
        <v>4171</v>
      </c>
      <c r="C972" s="87" t="s">
        <v>35</v>
      </c>
      <c r="D972" s="84" t="s">
        <v>4167</v>
      </c>
      <c r="E972" s="209" t="s">
        <v>4167</v>
      </c>
      <c r="F972" s="85" t="s">
        <v>4172</v>
      </c>
      <c r="G972" s="85" t="s">
        <v>4173</v>
      </c>
      <c r="H972" s="85" t="s">
        <v>4174</v>
      </c>
      <c r="I972" s="83" t="s">
        <v>2908</v>
      </c>
      <c r="J972" s="83" t="s">
        <v>12080</v>
      </c>
      <c r="K972" s="87"/>
      <c r="L972" s="87"/>
      <c r="M972" s="87"/>
      <c r="N972" s="92"/>
      <c r="O972" s="92"/>
      <c r="P972" s="87"/>
      <c r="Q972" s="87"/>
    </row>
    <row r="973" spans="1:17">
      <c r="A973" s="118" t="s">
        <v>4175</v>
      </c>
      <c r="B973" s="87" t="s">
        <v>4175</v>
      </c>
      <c r="C973" s="87" t="s">
        <v>35</v>
      </c>
      <c r="D973" s="84" t="s">
        <v>4167</v>
      </c>
      <c r="E973" s="89" t="s">
        <v>4167</v>
      </c>
      <c r="F973" s="85" t="s">
        <v>4176</v>
      </c>
      <c r="G973" s="85" t="s">
        <v>4177</v>
      </c>
      <c r="H973" s="85" t="s">
        <v>4178</v>
      </c>
      <c r="I973" s="83" t="s">
        <v>4179</v>
      </c>
      <c r="J973" s="83" t="s">
        <v>12080</v>
      </c>
      <c r="K973" s="87"/>
      <c r="L973" s="87"/>
      <c r="M973" s="87"/>
      <c r="N973" s="92"/>
      <c r="O973" s="92"/>
      <c r="P973" s="87"/>
      <c r="Q973" s="87"/>
    </row>
    <row r="974" spans="1:17">
      <c r="A974" s="84" t="s">
        <v>4180</v>
      </c>
      <c r="B974" s="87" t="s">
        <v>4180</v>
      </c>
      <c r="C974" s="87" t="s">
        <v>35</v>
      </c>
      <c r="D974" s="84" t="s">
        <v>4167</v>
      </c>
      <c r="E974" s="84" t="s">
        <v>4181</v>
      </c>
      <c r="F974" s="85" t="s">
        <v>4182</v>
      </c>
      <c r="G974" s="85" t="s">
        <v>4183</v>
      </c>
      <c r="H974" s="85" t="s">
        <v>4184</v>
      </c>
      <c r="I974" s="83" t="s">
        <v>4185</v>
      </c>
      <c r="J974" s="83" t="s">
        <v>12074</v>
      </c>
      <c r="K974" s="87"/>
      <c r="L974" s="87"/>
      <c r="M974" s="87"/>
      <c r="N974" s="92"/>
      <c r="O974" s="92"/>
      <c r="P974" s="87"/>
      <c r="Q974" s="87"/>
    </row>
    <row r="975" spans="1:17">
      <c r="A975" s="118" t="s">
        <v>4186</v>
      </c>
      <c r="B975" s="87" t="s">
        <v>4186</v>
      </c>
      <c r="C975" s="87" t="s">
        <v>35</v>
      </c>
      <c r="D975" s="84" t="s">
        <v>4167</v>
      </c>
      <c r="E975" s="84" t="s">
        <v>4167</v>
      </c>
      <c r="F975" s="85" t="s">
        <v>4187</v>
      </c>
      <c r="G975" s="85" t="s">
        <v>4188</v>
      </c>
      <c r="H975" s="85" t="s">
        <v>4189</v>
      </c>
      <c r="I975" s="175" t="s">
        <v>3509</v>
      </c>
      <c r="J975" s="174" t="s">
        <v>12080</v>
      </c>
      <c r="K975" s="87"/>
      <c r="L975" s="87"/>
      <c r="M975" s="87"/>
      <c r="N975" s="92"/>
      <c r="O975" s="92"/>
      <c r="P975" s="87"/>
      <c r="Q975" s="87"/>
    </row>
    <row r="976" spans="1:17">
      <c r="A976" s="3" t="s">
        <v>4190</v>
      </c>
      <c r="B976" s="41" t="s">
        <v>4190</v>
      </c>
      <c r="C976" s="41" t="s">
        <v>35</v>
      </c>
      <c r="D976" s="3" t="s">
        <v>4191</v>
      </c>
      <c r="E976" s="3" t="s">
        <v>4191</v>
      </c>
      <c r="F976" s="25" t="s">
        <v>3373</v>
      </c>
      <c r="G976" s="25" t="s">
        <v>4192</v>
      </c>
      <c r="H976" s="25" t="s">
        <v>4193</v>
      </c>
      <c r="I976" s="11" t="s">
        <v>23</v>
      </c>
      <c r="J976" s="11" t="s">
        <v>12074</v>
      </c>
    </row>
    <row r="977" spans="1:17">
      <c r="A977" s="3" t="s">
        <v>4194</v>
      </c>
      <c r="B977" s="53" t="s">
        <v>4194</v>
      </c>
      <c r="C977" s="41" t="s">
        <v>35</v>
      </c>
      <c r="D977" s="3" t="s">
        <v>241</v>
      </c>
      <c r="E977" s="3" t="s">
        <v>241</v>
      </c>
      <c r="F977" s="25" t="s">
        <v>4195</v>
      </c>
      <c r="G977" s="25" t="s">
        <v>4196</v>
      </c>
      <c r="H977" s="25" t="s">
        <v>4197</v>
      </c>
      <c r="I977" s="11" t="s">
        <v>23</v>
      </c>
      <c r="J977" s="11" t="s">
        <v>12074</v>
      </c>
    </row>
    <row r="978" spans="1:17">
      <c r="A978" s="3" t="s">
        <v>4198</v>
      </c>
      <c r="B978" s="53" t="s">
        <v>4198</v>
      </c>
      <c r="C978" s="41" t="s">
        <v>35</v>
      </c>
      <c r="D978" s="3" t="s">
        <v>4199</v>
      </c>
      <c r="E978" s="3" t="s">
        <v>4199</v>
      </c>
      <c r="F978" s="25" t="s">
        <v>4200</v>
      </c>
      <c r="G978" s="25" t="s">
        <v>4201</v>
      </c>
      <c r="H978" s="25" t="s">
        <v>4202</v>
      </c>
      <c r="I978" s="11" t="s">
        <v>23</v>
      </c>
      <c r="J978" s="11" t="s">
        <v>12074</v>
      </c>
    </row>
    <row r="979" spans="1:17">
      <c r="A979" s="118" t="s">
        <v>4203</v>
      </c>
      <c r="B979" s="104" t="s">
        <v>4203</v>
      </c>
      <c r="C979" s="87" t="s">
        <v>35</v>
      </c>
      <c r="D979" s="84" t="s">
        <v>241</v>
      </c>
      <c r="E979" s="84" t="s">
        <v>241</v>
      </c>
      <c r="F979" s="85" t="s">
        <v>4204</v>
      </c>
      <c r="G979" s="85" t="s">
        <v>4205</v>
      </c>
      <c r="H979" s="85" t="s">
        <v>4206</v>
      </c>
      <c r="I979" s="83" t="s">
        <v>4207</v>
      </c>
      <c r="J979" s="83" t="s">
        <v>12080</v>
      </c>
      <c r="K979" s="87"/>
      <c r="L979" s="87"/>
      <c r="M979" s="87"/>
      <c r="N979" s="92"/>
      <c r="O979" s="92"/>
      <c r="P979" s="87"/>
      <c r="Q979" s="87"/>
    </row>
    <row r="980" spans="1:17">
      <c r="A980" s="4" t="s">
        <v>4208</v>
      </c>
      <c r="B980" s="182" t="s">
        <v>4208</v>
      </c>
      <c r="C980" s="39" t="s">
        <v>35</v>
      </c>
      <c r="D980" s="4" t="s">
        <v>884</v>
      </c>
      <c r="E980" s="4" t="s">
        <v>884</v>
      </c>
      <c r="F980" s="27" t="s">
        <v>4209</v>
      </c>
      <c r="G980" s="27" t="s">
        <v>4210</v>
      </c>
      <c r="H980" s="27" t="s">
        <v>4211</v>
      </c>
      <c r="I980" s="12" t="s">
        <v>23</v>
      </c>
      <c r="J980" s="12" t="s">
        <v>12091</v>
      </c>
      <c r="K980" s="39"/>
      <c r="L980" s="39"/>
      <c r="M980" s="39"/>
      <c r="N980" s="154"/>
      <c r="O980" s="154"/>
      <c r="P980" s="39"/>
      <c r="Q980" s="39"/>
    </row>
    <row r="981" spans="1:17">
      <c r="A981" s="118" t="s">
        <v>4212</v>
      </c>
      <c r="B981" s="104" t="s">
        <v>4212</v>
      </c>
      <c r="C981" s="87" t="s">
        <v>35</v>
      </c>
      <c r="D981" s="84" t="s">
        <v>884</v>
      </c>
      <c r="E981" s="84" t="s">
        <v>884</v>
      </c>
      <c r="F981" s="85" t="s">
        <v>4213</v>
      </c>
      <c r="G981" s="85" t="s">
        <v>4214</v>
      </c>
      <c r="H981" s="85" t="s">
        <v>4215</v>
      </c>
      <c r="I981" s="83" t="s">
        <v>2570</v>
      </c>
      <c r="J981" s="83" t="s">
        <v>12074</v>
      </c>
      <c r="K981" s="87"/>
      <c r="L981" s="87"/>
      <c r="M981" s="87"/>
      <c r="N981" s="92"/>
      <c r="O981" s="92"/>
      <c r="P981" s="87"/>
      <c r="Q981" s="87"/>
    </row>
    <row r="982" spans="1:17">
      <c r="A982" s="118" t="s">
        <v>4216</v>
      </c>
      <c r="B982" s="104" t="s">
        <v>4216</v>
      </c>
      <c r="C982" s="104" t="s">
        <v>35</v>
      </c>
      <c r="D982" s="84" t="s">
        <v>884</v>
      </c>
      <c r="E982" s="84" t="s">
        <v>884</v>
      </c>
      <c r="F982" s="85" t="s">
        <v>4217</v>
      </c>
      <c r="G982" s="85" t="s">
        <v>4218</v>
      </c>
      <c r="H982" s="85" t="s">
        <v>4219</v>
      </c>
      <c r="I982" s="83" t="s">
        <v>1829</v>
      </c>
      <c r="J982" s="83" t="s">
        <v>12094</v>
      </c>
      <c r="K982" s="87"/>
      <c r="L982" s="87"/>
      <c r="M982" s="87"/>
      <c r="N982" s="92"/>
      <c r="O982" s="92"/>
      <c r="P982" s="87"/>
      <c r="Q982" s="87"/>
    </row>
    <row r="983" spans="1:17">
      <c r="A983" s="118" t="s">
        <v>4220</v>
      </c>
      <c r="B983" s="104" t="s">
        <v>4220</v>
      </c>
      <c r="C983" s="104" t="s">
        <v>35</v>
      </c>
      <c r="D983" s="84" t="s">
        <v>884</v>
      </c>
      <c r="E983" s="84" t="s">
        <v>884</v>
      </c>
      <c r="F983" s="85" t="s">
        <v>4221</v>
      </c>
      <c r="G983" s="85" t="s">
        <v>4222</v>
      </c>
      <c r="H983" s="85" t="s">
        <v>4223</v>
      </c>
      <c r="I983" s="83" t="s">
        <v>2576</v>
      </c>
      <c r="J983" s="83" t="s">
        <v>12074</v>
      </c>
      <c r="K983" s="87"/>
      <c r="L983" s="87"/>
      <c r="M983" s="87"/>
      <c r="N983" s="92"/>
      <c r="O983" s="92"/>
      <c r="P983" s="87"/>
      <c r="Q983" s="87"/>
    </row>
    <row r="984" spans="1:17">
      <c r="A984" s="118" t="s">
        <v>4224</v>
      </c>
      <c r="B984" s="104" t="s">
        <v>4224</v>
      </c>
      <c r="C984" s="104" t="s">
        <v>35</v>
      </c>
      <c r="D984" s="84" t="s">
        <v>884</v>
      </c>
      <c r="E984" s="84" t="s">
        <v>884</v>
      </c>
      <c r="F984" s="85" t="s">
        <v>4225</v>
      </c>
      <c r="G984" s="85" t="s">
        <v>4226</v>
      </c>
      <c r="H984" s="85" t="s">
        <v>4227</v>
      </c>
      <c r="I984" s="83" t="s">
        <v>2771</v>
      </c>
      <c r="J984" s="83" t="s">
        <v>12074</v>
      </c>
      <c r="K984" s="87"/>
      <c r="L984" s="87"/>
      <c r="M984" s="87"/>
      <c r="N984" s="92"/>
      <c r="O984" s="92"/>
      <c r="P984" s="87"/>
      <c r="Q984" s="87"/>
    </row>
    <row r="985" spans="1:17">
      <c r="A985" s="118" t="s">
        <v>4228</v>
      </c>
      <c r="B985" s="104" t="s">
        <v>4228</v>
      </c>
      <c r="C985" s="104" t="s">
        <v>35</v>
      </c>
      <c r="D985" s="84" t="s">
        <v>884</v>
      </c>
      <c r="E985" s="84" t="s">
        <v>884</v>
      </c>
      <c r="F985" s="85" t="s">
        <v>4229</v>
      </c>
      <c r="G985" s="85" t="s">
        <v>4230</v>
      </c>
      <c r="H985" s="85" t="s">
        <v>4231</v>
      </c>
      <c r="I985" s="83" t="s">
        <v>1834</v>
      </c>
      <c r="J985" s="83" t="s">
        <v>802</v>
      </c>
      <c r="K985" s="87"/>
      <c r="L985" s="87"/>
      <c r="M985" s="87"/>
      <c r="N985" s="92"/>
      <c r="O985" s="92"/>
      <c r="P985" s="87"/>
      <c r="Q985" s="87"/>
    </row>
    <row r="986" spans="1:17">
      <c r="A986" s="4" t="s">
        <v>4232</v>
      </c>
      <c r="B986" s="182" t="s">
        <v>4232</v>
      </c>
      <c r="C986" s="182" t="s">
        <v>35</v>
      </c>
      <c r="D986" s="4" t="s">
        <v>884</v>
      </c>
      <c r="E986" s="4" t="s">
        <v>884</v>
      </c>
      <c r="F986" s="27" t="s">
        <v>4233</v>
      </c>
      <c r="G986" s="27" t="s">
        <v>4234</v>
      </c>
      <c r="H986" s="27" t="s">
        <v>4235</v>
      </c>
      <c r="I986" s="12" t="s">
        <v>23</v>
      </c>
      <c r="J986" s="12" t="s">
        <v>12074</v>
      </c>
      <c r="K986" s="39"/>
      <c r="L986" s="39"/>
      <c r="M986" s="39"/>
      <c r="N986" s="154"/>
      <c r="O986" s="154"/>
      <c r="P986" s="39"/>
      <c r="Q986" s="39"/>
    </row>
    <row r="987" spans="1:17">
      <c r="A987" s="4" t="s">
        <v>4236</v>
      </c>
      <c r="B987" s="182" t="s">
        <v>4236</v>
      </c>
      <c r="C987" s="182" t="s">
        <v>35</v>
      </c>
      <c r="D987" s="4" t="s">
        <v>884</v>
      </c>
      <c r="E987" s="4" t="s">
        <v>884</v>
      </c>
      <c r="F987" s="27" t="s">
        <v>4237</v>
      </c>
      <c r="G987" s="27" t="s">
        <v>4238</v>
      </c>
      <c r="H987" s="27" t="s">
        <v>4239</v>
      </c>
      <c r="I987" s="12" t="s">
        <v>23</v>
      </c>
      <c r="J987" s="12" t="s">
        <v>12074</v>
      </c>
      <c r="K987" s="39"/>
      <c r="L987" s="39"/>
      <c r="M987" s="39"/>
      <c r="N987" s="154"/>
      <c r="O987" s="154"/>
      <c r="P987" s="39"/>
      <c r="Q987" s="39"/>
    </row>
    <row r="988" spans="1:17">
      <c r="A988" s="118" t="s">
        <v>4240</v>
      </c>
      <c r="B988" s="104" t="s">
        <v>4240</v>
      </c>
      <c r="C988" s="104" t="s">
        <v>35</v>
      </c>
      <c r="D988" s="84" t="s">
        <v>884</v>
      </c>
      <c r="E988" s="84" t="s">
        <v>884</v>
      </c>
      <c r="F988" s="85" t="s">
        <v>4241</v>
      </c>
      <c r="G988" s="85" t="s">
        <v>4242</v>
      </c>
      <c r="H988" s="85" t="s">
        <v>4243</v>
      </c>
      <c r="I988" s="83" t="s">
        <v>12125</v>
      </c>
      <c r="J988" s="83" t="s">
        <v>12074</v>
      </c>
      <c r="K988" s="87"/>
      <c r="L988" s="87"/>
      <c r="M988" s="87"/>
      <c r="N988" s="92"/>
      <c r="O988" s="92"/>
      <c r="P988" s="87"/>
      <c r="Q988" s="87"/>
    </row>
    <row r="989" spans="1:17">
      <c r="A989" s="118" t="s">
        <v>4244</v>
      </c>
      <c r="B989" s="104" t="s">
        <v>4244</v>
      </c>
      <c r="C989" s="104" t="s">
        <v>35</v>
      </c>
      <c r="D989" s="84" t="s">
        <v>884</v>
      </c>
      <c r="E989" s="84" t="s">
        <v>884</v>
      </c>
      <c r="F989" s="85" t="s">
        <v>4245</v>
      </c>
      <c r="G989" s="85" t="s">
        <v>4246</v>
      </c>
      <c r="H989" s="85" t="s">
        <v>4247</v>
      </c>
      <c r="I989" s="83" t="s">
        <v>3965</v>
      </c>
      <c r="J989" s="83" t="s">
        <v>12074</v>
      </c>
      <c r="K989" s="87"/>
      <c r="L989" s="87"/>
      <c r="M989" s="87"/>
      <c r="N989" s="92"/>
      <c r="O989" s="92"/>
      <c r="P989" s="87"/>
      <c r="Q989" s="87"/>
    </row>
    <row r="990" spans="1:17">
      <c r="A990" s="118" t="s">
        <v>4248</v>
      </c>
      <c r="B990" s="104" t="s">
        <v>4248</v>
      </c>
      <c r="C990" s="104" t="s">
        <v>35</v>
      </c>
      <c r="D990" s="84" t="s">
        <v>884</v>
      </c>
      <c r="E990" s="84" t="s">
        <v>884</v>
      </c>
      <c r="F990" s="85" t="s">
        <v>4249</v>
      </c>
      <c r="G990" s="85" t="s">
        <v>4250</v>
      </c>
      <c r="H990" s="85" t="s">
        <v>4251</v>
      </c>
      <c r="I990" s="83" t="s">
        <v>12110</v>
      </c>
      <c r="J990" s="83" t="s">
        <v>12091</v>
      </c>
      <c r="K990" s="87"/>
      <c r="L990" s="87"/>
      <c r="M990" s="87"/>
      <c r="N990" s="92"/>
      <c r="O990" s="92"/>
      <c r="P990" s="87"/>
      <c r="Q990" s="87"/>
    </row>
    <row r="991" spans="1:17">
      <c r="A991" s="118" t="s">
        <v>4252</v>
      </c>
      <c r="B991" s="104" t="s">
        <v>4252</v>
      </c>
      <c r="C991" s="104" t="s">
        <v>35</v>
      </c>
      <c r="D991" s="84" t="s">
        <v>884</v>
      </c>
      <c r="E991" s="84" t="s">
        <v>884</v>
      </c>
      <c r="F991" s="85" t="s">
        <v>4253</v>
      </c>
      <c r="G991" s="85" t="s">
        <v>4254</v>
      </c>
      <c r="H991" s="85" t="s">
        <v>4255</v>
      </c>
      <c r="I991" s="83" t="s">
        <v>1963</v>
      </c>
      <c r="J991" s="83" t="s">
        <v>1372</v>
      </c>
      <c r="K991" s="87"/>
      <c r="L991" s="87"/>
      <c r="M991" s="87"/>
      <c r="N991" s="92"/>
      <c r="O991" s="92"/>
      <c r="P991" s="87"/>
      <c r="Q991" s="87"/>
    </row>
    <row r="992" spans="1:17">
      <c r="A992" s="118" t="s">
        <v>4256</v>
      </c>
      <c r="B992" s="104" t="s">
        <v>4256</v>
      </c>
      <c r="C992" s="104" t="s">
        <v>35</v>
      </c>
      <c r="D992" s="84" t="s">
        <v>884</v>
      </c>
      <c r="E992" s="84" t="s">
        <v>884</v>
      </c>
      <c r="F992" s="85" t="s">
        <v>4257</v>
      </c>
      <c r="G992" s="85" t="s">
        <v>4258</v>
      </c>
      <c r="H992" s="85" t="s">
        <v>4259</v>
      </c>
      <c r="I992" s="83" t="s">
        <v>2681</v>
      </c>
      <c r="J992" s="83" t="s">
        <v>802</v>
      </c>
      <c r="K992" s="87"/>
      <c r="L992" s="87"/>
      <c r="M992" s="87"/>
      <c r="N992" s="92"/>
      <c r="O992" s="92"/>
      <c r="P992" s="87"/>
      <c r="Q992" s="87"/>
    </row>
    <row r="993" spans="1:17">
      <c r="A993" s="3" t="s">
        <v>4260</v>
      </c>
      <c r="B993" s="53" t="s">
        <v>4260</v>
      </c>
      <c r="C993" s="53" t="s">
        <v>35</v>
      </c>
      <c r="D993" s="3" t="s">
        <v>884</v>
      </c>
      <c r="E993" s="3" t="s">
        <v>884</v>
      </c>
      <c r="F993" s="25" t="s">
        <v>4261</v>
      </c>
      <c r="G993" s="25" t="s">
        <v>4262</v>
      </c>
      <c r="H993" s="25" t="s">
        <v>4263</v>
      </c>
      <c r="I993" s="11" t="s">
        <v>23</v>
      </c>
      <c r="J993" s="11" t="s">
        <v>12074</v>
      </c>
    </row>
    <row r="994" spans="1:17">
      <c r="A994" s="84" t="s">
        <v>4264</v>
      </c>
      <c r="B994" s="104" t="s">
        <v>4264</v>
      </c>
      <c r="C994" s="104" t="s">
        <v>35</v>
      </c>
      <c r="D994" s="84" t="s">
        <v>884</v>
      </c>
      <c r="E994" s="84" t="s">
        <v>884</v>
      </c>
      <c r="F994" s="85" t="s">
        <v>4265</v>
      </c>
      <c r="G994" s="85" t="s">
        <v>4266</v>
      </c>
      <c r="H994" s="85" t="s">
        <v>4267</v>
      </c>
      <c r="I994" s="83" t="s">
        <v>955</v>
      </c>
      <c r="J994" s="83" t="s">
        <v>12074</v>
      </c>
      <c r="K994" s="87"/>
      <c r="L994" s="87"/>
      <c r="M994" s="87"/>
      <c r="N994" s="92"/>
      <c r="O994" s="92"/>
      <c r="P994" s="87"/>
      <c r="Q994" s="87"/>
    </row>
    <row r="995" spans="1:17">
      <c r="A995" s="118" t="s">
        <v>4268</v>
      </c>
      <c r="B995" s="104" t="s">
        <v>4268</v>
      </c>
      <c r="C995" s="104" t="s">
        <v>35</v>
      </c>
      <c r="D995" s="84" t="s">
        <v>884</v>
      </c>
      <c r="E995" s="84" t="s">
        <v>884</v>
      </c>
      <c r="F995" s="85" t="s">
        <v>4269</v>
      </c>
      <c r="G995" s="85" t="s">
        <v>4270</v>
      </c>
      <c r="H995" s="85" t="s">
        <v>4271</v>
      </c>
      <c r="I995" s="83" t="s">
        <v>1707</v>
      </c>
      <c r="J995" s="83" t="s">
        <v>12074</v>
      </c>
      <c r="K995" s="87"/>
      <c r="L995" s="87"/>
      <c r="M995" s="87"/>
      <c r="N995" s="92"/>
      <c r="O995" s="92"/>
      <c r="P995" s="87"/>
      <c r="Q995" s="87"/>
    </row>
    <row r="996" spans="1:17">
      <c r="A996" s="181" t="s">
        <v>4272</v>
      </c>
      <c r="B996" s="182" t="s">
        <v>4272</v>
      </c>
      <c r="C996" s="182" t="s">
        <v>35</v>
      </c>
      <c r="D996" s="4" t="s">
        <v>884</v>
      </c>
      <c r="E996" s="4" t="s">
        <v>884</v>
      </c>
      <c r="F996" s="27" t="s">
        <v>4273</v>
      </c>
      <c r="G996" s="27" t="s">
        <v>4274</v>
      </c>
      <c r="H996" s="27" t="s">
        <v>4275</v>
      </c>
      <c r="I996" s="12" t="s">
        <v>23</v>
      </c>
      <c r="J996" s="12" t="s">
        <v>12074</v>
      </c>
      <c r="K996" s="39"/>
      <c r="L996" s="39"/>
      <c r="M996" s="39"/>
      <c r="N996" s="154"/>
      <c r="O996" s="154"/>
      <c r="P996" s="39"/>
      <c r="Q996" s="39"/>
    </row>
    <row r="997" spans="1:17">
      <c r="A997" s="118" t="s">
        <v>4277</v>
      </c>
      <c r="B997" s="104" t="s">
        <v>4277</v>
      </c>
      <c r="C997" s="104" t="s">
        <v>35</v>
      </c>
      <c r="D997" s="84" t="s">
        <v>884</v>
      </c>
      <c r="E997" s="84" t="s">
        <v>884</v>
      </c>
      <c r="F997" s="85" t="s">
        <v>4278</v>
      </c>
      <c r="G997" s="85" t="s">
        <v>4279</v>
      </c>
      <c r="H997" s="85" t="s">
        <v>4280</v>
      </c>
      <c r="I997" s="83" t="s">
        <v>1393</v>
      </c>
      <c r="J997" s="83" t="s">
        <v>802</v>
      </c>
      <c r="K997" s="87"/>
      <c r="L997" s="87"/>
      <c r="M997" s="87"/>
      <c r="N997" s="92"/>
      <c r="O997" s="92"/>
      <c r="P997" s="87"/>
      <c r="Q997" s="87"/>
    </row>
    <row r="998" spans="1:17">
      <c r="A998" s="118" t="s">
        <v>4281</v>
      </c>
      <c r="B998" s="104" t="s">
        <v>4281</v>
      </c>
      <c r="C998" s="104" t="s">
        <v>35</v>
      </c>
      <c r="D998" s="84" t="s">
        <v>884</v>
      </c>
      <c r="E998" s="84" t="s">
        <v>884</v>
      </c>
      <c r="F998" s="85" t="s">
        <v>4282</v>
      </c>
      <c r="G998" s="85" t="s">
        <v>4283</v>
      </c>
      <c r="H998" s="85" t="s">
        <v>4284</v>
      </c>
      <c r="I998" s="83" t="s">
        <v>3072</v>
      </c>
      <c r="J998" s="83" t="s">
        <v>12074</v>
      </c>
      <c r="K998" s="87"/>
      <c r="L998" s="87"/>
      <c r="M998" s="87"/>
      <c r="N998" s="92"/>
      <c r="O998" s="92"/>
      <c r="P998" s="87"/>
      <c r="Q998" s="87"/>
    </row>
    <row r="999" spans="1:17">
      <c r="A999" s="118" t="s">
        <v>4285</v>
      </c>
      <c r="B999" s="104" t="s">
        <v>4285</v>
      </c>
      <c r="C999" s="104" t="s">
        <v>35</v>
      </c>
      <c r="D999" s="84" t="s">
        <v>884</v>
      </c>
      <c r="E999" s="84" t="s">
        <v>884</v>
      </c>
      <c r="F999" s="85" t="s">
        <v>4286</v>
      </c>
      <c r="G999" s="85" t="s">
        <v>4287</v>
      </c>
      <c r="H999" s="85" t="s">
        <v>4288</v>
      </c>
      <c r="I999" s="83" t="s">
        <v>4045</v>
      </c>
      <c r="J999" s="83" t="s">
        <v>12074</v>
      </c>
      <c r="K999" s="87"/>
      <c r="L999" s="87"/>
      <c r="M999" s="87"/>
      <c r="N999" s="92"/>
      <c r="O999" s="92"/>
      <c r="P999" s="87"/>
      <c r="Q999" s="87"/>
    </row>
    <row r="1000" spans="1:17">
      <c r="A1000" s="118" t="s">
        <v>4289</v>
      </c>
      <c r="B1000" s="104" t="s">
        <v>4289</v>
      </c>
      <c r="C1000" s="104" t="s">
        <v>35</v>
      </c>
      <c r="D1000" s="84" t="s">
        <v>884</v>
      </c>
      <c r="E1000" s="84" t="s">
        <v>884</v>
      </c>
      <c r="F1000" s="85" t="s">
        <v>4290</v>
      </c>
      <c r="G1000" s="85" t="s">
        <v>4291</v>
      </c>
      <c r="H1000" s="85" t="s">
        <v>4292</v>
      </c>
      <c r="I1000" s="83" t="s">
        <v>2721</v>
      </c>
      <c r="J1000" s="83" t="s">
        <v>12074</v>
      </c>
      <c r="K1000" s="87"/>
      <c r="L1000" s="87"/>
      <c r="M1000" s="87"/>
      <c r="N1000" s="92"/>
      <c r="O1000" s="92"/>
      <c r="P1000" s="87"/>
      <c r="Q1000" s="87"/>
    </row>
    <row r="1001" spans="1:17">
      <c r="A1001" s="84" t="s">
        <v>4293</v>
      </c>
      <c r="B1001" s="104" t="s">
        <v>4293</v>
      </c>
      <c r="C1001" s="104" t="s">
        <v>35</v>
      </c>
      <c r="D1001" s="84" t="s">
        <v>884</v>
      </c>
      <c r="E1001" s="84" t="s">
        <v>884</v>
      </c>
      <c r="F1001" s="85" t="s">
        <v>4294</v>
      </c>
      <c r="G1001" s="85" t="s">
        <v>4295</v>
      </c>
      <c r="H1001" s="85" t="s">
        <v>4296</v>
      </c>
      <c r="I1001" s="83" t="s">
        <v>4040</v>
      </c>
      <c r="J1001" s="83" t="s">
        <v>12074</v>
      </c>
      <c r="K1001" s="87"/>
      <c r="L1001" s="87"/>
      <c r="M1001" s="87"/>
      <c r="N1001" s="92"/>
      <c r="O1001" s="92"/>
      <c r="P1001" s="87"/>
      <c r="Q1001" s="87"/>
    </row>
    <row r="1002" spans="1:17">
      <c r="A1002" s="118" t="s">
        <v>4297</v>
      </c>
      <c r="B1002" s="104" t="s">
        <v>4297</v>
      </c>
      <c r="C1002" s="104" t="s">
        <v>35</v>
      </c>
      <c r="D1002" s="84" t="s">
        <v>884</v>
      </c>
      <c r="E1002" s="84" t="s">
        <v>884</v>
      </c>
      <c r="F1002" s="85" t="s">
        <v>4298</v>
      </c>
      <c r="G1002" s="85" t="s">
        <v>4299</v>
      </c>
      <c r="H1002" s="85" t="s">
        <v>4300</v>
      </c>
      <c r="I1002" s="207" t="s">
        <v>12124</v>
      </c>
      <c r="J1002" s="83" t="s">
        <v>12074</v>
      </c>
      <c r="K1002" s="87"/>
      <c r="L1002" s="87"/>
      <c r="M1002" s="87"/>
      <c r="N1002" s="92"/>
      <c r="O1002" s="92"/>
      <c r="P1002" s="87"/>
      <c r="Q1002" s="87"/>
    </row>
    <row r="1003" spans="1:17">
      <c r="A1003" s="118" t="s">
        <v>4301</v>
      </c>
      <c r="B1003" s="104" t="s">
        <v>4301</v>
      </c>
      <c r="C1003" s="104" t="s">
        <v>35</v>
      </c>
      <c r="D1003" s="84" t="s">
        <v>884</v>
      </c>
      <c r="E1003" s="84" t="s">
        <v>884</v>
      </c>
      <c r="F1003" s="85" t="s">
        <v>4302</v>
      </c>
      <c r="G1003" s="85" t="s">
        <v>4303</v>
      </c>
      <c r="H1003" s="85" t="s">
        <v>4304</v>
      </c>
      <c r="I1003" s="83" t="s">
        <v>2260</v>
      </c>
      <c r="J1003" s="83" t="s">
        <v>802</v>
      </c>
      <c r="K1003" s="87"/>
      <c r="L1003" s="87"/>
      <c r="M1003" s="87"/>
      <c r="N1003" s="92"/>
      <c r="O1003" s="92"/>
      <c r="P1003" s="87"/>
      <c r="Q1003" s="87"/>
    </row>
    <row r="1004" spans="1:17">
      <c r="A1004" s="118" t="s">
        <v>4305</v>
      </c>
      <c r="B1004" s="104" t="s">
        <v>4305</v>
      </c>
      <c r="C1004" s="104" t="s">
        <v>35</v>
      </c>
      <c r="D1004" s="84" t="s">
        <v>884</v>
      </c>
      <c r="E1004" s="84" t="s">
        <v>884</v>
      </c>
      <c r="F1004" s="85" t="s">
        <v>4306</v>
      </c>
      <c r="G1004" s="85" t="s">
        <v>4307</v>
      </c>
      <c r="H1004" s="85" t="s">
        <v>4308</v>
      </c>
      <c r="I1004" s="83" t="s">
        <v>3745</v>
      </c>
      <c r="J1004" s="83" t="s">
        <v>12074</v>
      </c>
      <c r="K1004" s="87"/>
      <c r="L1004" s="87"/>
      <c r="M1004" s="87"/>
      <c r="N1004" s="92"/>
      <c r="O1004" s="92"/>
      <c r="P1004" s="87"/>
      <c r="Q1004" s="87"/>
    </row>
    <row r="1005" spans="1:17">
      <c r="A1005" s="84" t="s">
        <v>4309</v>
      </c>
      <c r="B1005" s="104" t="s">
        <v>4309</v>
      </c>
      <c r="C1005" s="104" t="s">
        <v>35</v>
      </c>
      <c r="D1005" s="84" t="s">
        <v>884</v>
      </c>
      <c r="E1005" s="84" t="s">
        <v>884</v>
      </c>
      <c r="F1005" s="85" t="s">
        <v>4310</v>
      </c>
      <c r="G1005" s="85" t="s">
        <v>4311</v>
      </c>
      <c r="H1005" s="85" t="s">
        <v>4312</v>
      </c>
      <c r="I1005" s="83" t="s">
        <v>4313</v>
      </c>
      <c r="J1005" s="83" t="s">
        <v>12074</v>
      </c>
      <c r="K1005" s="87"/>
      <c r="L1005" s="87"/>
      <c r="M1005" s="87"/>
      <c r="N1005" s="92"/>
      <c r="O1005" s="92"/>
      <c r="P1005" s="87"/>
      <c r="Q1005" s="87"/>
    </row>
    <row r="1006" spans="1:17">
      <c r="A1006" s="84" t="s">
        <v>4314</v>
      </c>
      <c r="B1006" s="104" t="s">
        <v>4314</v>
      </c>
      <c r="C1006" s="104" t="s">
        <v>35</v>
      </c>
      <c r="D1006" s="84" t="s">
        <v>884</v>
      </c>
      <c r="E1006" s="84" t="s">
        <v>884</v>
      </c>
      <c r="F1006" s="85" t="s">
        <v>4315</v>
      </c>
      <c r="G1006" s="85" t="s">
        <v>4316</v>
      </c>
      <c r="H1006" s="85" t="s">
        <v>4317</v>
      </c>
      <c r="I1006" s="83" t="s">
        <v>2420</v>
      </c>
      <c r="J1006" s="83" t="s">
        <v>12080</v>
      </c>
      <c r="K1006" s="87"/>
      <c r="L1006" s="87"/>
      <c r="M1006" s="87"/>
      <c r="N1006" s="92"/>
      <c r="O1006" s="92"/>
      <c r="P1006" s="87"/>
      <c r="Q1006" s="87"/>
    </row>
    <row r="1007" spans="1:17">
      <c r="A1007" s="84" t="s">
        <v>4318</v>
      </c>
      <c r="B1007" s="104" t="s">
        <v>4318</v>
      </c>
      <c r="C1007" s="104" t="s">
        <v>35</v>
      </c>
      <c r="D1007" s="84" t="s">
        <v>884</v>
      </c>
      <c r="E1007" s="84" t="s">
        <v>884</v>
      </c>
      <c r="F1007" s="85" t="s">
        <v>4319</v>
      </c>
      <c r="G1007" s="85" t="s">
        <v>4320</v>
      </c>
      <c r="H1007" s="85" t="s">
        <v>4321</v>
      </c>
      <c r="I1007" s="83" t="s">
        <v>952</v>
      </c>
      <c r="J1007" s="83" t="s">
        <v>802</v>
      </c>
      <c r="K1007" s="87"/>
      <c r="L1007" s="87"/>
      <c r="M1007" s="87"/>
      <c r="N1007" s="92"/>
      <c r="O1007" s="92"/>
      <c r="P1007" s="87"/>
      <c r="Q1007" s="87"/>
    </row>
    <row r="1008" spans="1:17">
      <c r="A1008" s="118" t="s">
        <v>4322</v>
      </c>
      <c r="B1008" s="104" t="s">
        <v>4322</v>
      </c>
      <c r="C1008" s="104" t="s">
        <v>35</v>
      </c>
      <c r="D1008" s="84" t="s">
        <v>884</v>
      </c>
      <c r="E1008" s="84" t="s">
        <v>884</v>
      </c>
      <c r="F1008" s="85" t="s">
        <v>4323</v>
      </c>
      <c r="G1008" s="85" t="s">
        <v>4324</v>
      </c>
      <c r="H1008" s="85" t="s">
        <v>4325</v>
      </c>
      <c r="I1008" s="83" t="s">
        <v>4326</v>
      </c>
      <c r="J1008" s="83" t="s">
        <v>12074</v>
      </c>
      <c r="K1008" s="87"/>
      <c r="L1008" s="87"/>
      <c r="M1008" s="87"/>
      <c r="N1008" s="92"/>
      <c r="O1008" s="92"/>
      <c r="P1008" s="87"/>
      <c r="Q1008" s="87"/>
    </row>
    <row r="1009" spans="1:17" s="376" customFormat="1">
      <c r="A1009" s="368" t="s">
        <v>4327</v>
      </c>
      <c r="B1009" s="380" t="s">
        <v>4327</v>
      </c>
      <c r="C1009" s="380" t="s">
        <v>35</v>
      </c>
      <c r="D1009" s="368" t="s">
        <v>884</v>
      </c>
      <c r="E1009" s="368" t="s">
        <v>884</v>
      </c>
      <c r="F1009" s="369" t="s">
        <v>4328</v>
      </c>
      <c r="G1009" s="369" t="s">
        <v>4329</v>
      </c>
      <c r="H1009" s="369" t="s">
        <v>4330</v>
      </c>
      <c r="I1009" s="370" t="s">
        <v>54</v>
      </c>
      <c r="J1009" s="370" t="s">
        <v>12074</v>
      </c>
      <c r="K1009" s="371"/>
      <c r="L1009" s="371"/>
      <c r="M1009" s="371"/>
      <c r="N1009" s="372"/>
      <c r="O1009" s="372"/>
      <c r="P1009" s="371"/>
      <c r="Q1009" s="371"/>
    </row>
    <row r="1010" spans="1:17">
      <c r="A1010" s="118" t="s">
        <v>4331</v>
      </c>
      <c r="B1010" s="104" t="s">
        <v>4331</v>
      </c>
      <c r="C1010" s="104" t="s">
        <v>35</v>
      </c>
      <c r="D1010" s="84" t="s">
        <v>884</v>
      </c>
      <c r="E1010" s="84" t="s">
        <v>884</v>
      </c>
      <c r="F1010" s="85" t="s">
        <v>4332</v>
      </c>
      <c r="G1010" s="85" t="s">
        <v>4333</v>
      </c>
      <c r="H1010" s="85" t="s">
        <v>4334</v>
      </c>
      <c r="I1010" s="83" t="s">
        <v>3151</v>
      </c>
      <c r="J1010" s="83" t="s">
        <v>12074</v>
      </c>
      <c r="K1010" s="87"/>
      <c r="L1010" s="87"/>
      <c r="M1010" s="87"/>
      <c r="N1010" s="92"/>
      <c r="O1010" s="92"/>
      <c r="P1010" s="87"/>
      <c r="Q1010" s="87"/>
    </row>
    <row r="1011" spans="1:17">
      <c r="A1011" s="118" t="s">
        <v>4335</v>
      </c>
      <c r="B1011" s="104" t="s">
        <v>4335</v>
      </c>
      <c r="C1011" s="104" t="s">
        <v>35</v>
      </c>
      <c r="D1011" s="84" t="s">
        <v>884</v>
      </c>
      <c r="E1011" s="84" t="s">
        <v>884</v>
      </c>
      <c r="F1011" s="85" t="s">
        <v>4336</v>
      </c>
      <c r="G1011" s="85" t="s">
        <v>4337</v>
      </c>
      <c r="H1011" s="85" t="s">
        <v>4338</v>
      </c>
      <c r="I1011" s="83" t="s">
        <v>1567</v>
      </c>
      <c r="J1011" s="83" t="s">
        <v>12074</v>
      </c>
      <c r="K1011" s="87"/>
      <c r="L1011" s="87"/>
      <c r="M1011" s="87"/>
      <c r="N1011" s="92"/>
      <c r="O1011" s="92"/>
      <c r="P1011" s="87"/>
      <c r="Q1011" s="87"/>
    </row>
    <row r="1012" spans="1:17">
      <c r="A1012" s="118" t="s">
        <v>4339</v>
      </c>
      <c r="B1012" s="104" t="s">
        <v>4339</v>
      </c>
      <c r="C1012" s="104" t="s">
        <v>35</v>
      </c>
      <c r="D1012" s="84" t="s">
        <v>884</v>
      </c>
      <c r="E1012" s="84" t="s">
        <v>884</v>
      </c>
      <c r="F1012" s="85" t="s">
        <v>4340</v>
      </c>
      <c r="G1012" s="85" t="s">
        <v>4341</v>
      </c>
      <c r="H1012" s="85" t="s">
        <v>4342</v>
      </c>
      <c r="I1012" s="83" t="s">
        <v>2747</v>
      </c>
      <c r="J1012" s="83" t="s">
        <v>12074</v>
      </c>
      <c r="K1012" s="87"/>
      <c r="L1012" s="87"/>
      <c r="M1012" s="87"/>
      <c r="N1012" s="92"/>
      <c r="O1012" s="92"/>
      <c r="P1012" s="87"/>
      <c r="Q1012" s="87"/>
    </row>
    <row r="1013" spans="1:17">
      <c r="A1013" s="162" t="s">
        <v>4343</v>
      </c>
      <c r="B1013" s="162" t="s">
        <v>4343</v>
      </c>
      <c r="C1013" s="210"/>
      <c r="D1013" s="162" t="s">
        <v>4344</v>
      </c>
      <c r="E1013" s="167" t="s">
        <v>4345</v>
      </c>
      <c r="F1013" s="164" t="s">
        <v>4346</v>
      </c>
      <c r="G1013" s="164" t="s">
        <v>581</v>
      </c>
      <c r="H1013" s="164" t="s">
        <v>581</v>
      </c>
      <c r="I1013" s="163" t="s">
        <v>1584</v>
      </c>
      <c r="J1013" s="163" t="s">
        <v>12079</v>
      </c>
      <c r="K1013" s="159"/>
      <c r="L1013" s="159"/>
      <c r="M1013" s="159"/>
      <c r="N1013" s="173"/>
      <c r="O1013" s="173"/>
      <c r="P1013" s="159"/>
      <c r="Q1013" s="159"/>
    </row>
    <row r="1014" spans="1:17">
      <c r="A1014" s="4" t="s">
        <v>4347</v>
      </c>
      <c r="B1014" s="4" t="s">
        <v>4347</v>
      </c>
      <c r="C1014" s="39" t="s">
        <v>289</v>
      </c>
      <c r="D1014" s="39" t="s">
        <v>290</v>
      </c>
      <c r="E1014" s="4" t="s">
        <v>11982</v>
      </c>
      <c r="F1014" s="27" t="s">
        <v>4348</v>
      </c>
      <c r="G1014" s="27" t="s">
        <v>4348</v>
      </c>
      <c r="H1014" s="27" t="s">
        <v>4348</v>
      </c>
      <c r="I1014" s="12" t="s">
        <v>23</v>
      </c>
      <c r="J1014" s="12" t="s">
        <v>12080</v>
      </c>
      <c r="K1014" s="39"/>
      <c r="L1014" s="39"/>
      <c r="M1014" s="39"/>
      <c r="N1014" s="154"/>
      <c r="O1014" s="154"/>
      <c r="P1014" s="39"/>
      <c r="Q1014" s="39"/>
    </row>
    <row r="1015" spans="1:17">
      <c r="A1015" s="19" t="s">
        <v>4349</v>
      </c>
      <c r="B1015" s="19" t="s">
        <v>4350</v>
      </c>
      <c r="C1015" s="19" t="s">
        <v>35</v>
      </c>
      <c r="D1015" s="19" t="s">
        <v>339</v>
      </c>
      <c r="E1015" s="19" t="s">
        <v>326</v>
      </c>
      <c r="F1015" s="29" t="s">
        <v>18</v>
      </c>
      <c r="G1015" s="29" t="s">
        <v>4351</v>
      </c>
      <c r="H1015" s="29" t="s">
        <v>4352</v>
      </c>
      <c r="I1015" s="46" t="s">
        <v>23</v>
      </c>
      <c r="J1015" s="46" t="s">
        <v>12074</v>
      </c>
      <c r="K1015" s="41"/>
      <c r="L1015" s="41"/>
      <c r="M1015" s="41"/>
      <c r="N1015" s="43"/>
      <c r="O1015" s="43"/>
      <c r="P1015" s="41"/>
      <c r="Q1015" s="41"/>
    </row>
    <row r="1016" spans="1:17">
      <c r="A1016" s="118" t="s">
        <v>4353</v>
      </c>
      <c r="B1016" s="84" t="s">
        <v>4353</v>
      </c>
      <c r="C1016" s="84" t="s">
        <v>289</v>
      </c>
      <c r="D1016" s="84" t="s">
        <v>290</v>
      </c>
      <c r="E1016" s="84" t="s">
        <v>11982</v>
      </c>
      <c r="F1016" s="85" t="s">
        <v>4354</v>
      </c>
      <c r="G1016" s="85" t="s">
        <v>4354</v>
      </c>
      <c r="H1016" s="85" t="s">
        <v>4354</v>
      </c>
      <c r="I1016" s="83" t="s">
        <v>3302</v>
      </c>
      <c r="J1016" s="83" t="s">
        <v>12074</v>
      </c>
      <c r="K1016" s="87"/>
      <c r="L1016" s="87"/>
      <c r="M1016" s="87"/>
      <c r="N1016" s="92"/>
      <c r="O1016" s="92"/>
      <c r="P1016" s="87"/>
      <c r="Q1016" s="87"/>
    </row>
    <row r="1017" spans="1:17">
      <c r="A1017" s="3" t="s">
        <v>4355</v>
      </c>
      <c r="B1017" s="3" t="s">
        <v>4355</v>
      </c>
      <c r="C1017" s="3" t="s">
        <v>289</v>
      </c>
      <c r="D1017" s="3" t="s">
        <v>290</v>
      </c>
      <c r="E1017" s="3" t="s">
        <v>11982</v>
      </c>
      <c r="F1017" s="25" t="s">
        <v>3930</v>
      </c>
      <c r="G1017" s="25" t="s">
        <v>3930</v>
      </c>
      <c r="H1017" s="25" t="s">
        <v>3930</v>
      </c>
      <c r="I1017" s="11" t="s">
        <v>23</v>
      </c>
      <c r="J1017" s="11" t="s">
        <v>12074</v>
      </c>
    </row>
    <row r="1018" spans="1:17">
      <c r="A1018" s="118" t="s">
        <v>4356</v>
      </c>
      <c r="B1018" s="84" t="s">
        <v>4356</v>
      </c>
      <c r="C1018" s="84" t="s">
        <v>289</v>
      </c>
      <c r="D1018" s="84" t="s">
        <v>290</v>
      </c>
      <c r="E1018" s="84" t="s">
        <v>11982</v>
      </c>
      <c r="F1018" s="85" t="s">
        <v>4357</v>
      </c>
      <c r="G1018" s="85" t="s">
        <v>4357</v>
      </c>
      <c r="H1018" s="85" t="s">
        <v>4357</v>
      </c>
      <c r="I1018" s="83" t="s">
        <v>990</v>
      </c>
      <c r="J1018" s="83" t="s">
        <v>12074</v>
      </c>
      <c r="K1018" s="87"/>
      <c r="L1018" s="87"/>
      <c r="M1018" s="87"/>
      <c r="N1018" s="92"/>
      <c r="O1018" s="92"/>
      <c r="P1018" s="87"/>
      <c r="Q1018" s="87"/>
    </row>
    <row r="1019" spans="1:17">
      <c r="A1019" s="181" t="s">
        <v>299</v>
      </c>
      <c r="B1019" s="4" t="s">
        <v>299</v>
      </c>
      <c r="C1019" s="4" t="s">
        <v>289</v>
      </c>
      <c r="D1019" s="4" t="s">
        <v>290</v>
      </c>
      <c r="E1019" s="4" t="s">
        <v>11982</v>
      </c>
      <c r="F1019" s="27" t="s">
        <v>300</v>
      </c>
      <c r="G1019" s="27" t="s">
        <v>300</v>
      </c>
      <c r="H1019" s="27" t="s">
        <v>300</v>
      </c>
      <c r="I1019" s="12" t="s">
        <v>9584</v>
      </c>
      <c r="J1019" s="12" t="s">
        <v>12080</v>
      </c>
      <c r="K1019" s="39"/>
      <c r="L1019" s="39"/>
      <c r="M1019" s="39"/>
      <c r="N1019" s="154"/>
      <c r="O1019" s="154"/>
      <c r="P1019" s="39"/>
      <c r="Q1019" s="39"/>
    </row>
    <row r="1020" spans="1:17">
      <c r="A1020" s="118" t="s">
        <v>4358</v>
      </c>
      <c r="B1020" s="84" t="s">
        <v>4359</v>
      </c>
      <c r="C1020" s="84" t="s">
        <v>35</v>
      </c>
      <c r="D1020" s="84" t="s">
        <v>326</v>
      </c>
      <c r="E1020" s="84" t="s">
        <v>326</v>
      </c>
      <c r="F1020" s="85" t="s">
        <v>18</v>
      </c>
      <c r="G1020" s="85" t="s">
        <v>4360</v>
      </c>
      <c r="H1020" s="85" t="s">
        <v>4361</v>
      </c>
      <c r="I1020" s="84" t="s">
        <v>1250</v>
      </c>
      <c r="J1020" s="83" t="s">
        <v>12074</v>
      </c>
      <c r="K1020" s="87"/>
      <c r="L1020" s="87"/>
      <c r="M1020" s="87"/>
      <c r="N1020" s="92"/>
      <c r="O1020" s="92"/>
      <c r="P1020" s="87"/>
      <c r="Q1020" s="87"/>
    </row>
    <row r="1021" spans="1:17">
      <c r="A1021" s="118" t="s">
        <v>4362</v>
      </c>
      <c r="B1021" s="84" t="s">
        <v>4363</v>
      </c>
      <c r="C1021" s="84" t="s">
        <v>35</v>
      </c>
      <c r="D1021" s="84" t="s">
        <v>326</v>
      </c>
      <c r="E1021" s="84" t="s">
        <v>326</v>
      </c>
      <c r="F1021" s="85" t="s">
        <v>18</v>
      </c>
      <c r="G1021" s="145" t="s">
        <v>4364</v>
      </c>
      <c r="H1021" s="85" t="s">
        <v>4365</v>
      </c>
      <c r="I1021" s="83" t="s">
        <v>1007</v>
      </c>
      <c r="J1021" s="83" t="s">
        <v>12080</v>
      </c>
      <c r="K1021" s="87"/>
      <c r="L1021" s="87"/>
      <c r="M1021" s="87"/>
      <c r="N1021" s="92"/>
      <c r="O1021" s="92"/>
      <c r="P1021" s="87"/>
      <c r="Q1021" s="87"/>
    </row>
    <row r="1022" spans="1:17">
      <c r="A1022" s="84" t="s">
        <v>4366</v>
      </c>
      <c r="B1022" s="84" t="s">
        <v>4367</v>
      </c>
      <c r="C1022" s="84" t="s">
        <v>35</v>
      </c>
      <c r="D1022" s="84" t="s">
        <v>326</v>
      </c>
      <c r="E1022" s="84" t="s">
        <v>326</v>
      </c>
      <c r="F1022" s="85" t="s">
        <v>18</v>
      </c>
      <c r="G1022" s="85" t="s">
        <v>4368</v>
      </c>
      <c r="H1022" s="85" t="s">
        <v>4369</v>
      </c>
      <c r="I1022" s="83" t="s">
        <v>2692</v>
      </c>
      <c r="J1022" s="83" t="s">
        <v>12074</v>
      </c>
      <c r="K1022" s="87"/>
      <c r="L1022" s="87"/>
      <c r="M1022" s="87"/>
      <c r="N1022" s="92"/>
      <c r="O1022" s="92"/>
      <c r="P1022" s="87"/>
      <c r="Q1022" s="87"/>
    </row>
    <row r="1023" spans="1:17">
      <c r="A1023" s="84" t="s">
        <v>4370</v>
      </c>
      <c r="B1023" s="84" t="s">
        <v>4371</v>
      </c>
      <c r="C1023" s="84" t="s">
        <v>35</v>
      </c>
      <c r="D1023" s="84" t="s">
        <v>326</v>
      </c>
      <c r="E1023" s="84" t="s">
        <v>326</v>
      </c>
      <c r="F1023" s="85" t="s">
        <v>18</v>
      </c>
      <c r="G1023" s="85" t="s">
        <v>4372</v>
      </c>
      <c r="H1023" s="85" t="s">
        <v>4373</v>
      </c>
      <c r="I1023" s="83" t="s">
        <v>12126</v>
      </c>
      <c r="J1023" s="83" t="s">
        <v>12080</v>
      </c>
      <c r="K1023" s="87"/>
      <c r="L1023" s="87"/>
      <c r="M1023" s="87"/>
      <c r="N1023" s="92"/>
      <c r="O1023" s="92"/>
      <c r="P1023" s="87"/>
      <c r="Q1023" s="87"/>
    </row>
    <row r="1024" spans="1:17">
      <c r="A1024" s="118" t="s">
        <v>4375</v>
      </c>
      <c r="B1024" s="84" t="s">
        <v>4376</v>
      </c>
      <c r="C1024" s="84" t="s">
        <v>35</v>
      </c>
      <c r="D1024" s="84" t="s">
        <v>326</v>
      </c>
      <c r="E1024" s="84" t="s">
        <v>326</v>
      </c>
      <c r="F1024" s="85" t="s">
        <v>18</v>
      </c>
      <c r="G1024" s="85" t="s">
        <v>4377</v>
      </c>
      <c r="H1024" s="85" t="s">
        <v>4378</v>
      </c>
      <c r="I1024" s="83" t="s">
        <v>1076</v>
      </c>
      <c r="J1024" s="83" t="s">
        <v>12080</v>
      </c>
      <c r="K1024" s="87"/>
      <c r="L1024" s="87"/>
      <c r="M1024" s="87"/>
      <c r="N1024" s="92"/>
      <c r="O1024" s="92"/>
      <c r="P1024" s="87"/>
      <c r="Q1024" s="87"/>
    </row>
    <row r="1025" spans="1:17">
      <c r="A1025" s="118" t="s">
        <v>4379</v>
      </c>
      <c r="B1025" s="84" t="s">
        <v>4380</v>
      </c>
      <c r="C1025" s="84" t="s">
        <v>35</v>
      </c>
      <c r="D1025" s="84" t="s">
        <v>326</v>
      </c>
      <c r="E1025" s="84" t="s">
        <v>326</v>
      </c>
      <c r="F1025" s="85" t="s">
        <v>18</v>
      </c>
      <c r="G1025" s="85" t="s">
        <v>4381</v>
      </c>
      <c r="H1025" s="85" t="s">
        <v>4382</v>
      </c>
      <c r="I1025" s="83" t="s">
        <v>820</v>
      </c>
      <c r="J1025" s="83" t="s">
        <v>12080</v>
      </c>
      <c r="K1025" s="87"/>
      <c r="L1025" s="87"/>
      <c r="M1025" s="87"/>
      <c r="N1025" s="92"/>
      <c r="O1025" s="92"/>
      <c r="P1025" s="87"/>
      <c r="Q1025" s="87"/>
    </row>
    <row r="1026" spans="1:17">
      <c r="A1026" s="181" t="s">
        <v>4384</v>
      </c>
      <c r="B1026" s="181" t="s">
        <v>4385</v>
      </c>
      <c r="C1026" s="4" t="s">
        <v>35</v>
      </c>
      <c r="D1026" s="4" t="s">
        <v>326</v>
      </c>
      <c r="E1026" s="4" t="s">
        <v>326</v>
      </c>
      <c r="F1026" s="27" t="s">
        <v>18</v>
      </c>
      <c r="G1026" s="27" t="s">
        <v>4386</v>
      </c>
      <c r="H1026" s="27" t="s">
        <v>4387</v>
      </c>
      <c r="I1026" s="12" t="s">
        <v>4388</v>
      </c>
      <c r="J1026" s="12" t="s">
        <v>12127</v>
      </c>
      <c r="K1026" s="39"/>
      <c r="L1026" s="39"/>
      <c r="M1026" s="39"/>
      <c r="N1026" s="154"/>
      <c r="O1026" s="154"/>
      <c r="P1026" s="39"/>
      <c r="Q1026" s="39"/>
    </row>
    <row r="1027" spans="1:17">
      <c r="A1027" s="118" t="s">
        <v>4389</v>
      </c>
      <c r="B1027" s="84" t="s">
        <v>4389</v>
      </c>
      <c r="C1027" s="84" t="s">
        <v>289</v>
      </c>
      <c r="D1027" s="84" t="s">
        <v>290</v>
      </c>
      <c r="E1027" s="84" t="s">
        <v>11982</v>
      </c>
      <c r="F1027" s="85" t="s">
        <v>4390</v>
      </c>
      <c r="G1027" s="85" t="s">
        <v>4390</v>
      </c>
      <c r="H1027" s="85" t="s">
        <v>4390</v>
      </c>
      <c r="I1027" s="88" t="s">
        <v>4391</v>
      </c>
      <c r="J1027" s="83" t="s">
        <v>12080</v>
      </c>
      <c r="K1027" s="87"/>
      <c r="L1027" s="87"/>
      <c r="M1027" s="87"/>
      <c r="N1027" s="92"/>
      <c r="O1027" s="92"/>
      <c r="P1027" s="87"/>
      <c r="Q1027" s="87"/>
    </row>
    <row r="1028" spans="1:17">
      <c r="A1028" s="4" t="s">
        <v>4392</v>
      </c>
      <c r="B1028" s="4" t="s">
        <v>4392</v>
      </c>
      <c r="C1028" s="4" t="s">
        <v>289</v>
      </c>
      <c r="D1028" s="4" t="s">
        <v>290</v>
      </c>
      <c r="E1028" s="4" t="s">
        <v>11982</v>
      </c>
      <c r="F1028" s="27" t="s">
        <v>4393</v>
      </c>
      <c r="G1028" s="27" t="s">
        <v>4393</v>
      </c>
      <c r="H1028" s="27" t="s">
        <v>4393</v>
      </c>
      <c r="I1028" s="12" t="s">
        <v>23</v>
      </c>
      <c r="J1028" s="12" t="s">
        <v>12074</v>
      </c>
      <c r="K1028" s="39"/>
      <c r="L1028" s="39"/>
      <c r="M1028" s="39"/>
      <c r="N1028" s="154"/>
      <c r="O1028" s="154"/>
      <c r="P1028" s="39"/>
      <c r="Q1028" s="39"/>
    </row>
    <row r="1029" spans="1:17">
      <c r="A1029" s="118" t="s">
        <v>4394</v>
      </c>
      <c r="B1029" s="84" t="s">
        <v>4394</v>
      </c>
      <c r="C1029" s="84" t="s">
        <v>289</v>
      </c>
      <c r="D1029" s="84" t="s">
        <v>290</v>
      </c>
      <c r="E1029" s="84" t="s">
        <v>11982</v>
      </c>
      <c r="F1029" s="85" t="s">
        <v>4395</v>
      </c>
      <c r="G1029" s="85" t="s">
        <v>4395</v>
      </c>
      <c r="H1029" s="85" t="s">
        <v>4395</v>
      </c>
      <c r="I1029" s="83" t="s">
        <v>2881</v>
      </c>
      <c r="J1029" s="83" t="s">
        <v>12074</v>
      </c>
      <c r="K1029" s="87"/>
      <c r="L1029" s="87"/>
      <c r="M1029" s="87"/>
      <c r="N1029" s="92"/>
      <c r="O1029" s="92"/>
      <c r="P1029" s="87"/>
      <c r="Q1029" s="87"/>
    </row>
    <row r="1030" spans="1:17">
      <c r="A1030" s="118" t="s">
        <v>4396</v>
      </c>
      <c r="B1030" s="84" t="s">
        <v>4396</v>
      </c>
      <c r="C1030" s="84" t="s">
        <v>289</v>
      </c>
      <c r="D1030" s="84" t="s">
        <v>290</v>
      </c>
      <c r="E1030" s="84" t="s">
        <v>11982</v>
      </c>
      <c r="F1030" s="85" t="s">
        <v>4397</v>
      </c>
      <c r="G1030" s="85" t="s">
        <v>4397</v>
      </c>
      <c r="H1030" s="85" t="s">
        <v>4397</v>
      </c>
      <c r="I1030" s="83" t="s">
        <v>2710</v>
      </c>
      <c r="J1030" s="83" t="s">
        <v>12074</v>
      </c>
      <c r="K1030" s="87"/>
      <c r="L1030" s="87"/>
      <c r="M1030" s="87"/>
      <c r="N1030" s="92"/>
      <c r="O1030" s="92"/>
      <c r="P1030" s="87"/>
      <c r="Q1030" s="87"/>
    </row>
    <row r="1031" spans="1:17">
      <c r="A1031" s="118" t="s">
        <v>4398</v>
      </c>
      <c r="B1031" s="84" t="s">
        <v>4398</v>
      </c>
      <c r="C1031" s="84" t="s">
        <v>289</v>
      </c>
      <c r="D1031" s="84" t="s">
        <v>290</v>
      </c>
      <c r="E1031" s="84" t="s">
        <v>11982</v>
      </c>
      <c r="F1031" s="85" t="s">
        <v>4399</v>
      </c>
      <c r="G1031" s="85" t="s">
        <v>4399</v>
      </c>
      <c r="H1031" s="85" t="s">
        <v>4399</v>
      </c>
      <c r="I1031" s="83" t="s">
        <v>2035</v>
      </c>
      <c r="J1031" s="83" t="s">
        <v>12080</v>
      </c>
      <c r="K1031" s="87"/>
      <c r="L1031" s="87"/>
      <c r="M1031" s="87"/>
      <c r="N1031" s="92"/>
      <c r="O1031" s="92"/>
      <c r="P1031" s="87"/>
      <c r="Q1031" s="87"/>
    </row>
    <row r="1032" spans="1:17">
      <c r="A1032" s="118" t="s">
        <v>4400</v>
      </c>
      <c r="B1032" s="84" t="s">
        <v>4400</v>
      </c>
      <c r="C1032" s="84" t="s">
        <v>289</v>
      </c>
      <c r="D1032" s="84" t="s">
        <v>290</v>
      </c>
      <c r="E1032" s="84" t="s">
        <v>11982</v>
      </c>
      <c r="F1032" s="85" t="s">
        <v>4401</v>
      </c>
      <c r="G1032" s="85" t="s">
        <v>4401</v>
      </c>
      <c r="H1032" s="85" t="s">
        <v>4401</v>
      </c>
      <c r="I1032" s="83" t="s">
        <v>4402</v>
      </c>
      <c r="J1032" s="83" t="s">
        <v>12080</v>
      </c>
      <c r="K1032" s="87"/>
      <c r="L1032" s="87"/>
      <c r="M1032" s="87"/>
      <c r="N1032" s="92"/>
      <c r="O1032" s="92"/>
      <c r="P1032" s="87"/>
      <c r="Q1032" s="87"/>
    </row>
    <row r="1033" spans="1:17">
      <c r="A1033" s="118" t="s">
        <v>4403</v>
      </c>
      <c r="B1033" s="84" t="s">
        <v>4403</v>
      </c>
      <c r="C1033" s="84" t="s">
        <v>289</v>
      </c>
      <c r="D1033" s="84" t="s">
        <v>290</v>
      </c>
      <c r="E1033" s="84" t="s">
        <v>11982</v>
      </c>
      <c r="F1033" s="85" t="s">
        <v>4404</v>
      </c>
      <c r="G1033" s="85" t="s">
        <v>4404</v>
      </c>
      <c r="H1033" s="85" t="s">
        <v>4404</v>
      </c>
      <c r="I1033" s="83" t="s">
        <v>4405</v>
      </c>
      <c r="J1033" s="83" t="s">
        <v>12080</v>
      </c>
      <c r="K1033" s="87"/>
      <c r="L1033" s="87"/>
      <c r="M1033" s="87"/>
      <c r="N1033" s="92"/>
      <c r="O1033" s="92"/>
      <c r="P1033" s="87"/>
      <c r="Q1033" s="87"/>
    </row>
    <row r="1034" spans="1:17">
      <c r="A1034" s="118" t="s">
        <v>4406</v>
      </c>
      <c r="B1034" s="84" t="s">
        <v>4406</v>
      </c>
      <c r="C1034" s="84" t="s">
        <v>289</v>
      </c>
      <c r="D1034" s="84" t="s">
        <v>290</v>
      </c>
      <c r="E1034" s="84" t="s">
        <v>11982</v>
      </c>
      <c r="F1034" s="85" t="s">
        <v>4407</v>
      </c>
      <c r="G1034" s="85" t="s">
        <v>4407</v>
      </c>
      <c r="H1034" s="85" t="s">
        <v>4407</v>
      </c>
      <c r="I1034" s="83" t="s">
        <v>2832</v>
      </c>
      <c r="J1034" s="83" t="s">
        <v>12074</v>
      </c>
      <c r="K1034" s="87"/>
      <c r="L1034" s="87"/>
      <c r="M1034" s="87"/>
      <c r="N1034" s="92"/>
      <c r="O1034" s="92"/>
      <c r="P1034" s="87"/>
      <c r="Q1034" s="87"/>
    </row>
    <row r="1035" spans="1:17">
      <c r="A1035" s="84" t="s">
        <v>4408</v>
      </c>
      <c r="B1035" s="84" t="s">
        <v>4408</v>
      </c>
      <c r="C1035" s="84" t="s">
        <v>289</v>
      </c>
      <c r="D1035" s="84" t="s">
        <v>290</v>
      </c>
      <c r="E1035" s="84" t="s">
        <v>11982</v>
      </c>
      <c r="F1035" s="85" t="s">
        <v>4409</v>
      </c>
      <c r="G1035" s="85" t="s">
        <v>4409</v>
      </c>
      <c r="H1035" s="85" t="s">
        <v>4409</v>
      </c>
      <c r="I1035" s="83" t="s">
        <v>2232</v>
      </c>
      <c r="J1035" s="83" t="s">
        <v>12091</v>
      </c>
      <c r="K1035" s="87"/>
      <c r="L1035" s="87"/>
      <c r="M1035" s="87"/>
      <c r="N1035" s="92"/>
      <c r="O1035" s="92"/>
      <c r="P1035" s="87"/>
      <c r="Q1035" s="87"/>
    </row>
    <row r="1036" spans="1:17">
      <c r="A1036" s="3" t="s">
        <v>4410</v>
      </c>
      <c r="B1036" s="3" t="s">
        <v>4410</v>
      </c>
      <c r="C1036" s="3" t="s">
        <v>289</v>
      </c>
      <c r="D1036" s="3" t="s">
        <v>290</v>
      </c>
      <c r="E1036" s="3" t="s">
        <v>11982</v>
      </c>
      <c r="F1036" s="25" t="s">
        <v>4411</v>
      </c>
      <c r="G1036" s="25" t="s">
        <v>4411</v>
      </c>
      <c r="H1036" s="25" t="s">
        <v>4411</v>
      </c>
      <c r="I1036" s="11" t="s">
        <v>23</v>
      </c>
      <c r="J1036" s="11" t="s">
        <v>12074</v>
      </c>
    </row>
    <row r="1037" spans="1:17">
      <c r="A1037" s="3" t="s">
        <v>4412</v>
      </c>
      <c r="B1037" s="3" t="s">
        <v>4412</v>
      </c>
      <c r="C1037" s="3" t="s">
        <v>289</v>
      </c>
      <c r="D1037" s="3" t="s">
        <v>290</v>
      </c>
      <c r="E1037" s="3" t="s">
        <v>11982</v>
      </c>
      <c r="F1037" s="25" t="s">
        <v>4413</v>
      </c>
      <c r="G1037" s="25" t="s">
        <v>4413</v>
      </c>
      <c r="H1037" s="25" t="s">
        <v>4413</v>
      </c>
      <c r="I1037" s="11" t="s">
        <v>23</v>
      </c>
      <c r="J1037" s="11" t="s">
        <v>12095</v>
      </c>
    </row>
    <row r="1038" spans="1:17">
      <c r="A1038" s="3" t="s">
        <v>4414</v>
      </c>
      <c r="B1038" s="3" t="s">
        <v>4414</v>
      </c>
      <c r="C1038" s="3" t="s">
        <v>289</v>
      </c>
      <c r="D1038" s="3" t="s">
        <v>290</v>
      </c>
      <c r="E1038" s="3" t="s">
        <v>11982</v>
      </c>
      <c r="F1038" s="25" t="s">
        <v>4415</v>
      </c>
      <c r="G1038" s="25" t="s">
        <v>4415</v>
      </c>
      <c r="H1038" s="25" t="s">
        <v>4415</v>
      </c>
      <c r="I1038" s="11" t="s">
        <v>23</v>
      </c>
      <c r="J1038" s="11" t="s">
        <v>12074</v>
      </c>
    </row>
    <row r="1039" spans="1:17">
      <c r="A1039" s="3" t="s">
        <v>4416</v>
      </c>
      <c r="B1039" s="3" t="s">
        <v>4416</v>
      </c>
      <c r="C1039" s="3" t="s">
        <v>289</v>
      </c>
      <c r="D1039" s="3" t="s">
        <v>290</v>
      </c>
      <c r="E1039" s="3" t="s">
        <v>11982</v>
      </c>
      <c r="F1039" s="25" t="s">
        <v>4417</v>
      </c>
      <c r="G1039" s="25" t="s">
        <v>4417</v>
      </c>
      <c r="H1039" s="25" t="s">
        <v>4417</v>
      </c>
      <c r="I1039" s="11" t="s">
        <v>23</v>
      </c>
      <c r="J1039" s="11" t="s">
        <v>12073</v>
      </c>
    </row>
    <row r="1040" spans="1:17">
      <c r="A1040" s="118" t="s">
        <v>4418</v>
      </c>
      <c r="B1040" s="84" t="s">
        <v>4418</v>
      </c>
      <c r="C1040" s="84" t="s">
        <v>289</v>
      </c>
      <c r="D1040" s="84" t="s">
        <v>290</v>
      </c>
      <c r="E1040" s="84" t="s">
        <v>11982</v>
      </c>
      <c r="F1040" s="85" t="s">
        <v>4419</v>
      </c>
      <c r="G1040" s="85" t="s">
        <v>4419</v>
      </c>
      <c r="H1040" s="85" t="s">
        <v>4419</v>
      </c>
      <c r="I1040" s="83" t="s">
        <v>1737</v>
      </c>
      <c r="J1040" s="83" t="s">
        <v>3495</v>
      </c>
      <c r="K1040" s="87"/>
      <c r="L1040" s="87"/>
      <c r="M1040" s="87"/>
      <c r="N1040" s="92"/>
      <c r="O1040" s="92"/>
      <c r="P1040" s="87"/>
      <c r="Q1040" s="87"/>
    </row>
    <row r="1041" spans="1:17">
      <c r="A1041" s="118" t="s">
        <v>4420</v>
      </c>
      <c r="B1041" s="84" t="s">
        <v>4420</v>
      </c>
      <c r="C1041" s="84" t="s">
        <v>289</v>
      </c>
      <c r="D1041" s="84" t="s">
        <v>290</v>
      </c>
      <c r="E1041" s="84" t="s">
        <v>11982</v>
      </c>
      <c r="F1041" s="85" t="s">
        <v>4421</v>
      </c>
      <c r="G1041" s="85" t="s">
        <v>4421</v>
      </c>
      <c r="H1041" s="85" t="s">
        <v>4421</v>
      </c>
      <c r="I1041" s="84" t="s">
        <v>909</v>
      </c>
      <c r="J1041" s="83" t="s">
        <v>12080</v>
      </c>
      <c r="K1041" s="87"/>
      <c r="L1041" s="87"/>
      <c r="M1041" s="87"/>
      <c r="N1041" s="92"/>
      <c r="O1041" s="92"/>
      <c r="P1041" s="87"/>
      <c r="Q1041" s="87"/>
    </row>
    <row r="1042" spans="1:17">
      <c r="A1042" s="4" t="s">
        <v>301</v>
      </c>
      <c r="B1042" s="4" t="s">
        <v>301</v>
      </c>
      <c r="C1042" s="4" t="s">
        <v>289</v>
      </c>
      <c r="D1042" s="4" t="s">
        <v>290</v>
      </c>
      <c r="E1042" s="4" t="s">
        <v>11982</v>
      </c>
      <c r="F1042" s="27" t="s">
        <v>302</v>
      </c>
      <c r="G1042" s="27" t="s">
        <v>302</v>
      </c>
      <c r="H1042" s="27" t="s">
        <v>302</v>
      </c>
      <c r="I1042" s="12" t="s">
        <v>23</v>
      </c>
      <c r="J1042" s="12" t="s">
        <v>12074</v>
      </c>
      <c r="K1042" s="39"/>
      <c r="L1042" s="39"/>
      <c r="M1042" s="39"/>
      <c r="N1042" s="154"/>
      <c r="O1042" s="154"/>
      <c r="P1042" s="39"/>
      <c r="Q1042" s="39"/>
    </row>
    <row r="1043" spans="1:17">
      <c r="A1043" s="118" t="s">
        <v>303</v>
      </c>
      <c r="B1043" s="84" t="s">
        <v>303</v>
      </c>
      <c r="C1043" s="84" t="s">
        <v>289</v>
      </c>
      <c r="D1043" s="84" t="s">
        <v>290</v>
      </c>
      <c r="E1043" s="84" t="s">
        <v>11982</v>
      </c>
      <c r="F1043" s="85" t="s">
        <v>304</v>
      </c>
      <c r="G1043" s="85" t="s">
        <v>304</v>
      </c>
      <c r="H1043" s="85" t="s">
        <v>304</v>
      </c>
      <c r="I1043" s="207" t="s">
        <v>5521</v>
      </c>
      <c r="J1043" s="83" t="s">
        <v>12128</v>
      </c>
      <c r="K1043" s="87"/>
      <c r="L1043" s="87"/>
      <c r="M1043" s="87"/>
      <c r="N1043" s="92"/>
      <c r="O1043" s="92"/>
      <c r="P1043" s="87"/>
      <c r="Q1043" s="87"/>
    </row>
    <row r="1044" spans="1:17">
      <c r="A1044" s="4" t="s">
        <v>4422</v>
      </c>
      <c r="B1044" s="4" t="s">
        <v>4422</v>
      </c>
      <c r="C1044" s="4" t="s">
        <v>289</v>
      </c>
      <c r="D1044" s="4" t="s">
        <v>290</v>
      </c>
      <c r="E1044" s="4" t="s">
        <v>11982</v>
      </c>
      <c r="F1044" s="27" t="s">
        <v>4423</v>
      </c>
      <c r="G1044" s="27" t="s">
        <v>4423</v>
      </c>
      <c r="H1044" s="27" t="s">
        <v>4423</v>
      </c>
      <c r="I1044" s="12" t="s">
        <v>23</v>
      </c>
      <c r="J1044" s="12" t="s">
        <v>12080</v>
      </c>
      <c r="K1044" s="39"/>
      <c r="L1044" s="39"/>
      <c r="M1044" s="39"/>
      <c r="N1044" s="154"/>
      <c r="O1044" s="154"/>
      <c r="P1044" s="39"/>
      <c r="Q1044" s="39"/>
    </row>
    <row r="1045" spans="1:17">
      <c r="A1045" s="118" t="s">
        <v>4424</v>
      </c>
      <c r="B1045" s="84" t="s">
        <v>4424</v>
      </c>
      <c r="C1045" s="84" t="s">
        <v>289</v>
      </c>
      <c r="D1045" s="84" t="s">
        <v>290</v>
      </c>
      <c r="E1045" s="84" t="s">
        <v>11982</v>
      </c>
      <c r="F1045" s="85" t="s">
        <v>4425</v>
      </c>
      <c r="G1045" s="85" t="s">
        <v>4425</v>
      </c>
      <c r="H1045" s="85" t="s">
        <v>4425</v>
      </c>
      <c r="I1045" s="83" t="s">
        <v>4426</v>
      </c>
      <c r="J1045" s="83" t="s">
        <v>12084</v>
      </c>
      <c r="K1045" s="87"/>
      <c r="L1045" s="87"/>
      <c r="M1045" s="87"/>
      <c r="N1045" s="92"/>
      <c r="O1045" s="92"/>
      <c r="P1045" s="87"/>
      <c r="Q1045" s="87"/>
    </row>
    <row r="1046" spans="1:17">
      <c r="A1046" s="118" t="s">
        <v>305</v>
      </c>
      <c r="B1046" s="84" t="s">
        <v>305</v>
      </c>
      <c r="C1046" s="84" t="s">
        <v>289</v>
      </c>
      <c r="D1046" s="84" t="s">
        <v>290</v>
      </c>
      <c r="E1046" s="84" t="s">
        <v>11982</v>
      </c>
      <c r="F1046" s="85" t="s">
        <v>306</v>
      </c>
      <c r="G1046" s="85" t="s">
        <v>306</v>
      </c>
      <c r="H1046" s="85" t="s">
        <v>306</v>
      </c>
      <c r="I1046" s="83" t="s">
        <v>175</v>
      </c>
      <c r="J1046" s="83" t="s">
        <v>100</v>
      </c>
      <c r="K1046" s="87"/>
      <c r="L1046" s="87"/>
      <c r="M1046" s="87"/>
      <c r="N1046" s="92"/>
      <c r="O1046" s="92"/>
      <c r="P1046" s="87"/>
      <c r="Q1046" s="87"/>
    </row>
    <row r="1047" spans="1:17">
      <c r="A1047" s="181" t="s">
        <v>4427</v>
      </c>
      <c r="B1047" s="4" t="s">
        <v>4427</v>
      </c>
      <c r="C1047" s="4" t="s">
        <v>289</v>
      </c>
      <c r="D1047" s="4" t="s">
        <v>290</v>
      </c>
      <c r="E1047" s="4" t="s">
        <v>11982</v>
      </c>
      <c r="F1047" s="27" t="s">
        <v>4428</v>
      </c>
      <c r="G1047" s="27" t="s">
        <v>4428</v>
      </c>
      <c r="H1047" s="27" t="s">
        <v>4428</v>
      </c>
      <c r="I1047" s="12" t="s">
        <v>9584</v>
      </c>
      <c r="J1047" s="12" t="s">
        <v>12080</v>
      </c>
      <c r="K1047" s="39"/>
      <c r="L1047" s="39"/>
      <c r="M1047" s="39"/>
      <c r="N1047" s="154"/>
      <c r="O1047" s="154"/>
      <c r="P1047" s="39"/>
      <c r="Q1047" s="39"/>
    </row>
    <row r="1048" spans="1:17">
      <c r="A1048" s="84" t="s">
        <v>4429</v>
      </c>
      <c r="B1048" s="84" t="s">
        <v>4429</v>
      </c>
      <c r="C1048" s="84" t="s">
        <v>289</v>
      </c>
      <c r="D1048" s="84" t="s">
        <v>290</v>
      </c>
      <c r="E1048" s="84" t="s">
        <v>11982</v>
      </c>
      <c r="F1048" s="85" t="s">
        <v>4430</v>
      </c>
      <c r="G1048" s="85" t="s">
        <v>4430</v>
      </c>
      <c r="H1048" s="85" t="s">
        <v>4430</v>
      </c>
      <c r="I1048" s="83" t="s">
        <v>2208</v>
      </c>
      <c r="J1048" s="83" t="s">
        <v>12084</v>
      </c>
      <c r="K1048" s="87"/>
      <c r="L1048" s="87"/>
      <c r="M1048" s="87"/>
      <c r="N1048" s="92"/>
      <c r="O1048" s="92"/>
      <c r="P1048" s="87"/>
      <c r="Q1048" s="87"/>
    </row>
    <row r="1049" spans="1:17">
      <c r="A1049" s="181" t="s">
        <v>4431</v>
      </c>
      <c r="B1049" s="4" t="s">
        <v>4431</v>
      </c>
      <c r="C1049" s="4" t="s">
        <v>289</v>
      </c>
      <c r="D1049" s="4" t="s">
        <v>290</v>
      </c>
      <c r="E1049" s="4" t="s">
        <v>11982</v>
      </c>
      <c r="F1049" s="27" t="s">
        <v>4432</v>
      </c>
      <c r="G1049" s="27" t="s">
        <v>4432</v>
      </c>
      <c r="H1049" s="27" t="s">
        <v>4432</v>
      </c>
      <c r="I1049" s="12" t="s">
        <v>9584</v>
      </c>
      <c r="J1049" s="12" t="s">
        <v>12080</v>
      </c>
      <c r="K1049" s="39"/>
      <c r="L1049" s="39"/>
      <c r="M1049" s="39"/>
      <c r="N1049" s="154"/>
      <c r="O1049" s="154"/>
      <c r="P1049" s="39"/>
      <c r="Q1049" s="39"/>
    </row>
    <row r="1050" spans="1:17">
      <c r="A1050" s="118" t="s">
        <v>4433</v>
      </c>
      <c r="B1050" s="84" t="s">
        <v>4433</v>
      </c>
      <c r="C1050" s="84" t="s">
        <v>289</v>
      </c>
      <c r="D1050" s="84" t="s">
        <v>290</v>
      </c>
      <c r="E1050" s="84" t="s">
        <v>11982</v>
      </c>
      <c r="F1050" s="85" t="s">
        <v>4434</v>
      </c>
      <c r="G1050" s="85" t="s">
        <v>4434</v>
      </c>
      <c r="H1050" s="85" t="s">
        <v>4434</v>
      </c>
      <c r="I1050" s="83" t="s">
        <v>2759</v>
      </c>
      <c r="J1050" s="83" t="s">
        <v>12074</v>
      </c>
      <c r="K1050" s="87"/>
      <c r="L1050" s="87"/>
      <c r="M1050" s="87"/>
      <c r="N1050" s="92"/>
      <c r="O1050" s="92"/>
      <c r="P1050" s="87"/>
      <c r="Q1050" s="87"/>
    </row>
    <row r="1051" spans="1:17">
      <c r="A1051" s="118" t="s">
        <v>4435</v>
      </c>
      <c r="B1051" s="84" t="s">
        <v>4435</v>
      </c>
      <c r="C1051" s="84" t="s">
        <v>289</v>
      </c>
      <c r="D1051" s="84" t="s">
        <v>290</v>
      </c>
      <c r="E1051" s="84" t="s">
        <v>11982</v>
      </c>
      <c r="F1051" s="85" t="s">
        <v>4436</v>
      </c>
      <c r="G1051" s="85" t="s">
        <v>4436</v>
      </c>
      <c r="H1051" s="85" t="s">
        <v>4436</v>
      </c>
      <c r="I1051" s="83" t="s">
        <v>2914</v>
      </c>
      <c r="J1051" s="83" t="s">
        <v>12074</v>
      </c>
      <c r="K1051" s="87"/>
      <c r="L1051" s="87"/>
      <c r="M1051" s="87"/>
      <c r="N1051" s="92"/>
      <c r="O1051" s="92"/>
      <c r="P1051" s="87"/>
      <c r="Q1051" s="87"/>
    </row>
    <row r="1052" spans="1:17">
      <c r="A1052" s="181" t="s">
        <v>4437</v>
      </c>
      <c r="B1052" s="4" t="s">
        <v>4437</v>
      </c>
      <c r="C1052" s="4" t="s">
        <v>289</v>
      </c>
      <c r="D1052" s="4" t="s">
        <v>290</v>
      </c>
      <c r="E1052" s="4" t="s">
        <v>11982</v>
      </c>
      <c r="F1052" s="27" t="s">
        <v>4438</v>
      </c>
      <c r="G1052" s="27" t="s">
        <v>4438</v>
      </c>
      <c r="H1052" s="27" t="s">
        <v>4438</v>
      </c>
      <c r="I1052" s="12" t="s">
        <v>23</v>
      </c>
      <c r="J1052" s="12" t="s">
        <v>23</v>
      </c>
      <c r="K1052" s="39"/>
      <c r="L1052" s="39"/>
      <c r="M1052" s="39"/>
      <c r="N1052" s="154"/>
      <c r="O1052" s="154"/>
      <c r="P1052" s="39"/>
      <c r="Q1052" s="39"/>
    </row>
    <row r="1053" spans="1:17">
      <c r="A1053" s="118" t="s">
        <v>4439</v>
      </c>
      <c r="B1053" s="84" t="s">
        <v>4439</v>
      </c>
      <c r="C1053" s="84" t="s">
        <v>289</v>
      </c>
      <c r="D1053" s="84" t="s">
        <v>290</v>
      </c>
      <c r="E1053" s="84" t="s">
        <v>11982</v>
      </c>
      <c r="F1053" s="85" t="s">
        <v>4440</v>
      </c>
      <c r="G1053" s="85" t="s">
        <v>4440</v>
      </c>
      <c r="H1053" s="85" t="s">
        <v>4440</v>
      </c>
      <c r="I1053" s="83" t="s">
        <v>2173</v>
      </c>
      <c r="J1053" s="83" t="s">
        <v>12080</v>
      </c>
      <c r="K1053" s="87"/>
      <c r="L1053" s="87"/>
      <c r="M1053" s="87"/>
      <c r="N1053" s="92"/>
      <c r="O1053" s="92"/>
      <c r="P1053" s="87"/>
      <c r="Q1053" s="87"/>
    </row>
    <row r="1054" spans="1:17">
      <c r="A1054" s="118" t="s">
        <v>4441</v>
      </c>
      <c r="B1054" s="84" t="s">
        <v>4441</v>
      </c>
      <c r="C1054" s="84" t="s">
        <v>289</v>
      </c>
      <c r="D1054" s="84" t="s">
        <v>290</v>
      </c>
      <c r="E1054" s="84" t="s">
        <v>11982</v>
      </c>
      <c r="F1054" s="85" t="s">
        <v>4442</v>
      </c>
      <c r="G1054" s="85" t="s">
        <v>4442</v>
      </c>
      <c r="H1054" s="85" t="s">
        <v>4442</v>
      </c>
      <c r="I1054" s="83" t="s">
        <v>4443</v>
      </c>
      <c r="J1054" s="83" t="s">
        <v>12080</v>
      </c>
      <c r="K1054" s="87"/>
      <c r="L1054" s="87"/>
      <c r="M1054" s="87"/>
      <c r="N1054" s="92"/>
      <c r="O1054" s="92"/>
      <c r="P1054" s="87"/>
      <c r="Q1054" s="87"/>
    </row>
    <row r="1055" spans="1:17">
      <c r="A1055" s="181" t="s">
        <v>4444</v>
      </c>
      <c r="B1055" s="4" t="s">
        <v>4444</v>
      </c>
      <c r="C1055" s="4" t="s">
        <v>289</v>
      </c>
      <c r="D1055" s="4" t="s">
        <v>290</v>
      </c>
      <c r="E1055" s="4" t="s">
        <v>11982</v>
      </c>
      <c r="F1055" s="27" t="s">
        <v>4445</v>
      </c>
      <c r="G1055" s="27" t="s">
        <v>4445</v>
      </c>
      <c r="H1055" s="27" t="s">
        <v>4445</v>
      </c>
      <c r="I1055" s="12" t="s">
        <v>23</v>
      </c>
      <c r="J1055" s="12" t="s">
        <v>12074</v>
      </c>
      <c r="K1055" s="39"/>
      <c r="L1055" s="39"/>
      <c r="M1055" s="39"/>
      <c r="N1055" s="154"/>
      <c r="O1055" s="154"/>
      <c r="P1055" s="39"/>
      <c r="Q1055" s="39"/>
    </row>
    <row r="1056" spans="1:17">
      <c r="A1056" s="4" t="s">
        <v>4446</v>
      </c>
      <c r="B1056" s="4" t="s">
        <v>4446</v>
      </c>
      <c r="C1056" s="4" t="s">
        <v>289</v>
      </c>
      <c r="D1056" s="4" t="s">
        <v>290</v>
      </c>
      <c r="E1056" s="4" t="s">
        <v>11982</v>
      </c>
      <c r="F1056" s="27" t="s">
        <v>4447</v>
      </c>
      <c r="G1056" s="27" t="s">
        <v>4447</v>
      </c>
      <c r="H1056" s="27" t="s">
        <v>4447</v>
      </c>
      <c r="I1056" s="271" t="s">
        <v>9584</v>
      </c>
      <c r="J1056" s="12" t="s">
        <v>12074</v>
      </c>
      <c r="K1056" s="39"/>
      <c r="L1056" s="39"/>
      <c r="M1056" s="39"/>
      <c r="N1056" s="154"/>
      <c r="O1056" s="154"/>
      <c r="P1056" s="39"/>
      <c r="Q1056" s="39"/>
    </row>
    <row r="1057" spans="1:17">
      <c r="A1057" s="181" t="s">
        <v>4448</v>
      </c>
      <c r="B1057" s="4" t="s">
        <v>4448</v>
      </c>
      <c r="C1057" s="4" t="s">
        <v>289</v>
      </c>
      <c r="D1057" s="4" t="s">
        <v>290</v>
      </c>
      <c r="E1057" s="4" t="s">
        <v>11982</v>
      </c>
      <c r="F1057" s="27" t="s">
        <v>4449</v>
      </c>
      <c r="G1057" s="27" t="s">
        <v>4449</v>
      </c>
      <c r="H1057" s="27" t="s">
        <v>4449</v>
      </c>
      <c r="I1057" s="12" t="s">
        <v>23</v>
      </c>
      <c r="J1057" s="12" t="s">
        <v>802</v>
      </c>
      <c r="K1057" s="39"/>
      <c r="L1057" s="39"/>
      <c r="M1057" s="39"/>
      <c r="N1057" s="154"/>
      <c r="O1057" s="154"/>
      <c r="P1057" s="39"/>
      <c r="Q1057" s="39"/>
    </row>
    <row r="1058" spans="1:17">
      <c r="A1058" s="118" t="s">
        <v>4450</v>
      </c>
      <c r="B1058" s="84" t="s">
        <v>4450</v>
      </c>
      <c r="C1058" s="84" t="s">
        <v>289</v>
      </c>
      <c r="D1058" s="84" t="s">
        <v>290</v>
      </c>
      <c r="E1058" s="84" t="s">
        <v>11982</v>
      </c>
      <c r="F1058" s="85" t="s">
        <v>4451</v>
      </c>
      <c r="G1058" s="85" t="s">
        <v>4451</v>
      </c>
      <c r="H1058" s="85" t="s">
        <v>4451</v>
      </c>
      <c r="I1058" s="83" t="s">
        <v>1042</v>
      </c>
      <c r="J1058" s="83" t="s">
        <v>802</v>
      </c>
      <c r="K1058" s="87"/>
      <c r="L1058" s="87"/>
      <c r="M1058" s="87"/>
      <c r="N1058" s="92"/>
      <c r="O1058" s="92"/>
      <c r="P1058" s="87"/>
      <c r="Q1058" s="87"/>
    </row>
    <row r="1059" spans="1:17">
      <c r="A1059" s="118" t="s">
        <v>4452</v>
      </c>
      <c r="B1059" s="84" t="s">
        <v>4452</v>
      </c>
      <c r="C1059" s="84" t="s">
        <v>289</v>
      </c>
      <c r="D1059" s="84" t="s">
        <v>290</v>
      </c>
      <c r="E1059" s="84" t="s">
        <v>11982</v>
      </c>
      <c r="F1059" s="85" t="s">
        <v>4453</v>
      </c>
      <c r="G1059" s="85" t="s">
        <v>4453</v>
      </c>
      <c r="H1059" s="85" t="s">
        <v>4453</v>
      </c>
      <c r="I1059" s="83" t="s">
        <v>2008</v>
      </c>
      <c r="J1059" s="83" t="s">
        <v>12080</v>
      </c>
      <c r="K1059" s="87"/>
      <c r="L1059" s="87"/>
      <c r="M1059" s="87"/>
      <c r="N1059" s="92"/>
      <c r="O1059" s="92"/>
      <c r="P1059" s="87"/>
      <c r="Q1059" s="87"/>
    </row>
    <row r="1060" spans="1:17">
      <c r="A1060" s="118" t="s">
        <v>4454</v>
      </c>
      <c r="B1060" s="84" t="s">
        <v>4454</v>
      </c>
      <c r="C1060" s="84" t="s">
        <v>289</v>
      </c>
      <c r="D1060" s="84" t="s">
        <v>290</v>
      </c>
      <c r="E1060" s="84" t="s">
        <v>11982</v>
      </c>
      <c r="F1060" s="85" t="s">
        <v>4455</v>
      </c>
      <c r="G1060" s="85" t="s">
        <v>4455</v>
      </c>
      <c r="H1060" s="85" t="s">
        <v>4455</v>
      </c>
      <c r="I1060" s="83" t="s">
        <v>2753</v>
      </c>
      <c r="J1060" s="83" t="s">
        <v>12074</v>
      </c>
      <c r="K1060" s="87"/>
      <c r="L1060" s="87"/>
      <c r="M1060" s="87"/>
      <c r="N1060" s="92"/>
      <c r="O1060" s="92"/>
      <c r="P1060" s="87"/>
      <c r="Q1060" s="87"/>
    </row>
    <row r="1061" spans="1:17">
      <c r="A1061" s="118" t="s">
        <v>4456</v>
      </c>
      <c r="B1061" s="84" t="s">
        <v>4456</v>
      </c>
      <c r="C1061" s="84" t="s">
        <v>289</v>
      </c>
      <c r="D1061" s="84" t="s">
        <v>290</v>
      </c>
      <c r="E1061" s="84" t="s">
        <v>11982</v>
      </c>
      <c r="F1061" s="85" t="s">
        <v>4457</v>
      </c>
      <c r="G1061" s="85" t="s">
        <v>4457</v>
      </c>
      <c r="H1061" s="85" t="s">
        <v>4457</v>
      </c>
      <c r="I1061" s="83" t="s">
        <v>929</v>
      </c>
      <c r="J1061" s="83" t="s">
        <v>12074</v>
      </c>
      <c r="K1061" s="87"/>
      <c r="L1061" s="87"/>
      <c r="M1061" s="87"/>
      <c r="N1061" s="92"/>
      <c r="O1061" s="92"/>
      <c r="P1061" s="87"/>
      <c r="Q1061" s="87"/>
    </row>
    <row r="1062" spans="1:17">
      <c r="A1062" s="4" t="s">
        <v>4458</v>
      </c>
      <c r="B1062" s="4" t="s">
        <v>4458</v>
      </c>
      <c r="C1062" s="4" t="s">
        <v>289</v>
      </c>
      <c r="D1062" s="4" t="s">
        <v>290</v>
      </c>
      <c r="E1062" s="4" t="s">
        <v>11982</v>
      </c>
      <c r="F1062" s="27" t="s">
        <v>4459</v>
      </c>
      <c r="G1062" s="27" t="s">
        <v>4459</v>
      </c>
      <c r="H1062" s="27" t="s">
        <v>4459</v>
      </c>
      <c r="I1062" s="12" t="s">
        <v>23</v>
      </c>
      <c r="J1062" s="12" t="s">
        <v>12080</v>
      </c>
      <c r="K1062" s="39"/>
      <c r="L1062" s="39"/>
      <c r="M1062" s="39"/>
      <c r="N1062" s="154"/>
      <c r="O1062" s="154"/>
      <c r="P1062" s="39"/>
      <c r="Q1062" s="39"/>
    </row>
    <row r="1063" spans="1:17">
      <c r="A1063" s="3" t="s">
        <v>4460</v>
      </c>
      <c r="B1063" s="3" t="s">
        <v>4460</v>
      </c>
      <c r="C1063" s="3" t="s">
        <v>289</v>
      </c>
      <c r="D1063" s="3" t="s">
        <v>290</v>
      </c>
      <c r="E1063" s="3" t="s">
        <v>11982</v>
      </c>
      <c r="F1063" s="25" t="s">
        <v>4461</v>
      </c>
      <c r="G1063" s="25" t="s">
        <v>4461</v>
      </c>
      <c r="H1063" s="25" t="s">
        <v>4461</v>
      </c>
      <c r="I1063" s="11" t="s">
        <v>23</v>
      </c>
      <c r="J1063" s="11" t="s">
        <v>12074</v>
      </c>
    </row>
    <row r="1064" spans="1:17">
      <c r="A1064" s="3" t="s">
        <v>4462</v>
      </c>
      <c r="B1064" s="3" t="s">
        <v>4462</v>
      </c>
      <c r="C1064" s="3" t="s">
        <v>289</v>
      </c>
      <c r="D1064" s="3" t="s">
        <v>290</v>
      </c>
      <c r="E1064" s="3" t="s">
        <v>11982</v>
      </c>
      <c r="F1064" s="25" t="s">
        <v>4463</v>
      </c>
      <c r="G1064" s="25" t="s">
        <v>4463</v>
      </c>
      <c r="H1064" s="25" t="s">
        <v>4463</v>
      </c>
      <c r="I1064" s="11" t="s">
        <v>23</v>
      </c>
      <c r="J1064" s="11" t="s">
        <v>12074</v>
      </c>
    </row>
    <row r="1065" spans="1:17">
      <c r="A1065" s="118" t="s">
        <v>4464</v>
      </c>
      <c r="B1065" s="84" t="s">
        <v>4464</v>
      </c>
      <c r="C1065" s="84" t="s">
        <v>289</v>
      </c>
      <c r="D1065" s="84" t="s">
        <v>290</v>
      </c>
      <c r="E1065" s="84" t="s">
        <v>11982</v>
      </c>
      <c r="F1065" s="85" t="s">
        <v>4465</v>
      </c>
      <c r="G1065" s="85" t="s">
        <v>4465</v>
      </c>
      <c r="H1065" s="85" t="s">
        <v>4465</v>
      </c>
      <c r="I1065" s="83" t="s">
        <v>2156</v>
      </c>
      <c r="J1065" s="83" t="s">
        <v>12095</v>
      </c>
      <c r="K1065" s="87"/>
      <c r="L1065" s="87"/>
      <c r="M1065" s="87"/>
      <c r="N1065" s="92"/>
      <c r="O1065" s="92"/>
      <c r="P1065" s="87"/>
      <c r="Q1065" s="87"/>
    </row>
    <row r="1066" spans="1:17">
      <c r="A1066" s="118" t="s">
        <v>4466</v>
      </c>
      <c r="B1066" s="84" t="s">
        <v>4466</v>
      </c>
      <c r="C1066" s="84" t="s">
        <v>289</v>
      </c>
      <c r="D1066" s="84" t="s">
        <v>290</v>
      </c>
      <c r="E1066" s="84" t="s">
        <v>11982</v>
      </c>
      <c r="F1066" s="85" t="s">
        <v>4467</v>
      </c>
      <c r="G1066" s="85" t="s">
        <v>4467</v>
      </c>
      <c r="H1066" s="85" t="s">
        <v>4467</v>
      </c>
      <c r="I1066" s="83" t="s">
        <v>955</v>
      </c>
      <c r="J1066" s="83" t="s">
        <v>12084</v>
      </c>
      <c r="K1066" s="87"/>
      <c r="L1066" s="87"/>
      <c r="M1066" s="87"/>
      <c r="N1066" s="92"/>
      <c r="O1066" s="92"/>
      <c r="P1066" s="87"/>
      <c r="Q1066" s="87"/>
    </row>
    <row r="1067" spans="1:17">
      <c r="A1067" s="181" t="s">
        <v>4468</v>
      </c>
      <c r="B1067" s="4" t="s">
        <v>4468</v>
      </c>
      <c r="C1067" s="4" t="s">
        <v>289</v>
      </c>
      <c r="D1067" s="4" t="s">
        <v>290</v>
      </c>
      <c r="E1067" s="4" t="s">
        <v>11982</v>
      </c>
      <c r="F1067" s="27" t="s">
        <v>4469</v>
      </c>
      <c r="G1067" s="27" t="s">
        <v>4469</v>
      </c>
      <c r="H1067" s="27" t="s">
        <v>4469</v>
      </c>
      <c r="I1067" s="12" t="s">
        <v>23</v>
      </c>
      <c r="J1067" s="12" t="s">
        <v>12074</v>
      </c>
      <c r="K1067" s="39"/>
      <c r="L1067" s="39"/>
      <c r="M1067" s="39"/>
      <c r="N1067" s="154"/>
      <c r="O1067" s="154"/>
      <c r="P1067" s="39"/>
      <c r="Q1067" s="39"/>
    </row>
    <row r="1068" spans="1:17">
      <c r="A1068" s="118" t="s">
        <v>4470</v>
      </c>
      <c r="B1068" s="84" t="s">
        <v>4470</v>
      </c>
      <c r="C1068" s="84" t="s">
        <v>289</v>
      </c>
      <c r="D1068" s="84" t="s">
        <v>290</v>
      </c>
      <c r="E1068" s="84" t="s">
        <v>11982</v>
      </c>
      <c r="F1068" s="85" t="s">
        <v>4471</v>
      </c>
      <c r="G1068" s="85" t="s">
        <v>4471</v>
      </c>
      <c r="H1068" s="85" t="s">
        <v>4471</v>
      </c>
      <c r="I1068" s="97" t="s">
        <v>3032</v>
      </c>
      <c r="J1068" s="83" t="s">
        <v>12074</v>
      </c>
      <c r="K1068" s="87"/>
      <c r="L1068" s="87"/>
      <c r="M1068" s="87"/>
      <c r="N1068" s="92"/>
      <c r="O1068" s="92"/>
      <c r="P1068" s="87"/>
      <c r="Q1068" s="87"/>
    </row>
    <row r="1069" spans="1:17">
      <c r="A1069" s="3" t="s">
        <v>4472</v>
      </c>
      <c r="B1069" s="3" t="s">
        <v>4472</v>
      </c>
      <c r="C1069" s="3" t="s">
        <v>289</v>
      </c>
      <c r="D1069" s="3" t="s">
        <v>290</v>
      </c>
      <c r="E1069" s="3" t="s">
        <v>11982</v>
      </c>
      <c r="F1069" s="25" t="s">
        <v>4473</v>
      </c>
      <c r="G1069" s="25" t="s">
        <v>4473</v>
      </c>
      <c r="H1069" s="25" t="s">
        <v>4473</v>
      </c>
      <c r="I1069" s="11" t="s">
        <v>23</v>
      </c>
      <c r="J1069" s="11" t="s">
        <v>12074</v>
      </c>
    </row>
    <row r="1070" spans="1:17">
      <c r="A1070" s="118" t="s">
        <v>4474</v>
      </c>
      <c r="B1070" s="84" t="s">
        <v>4474</v>
      </c>
      <c r="C1070" s="84" t="s">
        <v>289</v>
      </c>
      <c r="D1070" s="84" t="s">
        <v>290</v>
      </c>
      <c r="E1070" s="84" t="s">
        <v>11982</v>
      </c>
      <c r="F1070" s="85" t="s">
        <v>4475</v>
      </c>
      <c r="G1070" s="85" t="s">
        <v>4475</v>
      </c>
      <c r="H1070" s="85" t="s">
        <v>4475</v>
      </c>
      <c r="I1070" s="83" t="s">
        <v>1651</v>
      </c>
      <c r="J1070" s="83" t="s">
        <v>12074</v>
      </c>
      <c r="K1070" s="87"/>
      <c r="L1070" s="87"/>
      <c r="M1070" s="87"/>
      <c r="N1070" s="92"/>
      <c r="O1070" s="92"/>
      <c r="P1070" s="87"/>
      <c r="Q1070" s="87"/>
    </row>
    <row r="1071" spans="1:17">
      <c r="A1071" s="3" t="s">
        <v>4476</v>
      </c>
      <c r="B1071" s="3" t="s">
        <v>4476</v>
      </c>
      <c r="C1071" s="3" t="s">
        <v>289</v>
      </c>
      <c r="D1071" s="3" t="s">
        <v>290</v>
      </c>
      <c r="E1071" s="3" t="s">
        <v>11982</v>
      </c>
      <c r="F1071" s="25" t="s">
        <v>4477</v>
      </c>
      <c r="G1071" s="25" t="s">
        <v>4477</v>
      </c>
      <c r="H1071" s="25" t="s">
        <v>4477</v>
      </c>
      <c r="I1071" s="11" t="s">
        <v>23</v>
      </c>
      <c r="J1071" s="11" t="s">
        <v>12074</v>
      </c>
    </row>
    <row r="1072" spans="1:17">
      <c r="A1072" s="118" t="s">
        <v>307</v>
      </c>
      <c r="B1072" s="84" t="s">
        <v>307</v>
      </c>
      <c r="C1072" s="84" t="s">
        <v>289</v>
      </c>
      <c r="D1072" s="84" t="s">
        <v>290</v>
      </c>
      <c r="E1072" s="84" t="s">
        <v>11982</v>
      </c>
      <c r="F1072" s="85" t="s">
        <v>308</v>
      </c>
      <c r="G1072" s="85" t="s">
        <v>308</v>
      </c>
      <c r="H1072" s="85" t="s">
        <v>308</v>
      </c>
      <c r="I1072" s="83" t="s">
        <v>124</v>
      </c>
      <c r="J1072" s="83" t="s">
        <v>12073</v>
      </c>
      <c r="K1072" s="87"/>
      <c r="L1072" s="87"/>
      <c r="M1072" s="87"/>
      <c r="N1072" s="92"/>
      <c r="O1072" s="92"/>
      <c r="P1072" s="87"/>
      <c r="Q1072" s="87"/>
    </row>
    <row r="1073" spans="1:17">
      <c r="A1073" s="84" t="s">
        <v>4478</v>
      </c>
      <c r="B1073" s="84" t="s">
        <v>4478</v>
      </c>
      <c r="C1073" s="84" t="s">
        <v>289</v>
      </c>
      <c r="D1073" s="84" t="s">
        <v>290</v>
      </c>
      <c r="E1073" s="84" t="s">
        <v>11982</v>
      </c>
      <c r="F1073" s="85" t="s">
        <v>4479</v>
      </c>
      <c r="G1073" s="85" t="s">
        <v>4479</v>
      </c>
      <c r="H1073" s="85" t="s">
        <v>4479</v>
      </c>
      <c r="I1073" s="83" t="s">
        <v>1317</v>
      </c>
      <c r="J1073" s="83" t="s">
        <v>12084</v>
      </c>
      <c r="K1073" s="87"/>
      <c r="L1073" s="87"/>
      <c r="M1073" s="87"/>
      <c r="N1073" s="92"/>
      <c r="O1073" s="92"/>
      <c r="P1073" s="87"/>
      <c r="Q1073" s="87"/>
    </row>
    <row r="1074" spans="1:17">
      <c r="A1074" s="118" t="s">
        <v>4480</v>
      </c>
      <c r="B1074" s="84" t="s">
        <v>4480</v>
      </c>
      <c r="C1074" s="84" t="s">
        <v>289</v>
      </c>
      <c r="D1074" s="84" t="s">
        <v>290</v>
      </c>
      <c r="E1074" s="84" t="s">
        <v>11982</v>
      </c>
      <c r="F1074" s="85" t="s">
        <v>4481</v>
      </c>
      <c r="G1074" s="85" t="s">
        <v>4481</v>
      </c>
      <c r="H1074" s="85" t="s">
        <v>4481</v>
      </c>
      <c r="I1074" s="83" t="s">
        <v>2389</v>
      </c>
      <c r="J1074" s="83" t="s">
        <v>802</v>
      </c>
      <c r="K1074" s="87"/>
      <c r="L1074" s="87"/>
      <c r="M1074" s="87"/>
      <c r="N1074" s="92"/>
      <c r="O1074" s="92"/>
      <c r="P1074" s="87"/>
      <c r="Q1074" s="87"/>
    </row>
    <row r="1075" spans="1:17">
      <c r="A1075" s="4" t="s">
        <v>4482</v>
      </c>
      <c r="B1075" s="4" t="s">
        <v>4482</v>
      </c>
      <c r="C1075" s="4" t="s">
        <v>289</v>
      </c>
      <c r="D1075" s="4" t="s">
        <v>290</v>
      </c>
      <c r="E1075" s="4" t="s">
        <v>11982</v>
      </c>
      <c r="F1075" s="27" t="s">
        <v>4483</v>
      </c>
      <c r="G1075" s="27" t="s">
        <v>4483</v>
      </c>
      <c r="H1075" s="27" t="s">
        <v>4483</v>
      </c>
      <c r="I1075" s="12" t="s">
        <v>9584</v>
      </c>
      <c r="J1075" s="12" t="s">
        <v>12074</v>
      </c>
      <c r="K1075" s="39"/>
      <c r="L1075" s="39"/>
      <c r="M1075" s="39"/>
      <c r="N1075" s="154"/>
      <c r="O1075" s="154"/>
      <c r="P1075" s="39"/>
      <c r="Q1075" s="39"/>
    </row>
    <row r="1076" spans="1:17">
      <c r="A1076" s="162" t="s">
        <v>4484</v>
      </c>
      <c r="B1076" s="162" t="s">
        <v>4484</v>
      </c>
      <c r="C1076" s="162" t="s">
        <v>4485</v>
      </c>
      <c r="D1076" s="162" t="s">
        <v>4485</v>
      </c>
      <c r="E1076" s="162">
        <v>2021.7</v>
      </c>
      <c r="F1076" s="164" t="s">
        <v>4486</v>
      </c>
      <c r="G1076" s="164" t="s">
        <v>4487</v>
      </c>
      <c r="H1076" s="164" t="s">
        <v>4487</v>
      </c>
      <c r="I1076" s="163" t="s">
        <v>12129</v>
      </c>
      <c r="J1076" s="163"/>
      <c r="K1076" s="159"/>
      <c r="L1076" s="159"/>
      <c r="M1076" s="159"/>
      <c r="N1076" s="173"/>
      <c r="O1076" s="173"/>
      <c r="P1076" s="159"/>
      <c r="Q1076" s="159"/>
    </row>
    <row r="1077" spans="1:17">
      <c r="A1077" s="162" t="s">
        <v>4488</v>
      </c>
      <c r="B1077" s="162" t="s">
        <v>4488</v>
      </c>
      <c r="C1077" s="162" t="s">
        <v>4485</v>
      </c>
      <c r="D1077" s="162" t="s">
        <v>4485</v>
      </c>
      <c r="E1077" s="162"/>
      <c r="F1077" s="164" t="s">
        <v>4489</v>
      </c>
      <c r="G1077" s="164" t="s">
        <v>4490</v>
      </c>
      <c r="H1077" s="164" t="s">
        <v>4490</v>
      </c>
      <c r="I1077" s="163" t="s">
        <v>12129</v>
      </c>
      <c r="J1077" s="163"/>
      <c r="K1077" s="159"/>
      <c r="L1077" s="159"/>
      <c r="M1077" s="159"/>
      <c r="N1077" s="173"/>
      <c r="O1077" s="173"/>
      <c r="P1077" s="159"/>
      <c r="Q1077" s="159"/>
    </row>
    <row r="1078" spans="1:17">
      <c r="A1078" s="181" t="s">
        <v>4491</v>
      </c>
      <c r="B1078" s="4" t="s">
        <v>4491</v>
      </c>
      <c r="C1078" s="4" t="s">
        <v>289</v>
      </c>
      <c r="D1078" s="4" t="s">
        <v>290</v>
      </c>
      <c r="E1078" s="4" t="s">
        <v>11982</v>
      </c>
      <c r="F1078" s="27" t="s">
        <v>4492</v>
      </c>
      <c r="G1078" s="27" t="s">
        <v>4492</v>
      </c>
      <c r="H1078" s="27" t="s">
        <v>4492</v>
      </c>
      <c r="I1078" s="12" t="s">
        <v>9584</v>
      </c>
      <c r="J1078" s="12" t="s">
        <v>12073</v>
      </c>
      <c r="K1078" s="39"/>
      <c r="L1078" s="39"/>
      <c r="M1078" s="39"/>
      <c r="N1078" s="154"/>
      <c r="O1078" s="154"/>
      <c r="P1078" s="39"/>
      <c r="Q1078" s="39"/>
    </row>
    <row r="1079" spans="1:17">
      <c r="A1079" s="181" t="s">
        <v>4493</v>
      </c>
      <c r="B1079" s="4" t="s">
        <v>4493</v>
      </c>
      <c r="C1079" s="4" t="s">
        <v>289</v>
      </c>
      <c r="D1079" s="4" t="s">
        <v>290</v>
      </c>
      <c r="E1079" s="4" t="s">
        <v>11982</v>
      </c>
      <c r="F1079" s="27" t="s">
        <v>4494</v>
      </c>
      <c r="G1079" s="27" t="s">
        <v>4494</v>
      </c>
      <c r="H1079" s="27" t="s">
        <v>4494</v>
      </c>
      <c r="I1079" s="12" t="s">
        <v>23</v>
      </c>
      <c r="J1079" s="12" t="s">
        <v>12091</v>
      </c>
      <c r="K1079" s="39"/>
      <c r="L1079" s="39"/>
      <c r="M1079" s="39"/>
      <c r="N1079" s="154"/>
      <c r="O1079" s="154"/>
      <c r="P1079" s="39"/>
      <c r="Q1079" s="39"/>
    </row>
    <row r="1080" spans="1:17">
      <c r="A1080" s="3" t="s">
        <v>4495</v>
      </c>
      <c r="B1080" s="3" t="s">
        <v>4495</v>
      </c>
      <c r="C1080" s="3" t="s">
        <v>289</v>
      </c>
      <c r="D1080" s="3" t="s">
        <v>290</v>
      </c>
      <c r="E1080" s="3" t="s">
        <v>11982</v>
      </c>
      <c r="F1080" s="25" t="s">
        <v>4496</v>
      </c>
      <c r="G1080" s="25" t="s">
        <v>4496</v>
      </c>
      <c r="H1080" s="25" t="s">
        <v>4496</v>
      </c>
      <c r="I1080" s="11" t="s">
        <v>23</v>
      </c>
      <c r="J1080" s="11" t="s">
        <v>12074</v>
      </c>
    </row>
    <row r="1081" spans="1:17">
      <c r="A1081" s="118" t="s">
        <v>4497</v>
      </c>
      <c r="B1081" s="84" t="s">
        <v>4497</v>
      </c>
      <c r="C1081" s="84" t="s">
        <v>289</v>
      </c>
      <c r="D1081" s="84" t="s">
        <v>290</v>
      </c>
      <c r="E1081" s="84" t="s">
        <v>11982</v>
      </c>
      <c r="F1081" s="85" t="s">
        <v>4498</v>
      </c>
      <c r="G1081" s="85" t="s">
        <v>4498</v>
      </c>
      <c r="H1081" s="85" t="s">
        <v>4498</v>
      </c>
      <c r="I1081" s="83" t="s">
        <v>4040</v>
      </c>
      <c r="J1081" s="83" t="s">
        <v>12074</v>
      </c>
      <c r="K1081" s="87"/>
      <c r="L1081" s="87"/>
      <c r="M1081" s="87"/>
      <c r="N1081" s="92"/>
      <c r="O1081" s="92"/>
      <c r="P1081" s="87"/>
      <c r="Q1081" s="87"/>
    </row>
    <row r="1082" spans="1:17">
      <c r="A1082" s="4" t="s">
        <v>4499</v>
      </c>
      <c r="B1082" s="4" t="s">
        <v>4499</v>
      </c>
      <c r="C1082" s="4" t="s">
        <v>289</v>
      </c>
      <c r="D1082" s="4" t="s">
        <v>290</v>
      </c>
      <c r="E1082" s="4" t="s">
        <v>11982</v>
      </c>
      <c r="F1082" s="27" t="s">
        <v>4500</v>
      </c>
      <c r="G1082" s="27" t="s">
        <v>4500</v>
      </c>
      <c r="H1082" s="27" t="s">
        <v>4500</v>
      </c>
      <c r="I1082" s="12" t="s">
        <v>23</v>
      </c>
      <c r="J1082" s="12" t="s">
        <v>12074</v>
      </c>
      <c r="K1082" s="39"/>
      <c r="L1082" s="39"/>
      <c r="M1082" s="39"/>
      <c r="N1082" s="154"/>
      <c r="O1082" s="154"/>
      <c r="P1082" s="39"/>
      <c r="Q1082" s="39"/>
    </row>
    <row r="1083" spans="1:17">
      <c r="A1083" s="162" t="s">
        <v>4501</v>
      </c>
      <c r="B1083" s="162" t="s">
        <v>4501</v>
      </c>
      <c r="C1083" s="162" t="s">
        <v>4502</v>
      </c>
      <c r="D1083" s="162" t="s">
        <v>4503</v>
      </c>
      <c r="E1083" s="162" t="s">
        <v>4504</v>
      </c>
      <c r="F1083" s="164" t="s">
        <v>4505</v>
      </c>
      <c r="G1083" s="164" t="s">
        <v>4505</v>
      </c>
      <c r="H1083" s="164" t="s">
        <v>4505</v>
      </c>
      <c r="I1083" s="163" t="s">
        <v>12129</v>
      </c>
      <c r="J1083" s="163"/>
      <c r="K1083" s="159"/>
      <c r="L1083" s="159"/>
      <c r="M1083" s="159"/>
      <c r="N1083" s="173"/>
      <c r="O1083" s="173"/>
      <c r="P1083" s="159"/>
      <c r="Q1083" s="159"/>
    </row>
    <row r="1084" spans="1:17">
      <c r="A1084" s="162" t="s">
        <v>4506</v>
      </c>
      <c r="B1084" s="162" t="s">
        <v>4506</v>
      </c>
      <c r="C1084" s="162" t="s">
        <v>4507</v>
      </c>
      <c r="D1084" s="162" t="s">
        <v>4508</v>
      </c>
      <c r="E1084" s="162" t="s">
        <v>4509</v>
      </c>
      <c r="F1084" s="164" t="s">
        <v>4510</v>
      </c>
      <c r="G1084" s="164" t="s">
        <v>4510</v>
      </c>
      <c r="H1084" s="164" t="s">
        <v>4510</v>
      </c>
      <c r="I1084" s="163" t="s">
        <v>12129</v>
      </c>
      <c r="J1084" s="163"/>
      <c r="K1084" s="159"/>
      <c r="L1084" s="159"/>
      <c r="M1084" s="159"/>
      <c r="N1084" s="173"/>
      <c r="O1084" s="173"/>
      <c r="P1084" s="159"/>
      <c r="Q1084" s="159"/>
    </row>
    <row r="1085" spans="1:17">
      <c r="A1085" s="3" t="s">
        <v>4511</v>
      </c>
      <c r="B1085" s="16" t="s">
        <v>4511</v>
      </c>
      <c r="C1085" s="16" t="s">
        <v>4512</v>
      </c>
      <c r="D1085" s="16" t="s">
        <v>4513</v>
      </c>
      <c r="E1085" s="3" t="s">
        <v>4514</v>
      </c>
      <c r="F1085" s="25" t="s">
        <v>4515</v>
      </c>
      <c r="G1085" s="25" t="s">
        <v>4515</v>
      </c>
      <c r="H1085" s="25" t="s">
        <v>4515</v>
      </c>
      <c r="I1085" s="11" t="s">
        <v>23</v>
      </c>
    </row>
    <row r="1086" spans="1:17">
      <c r="A1086" s="11" t="s">
        <v>4516</v>
      </c>
      <c r="B1086" s="21" t="s">
        <v>4516</v>
      </c>
      <c r="C1086" s="21" t="s">
        <v>4513</v>
      </c>
      <c r="D1086" s="21" t="s">
        <v>4513</v>
      </c>
      <c r="E1086" s="54" t="s">
        <v>4514</v>
      </c>
      <c r="F1086" s="25" t="s">
        <v>4517</v>
      </c>
      <c r="G1086" s="25" t="s">
        <v>4517</v>
      </c>
      <c r="H1086" s="25" t="s">
        <v>4517</v>
      </c>
      <c r="I1086" s="11" t="s">
        <v>23</v>
      </c>
    </row>
    <row r="1087" spans="1:17">
      <c r="A1087" s="11" t="s">
        <v>4518</v>
      </c>
      <c r="B1087" s="21" t="s">
        <v>4518</v>
      </c>
      <c r="C1087" s="21" t="s">
        <v>4513</v>
      </c>
      <c r="D1087" s="21" t="s">
        <v>4513</v>
      </c>
      <c r="E1087" s="54" t="s">
        <v>4514</v>
      </c>
      <c r="F1087" s="25" t="s">
        <v>4519</v>
      </c>
      <c r="G1087" s="25" t="s">
        <v>4519</v>
      </c>
      <c r="H1087" s="25" t="s">
        <v>4519</v>
      </c>
      <c r="I1087" s="11" t="s">
        <v>23</v>
      </c>
    </row>
    <row r="1088" spans="1:17">
      <c r="A1088" s="11" t="s">
        <v>4520</v>
      </c>
      <c r="B1088" s="21" t="s">
        <v>4520</v>
      </c>
      <c r="C1088" s="21" t="s">
        <v>4513</v>
      </c>
      <c r="D1088" s="21" t="s">
        <v>4513</v>
      </c>
      <c r="E1088" s="54" t="s">
        <v>4514</v>
      </c>
      <c r="F1088" s="25" t="s">
        <v>4521</v>
      </c>
      <c r="G1088" s="25" t="s">
        <v>4521</v>
      </c>
      <c r="H1088" s="25" t="s">
        <v>4521</v>
      </c>
      <c r="I1088" s="11" t="s">
        <v>23</v>
      </c>
    </row>
    <row r="1089" spans="1:17">
      <c r="A1089" s="11" t="s">
        <v>4522</v>
      </c>
      <c r="B1089" s="21" t="s">
        <v>4522</v>
      </c>
      <c r="C1089" s="21" t="s">
        <v>4513</v>
      </c>
      <c r="D1089" s="21" t="s">
        <v>4513</v>
      </c>
      <c r="E1089" s="54" t="s">
        <v>4514</v>
      </c>
      <c r="F1089" s="25" t="s">
        <v>4523</v>
      </c>
      <c r="G1089" s="25" t="s">
        <v>4523</v>
      </c>
      <c r="H1089" s="25" t="s">
        <v>4523</v>
      </c>
      <c r="I1089" s="11" t="s">
        <v>23</v>
      </c>
    </row>
    <row r="1090" spans="1:17">
      <c r="A1090" s="11" t="s">
        <v>4524</v>
      </c>
      <c r="B1090" s="21" t="s">
        <v>4524</v>
      </c>
      <c r="C1090" s="21" t="s">
        <v>4513</v>
      </c>
      <c r="D1090" s="21" t="s">
        <v>4513</v>
      </c>
      <c r="E1090" s="54" t="s">
        <v>4514</v>
      </c>
      <c r="F1090" s="25" t="s">
        <v>4525</v>
      </c>
      <c r="G1090" s="25" t="s">
        <v>4525</v>
      </c>
      <c r="H1090" s="25" t="s">
        <v>4525</v>
      </c>
      <c r="I1090" s="11" t="s">
        <v>23</v>
      </c>
    </row>
    <row r="1091" spans="1:17">
      <c r="A1091" s="11" t="s">
        <v>4526</v>
      </c>
      <c r="B1091" s="21" t="s">
        <v>4526</v>
      </c>
      <c r="C1091" s="21" t="s">
        <v>4513</v>
      </c>
      <c r="D1091" s="21" t="s">
        <v>4513</v>
      </c>
      <c r="E1091" s="54" t="s">
        <v>4514</v>
      </c>
      <c r="F1091" s="25" t="s">
        <v>4527</v>
      </c>
      <c r="G1091" s="25" t="s">
        <v>4527</v>
      </c>
      <c r="H1091" s="25" t="s">
        <v>4527</v>
      </c>
      <c r="I1091" s="11" t="s">
        <v>23</v>
      </c>
    </row>
    <row r="1092" spans="1:17">
      <c r="A1092" s="11" t="s">
        <v>4528</v>
      </c>
      <c r="B1092" s="21" t="s">
        <v>4529</v>
      </c>
      <c r="C1092" s="21" t="s">
        <v>35</v>
      </c>
      <c r="D1092" s="21" t="s">
        <v>326</v>
      </c>
      <c r="E1092" s="54" t="s">
        <v>326</v>
      </c>
      <c r="F1092" s="25" t="s">
        <v>4530</v>
      </c>
      <c r="G1092" s="25" t="s">
        <v>4530</v>
      </c>
      <c r="H1092" s="25" t="s">
        <v>4531</v>
      </c>
      <c r="I1092" s="11" t="s">
        <v>23</v>
      </c>
      <c r="J1092" s="11" t="s">
        <v>12095</v>
      </c>
    </row>
    <row r="1093" spans="1:17">
      <c r="A1093" s="197" t="s">
        <v>4532</v>
      </c>
      <c r="B1093" s="197" t="s">
        <v>4532</v>
      </c>
      <c r="C1093" s="39" t="s">
        <v>35</v>
      </c>
      <c r="D1093" s="39" t="s">
        <v>387</v>
      </c>
      <c r="E1093" s="275" t="s">
        <v>497</v>
      </c>
      <c r="F1093" s="277" t="s">
        <v>4533</v>
      </c>
      <c r="G1093" s="27"/>
      <c r="H1093" s="27"/>
      <c r="I1093" s="12" t="s">
        <v>23</v>
      </c>
      <c r="J1093" s="12"/>
      <c r="K1093" s="39"/>
      <c r="L1093" s="39"/>
      <c r="M1093" s="39"/>
      <c r="N1093" s="154"/>
      <c r="O1093" s="154"/>
      <c r="P1093" s="39"/>
      <c r="Q1093" s="39"/>
    </row>
    <row r="1094" spans="1:17">
      <c r="A1094" s="120" t="s">
        <v>4534</v>
      </c>
      <c r="B1094" s="104" t="s">
        <v>4535</v>
      </c>
      <c r="C1094" s="104" t="s">
        <v>35</v>
      </c>
      <c r="D1094" s="87" t="s">
        <v>326</v>
      </c>
      <c r="E1094" s="106" t="s">
        <v>326</v>
      </c>
      <c r="F1094" s="124" t="s">
        <v>4536</v>
      </c>
      <c r="G1094" s="85" t="s">
        <v>4536</v>
      </c>
      <c r="H1094" s="85" t="s">
        <v>4537</v>
      </c>
      <c r="I1094" s="83" t="s">
        <v>1042</v>
      </c>
      <c r="J1094" s="83" t="s">
        <v>12080</v>
      </c>
      <c r="K1094" s="87"/>
      <c r="L1094" s="87"/>
      <c r="M1094" s="87"/>
      <c r="N1094" s="92"/>
      <c r="O1094" s="92"/>
      <c r="P1094" s="87"/>
      <c r="Q1094" s="87"/>
    </row>
    <row r="1095" spans="1:17">
      <c r="A1095" s="197" t="s">
        <v>4538</v>
      </c>
      <c r="B1095" s="4" t="s">
        <v>4539</v>
      </c>
      <c r="C1095" s="182" t="s">
        <v>35</v>
      </c>
      <c r="D1095" s="39" t="s">
        <v>326</v>
      </c>
      <c r="E1095" s="275" t="s">
        <v>326</v>
      </c>
      <c r="F1095" s="27" t="s">
        <v>4540</v>
      </c>
      <c r="G1095" s="27" t="s">
        <v>4540</v>
      </c>
      <c r="H1095" s="27" t="s">
        <v>4541</v>
      </c>
      <c r="I1095" s="12" t="s">
        <v>23</v>
      </c>
      <c r="J1095" s="12" t="s">
        <v>12130</v>
      </c>
      <c r="K1095" s="39"/>
      <c r="L1095" s="39"/>
      <c r="M1095" s="39"/>
      <c r="N1095" s="154"/>
      <c r="O1095" s="154"/>
      <c r="P1095" s="39"/>
      <c r="Q1095" s="39"/>
    </row>
    <row r="1096" spans="1:17">
      <c r="A1096" s="120" t="s">
        <v>4542</v>
      </c>
      <c r="B1096" s="84" t="s">
        <v>4543</v>
      </c>
      <c r="C1096" s="104" t="s">
        <v>35</v>
      </c>
      <c r="D1096" s="87" t="s">
        <v>326</v>
      </c>
      <c r="E1096" s="106" t="s">
        <v>326</v>
      </c>
      <c r="F1096" s="85" t="s">
        <v>4544</v>
      </c>
      <c r="G1096" s="85" t="s">
        <v>4544</v>
      </c>
      <c r="H1096" s="85" t="s">
        <v>4545</v>
      </c>
      <c r="I1096" s="83" t="s">
        <v>1531</v>
      </c>
      <c r="J1096" s="83" t="s">
        <v>12080</v>
      </c>
      <c r="K1096" s="87"/>
      <c r="L1096" s="87"/>
      <c r="M1096" s="87"/>
      <c r="N1096" s="92"/>
      <c r="O1096" s="92"/>
      <c r="P1096" s="87"/>
      <c r="Q1096" s="87"/>
    </row>
    <row r="1097" spans="1:17">
      <c r="A1097" s="120" t="s">
        <v>4546</v>
      </c>
      <c r="B1097" s="84" t="s">
        <v>4547</v>
      </c>
      <c r="C1097" s="84" t="s">
        <v>35</v>
      </c>
      <c r="D1097" s="87" t="s">
        <v>326</v>
      </c>
      <c r="E1097" s="106" t="s">
        <v>326</v>
      </c>
      <c r="F1097" s="85" t="s">
        <v>4548</v>
      </c>
      <c r="G1097" s="85" t="s">
        <v>4548</v>
      </c>
      <c r="H1097" s="85" t="s">
        <v>4549</v>
      </c>
      <c r="I1097" s="83" t="s">
        <v>1080</v>
      </c>
      <c r="J1097" s="83" t="s">
        <v>12080</v>
      </c>
      <c r="K1097" s="87"/>
      <c r="L1097" s="87"/>
      <c r="M1097" s="87"/>
      <c r="N1097" s="92"/>
      <c r="O1097" s="92"/>
      <c r="P1097" s="87"/>
      <c r="Q1097" s="87"/>
    </row>
    <row r="1098" spans="1:17">
      <c r="A1098" s="120" t="s">
        <v>4550</v>
      </c>
      <c r="B1098" s="84" t="s">
        <v>4550</v>
      </c>
      <c r="C1098" s="84" t="s">
        <v>289</v>
      </c>
      <c r="D1098" s="84" t="s">
        <v>290</v>
      </c>
      <c r="E1098" s="84" t="s">
        <v>11982</v>
      </c>
      <c r="F1098" s="85" t="s">
        <v>4551</v>
      </c>
      <c r="G1098" s="85" t="s">
        <v>4551</v>
      </c>
      <c r="H1098" s="85" t="s">
        <v>4551</v>
      </c>
      <c r="I1098" s="83" t="s">
        <v>2344</v>
      </c>
      <c r="J1098" s="83" t="s">
        <v>12074</v>
      </c>
      <c r="K1098" s="87"/>
      <c r="L1098" s="87"/>
      <c r="M1098" s="87"/>
      <c r="N1098" s="92"/>
      <c r="O1098" s="92"/>
      <c r="P1098" s="87"/>
      <c r="Q1098" s="87"/>
    </row>
    <row r="1099" spans="1:17">
      <c r="A1099" s="120" t="s">
        <v>4552</v>
      </c>
      <c r="B1099" s="84" t="s">
        <v>4553</v>
      </c>
      <c r="C1099" s="104" t="s">
        <v>35</v>
      </c>
      <c r="D1099" s="87" t="s">
        <v>326</v>
      </c>
      <c r="E1099" s="106" t="s">
        <v>326</v>
      </c>
      <c r="F1099" s="85" t="s">
        <v>4554</v>
      </c>
      <c r="G1099" s="85" t="s">
        <v>4554</v>
      </c>
      <c r="H1099" s="85" t="s">
        <v>4555</v>
      </c>
      <c r="I1099" s="83" t="s">
        <v>4556</v>
      </c>
      <c r="J1099" s="83" t="s">
        <v>12080</v>
      </c>
      <c r="K1099" s="87"/>
      <c r="L1099" s="87"/>
      <c r="M1099" s="87"/>
      <c r="N1099" s="92"/>
      <c r="O1099" s="92"/>
      <c r="P1099" s="87"/>
      <c r="Q1099" s="87"/>
    </row>
    <row r="1100" spans="1:17">
      <c r="A1100" s="120" t="s">
        <v>4557</v>
      </c>
      <c r="B1100" s="84" t="s">
        <v>4558</v>
      </c>
      <c r="C1100" s="84" t="s">
        <v>35</v>
      </c>
      <c r="D1100" s="87" t="s">
        <v>326</v>
      </c>
      <c r="E1100" s="106" t="s">
        <v>326</v>
      </c>
      <c r="F1100" s="85" t="s">
        <v>4559</v>
      </c>
      <c r="G1100" s="85" t="s">
        <v>4559</v>
      </c>
      <c r="H1100" s="85" t="s">
        <v>4560</v>
      </c>
      <c r="I1100" s="83" t="s">
        <v>4561</v>
      </c>
      <c r="J1100" s="83" t="s">
        <v>12080</v>
      </c>
      <c r="K1100" s="87"/>
      <c r="L1100" s="87"/>
      <c r="M1100" s="87"/>
      <c r="N1100" s="92"/>
      <c r="O1100" s="92"/>
      <c r="P1100" s="87"/>
      <c r="Q1100" s="87"/>
    </row>
    <row r="1101" spans="1:17">
      <c r="A1101" s="11" t="s">
        <v>4562</v>
      </c>
      <c r="B1101" s="11" t="s">
        <v>4562</v>
      </c>
      <c r="C1101" s="3" t="s">
        <v>4563</v>
      </c>
      <c r="D1101" s="3" t="s">
        <v>4564</v>
      </c>
      <c r="E1101" s="3" t="s">
        <v>4565</v>
      </c>
      <c r="I1101" s="11" t="s">
        <v>23</v>
      </c>
      <c r="J1101" s="11" t="s">
        <v>12074</v>
      </c>
    </row>
    <row r="1102" spans="1:17">
      <c r="A1102" s="11" t="s">
        <v>4566</v>
      </c>
      <c r="B1102" s="11" t="s">
        <v>4566</v>
      </c>
      <c r="C1102" s="3" t="s">
        <v>4563</v>
      </c>
      <c r="D1102" s="3" t="s">
        <v>4564</v>
      </c>
      <c r="E1102" s="3" t="s">
        <v>4565</v>
      </c>
      <c r="I1102" s="11" t="s">
        <v>23</v>
      </c>
      <c r="J1102" s="11" t="s">
        <v>12074</v>
      </c>
    </row>
    <row r="1103" spans="1:17">
      <c r="A1103" s="11" t="s">
        <v>4567</v>
      </c>
      <c r="B1103" s="11" t="s">
        <v>4567</v>
      </c>
      <c r="C1103" s="3" t="s">
        <v>4563</v>
      </c>
      <c r="D1103" s="3" t="s">
        <v>4564</v>
      </c>
      <c r="E1103" s="3" t="s">
        <v>4565</v>
      </c>
      <c r="I1103" s="11" t="s">
        <v>23</v>
      </c>
      <c r="J1103" s="11" t="s">
        <v>12074</v>
      </c>
    </row>
    <row r="1104" spans="1:17">
      <c r="A1104" s="11" t="s">
        <v>4568</v>
      </c>
      <c r="B1104" s="11" t="s">
        <v>4568</v>
      </c>
      <c r="C1104" s="3" t="s">
        <v>4563</v>
      </c>
      <c r="D1104" s="3" t="s">
        <v>4564</v>
      </c>
      <c r="E1104" s="3" t="s">
        <v>4565</v>
      </c>
      <c r="I1104" s="11" t="s">
        <v>23</v>
      </c>
      <c r="J1104" s="11" t="s">
        <v>12074</v>
      </c>
    </row>
    <row r="1105" spans="1:17">
      <c r="A1105" s="11" t="s">
        <v>4569</v>
      </c>
      <c r="B1105" s="11" t="s">
        <v>4569</v>
      </c>
      <c r="C1105" s="3" t="s">
        <v>4570</v>
      </c>
      <c r="D1105" s="3" t="s">
        <v>12131</v>
      </c>
      <c r="E1105" s="3" t="s">
        <v>75</v>
      </c>
      <c r="F1105" s="25" t="s">
        <v>4571</v>
      </c>
      <c r="I1105" s="11" t="s">
        <v>23</v>
      </c>
      <c r="J1105" s="11" t="s">
        <v>12095</v>
      </c>
    </row>
    <row r="1106" spans="1:17">
      <c r="A1106" s="12" t="s">
        <v>4572</v>
      </c>
      <c r="B1106" s="12" t="s">
        <v>4572</v>
      </c>
      <c r="C1106" s="4" t="s">
        <v>289</v>
      </c>
      <c r="D1106" s="4" t="s">
        <v>290</v>
      </c>
      <c r="E1106" s="4" t="s">
        <v>11982</v>
      </c>
      <c r="F1106" s="27" t="s">
        <v>4573</v>
      </c>
      <c r="G1106" s="27" t="s">
        <v>4573</v>
      </c>
      <c r="H1106" s="27" t="s">
        <v>4573</v>
      </c>
      <c r="I1106" s="12" t="s">
        <v>23</v>
      </c>
      <c r="J1106" s="12" t="s">
        <v>100</v>
      </c>
      <c r="K1106" s="39"/>
      <c r="L1106" s="39"/>
      <c r="M1106" s="39"/>
      <c r="N1106" s="154"/>
      <c r="O1106" s="154"/>
      <c r="P1106" s="39"/>
      <c r="Q1106" s="39"/>
    </row>
    <row r="1107" spans="1:17">
      <c r="A1107" s="120" t="s">
        <v>4574</v>
      </c>
      <c r="B1107" s="83" t="s">
        <v>4574</v>
      </c>
      <c r="C1107" s="84" t="s">
        <v>289</v>
      </c>
      <c r="D1107" s="84" t="s">
        <v>290</v>
      </c>
      <c r="E1107" s="84" t="s">
        <v>11982</v>
      </c>
      <c r="F1107" s="85" t="s">
        <v>4575</v>
      </c>
      <c r="G1107" s="85" t="s">
        <v>4575</v>
      </c>
      <c r="H1107" s="85" t="s">
        <v>4575</v>
      </c>
      <c r="I1107" s="83" t="s">
        <v>1541</v>
      </c>
      <c r="J1107" s="83" t="s">
        <v>12074</v>
      </c>
      <c r="K1107" s="87"/>
      <c r="L1107" s="87"/>
      <c r="M1107" s="87"/>
      <c r="N1107" s="92"/>
      <c r="O1107" s="92"/>
      <c r="P1107" s="87"/>
      <c r="Q1107" s="87"/>
    </row>
    <row r="1108" spans="1:17">
      <c r="A1108" s="120" t="s">
        <v>4576</v>
      </c>
      <c r="B1108" s="83" t="s">
        <v>4576</v>
      </c>
      <c r="C1108" s="84" t="s">
        <v>289</v>
      </c>
      <c r="D1108" s="84" t="s">
        <v>290</v>
      </c>
      <c r="E1108" s="84" t="s">
        <v>11982</v>
      </c>
      <c r="F1108" s="85" t="s">
        <v>4577</v>
      </c>
      <c r="G1108" s="85" t="s">
        <v>4577</v>
      </c>
      <c r="H1108" s="85" t="s">
        <v>4577</v>
      </c>
      <c r="I1108" s="83" t="s">
        <v>1689</v>
      </c>
      <c r="J1108" s="83" t="s">
        <v>12074</v>
      </c>
      <c r="K1108" s="87"/>
      <c r="L1108" s="87"/>
      <c r="M1108" s="87"/>
      <c r="N1108" s="92"/>
      <c r="O1108" s="92"/>
      <c r="P1108" s="87"/>
      <c r="Q1108" s="87"/>
    </row>
    <row r="1109" spans="1:17">
      <c r="A1109" s="120" t="s">
        <v>4578</v>
      </c>
      <c r="B1109" s="83" t="s">
        <v>4578</v>
      </c>
      <c r="C1109" s="84" t="s">
        <v>289</v>
      </c>
      <c r="D1109" s="84" t="s">
        <v>290</v>
      </c>
      <c r="E1109" s="84" t="s">
        <v>11982</v>
      </c>
      <c r="F1109" s="85" t="s">
        <v>4579</v>
      </c>
      <c r="G1109" s="85" t="s">
        <v>4579</v>
      </c>
      <c r="H1109" s="85" t="s">
        <v>4579</v>
      </c>
      <c r="I1109" s="83" t="s">
        <v>1509</v>
      </c>
      <c r="J1109" s="83" t="s">
        <v>802</v>
      </c>
      <c r="K1109" s="87"/>
      <c r="L1109" s="87"/>
      <c r="M1109" s="87"/>
      <c r="N1109" s="92"/>
      <c r="O1109" s="92"/>
      <c r="P1109" s="87"/>
      <c r="Q1109" s="87"/>
    </row>
    <row r="1110" spans="1:17">
      <c r="A1110" s="197" t="s">
        <v>4580</v>
      </c>
      <c r="B1110" s="12" t="s">
        <v>4580</v>
      </c>
      <c r="C1110" s="4" t="s">
        <v>289</v>
      </c>
      <c r="D1110" s="4" t="s">
        <v>290</v>
      </c>
      <c r="E1110" s="4" t="s">
        <v>11982</v>
      </c>
      <c r="F1110" s="27" t="s">
        <v>4581</v>
      </c>
      <c r="G1110" s="27" t="s">
        <v>4581</v>
      </c>
      <c r="H1110" s="27" t="s">
        <v>4581</v>
      </c>
      <c r="I1110" s="12" t="s">
        <v>23</v>
      </c>
      <c r="J1110" s="12" t="s">
        <v>12074</v>
      </c>
      <c r="K1110" s="39"/>
      <c r="L1110" s="39"/>
      <c r="M1110" s="39"/>
      <c r="N1110" s="154"/>
      <c r="O1110" s="154"/>
      <c r="P1110" s="39"/>
      <c r="Q1110" s="39"/>
    </row>
    <row r="1111" spans="1:17">
      <c r="A1111" s="12" t="s">
        <v>4582</v>
      </c>
      <c r="B1111" s="12" t="s">
        <v>4582</v>
      </c>
      <c r="C1111" s="4" t="s">
        <v>289</v>
      </c>
      <c r="D1111" s="4" t="s">
        <v>290</v>
      </c>
      <c r="E1111" s="4" t="s">
        <v>11982</v>
      </c>
      <c r="F1111" s="27" t="s">
        <v>4583</v>
      </c>
      <c r="G1111" s="27" t="s">
        <v>4583</v>
      </c>
      <c r="H1111" s="27" t="s">
        <v>4583</v>
      </c>
      <c r="I1111" s="12" t="s">
        <v>23</v>
      </c>
      <c r="J1111" s="12" t="s">
        <v>12074</v>
      </c>
      <c r="K1111" s="39"/>
      <c r="L1111" s="39"/>
      <c r="M1111" s="39"/>
      <c r="N1111" s="154"/>
      <c r="O1111" s="154"/>
      <c r="P1111" s="39"/>
      <c r="Q1111" s="39"/>
    </row>
    <row r="1112" spans="1:17">
      <c r="A1112" s="120" t="s">
        <v>4584</v>
      </c>
      <c r="B1112" s="83" t="s">
        <v>4584</v>
      </c>
      <c r="C1112" s="84" t="s">
        <v>289</v>
      </c>
      <c r="D1112" s="84" t="s">
        <v>290</v>
      </c>
      <c r="E1112" s="84" t="s">
        <v>11982</v>
      </c>
      <c r="F1112" s="85" t="s">
        <v>4585</v>
      </c>
      <c r="G1112" s="85" t="s">
        <v>4585</v>
      </c>
      <c r="H1112" s="85" t="s">
        <v>4585</v>
      </c>
      <c r="I1112" s="107" t="s">
        <v>4586</v>
      </c>
      <c r="J1112" s="83" t="s">
        <v>12080</v>
      </c>
      <c r="K1112" s="87"/>
      <c r="L1112" s="87"/>
      <c r="M1112" s="87"/>
      <c r="N1112" s="92"/>
      <c r="O1112" s="92"/>
      <c r="P1112" s="87"/>
      <c r="Q1112" s="87"/>
    </row>
    <row r="1113" spans="1:17">
      <c r="A1113" s="120" t="s">
        <v>4587</v>
      </c>
      <c r="B1113" s="83" t="s">
        <v>4587</v>
      </c>
      <c r="C1113" s="84" t="s">
        <v>289</v>
      </c>
      <c r="D1113" s="84" t="s">
        <v>290</v>
      </c>
      <c r="E1113" s="84" t="s">
        <v>11982</v>
      </c>
      <c r="F1113" s="85" t="s">
        <v>4588</v>
      </c>
      <c r="G1113" s="85" t="s">
        <v>4588</v>
      </c>
      <c r="H1113" s="85" t="s">
        <v>4588</v>
      </c>
      <c r="I1113" s="83" t="s">
        <v>2389</v>
      </c>
      <c r="J1113" s="83" t="s">
        <v>12084</v>
      </c>
      <c r="K1113" s="87"/>
      <c r="L1113" s="87"/>
      <c r="M1113" s="87"/>
      <c r="N1113" s="92"/>
      <c r="O1113" s="92"/>
      <c r="P1113" s="87"/>
      <c r="Q1113" s="87"/>
    </row>
    <row r="1114" spans="1:17">
      <c r="A1114" s="218" t="s">
        <v>4589</v>
      </c>
      <c r="B1114" s="218" t="s">
        <v>4589</v>
      </c>
      <c r="C1114" s="219" t="s">
        <v>289</v>
      </c>
      <c r="D1114" s="219" t="s">
        <v>290</v>
      </c>
      <c r="E1114" s="219" t="s">
        <v>11982</v>
      </c>
      <c r="F1114" s="220" t="s">
        <v>4590</v>
      </c>
      <c r="G1114" s="220" t="s">
        <v>4590</v>
      </c>
      <c r="H1114" s="220" t="s">
        <v>4590</v>
      </c>
      <c r="I1114" s="218" t="s">
        <v>1946</v>
      </c>
      <c r="J1114" s="218" t="s">
        <v>12074</v>
      </c>
      <c r="K1114" s="237"/>
      <c r="L1114" s="237"/>
      <c r="M1114" s="237"/>
      <c r="N1114" s="238"/>
      <c r="O1114" s="238"/>
      <c r="P1114" s="237"/>
      <c r="Q1114" s="237"/>
    </row>
    <row r="1115" spans="1:17">
      <c r="A1115" s="11" t="s">
        <v>4591</v>
      </c>
      <c r="B1115" s="11" t="s">
        <v>4591</v>
      </c>
      <c r="C1115" s="3" t="s">
        <v>289</v>
      </c>
      <c r="D1115" s="3" t="s">
        <v>290</v>
      </c>
      <c r="E1115" s="3" t="s">
        <v>11982</v>
      </c>
      <c r="F1115" s="25" t="s">
        <v>4592</v>
      </c>
      <c r="G1115" s="25" t="s">
        <v>4592</v>
      </c>
      <c r="H1115" s="25" t="s">
        <v>4592</v>
      </c>
      <c r="I1115" s="11" t="s">
        <v>23</v>
      </c>
      <c r="J1115" s="11" t="s">
        <v>12074</v>
      </c>
    </row>
    <row r="1116" spans="1:17">
      <c r="A1116" s="83" t="s">
        <v>4593</v>
      </c>
      <c r="B1116" s="83" t="s">
        <v>4593</v>
      </c>
      <c r="C1116" s="84" t="s">
        <v>289</v>
      </c>
      <c r="D1116" s="84" t="s">
        <v>290</v>
      </c>
      <c r="E1116" s="84" t="s">
        <v>11982</v>
      </c>
      <c r="F1116" s="85" t="s">
        <v>4594</v>
      </c>
      <c r="G1116" s="85" t="s">
        <v>4594</v>
      </c>
      <c r="H1116" s="85" t="s">
        <v>4594</v>
      </c>
      <c r="I1116" s="83" t="s">
        <v>3530</v>
      </c>
      <c r="J1116" s="83" t="s">
        <v>12074</v>
      </c>
      <c r="K1116" s="87"/>
      <c r="L1116" s="87"/>
      <c r="M1116" s="87"/>
      <c r="N1116" s="92"/>
      <c r="O1116" s="92"/>
      <c r="P1116" s="87"/>
      <c r="Q1116" s="87"/>
    </row>
    <row r="1117" spans="1:17">
      <c r="A1117" s="120" t="s">
        <v>4595</v>
      </c>
      <c r="B1117" s="83" t="s">
        <v>4595</v>
      </c>
      <c r="C1117" s="84" t="s">
        <v>289</v>
      </c>
      <c r="D1117" s="84" t="s">
        <v>290</v>
      </c>
      <c r="E1117" s="84" t="s">
        <v>11982</v>
      </c>
      <c r="F1117" s="85" t="s">
        <v>4596</v>
      </c>
      <c r="G1117" s="85" t="s">
        <v>4596</v>
      </c>
      <c r="H1117" s="85" t="s">
        <v>4596</v>
      </c>
      <c r="I1117" s="83" t="s">
        <v>1689</v>
      </c>
      <c r="J1117" s="83" t="s">
        <v>12084</v>
      </c>
      <c r="K1117" s="87"/>
      <c r="L1117" s="87"/>
      <c r="M1117" s="87"/>
      <c r="N1117" s="92"/>
      <c r="O1117" s="92"/>
      <c r="P1117" s="87"/>
      <c r="Q1117" s="87"/>
    </row>
    <row r="1118" spans="1:17">
      <c r="A1118" s="120" t="s">
        <v>309</v>
      </c>
      <c r="B1118" s="83" t="s">
        <v>309</v>
      </c>
      <c r="C1118" s="84" t="s">
        <v>289</v>
      </c>
      <c r="D1118" s="84" t="s">
        <v>290</v>
      </c>
      <c r="E1118" s="84" t="s">
        <v>11982</v>
      </c>
      <c r="F1118" s="85" t="s">
        <v>310</v>
      </c>
      <c r="G1118" s="85" t="s">
        <v>310</v>
      </c>
      <c r="H1118" s="85" t="s">
        <v>310</v>
      </c>
      <c r="I1118" s="83" t="s">
        <v>153</v>
      </c>
      <c r="J1118" s="83" t="s">
        <v>12073</v>
      </c>
      <c r="K1118" s="87"/>
      <c r="L1118" s="87"/>
      <c r="M1118" s="87"/>
      <c r="N1118" s="92"/>
      <c r="O1118" s="92"/>
      <c r="P1118" s="87"/>
      <c r="Q1118" s="87"/>
    </row>
    <row r="1119" spans="1:17">
      <c r="A1119" s="120" t="s">
        <v>4597</v>
      </c>
      <c r="B1119" s="83" t="s">
        <v>4597</v>
      </c>
      <c r="C1119" s="84" t="s">
        <v>289</v>
      </c>
      <c r="D1119" s="84" t="s">
        <v>290</v>
      </c>
      <c r="E1119" s="84" t="s">
        <v>11982</v>
      </c>
      <c r="F1119" s="85" t="s">
        <v>4598</v>
      </c>
      <c r="G1119" s="85" t="s">
        <v>4598</v>
      </c>
      <c r="H1119" s="85" t="s">
        <v>4598</v>
      </c>
      <c r="I1119" s="83" t="s">
        <v>3444</v>
      </c>
      <c r="J1119" s="83" t="s">
        <v>802</v>
      </c>
      <c r="K1119" s="87"/>
      <c r="L1119" s="87"/>
      <c r="M1119" s="87"/>
      <c r="N1119" s="92"/>
      <c r="O1119" s="92"/>
      <c r="P1119" s="87"/>
      <c r="Q1119" s="87"/>
    </row>
    <row r="1120" spans="1:17">
      <c r="A1120" s="11" t="s">
        <v>4599</v>
      </c>
      <c r="B1120" s="11" t="s">
        <v>4599</v>
      </c>
      <c r="C1120" s="3" t="s">
        <v>289</v>
      </c>
      <c r="D1120" s="3" t="s">
        <v>290</v>
      </c>
      <c r="E1120" s="3" t="s">
        <v>11982</v>
      </c>
      <c r="F1120" s="25" t="s">
        <v>4600</v>
      </c>
      <c r="G1120" s="25" t="s">
        <v>4600</v>
      </c>
      <c r="H1120" s="25" t="s">
        <v>4600</v>
      </c>
      <c r="I1120" s="11" t="s">
        <v>23</v>
      </c>
      <c r="J1120" s="11" t="s">
        <v>12074</v>
      </c>
    </row>
    <row r="1121" spans="1:17">
      <c r="A1121" s="197" t="s">
        <v>4601</v>
      </c>
      <c r="B1121" s="12" t="s">
        <v>4601</v>
      </c>
      <c r="C1121" s="4" t="s">
        <v>289</v>
      </c>
      <c r="D1121" s="4" t="s">
        <v>290</v>
      </c>
      <c r="E1121" s="4" t="s">
        <v>11982</v>
      </c>
      <c r="F1121" s="27" t="s">
        <v>4602</v>
      </c>
      <c r="G1121" s="27" t="s">
        <v>4602</v>
      </c>
      <c r="H1121" s="27" t="s">
        <v>4602</v>
      </c>
      <c r="I1121" s="333" t="s">
        <v>9584</v>
      </c>
      <c r="J1121" s="12" t="s">
        <v>12074</v>
      </c>
      <c r="K1121" s="39"/>
      <c r="L1121" s="39"/>
      <c r="M1121" s="39"/>
      <c r="N1121" s="154"/>
      <c r="O1121" s="154"/>
      <c r="P1121" s="39"/>
      <c r="Q1121" s="39"/>
    </row>
    <row r="1122" spans="1:17">
      <c r="A1122" s="120" t="s">
        <v>311</v>
      </c>
      <c r="B1122" s="83" t="s">
        <v>311</v>
      </c>
      <c r="C1122" s="84" t="s">
        <v>289</v>
      </c>
      <c r="D1122" s="84" t="s">
        <v>290</v>
      </c>
      <c r="E1122" s="84" t="s">
        <v>11982</v>
      </c>
      <c r="F1122" s="85" t="s">
        <v>312</v>
      </c>
      <c r="G1122" s="85" t="s">
        <v>312</v>
      </c>
      <c r="H1122" s="85" t="s">
        <v>312</v>
      </c>
      <c r="I1122" s="102" t="s">
        <v>63</v>
      </c>
      <c r="J1122" s="83" t="s">
        <v>12073</v>
      </c>
      <c r="K1122" s="87"/>
      <c r="L1122" s="87"/>
      <c r="M1122" s="87"/>
      <c r="N1122" s="92"/>
      <c r="O1122" s="92"/>
      <c r="P1122" s="87"/>
      <c r="Q1122" s="87"/>
    </row>
    <row r="1123" spans="1:17">
      <c r="A1123" s="197" t="s">
        <v>4603</v>
      </c>
      <c r="B1123" s="12" t="s">
        <v>4603</v>
      </c>
      <c r="C1123" s="4" t="s">
        <v>289</v>
      </c>
      <c r="D1123" s="4" t="s">
        <v>290</v>
      </c>
      <c r="E1123" s="4" t="s">
        <v>11982</v>
      </c>
      <c r="F1123" s="27" t="s">
        <v>4604</v>
      </c>
      <c r="G1123" s="27" t="s">
        <v>4604</v>
      </c>
      <c r="H1123" s="27" t="s">
        <v>4604</v>
      </c>
      <c r="I1123" s="12" t="s">
        <v>23</v>
      </c>
      <c r="J1123" s="12" t="s">
        <v>12084</v>
      </c>
      <c r="K1123" s="39"/>
      <c r="L1123" s="39"/>
      <c r="M1123" s="39"/>
      <c r="N1123" s="154"/>
      <c r="O1123" s="154"/>
      <c r="P1123" s="39"/>
      <c r="Q1123" s="39"/>
    </row>
    <row r="1124" spans="1:17">
      <c r="A1124" s="120" t="s">
        <v>4605</v>
      </c>
      <c r="B1124" s="83" t="s">
        <v>4605</v>
      </c>
      <c r="C1124" s="84" t="s">
        <v>289</v>
      </c>
      <c r="D1124" s="84" t="s">
        <v>290</v>
      </c>
      <c r="E1124" s="84" t="s">
        <v>11982</v>
      </c>
      <c r="F1124" s="85" t="s">
        <v>4606</v>
      </c>
      <c r="G1124" s="85" t="s">
        <v>4606</v>
      </c>
      <c r="H1124" s="85" t="s">
        <v>4606</v>
      </c>
      <c r="I1124" s="83" t="s">
        <v>4607</v>
      </c>
      <c r="J1124" s="83" t="s">
        <v>12074</v>
      </c>
      <c r="K1124" s="87"/>
      <c r="L1124" s="87"/>
      <c r="M1124" s="87"/>
      <c r="N1124" s="92"/>
      <c r="O1124" s="92"/>
      <c r="P1124" s="87"/>
      <c r="Q1124" s="87"/>
    </row>
    <row r="1125" spans="1:17">
      <c r="A1125" s="120" t="s">
        <v>4608</v>
      </c>
      <c r="B1125" s="83" t="s">
        <v>4608</v>
      </c>
      <c r="C1125" s="84" t="s">
        <v>289</v>
      </c>
      <c r="D1125" s="84" t="s">
        <v>290</v>
      </c>
      <c r="E1125" s="84" t="s">
        <v>11982</v>
      </c>
      <c r="F1125" s="85" t="s">
        <v>4609</v>
      </c>
      <c r="G1125" s="85" t="s">
        <v>4609</v>
      </c>
      <c r="H1125" s="85" t="s">
        <v>4609</v>
      </c>
      <c r="I1125" s="83" t="s">
        <v>2947</v>
      </c>
      <c r="J1125" s="83" t="s">
        <v>12074</v>
      </c>
      <c r="K1125" s="87"/>
      <c r="L1125" s="87"/>
      <c r="M1125" s="87"/>
      <c r="N1125" s="92"/>
      <c r="O1125" s="92"/>
      <c r="P1125" s="87"/>
      <c r="Q1125" s="87"/>
    </row>
    <row r="1126" spans="1:17">
      <c r="A1126" s="11" t="s">
        <v>4610</v>
      </c>
      <c r="B1126" s="11" t="s">
        <v>4610</v>
      </c>
      <c r="C1126" s="3" t="s">
        <v>289</v>
      </c>
      <c r="D1126" s="3" t="s">
        <v>290</v>
      </c>
      <c r="E1126" s="3" t="s">
        <v>11982</v>
      </c>
      <c r="F1126" s="25" t="s">
        <v>4611</v>
      </c>
      <c r="G1126" s="25" t="s">
        <v>4611</v>
      </c>
      <c r="H1126" s="25" t="s">
        <v>4611</v>
      </c>
      <c r="I1126" s="11" t="s">
        <v>23</v>
      </c>
      <c r="J1126" s="11" t="s">
        <v>12074</v>
      </c>
    </row>
    <row r="1127" spans="1:17">
      <c r="A1127" s="120" t="s">
        <v>4612</v>
      </c>
      <c r="B1127" s="83" t="s">
        <v>4612</v>
      </c>
      <c r="C1127" s="84" t="s">
        <v>289</v>
      </c>
      <c r="D1127" s="84" t="s">
        <v>290</v>
      </c>
      <c r="E1127" s="84" t="s">
        <v>11982</v>
      </c>
      <c r="F1127" s="85" t="s">
        <v>4613</v>
      </c>
      <c r="G1127" s="85" t="s">
        <v>4613</v>
      </c>
      <c r="H1127" s="85" t="s">
        <v>4613</v>
      </c>
      <c r="I1127" s="83" t="s">
        <v>2302</v>
      </c>
      <c r="J1127" s="83" t="s">
        <v>12080</v>
      </c>
      <c r="K1127" s="87"/>
      <c r="L1127" s="87"/>
      <c r="M1127" s="87"/>
      <c r="N1127" s="92"/>
      <c r="O1127" s="92"/>
      <c r="P1127" s="87"/>
      <c r="Q1127" s="87"/>
    </row>
    <row r="1128" spans="1:17">
      <c r="A1128" s="83" t="s">
        <v>4614</v>
      </c>
      <c r="B1128" s="83" t="s">
        <v>4614</v>
      </c>
      <c r="C1128" s="84" t="s">
        <v>289</v>
      </c>
      <c r="D1128" s="84" t="s">
        <v>290</v>
      </c>
      <c r="E1128" s="84" t="s">
        <v>11982</v>
      </c>
      <c r="F1128" s="85" t="s">
        <v>4615</v>
      </c>
      <c r="G1128" s="85" t="s">
        <v>4615</v>
      </c>
      <c r="H1128" s="85" t="s">
        <v>4615</v>
      </c>
      <c r="I1128" s="83" t="s">
        <v>1899</v>
      </c>
      <c r="J1128" s="83" t="s">
        <v>12074</v>
      </c>
      <c r="K1128" s="87"/>
      <c r="L1128" s="87"/>
      <c r="M1128" s="87"/>
      <c r="N1128" s="92"/>
      <c r="O1128" s="92"/>
      <c r="P1128" s="87"/>
      <c r="Q1128" s="87"/>
    </row>
    <row r="1129" spans="1:17">
      <c r="A1129" s="120" t="s">
        <v>4616</v>
      </c>
      <c r="B1129" s="83" t="s">
        <v>4616</v>
      </c>
      <c r="C1129" s="84" t="s">
        <v>289</v>
      </c>
      <c r="D1129" s="84" t="s">
        <v>290</v>
      </c>
      <c r="E1129" s="84" t="s">
        <v>11982</v>
      </c>
      <c r="F1129" s="85" t="s">
        <v>4617</v>
      </c>
      <c r="G1129" s="85" t="s">
        <v>4617</v>
      </c>
      <c r="H1129" s="85" t="s">
        <v>4617</v>
      </c>
      <c r="I1129" s="83" t="s">
        <v>4618</v>
      </c>
      <c r="J1129" s="83" t="s">
        <v>12080</v>
      </c>
      <c r="K1129" s="87"/>
      <c r="L1129" s="87"/>
      <c r="M1129" s="87"/>
      <c r="N1129" s="92"/>
      <c r="O1129" s="92"/>
      <c r="P1129" s="87"/>
      <c r="Q1129" s="87"/>
    </row>
    <row r="1130" spans="1:17">
      <c r="A1130" s="120" t="s">
        <v>4619</v>
      </c>
      <c r="B1130" s="83" t="s">
        <v>4619</v>
      </c>
      <c r="C1130" s="84" t="s">
        <v>289</v>
      </c>
      <c r="D1130" s="84" t="s">
        <v>290</v>
      </c>
      <c r="E1130" s="84" t="s">
        <v>11982</v>
      </c>
      <c r="F1130" s="85" t="s">
        <v>4620</v>
      </c>
      <c r="G1130" s="85" t="s">
        <v>4620</v>
      </c>
      <c r="H1130" s="85" t="s">
        <v>4620</v>
      </c>
      <c r="I1130" s="83" t="s">
        <v>4621</v>
      </c>
      <c r="J1130" s="83" t="s">
        <v>12080</v>
      </c>
      <c r="K1130" s="87"/>
      <c r="L1130" s="87"/>
      <c r="M1130" s="87"/>
      <c r="N1130" s="92"/>
      <c r="O1130" s="92"/>
      <c r="P1130" s="87"/>
      <c r="Q1130" s="87"/>
    </row>
    <row r="1131" spans="1:17">
      <c r="A1131" s="120" t="s">
        <v>4622</v>
      </c>
      <c r="B1131" s="83" t="s">
        <v>4622</v>
      </c>
      <c r="C1131" s="84" t="s">
        <v>289</v>
      </c>
      <c r="D1131" s="84" t="s">
        <v>290</v>
      </c>
      <c r="E1131" s="84" t="s">
        <v>11982</v>
      </c>
      <c r="F1131" s="85" t="s">
        <v>4623</v>
      </c>
      <c r="G1131" s="85" t="s">
        <v>4623</v>
      </c>
      <c r="H1131" s="85" t="s">
        <v>4623</v>
      </c>
      <c r="I1131" s="88" t="s">
        <v>4624</v>
      </c>
      <c r="J1131" s="83" t="s">
        <v>12084</v>
      </c>
      <c r="K1131" s="87"/>
      <c r="L1131" s="87"/>
      <c r="M1131" s="87"/>
      <c r="N1131" s="92"/>
      <c r="O1131" s="92"/>
      <c r="P1131" s="87"/>
      <c r="Q1131" s="87"/>
    </row>
    <row r="1132" spans="1:17">
      <c r="A1132" s="332" t="s">
        <v>4625</v>
      </c>
      <c r="B1132" s="11" t="s">
        <v>4625</v>
      </c>
      <c r="C1132" s="3" t="s">
        <v>289</v>
      </c>
      <c r="D1132" s="3" t="s">
        <v>290</v>
      </c>
      <c r="E1132" s="3" t="s">
        <v>11982</v>
      </c>
      <c r="F1132" s="25" t="s">
        <v>4626</v>
      </c>
      <c r="G1132" s="25" t="s">
        <v>4626</v>
      </c>
      <c r="H1132" s="25" t="s">
        <v>4626</v>
      </c>
      <c r="I1132" s="11" t="s">
        <v>23</v>
      </c>
      <c r="J1132" s="11" t="s">
        <v>12074</v>
      </c>
    </row>
    <row r="1133" spans="1:17">
      <c r="A1133" s="120" t="s">
        <v>4627</v>
      </c>
      <c r="B1133" s="83" t="s">
        <v>4627</v>
      </c>
      <c r="C1133" s="84" t="s">
        <v>289</v>
      </c>
      <c r="D1133" s="84" t="s">
        <v>290</v>
      </c>
      <c r="E1133" s="84" t="s">
        <v>11982</v>
      </c>
      <c r="F1133" s="85" t="s">
        <v>4628</v>
      </c>
      <c r="G1133" s="85" t="s">
        <v>4628</v>
      </c>
      <c r="H1133" s="85" t="s">
        <v>4628</v>
      </c>
      <c r="I1133" s="83" t="s">
        <v>2576</v>
      </c>
      <c r="J1133" s="83" t="s">
        <v>12074</v>
      </c>
      <c r="K1133" s="87"/>
      <c r="L1133" s="87"/>
      <c r="M1133" s="87"/>
      <c r="N1133" s="92"/>
      <c r="O1133" s="92"/>
      <c r="P1133" s="87"/>
      <c r="Q1133" s="87"/>
    </row>
    <row r="1134" spans="1:17">
      <c r="A1134" s="120" t="s">
        <v>4629</v>
      </c>
      <c r="B1134" s="83" t="s">
        <v>4629</v>
      </c>
      <c r="C1134" s="84" t="s">
        <v>289</v>
      </c>
      <c r="D1134" s="84" t="s">
        <v>290</v>
      </c>
      <c r="E1134" s="84" t="s">
        <v>11982</v>
      </c>
      <c r="F1134" s="85" t="s">
        <v>4630</v>
      </c>
      <c r="G1134" s="85" t="s">
        <v>4630</v>
      </c>
      <c r="H1134" s="85" t="s">
        <v>4630</v>
      </c>
      <c r="I1134" s="83" t="s">
        <v>4631</v>
      </c>
      <c r="J1134" s="83" t="s">
        <v>12091</v>
      </c>
      <c r="K1134" s="87"/>
      <c r="L1134" s="87"/>
      <c r="M1134" s="87"/>
      <c r="N1134" s="92"/>
      <c r="O1134" s="92"/>
      <c r="P1134" s="87"/>
      <c r="Q1134" s="87"/>
    </row>
    <row r="1135" spans="1:17">
      <c r="A1135" s="120" t="s">
        <v>4632</v>
      </c>
      <c r="B1135" s="83" t="s">
        <v>4632</v>
      </c>
      <c r="C1135" s="84" t="s">
        <v>289</v>
      </c>
      <c r="D1135" s="84" t="s">
        <v>290</v>
      </c>
      <c r="E1135" s="84" t="s">
        <v>11982</v>
      </c>
      <c r="F1135" s="85" t="s">
        <v>4633</v>
      </c>
      <c r="G1135" s="85" t="s">
        <v>4633</v>
      </c>
      <c r="H1135" s="85" t="s">
        <v>4633</v>
      </c>
      <c r="I1135" s="83" t="s">
        <v>3661</v>
      </c>
      <c r="J1135" s="83" t="s">
        <v>12074</v>
      </c>
      <c r="K1135" s="87"/>
      <c r="L1135" s="87"/>
      <c r="M1135" s="87"/>
      <c r="N1135" s="92"/>
      <c r="O1135" s="92"/>
      <c r="P1135" s="87"/>
      <c r="Q1135" s="87"/>
    </row>
    <row r="1136" spans="1:17">
      <c r="A1136" s="11" t="s">
        <v>4634</v>
      </c>
      <c r="B1136" s="11" t="s">
        <v>4634</v>
      </c>
      <c r="C1136" s="3" t="s">
        <v>289</v>
      </c>
      <c r="D1136" s="3" t="s">
        <v>290</v>
      </c>
      <c r="E1136" s="3" t="s">
        <v>11982</v>
      </c>
      <c r="F1136" s="25" t="s">
        <v>4635</v>
      </c>
      <c r="G1136" s="25" t="s">
        <v>4635</v>
      </c>
      <c r="H1136" s="25" t="s">
        <v>4635</v>
      </c>
      <c r="I1136" s="11" t="s">
        <v>23</v>
      </c>
      <c r="J1136" s="11" t="s">
        <v>12074</v>
      </c>
    </row>
    <row r="1137" spans="1:17">
      <c r="A1137" s="120" t="s">
        <v>4636</v>
      </c>
      <c r="B1137" s="83" t="s">
        <v>4636</v>
      </c>
      <c r="C1137" s="84" t="s">
        <v>289</v>
      </c>
      <c r="D1137" s="84" t="s">
        <v>290</v>
      </c>
      <c r="E1137" s="84" t="s">
        <v>11982</v>
      </c>
      <c r="F1137" s="85" t="s">
        <v>4637</v>
      </c>
      <c r="G1137" s="85" t="s">
        <v>4637</v>
      </c>
      <c r="H1137" s="85" t="s">
        <v>4637</v>
      </c>
      <c r="I1137" s="83" t="s">
        <v>4638</v>
      </c>
      <c r="J1137" s="83" t="s">
        <v>12080</v>
      </c>
      <c r="K1137" s="87"/>
      <c r="L1137" s="87"/>
      <c r="M1137" s="87"/>
      <c r="N1137" s="92"/>
      <c r="O1137" s="92"/>
      <c r="P1137" s="87"/>
      <c r="Q1137" s="87"/>
    </row>
    <row r="1138" spans="1:17">
      <c r="A1138" s="11" t="s">
        <v>4639</v>
      </c>
      <c r="B1138" s="11" t="s">
        <v>4639</v>
      </c>
      <c r="C1138" s="3" t="s">
        <v>289</v>
      </c>
      <c r="D1138" s="3" t="s">
        <v>290</v>
      </c>
      <c r="E1138" s="3" t="s">
        <v>11982</v>
      </c>
      <c r="F1138" s="25" t="s">
        <v>4640</v>
      </c>
      <c r="G1138" s="25" t="s">
        <v>4640</v>
      </c>
      <c r="H1138" s="25" t="s">
        <v>4640</v>
      </c>
      <c r="I1138" s="11" t="s">
        <v>23</v>
      </c>
      <c r="J1138" s="11" t="s">
        <v>12074</v>
      </c>
    </row>
    <row r="1139" spans="1:17">
      <c r="A1139" s="83" t="s">
        <v>4641</v>
      </c>
      <c r="B1139" s="83" t="s">
        <v>4641</v>
      </c>
      <c r="C1139" s="84" t="s">
        <v>289</v>
      </c>
      <c r="D1139" s="84" t="s">
        <v>290</v>
      </c>
      <c r="E1139" s="84" t="s">
        <v>11982</v>
      </c>
      <c r="F1139" s="85" t="s">
        <v>4642</v>
      </c>
      <c r="G1139" s="85" t="s">
        <v>4642</v>
      </c>
      <c r="H1139" s="85" t="s">
        <v>4642</v>
      </c>
      <c r="I1139" s="83" t="s">
        <v>2601</v>
      </c>
      <c r="J1139" s="83" t="s">
        <v>12074</v>
      </c>
      <c r="K1139" s="87"/>
      <c r="L1139" s="87"/>
      <c r="M1139" s="87"/>
      <c r="N1139" s="92"/>
      <c r="O1139" s="92"/>
      <c r="P1139" s="87"/>
      <c r="Q1139" s="87"/>
    </row>
    <row r="1140" spans="1:17">
      <c r="A1140" s="120" t="s">
        <v>4643</v>
      </c>
      <c r="B1140" s="83" t="s">
        <v>4643</v>
      </c>
      <c r="C1140" s="84" t="s">
        <v>289</v>
      </c>
      <c r="D1140" s="84" t="s">
        <v>290</v>
      </c>
      <c r="E1140" s="84" t="s">
        <v>11982</v>
      </c>
      <c r="F1140" s="85" t="s">
        <v>4644</v>
      </c>
      <c r="G1140" s="85" t="s">
        <v>4644</v>
      </c>
      <c r="H1140" s="85" t="s">
        <v>4644</v>
      </c>
      <c r="I1140" s="83" t="s">
        <v>3009</v>
      </c>
      <c r="J1140" s="83" t="s">
        <v>12074</v>
      </c>
      <c r="K1140" s="87"/>
      <c r="L1140" s="87"/>
      <c r="M1140" s="87"/>
      <c r="N1140" s="92"/>
      <c r="O1140" s="92"/>
      <c r="P1140" s="87"/>
      <c r="Q1140" s="87"/>
    </row>
    <row r="1141" spans="1:17">
      <c r="A1141" s="120" t="s">
        <v>4645</v>
      </c>
      <c r="B1141" s="83" t="s">
        <v>4645</v>
      </c>
      <c r="C1141" s="84" t="s">
        <v>289</v>
      </c>
      <c r="D1141" s="84" t="s">
        <v>290</v>
      </c>
      <c r="E1141" s="84" t="s">
        <v>11982</v>
      </c>
      <c r="F1141" s="85" t="s">
        <v>4646</v>
      </c>
      <c r="G1141" s="85" t="s">
        <v>4646</v>
      </c>
      <c r="H1141" s="85" t="s">
        <v>4646</v>
      </c>
      <c r="I1141" s="83" t="s">
        <v>3500</v>
      </c>
      <c r="J1141" s="83" t="s">
        <v>12074</v>
      </c>
      <c r="K1141" s="87"/>
      <c r="L1141" s="87"/>
      <c r="M1141" s="87"/>
      <c r="N1141" s="92"/>
      <c r="O1141" s="92"/>
      <c r="P1141" s="87"/>
      <c r="Q1141" s="87"/>
    </row>
    <row r="1142" spans="1:17">
      <c r="A1142" s="120" t="s">
        <v>4647</v>
      </c>
      <c r="B1142" s="83" t="s">
        <v>4647</v>
      </c>
      <c r="C1142" s="84" t="s">
        <v>289</v>
      </c>
      <c r="D1142" s="84" t="s">
        <v>290</v>
      </c>
      <c r="E1142" s="84" t="s">
        <v>11982</v>
      </c>
      <c r="F1142" s="85" t="s">
        <v>4648</v>
      </c>
      <c r="G1142" s="85" t="s">
        <v>4648</v>
      </c>
      <c r="H1142" s="85" t="s">
        <v>4648</v>
      </c>
      <c r="I1142" s="83" t="s">
        <v>2260</v>
      </c>
      <c r="J1142" s="83" t="s">
        <v>802</v>
      </c>
      <c r="K1142" s="87"/>
      <c r="L1142" s="87"/>
      <c r="M1142" s="87"/>
      <c r="N1142" s="92"/>
      <c r="O1142" s="92"/>
      <c r="P1142" s="87"/>
      <c r="Q1142" s="87"/>
    </row>
    <row r="1143" spans="1:17">
      <c r="A1143" s="197" t="s">
        <v>4649</v>
      </c>
      <c r="B1143" s="12" t="s">
        <v>4649</v>
      </c>
      <c r="C1143" s="4" t="s">
        <v>289</v>
      </c>
      <c r="D1143" s="4" t="s">
        <v>290</v>
      </c>
      <c r="E1143" s="4" t="s">
        <v>11982</v>
      </c>
      <c r="F1143" s="27" t="s">
        <v>4650</v>
      </c>
      <c r="G1143" s="27" t="s">
        <v>4650</v>
      </c>
      <c r="H1143" s="27" t="s">
        <v>4650</v>
      </c>
      <c r="I1143" s="12" t="s">
        <v>23</v>
      </c>
      <c r="J1143" s="12" t="s">
        <v>12074</v>
      </c>
      <c r="K1143" s="39"/>
      <c r="L1143" s="39"/>
      <c r="M1143" s="39"/>
      <c r="N1143" s="154"/>
      <c r="O1143" s="154"/>
      <c r="P1143" s="39"/>
      <c r="Q1143" s="39"/>
    </row>
    <row r="1144" spans="1:17">
      <c r="A1144" s="12" t="s">
        <v>4651</v>
      </c>
      <c r="B1144" s="12" t="s">
        <v>4651</v>
      </c>
      <c r="C1144" s="4" t="s">
        <v>289</v>
      </c>
      <c r="D1144" s="4" t="s">
        <v>290</v>
      </c>
      <c r="E1144" s="4" t="s">
        <v>11982</v>
      </c>
      <c r="F1144" s="27" t="s">
        <v>4652</v>
      </c>
      <c r="G1144" s="27" t="s">
        <v>4652</v>
      </c>
      <c r="H1144" s="27" t="s">
        <v>4652</v>
      </c>
      <c r="I1144" s="12" t="s">
        <v>23</v>
      </c>
      <c r="J1144" s="12" t="s">
        <v>12074</v>
      </c>
      <c r="K1144" s="39"/>
      <c r="L1144" s="39"/>
      <c r="M1144" s="39"/>
      <c r="N1144" s="154"/>
      <c r="O1144" s="154"/>
      <c r="P1144" s="39"/>
      <c r="Q1144" s="39"/>
    </row>
    <row r="1145" spans="1:17">
      <c r="A1145" s="11" t="s">
        <v>4653</v>
      </c>
      <c r="B1145" s="11" t="s">
        <v>4653</v>
      </c>
      <c r="C1145" s="3" t="s">
        <v>289</v>
      </c>
      <c r="D1145" s="3" t="s">
        <v>290</v>
      </c>
      <c r="E1145" s="3" t="s">
        <v>11982</v>
      </c>
      <c r="F1145" s="25" t="s">
        <v>4654</v>
      </c>
      <c r="G1145" s="25" t="s">
        <v>4654</v>
      </c>
      <c r="H1145" s="25" t="s">
        <v>4654</v>
      </c>
      <c r="I1145" s="11" t="s">
        <v>23</v>
      </c>
      <c r="J1145" s="11" t="s">
        <v>12074</v>
      </c>
    </row>
    <row r="1146" spans="1:17">
      <c r="A1146" s="34" t="s">
        <v>4655</v>
      </c>
      <c r="B1146" s="11" t="s">
        <v>4655</v>
      </c>
      <c r="C1146" s="3" t="s">
        <v>289</v>
      </c>
      <c r="D1146" s="3" t="s">
        <v>290</v>
      </c>
      <c r="E1146" s="3" t="s">
        <v>11982</v>
      </c>
      <c r="F1146" s="30" t="s">
        <v>4656</v>
      </c>
      <c r="G1146" s="25" t="s">
        <v>4656</v>
      </c>
      <c r="H1146" s="25" t="s">
        <v>4656</v>
      </c>
      <c r="I1146" s="11" t="s">
        <v>23</v>
      </c>
      <c r="J1146" s="11" t="s">
        <v>12074</v>
      </c>
    </row>
    <row r="1147" spans="1:17">
      <c r="A1147" s="21" t="s">
        <v>4657</v>
      </c>
      <c r="B1147" s="47" t="s">
        <v>4657</v>
      </c>
      <c r="C1147" s="3" t="s">
        <v>289</v>
      </c>
      <c r="D1147" s="3" t="s">
        <v>290</v>
      </c>
      <c r="E1147" s="11" t="s">
        <v>11982</v>
      </c>
      <c r="F1147" s="32" t="s">
        <v>4658</v>
      </c>
      <c r="G1147" s="55" t="s">
        <v>4658</v>
      </c>
      <c r="H1147" s="25" t="s">
        <v>4658</v>
      </c>
      <c r="I1147" s="11" t="s">
        <v>23</v>
      </c>
      <c r="J1147" s="11" t="s">
        <v>12074</v>
      </c>
    </row>
    <row r="1148" spans="1:17">
      <c r="A1148" s="56" t="s">
        <v>4659</v>
      </c>
      <c r="B1148" s="47" t="s">
        <v>4659</v>
      </c>
      <c r="C1148" s="3" t="s">
        <v>289</v>
      </c>
      <c r="D1148" s="3" t="s">
        <v>290</v>
      </c>
      <c r="E1148" s="3" t="s">
        <v>11982</v>
      </c>
      <c r="F1148" s="31" t="s">
        <v>4660</v>
      </c>
      <c r="G1148" s="25" t="s">
        <v>4660</v>
      </c>
      <c r="H1148" s="25" t="s">
        <v>4660</v>
      </c>
      <c r="I1148" s="11" t="s">
        <v>23</v>
      </c>
      <c r="J1148" s="11" t="s">
        <v>12074</v>
      </c>
    </row>
    <row r="1149" spans="1:17">
      <c r="A1149" s="14" t="s">
        <v>4661</v>
      </c>
      <c r="B1149" s="11" t="s">
        <v>4661</v>
      </c>
      <c r="C1149" s="3" t="s">
        <v>289</v>
      </c>
      <c r="D1149" s="3" t="s">
        <v>290</v>
      </c>
      <c r="E1149" s="3" t="s">
        <v>11982</v>
      </c>
      <c r="F1149" s="25" t="s">
        <v>4662</v>
      </c>
      <c r="G1149" s="25" t="s">
        <v>4662</v>
      </c>
      <c r="H1149" s="25" t="s">
        <v>4662</v>
      </c>
      <c r="I1149" s="11" t="s">
        <v>23</v>
      </c>
      <c r="J1149" s="11" t="s">
        <v>12074</v>
      </c>
    </row>
    <row r="1150" spans="1:17">
      <c r="A1150" s="12" t="s">
        <v>4663</v>
      </c>
      <c r="B1150" s="12" t="s">
        <v>4663</v>
      </c>
      <c r="C1150" s="4" t="s">
        <v>289</v>
      </c>
      <c r="D1150" s="4" t="s">
        <v>290</v>
      </c>
      <c r="E1150" s="4" t="s">
        <v>11982</v>
      </c>
      <c r="F1150" s="27" t="s">
        <v>4664</v>
      </c>
      <c r="G1150" s="27" t="s">
        <v>4664</v>
      </c>
      <c r="H1150" s="27" t="s">
        <v>4664</v>
      </c>
      <c r="I1150" s="12" t="s">
        <v>23</v>
      </c>
      <c r="J1150" s="12" t="s">
        <v>12080</v>
      </c>
      <c r="K1150" s="39"/>
      <c r="L1150" s="39"/>
      <c r="M1150" s="39"/>
      <c r="N1150" s="154"/>
      <c r="O1150" s="154"/>
      <c r="P1150" s="39"/>
      <c r="Q1150" s="39"/>
    </row>
    <row r="1151" spans="1:17">
      <c r="A1151" s="120" t="s">
        <v>4665</v>
      </c>
      <c r="B1151" s="83" t="s">
        <v>4665</v>
      </c>
      <c r="C1151" s="84" t="s">
        <v>289</v>
      </c>
      <c r="D1151" s="84" t="s">
        <v>290</v>
      </c>
      <c r="E1151" s="84" t="s">
        <v>11982</v>
      </c>
      <c r="F1151" s="85" t="s">
        <v>4666</v>
      </c>
      <c r="G1151" s="85" t="s">
        <v>4666</v>
      </c>
      <c r="H1151" s="85" t="s">
        <v>4666</v>
      </c>
      <c r="I1151" s="83" t="s">
        <v>2992</v>
      </c>
      <c r="J1151" s="83" t="s">
        <v>12074</v>
      </c>
      <c r="K1151" s="87"/>
      <c r="L1151" s="87"/>
      <c r="M1151" s="87"/>
      <c r="N1151" s="92"/>
      <c r="O1151" s="92"/>
      <c r="P1151" s="87"/>
      <c r="Q1151" s="87"/>
    </row>
    <row r="1152" spans="1:17">
      <c r="A1152" s="11" t="s">
        <v>4667</v>
      </c>
      <c r="B1152" s="11" t="s">
        <v>4667</v>
      </c>
      <c r="C1152" s="3" t="s">
        <v>289</v>
      </c>
      <c r="D1152" s="3" t="s">
        <v>290</v>
      </c>
      <c r="E1152" s="3" t="s">
        <v>11982</v>
      </c>
      <c r="F1152" s="25" t="s">
        <v>314</v>
      </c>
      <c r="G1152" s="25" t="s">
        <v>314</v>
      </c>
      <c r="H1152" s="25" t="s">
        <v>314</v>
      </c>
      <c r="I1152" s="11" t="s">
        <v>23</v>
      </c>
      <c r="J1152" s="11" t="s">
        <v>12074</v>
      </c>
    </row>
    <row r="1153" spans="1:17">
      <c r="A1153" s="120" t="s">
        <v>4668</v>
      </c>
      <c r="B1153" s="83" t="s">
        <v>4668</v>
      </c>
      <c r="C1153" s="84" t="s">
        <v>289</v>
      </c>
      <c r="D1153" s="84" t="s">
        <v>290</v>
      </c>
      <c r="E1153" s="84" t="s">
        <v>11982</v>
      </c>
      <c r="F1153" s="85" t="s">
        <v>4669</v>
      </c>
      <c r="G1153" s="85" t="s">
        <v>4669</v>
      </c>
      <c r="H1153" s="85" t="s">
        <v>4669</v>
      </c>
      <c r="I1153" s="83" t="s">
        <v>929</v>
      </c>
      <c r="J1153" s="83" t="s">
        <v>12074</v>
      </c>
      <c r="K1153" s="87"/>
      <c r="L1153" s="87"/>
      <c r="M1153" s="87"/>
      <c r="N1153" s="92"/>
      <c r="O1153" s="92"/>
      <c r="P1153" s="87"/>
      <c r="Q1153" s="87"/>
    </row>
    <row r="1154" spans="1:17">
      <c r="A1154" s="11" t="s">
        <v>4670</v>
      </c>
      <c r="B1154" s="11" t="s">
        <v>4670</v>
      </c>
      <c r="C1154" s="3" t="s">
        <v>289</v>
      </c>
      <c r="D1154" s="3" t="s">
        <v>290</v>
      </c>
      <c r="E1154" s="3" t="s">
        <v>11982</v>
      </c>
      <c r="F1154" s="25" t="s">
        <v>316</v>
      </c>
      <c r="G1154" s="25" t="s">
        <v>316</v>
      </c>
      <c r="H1154" s="25" t="s">
        <v>316</v>
      </c>
      <c r="I1154" s="11" t="s">
        <v>23</v>
      </c>
      <c r="J1154" s="11" t="s">
        <v>12074</v>
      </c>
      <c r="K1154" s="11" t="s">
        <v>12074</v>
      </c>
    </row>
    <row r="1155" spans="1:17">
      <c r="A1155" s="11" t="s">
        <v>4671</v>
      </c>
      <c r="B1155" s="11" t="s">
        <v>4671</v>
      </c>
      <c r="C1155" s="3" t="s">
        <v>584</v>
      </c>
      <c r="D1155" s="3" t="s">
        <v>4672</v>
      </c>
      <c r="E1155" s="3" t="s">
        <v>4673</v>
      </c>
      <c r="F1155" s="25" t="s">
        <v>4674</v>
      </c>
      <c r="G1155" s="25">
        <v>52211</v>
      </c>
      <c r="H1155" s="25">
        <v>52211</v>
      </c>
      <c r="I1155" s="11" t="s">
        <v>23</v>
      </c>
      <c r="J1155" s="11" t="s">
        <v>12074</v>
      </c>
      <c r="K1155" s="11" t="s">
        <v>12074</v>
      </c>
    </row>
    <row r="1156" spans="1:17">
      <c r="A1156" s="163" t="s">
        <v>4675</v>
      </c>
      <c r="B1156" s="163" t="s">
        <v>4675</v>
      </c>
      <c r="C1156" s="162" t="s">
        <v>584</v>
      </c>
      <c r="D1156" s="162" t="s">
        <v>4672</v>
      </c>
      <c r="E1156" s="162" t="s">
        <v>4673</v>
      </c>
      <c r="F1156" s="164" t="s">
        <v>4676</v>
      </c>
      <c r="G1156" s="164">
        <v>510931</v>
      </c>
      <c r="H1156" s="164">
        <v>510931</v>
      </c>
      <c r="I1156" s="163" t="s">
        <v>4677</v>
      </c>
      <c r="J1156" s="163"/>
      <c r="K1156" s="159"/>
      <c r="L1156" s="159"/>
      <c r="M1156" s="159"/>
      <c r="N1156" s="173"/>
      <c r="O1156" s="173"/>
      <c r="P1156" s="159"/>
      <c r="Q1156" s="159"/>
    </row>
    <row r="1157" spans="1:17">
      <c r="A1157" s="11" t="s">
        <v>4678</v>
      </c>
      <c r="B1157" s="11" t="s">
        <v>4678</v>
      </c>
      <c r="C1157" s="3" t="s">
        <v>584</v>
      </c>
      <c r="D1157" s="3" t="s">
        <v>4672</v>
      </c>
      <c r="E1157" s="3" t="s">
        <v>4673</v>
      </c>
      <c r="F1157" s="25" t="s">
        <v>4679</v>
      </c>
      <c r="G1157" s="25" t="s">
        <v>4679</v>
      </c>
      <c r="H1157" s="25" t="s">
        <v>4679</v>
      </c>
      <c r="I1157" s="11" t="s">
        <v>23</v>
      </c>
      <c r="J1157" s="11" t="s">
        <v>12074</v>
      </c>
    </row>
    <row r="1158" spans="1:17">
      <c r="A1158" s="163" t="s">
        <v>4680</v>
      </c>
      <c r="B1158" s="163" t="s">
        <v>4680</v>
      </c>
      <c r="C1158" s="162" t="s">
        <v>584</v>
      </c>
      <c r="D1158" s="162" t="s">
        <v>4672</v>
      </c>
      <c r="E1158" s="162" t="s">
        <v>4673</v>
      </c>
      <c r="F1158" s="164" t="s">
        <v>4681</v>
      </c>
      <c r="G1158" s="164">
        <v>511122</v>
      </c>
      <c r="H1158" s="164">
        <v>511122</v>
      </c>
      <c r="I1158" s="163" t="s">
        <v>7114</v>
      </c>
      <c r="J1158" s="163"/>
      <c r="K1158" s="159"/>
      <c r="L1158" s="159"/>
      <c r="M1158" s="159"/>
      <c r="N1158" s="173"/>
      <c r="O1158" s="173"/>
      <c r="P1158" s="159"/>
      <c r="Q1158" s="159"/>
    </row>
    <row r="1159" spans="1:17">
      <c r="A1159" s="163" t="s">
        <v>4683</v>
      </c>
      <c r="B1159" s="163" t="s">
        <v>4683</v>
      </c>
      <c r="C1159" s="162" t="s">
        <v>584</v>
      </c>
      <c r="D1159" s="162" t="s">
        <v>4672</v>
      </c>
      <c r="E1159" s="162" t="s">
        <v>4673</v>
      </c>
      <c r="F1159" s="164" t="s">
        <v>4684</v>
      </c>
      <c r="G1159" s="164">
        <v>511527</v>
      </c>
      <c r="H1159" s="164">
        <v>511527</v>
      </c>
      <c r="I1159" s="163" t="s">
        <v>610</v>
      </c>
      <c r="J1159" s="163" t="s">
        <v>610</v>
      </c>
      <c r="K1159" s="159"/>
      <c r="L1159" s="159"/>
      <c r="M1159" s="159"/>
      <c r="N1159" s="173"/>
      <c r="O1159" s="173"/>
      <c r="P1159" s="159"/>
      <c r="Q1159" s="159"/>
    </row>
    <row r="1160" spans="1:17">
      <c r="A1160" s="11" t="s">
        <v>4685</v>
      </c>
      <c r="B1160" s="11" t="s">
        <v>4685</v>
      </c>
      <c r="C1160" s="3" t="s">
        <v>584</v>
      </c>
      <c r="D1160" s="3" t="s">
        <v>4672</v>
      </c>
      <c r="E1160" s="3" t="s">
        <v>4673</v>
      </c>
      <c r="F1160" s="25" t="s">
        <v>4686</v>
      </c>
      <c r="G1160" s="25">
        <v>511875</v>
      </c>
      <c r="H1160" s="25">
        <v>511875</v>
      </c>
      <c r="I1160" s="11" t="s">
        <v>23</v>
      </c>
      <c r="J1160" s="11" t="s">
        <v>12074</v>
      </c>
    </row>
    <row r="1161" spans="1:17">
      <c r="A1161" s="163" t="s">
        <v>4687</v>
      </c>
      <c r="B1161" s="163" t="s">
        <v>4687</v>
      </c>
      <c r="C1161" s="162" t="s">
        <v>584</v>
      </c>
      <c r="D1161" s="162" t="s">
        <v>4672</v>
      </c>
      <c r="E1161" s="162" t="s">
        <v>4673</v>
      </c>
      <c r="F1161" s="164" t="s">
        <v>4688</v>
      </c>
      <c r="G1161" s="164">
        <v>511878</v>
      </c>
      <c r="H1161" s="164">
        <v>511878</v>
      </c>
      <c r="I1161" s="163" t="s">
        <v>12132</v>
      </c>
      <c r="J1161" s="163"/>
      <c r="K1161" s="159"/>
      <c r="L1161" s="159"/>
      <c r="M1161" s="159"/>
      <c r="N1161" s="173"/>
      <c r="O1161" s="173"/>
      <c r="P1161" s="159"/>
      <c r="Q1161" s="159"/>
    </row>
    <row r="1162" spans="1:17">
      <c r="A1162" s="11" t="s">
        <v>4690</v>
      </c>
      <c r="B1162" s="11" t="s">
        <v>4690</v>
      </c>
      <c r="C1162" s="3" t="s">
        <v>584</v>
      </c>
      <c r="D1162" s="3" t="s">
        <v>4672</v>
      </c>
      <c r="E1162" s="3" t="s">
        <v>4673</v>
      </c>
      <c r="F1162" s="25" t="s">
        <v>4691</v>
      </c>
      <c r="G1162" s="25">
        <v>511886</v>
      </c>
      <c r="H1162" s="25">
        <v>511886</v>
      </c>
      <c r="I1162" s="11" t="s">
        <v>23</v>
      </c>
      <c r="J1162" s="11" t="s">
        <v>12074</v>
      </c>
    </row>
    <row r="1163" spans="1:17">
      <c r="A1163" s="163" t="s">
        <v>4692</v>
      </c>
      <c r="B1163" s="163" t="s">
        <v>4692</v>
      </c>
      <c r="C1163" s="162" t="s">
        <v>584</v>
      </c>
      <c r="D1163" s="162" t="s">
        <v>4672</v>
      </c>
      <c r="E1163" s="162" t="s">
        <v>4673</v>
      </c>
      <c r="F1163" s="164" t="s">
        <v>4693</v>
      </c>
      <c r="G1163" s="164">
        <v>511891</v>
      </c>
      <c r="H1163" s="164">
        <v>511891</v>
      </c>
      <c r="I1163" s="163" t="s">
        <v>12132</v>
      </c>
      <c r="J1163" s="163"/>
      <c r="K1163" s="159"/>
      <c r="L1163" s="159"/>
      <c r="M1163" s="159"/>
      <c r="N1163" s="173"/>
      <c r="O1163" s="173"/>
      <c r="P1163" s="159"/>
      <c r="Q1163" s="159"/>
    </row>
    <row r="1164" spans="1:17">
      <c r="A1164" s="163" t="s">
        <v>4694</v>
      </c>
      <c r="B1164" s="163" t="s">
        <v>4694</v>
      </c>
      <c r="C1164" s="162" t="s">
        <v>584</v>
      </c>
      <c r="D1164" s="162" t="s">
        <v>4672</v>
      </c>
      <c r="E1164" s="162" t="s">
        <v>4673</v>
      </c>
      <c r="F1164" s="164" t="s">
        <v>4695</v>
      </c>
      <c r="G1164" s="164">
        <v>511892</v>
      </c>
      <c r="H1164" s="164">
        <v>511892</v>
      </c>
      <c r="I1164" s="163" t="s">
        <v>4696</v>
      </c>
      <c r="J1164" s="163"/>
      <c r="K1164" s="159"/>
      <c r="L1164" s="159"/>
      <c r="M1164" s="159"/>
      <c r="N1164" s="173"/>
      <c r="O1164" s="173"/>
      <c r="P1164" s="159"/>
      <c r="Q1164" s="159"/>
    </row>
    <row r="1165" spans="1:17">
      <c r="A1165" s="11" t="s">
        <v>4697</v>
      </c>
      <c r="B1165" s="11" t="s">
        <v>4697</v>
      </c>
      <c r="C1165" s="3" t="s">
        <v>584</v>
      </c>
      <c r="D1165" s="3" t="s">
        <v>4672</v>
      </c>
      <c r="E1165" s="3" t="s">
        <v>4673</v>
      </c>
      <c r="F1165" s="25" t="s">
        <v>4698</v>
      </c>
      <c r="G1165" s="25">
        <v>511902</v>
      </c>
      <c r="H1165" s="25">
        <v>511902</v>
      </c>
      <c r="I1165" s="11" t="s">
        <v>23</v>
      </c>
      <c r="J1165" s="11" t="s">
        <v>12074</v>
      </c>
    </row>
    <row r="1166" spans="1:17">
      <c r="A1166" s="163" t="s">
        <v>4699</v>
      </c>
      <c r="B1166" s="163" t="s">
        <v>4699</v>
      </c>
      <c r="C1166" s="165" t="s">
        <v>584</v>
      </c>
      <c r="D1166" s="165" t="s">
        <v>4672</v>
      </c>
      <c r="E1166" s="165" t="s">
        <v>4673</v>
      </c>
      <c r="F1166" s="166" t="s">
        <v>4700</v>
      </c>
      <c r="G1166" s="166">
        <v>511903</v>
      </c>
      <c r="H1166" s="166">
        <v>511903</v>
      </c>
      <c r="I1166" s="163" t="s">
        <v>607</v>
      </c>
      <c r="J1166" s="163"/>
      <c r="K1166" s="159"/>
      <c r="L1166" s="159"/>
      <c r="M1166" s="159"/>
      <c r="N1166" s="173"/>
      <c r="O1166" s="173"/>
      <c r="P1166" s="159"/>
      <c r="Q1166" s="159"/>
    </row>
    <row r="1167" spans="1:17">
      <c r="A1167" s="83" t="s">
        <v>4701</v>
      </c>
      <c r="B1167" s="83" t="s">
        <v>4701</v>
      </c>
      <c r="C1167" s="87" t="s">
        <v>4702</v>
      </c>
      <c r="D1167" s="87" t="s">
        <v>4703</v>
      </c>
      <c r="E1167" s="87" t="s">
        <v>4704</v>
      </c>
      <c r="F1167" s="95" t="s">
        <v>4705</v>
      </c>
      <c r="G1167" s="95" t="s">
        <v>4705</v>
      </c>
      <c r="H1167" s="95" t="s">
        <v>4705</v>
      </c>
      <c r="I1167" s="83" t="s">
        <v>1689</v>
      </c>
      <c r="J1167" s="83" t="s">
        <v>12133</v>
      </c>
      <c r="K1167" s="87"/>
      <c r="L1167" s="87"/>
      <c r="M1167" s="87"/>
      <c r="N1167" s="92"/>
      <c r="O1167" s="92"/>
      <c r="P1167" s="87"/>
      <c r="Q1167" s="87"/>
    </row>
    <row r="1168" spans="1:17">
      <c r="A1168" s="83" t="s">
        <v>4706</v>
      </c>
      <c r="B1168" s="83" t="s">
        <v>4706</v>
      </c>
      <c r="C1168" s="87" t="s">
        <v>4702</v>
      </c>
      <c r="D1168" s="87" t="s">
        <v>4703</v>
      </c>
      <c r="E1168" s="87" t="s">
        <v>4704</v>
      </c>
      <c r="F1168" s="95" t="s">
        <v>4707</v>
      </c>
      <c r="G1168" s="95" t="s">
        <v>4707</v>
      </c>
      <c r="H1168" s="95" t="s">
        <v>4707</v>
      </c>
      <c r="I1168" s="88" t="s">
        <v>2378</v>
      </c>
      <c r="J1168" s="83" t="s">
        <v>12134</v>
      </c>
      <c r="K1168" s="87"/>
      <c r="L1168" s="87"/>
      <c r="M1168" s="87"/>
      <c r="N1168" s="92"/>
      <c r="O1168" s="92"/>
      <c r="P1168" s="87"/>
      <c r="Q1168" s="87"/>
    </row>
    <row r="1169" spans="1:17">
      <c r="A1169" s="120" t="s">
        <v>4708</v>
      </c>
      <c r="B1169" s="83" t="s">
        <v>4708</v>
      </c>
      <c r="C1169" s="87" t="s">
        <v>4702</v>
      </c>
      <c r="D1169" s="87" t="s">
        <v>4703</v>
      </c>
      <c r="E1169" s="87" t="s">
        <v>4704</v>
      </c>
      <c r="F1169" s="95" t="s">
        <v>4709</v>
      </c>
      <c r="G1169" s="95" t="s">
        <v>4709</v>
      </c>
      <c r="H1169" s="95" t="s">
        <v>4709</v>
      </c>
      <c r="I1169" s="88" t="s">
        <v>3550</v>
      </c>
      <c r="J1169" s="83" t="s">
        <v>12135</v>
      </c>
      <c r="K1169" s="87"/>
      <c r="L1169" s="87"/>
      <c r="M1169" s="87"/>
      <c r="N1169" s="92"/>
      <c r="O1169" s="92"/>
      <c r="P1169" s="87"/>
      <c r="Q1169" s="87"/>
    </row>
    <row r="1170" spans="1:17">
      <c r="A1170" s="120" t="s">
        <v>4710</v>
      </c>
      <c r="B1170" s="83" t="s">
        <v>4710</v>
      </c>
      <c r="C1170" s="87" t="s">
        <v>4702</v>
      </c>
      <c r="D1170" s="87" t="s">
        <v>4703</v>
      </c>
      <c r="E1170" s="87" t="s">
        <v>4704</v>
      </c>
      <c r="F1170" s="95" t="s">
        <v>4711</v>
      </c>
      <c r="G1170" s="95" t="s">
        <v>4711</v>
      </c>
      <c r="H1170" s="95" t="s">
        <v>4711</v>
      </c>
      <c r="I1170" s="88" t="s">
        <v>2710</v>
      </c>
      <c r="J1170" s="83" t="s">
        <v>12136</v>
      </c>
      <c r="K1170" s="87"/>
      <c r="L1170" s="87"/>
      <c r="M1170" s="87"/>
      <c r="N1170" s="92"/>
      <c r="O1170" s="92"/>
      <c r="P1170" s="87"/>
      <c r="Q1170" s="87"/>
    </row>
    <row r="1171" spans="1:17">
      <c r="A1171" s="197" t="s">
        <v>4712</v>
      </c>
      <c r="B1171" s="12" t="s">
        <v>4712</v>
      </c>
      <c r="C1171" s="39" t="s">
        <v>4702</v>
      </c>
      <c r="D1171" s="39" t="s">
        <v>4703</v>
      </c>
      <c r="E1171" s="39" t="s">
        <v>4704</v>
      </c>
      <c r="F1171" s="177" t="s">
        <v>4713</v>
      </c>
      <c r="G1171" s="177" t="s">
        <v>4713</v>
      </c>
      <c r="H1171" s="177" t="s">
        <v>4713</v>
      </c>
      <c r="I1171" s="404" t="s">
        <v>4714</v>
      </c>
      <c r="J1171" s="12" t="s">
        <v>12137</v>
      </c>
      <c r="K1171" s="39"/>
      <c r="L1171" s="39"/>
      <c r="M1171" s="39"/>
      <c r="N1171" s="154"/>
      <c r="O1171" s="154"/>
      <c r="P1171" s="39"/>
      <c r="Q1171" s="39"/>
    </row>
    <row r="1172" spans="1:17">
      <c r="A1172" s="120" t="s">
        <v>4715</v>
      </c>
      <c r="B1172" s="83" t="s">
        <v>4715</v>
      </c>
      <c r="C1172" s="87" t="s">
        <v>4702</v>
      </c>
      <c r="D1172" s="87" t="s">
        <v>4703</v>
      </c>
      <c r="E1172" s="87" t="s">
        <v>4704</v>
      </c>
      <c r="F1172" s="95" t="s">
        <v>4716</v>
      </c>
      <c r="G1172" s="95" t="s">
        <v>4716</v>
      </c>
      <c r="H1172" s="95" t="s">
        <v>4716</v>
      </c>
      <c r="I1172" s="88" t="s">
        <v>4717</v>
      </c>
      <c r="J1172" s="83" t="s">
        <v>12138</v>
      </c>
      <c r="K1172" s="87"/>
      <c r="L1172" s="87"/>
      <c r="M1172" s="87"/>
      <c r="N1172" s="92"/>
      <c r="O1172" s="92"/>
      <c r="P1172" s="87"/>
      <c r="Q1172" s="87" t="s">
        <v>12139</v>
      </c>
    </row>
    <row r="1173" spans="1:17">
      <c r="A1173" s="83" t="s">
        <v>4718</v>
      </c>
      <c r="B1173" s="83" t="s">
        <v>4718</v>
      </c>
      <c r="C1173" s="87" t="s">
        <v>4702</v>
      </c>
      <c r="D1173" s="87" t="s">
        <v>4703</v>
      </c>
      <c r="E1173" s="87" t="s">
        <v>4704</v>
      </c>
      <c r="F1173" s="95" t="s">
        <v>4719</v>
      </c>
      <c r="G1173" s="95" t="s">
        <v>4719</v>
      </c>
      <c r="H1173" s="95" t="s">
        <v>4719</v>
      </c>
      <c r="I1173" s="88" t="s">
        <v>552</v>
      </c>
      <c r="J1173" s="83" t="s">
        <v>12140</v>
      </c>
      <c r="K1173" s="87"/>
      <c r="L1173" s="87"/>
      <c r="M1173" s="87"/>
      <c r="N1173" s="92"/>
      <c r="O1173" s="92"/>
      <c r="P1173" s="87"/>
      <c r="Q1173" s="87"/>
    </row>
    <row r="1174" spans="1:17">
      <c r="A1174" s="120" t="s">
        <v>4720</v>
      </c>
      <c r="B1174" s="140" t="s">
        <v>4720</v>
      </c>
      <c r="C1174" s="87" t="s">
        <v>4702</v>
      </c>
      <c r="D1174" s="87" t="s">
        <v>4703</v>
      </c>
      <c r="E1174" s="87" t="s">
        <v>4704</v>
      </c>
      <c r="F1174" s="95" t="s">
        <v>4721</v>
      </c>
      <c r="G1174" s="95" t="s">
        <v>4721</v>
      </c>
      <c r="H1174" s="95" t="s">
        <v>4721</v>
      </c>
      <c r="I1174" s="83" t="s">
        <v>2753</v>
      </c>
      <c r="J1174" s="83" t="s">
        <v>12141</v>
      </c>
      <c r="K1174" s="87"/>
      <c r="L1174" s="87"/>
      <c r="M1174" s="87"/>
      <c r="N1174" s="92"/>
      <c r="O1174" s="92"/>
      <c r="P1174" s="87"/>
      <c r="Q1174" s="87"/>
    </row>
    <row r="1175" spans="1:17">
      <c r="A1175" s="197" t="s">
        <v>4722</v>
      </c>
      <c r="B1175" s="266" t="s">
        <v>4722</v>
      </c>
      <c r="C1175" s="39" t="s">
        <v>4702</v>
      </c>
      <c r="D1175" s="39" t="s">
        <v>4703</v>
      </c>
      <c r="E1175" s="39" t="s">
        <v>4704</v>
      </c>
      <c r="F1175" s="177" t="s">
        <v>4723</v>
      </c>
      <c r="G1175" s="177" t="s">
        <v>4723</v>
      </c>
      <c r="H1175" s="177" t="s">
        <v>4723</v>
      </c>
      <c r="I1175" s="178" t="s">
        <v>23</v>
      </c>
      <c r="J1175" s="12" t="s">
        <v>12142</v>
      </c>
      <c r="K1175" s="39"/>
      <c r="L1175" s="39"/>
      <c r="M1175" s="39"/>
      <c r="N1175" s="154"/>
      <c r="O1175" s="154"/>
      <c r="P1175" s="39"/>
      <c r="Q1175" s="39"/>
    </row>
    <row r="1176" spans="1:17">
      <c r="A1176" s="120" t="s">
        <v>4724</v>
      </c>
      <c r="B1176" s="83" t="s">
        <v>4724</v>
      </c>
      <c r="C1176" s="87" t="s">
        <v>4702</v>
      </c>
      <c r="D1176" s="87" t="s">
        <v>4703</v>
      </c>
      <c r="E1176" s="87" t="s">
        <v>4704</v>
      </c>
      <c r="F1176" s="95" t="s">
        <v>4725</v>
      </c>
      <c r="G1176" s="95" t="s">
        <v>4725</v>
      </c>
      <c r="H1176" s="95" t="s">
        <v>4725</v>
      </c>
      <c r="I1176" s="88" t="s">
        <v>2564</v>
      </c>
      <c r="J1176" s="83" t="s">
        <v>12143</v>
      </c>
      <c r="K1176" s="87"/>
      <c r="L1176" s="87"/>
      <c r="M1176" s="87"/>
      <c r="N1176" s="92"/>
      <c r="O1176" s="92"/>
      <c r="P1176" s="87"/>
      <c r="Q1176" s="87"/>
    </row>
    <row r="1177" spans="1:17">
      <c r="A1177" s="120" t="s">
        <v>4726</v>
      </c>
      <c r="B1177" s="83" t="s">
        <v>4726</v>
      </c>
      <c r="C1177" s="87" t="s">
        <v>4702</v>
      </c>
      <c r="D1177" s="87" t="s">
        <v>4703</v>
      </c>
      <c r="E1177" s="87" t="s">
        <v>4704</v>
      </c>
      <c r="F1177" s="95" t="s">
        <v>4727</v>
      </c>
      <c r="G1177" s="95" t="s">
        <v>4727</v>
      </c>
      <c r="H1177" s="95" t="s">
        <v>4727</v>
      </c>
      <c r="I1177" s="88" t="s">
        <v>3055</v>
      </c>
      <c r="J1177" s="83" t="s">
        <v>12144</v>
      </c>
      <c r="K1177" s="87"/>
      <c r="L1177" s="87"/>
      <c r="M1177" s="87"/>
      <c r="N1177" s="92"/>
      <c r="O1177" s="92"/>
      <c r="P1177" s="87"/>
      <c r="Q1177" s="87"/>
    </row>
    <row r="1178" spans="1:17">
      <c r="A1178" s="120" t="s">
        <v>4728</v>
      </c>
      <c r="B1178" s="83" t="s">
        <v>4728</v>
      </c>
      <c r="C1178" s="87" t="s">
        <v>289</v>
      </c>
      <c r="D1178" s="87" t="s">
        <v>290</v>
      </c>
      <c r="E1178" s="87" t="s">
        <v>11982</v>
      </c>
      <c r="F1178" s="95" t="s">
        <v>4729</v>
      </c>
      <c r="G1178" s="95" t="s">
        <v>4729</v>
      </c>
      <c r="H1178" s="95" t="s">
        <v>4729</v>
      </c>
      <c r="I1178" s="88" t="s">
        <v>1481</v>
      </c>
      <c r="J1178" s="83" t="s">
        <v>12091</v>
      </c>
      <c r="K1178" s="87"/>
      <c r="L1178" s="87"/>
      <c r="M1178" s="87"/>
      <c r="N1178" s="92"/>
      <c r="O1178" s="92"/>
      <c r="P1178" s="87"/>
      <c r="Q1178" s="87"/>
    </row>
    <row r="1179" spans="1:17">
      <c r="A1179" s="120" t="s">
        <v>313</v>
      </c>
      <c r="B1179" s="83" t="s">
        <v>313</v>
      </c>
      <c r="C1179" s="87" t="s">
        <v>289</v>
      </c>
      <c r="D1179" s="87" t="s">
        <v>290</v>
      </c>
      <c r="E1179" s="87" t="s">
        <v>11982</v>
      </c>
      <c r="F1179" s="95" t="s">
        <v>314</v>
      </c>
      <c r="G1179" s="95" t="s">
        <v>314</v>
      </c>
      <c r="H1179" s="95" t="s">
        <v>314</v>
      </c>
      <c r="I1179" s="88" t="s">
        <v>4959</v>
      </c>
      <c r="J1179" s="83" t="s">
        <v>12073</v>
      </c>
      <c r="K1179" s="87"/>
      <c r="L1179" s="87"/>
      <c r="M1179" s="87"/>
      <c r="N1179" s="92"/>
      <c r="O1179" s="92"/>
      <c r="P1179" s="87"/>
      <c r="Q1179" s="87"/>
    </row>
    <row r="1180" spans="1:17">
      <c r="A1180" s="120" t="s">
        <v>315</v>
      </c>
      <c r="B1180" s="83" t="s">
        <v>315</v>
      </c>
      <c r="C1180" s="87" t="s">
        <v>289</v>
      </c>
      <c r="D1180" s="87" t="s">
        <v>290</v>
      </c>
      <c r="E1180" s="87" t="s">
        <v>11982</v>
      </c>
      <c r="F1180" s="95" t="s">
        <v>316</v>
      </c>
      <c r="G1180" s="95" t="s">
        <v>316</v>
      </c>
      <c r="H1180" s="95" t="s">
        <v>316</v>
      </c>
      <c r="I1180" s="88" t="s">
        <v>268</v>
      </c>
      <c r="J1180" s="83" t="s">
        <v>12073</v>
      </c>
      <c r="K1180" s="87"/>
      <c r="L1180" s="87"/>
      <c r="M1180" s="87"/>
      <c r="N1180" s="92"/>
      <c r="O1180" s="92"/>
      <c r="P1180" s="87"/>
      <c r="Q1180" s="87"/>
    </row>
    <row r="1181" spans="1:17">
      <c r="A1181" s="120" t="s">
        <v>4730</v>
      </c>
      <c r="B1181" s="83" t="s">
        <v>4730</v>
      </c>
      <c r="C1181" s="87" t="s">
        <v>289</v>
      </c>
      <c r="D1181" s="87" t="s">
        <v>290</v>
      </c>
      <c r="E1181" s="87" t="s">
        <v>12145</v>
      </c>
      <c r="F1181" s="107"/>
      <c r="G1181" s="95" t="s">
        <v>4658</v>
      </c>
      <c r="H1181" s="95" t="s">
        <v>4658</v>
      </c>
      <c r="I1181" s="108" t="s">
        <v>4561</v>
      </c>
      <c r="J1181" s="83" t="s">
        <v>12080</v>
      </c>
      <c r="K1181" s="87"/>
      <c r="L1181" s="87"/>
      <c r="M1181" s="87"/>
      <c r="N1181" s="92"/>
      <c r="O1181" s="92"/>
      <c r="P1181" s="87"/>
      <c r="Q1181" s="87"/>
    </row>
    <row r="1182" spans="1:17">
      <c r="A1182" s="120" t="s">
        <v>4731</v>
      </c>
      <c r="B1182" s="83" t="s">
        <v>4731</v>
      </c>
      <c r="C1182" s="87" t="s">
        <v>289</v>
      </c>
      <c r="D1182" s="87" t="s">
        <v>290</v>
      </c>
      <c r="E1182" s="87" t="s">
        <v>12145</v>
      </c>
      <c r="F1182" s="95" t="s">
        <v>4732</v>
      </c>
      <c r="G1182" s="95" t="s">
        <v>4732</v>
      </c>
      <c r="H1182" s="95" t="s">
        <v>4732</v>
      </c>
      <c r="I1182" s="88" t="s">
        <v>2028</v>
      </c>
      <c r="J1182" s="83" t="s">
        <v>12074</v>
      </c>
      <c r="K1182" s="87"/>
      <c r="L1182" s="87"/>
      <c r="M1182" s="87"/>
      <c r="N1182" s="92"/>
      <c r="O1182" s="92"/>
      <c r="P1182" s="87"/>
      <c r="Q1182" s="87"/>
    </row>
    <row r="1183" spans="1:17">
      <c r="A1183" s="197" t="s">
        <v>4733</v>
      </c>
      <c r="B1183" s="12" t="s">
        <v>4733</v>
      </c>
      <c r="C1183" s="39" t="s">
        <v>289</v>
      </c>
      <c r="D1183" s="39" t="s">
        <v>290</v>
      </c>
      <c r="E1183" s="39" t="s">
        <v>12145</v>
      </c>
      <c r="F1183" s="177" t="s">
        <v>4654</v>
      </c>
      <c r="G1183" s="177" t="s">
        <v>4654</v>
      </c>
      <c r="H1183" s="177" t="s">
        <v>4654</v>
      </c>
      <c r="I1183" s="178" t="s">
        <v>23</v>
      </c>
      <c r="J1183" s="12" t="s">
        <v>802</v>
      </c>
      <c r="K1183" s="39"/>
      <c r="L1183" s="39"/>
      <c r="M1183" s="39"/>
      <c r="N1183" s="154"/>
      <c r="O1183" s="154"/>
      <c r="P1183" s="39"/>
      <c r="Q1183" s="39"/>
    </row>
    <row r="1184" spans="1:17">
      <c r="A1184" s="120" t="s">
        <v>4734</v>
      </c>
      <c r="B1184" s="84" t="s">
        <v>4734</v>
      </c>
      <c r="C1184" s="104" t="s">
        <v>289</v>
      </c>
      <c r="D1184" s="104" t="s">
        <v>290</v>
      </c>
      <c r="E1184" s="104" t="s">
        <v>12145</v>
      </c>
      <c r="F1184" s="124" t="s">
        <v>4735</v>
      </c>
      <c r="G1184" s="124" t="s">
        <v>4735</v>
      </c>
      <c r="H1184" s="124" t="s">
        <v>4735</v>
      </c>
      <c r="I1184" s="83" t="s">
        <v>12125</v>
      </c>
      <c r="J1184" s="83" t="s">
        <v>12074</v>
      </c>
      <c r="K1184" s="87"/>
      <c r="L1184" s="87"/>
      <c r="M1184" s="87"/>
      <c r="N1184" s="92"/>
      <c r="O1184" s="92"/>
      <c r="P1184" s="87"/>
      <c r="Q1184" s="87"/>
    </row>
    <row r="1185" spans="1:17">
      <c r="A1185" s="12" t="s">
        <v>4736</v>
      </c>
      <c r="B1185" s="4" t="s">
        <v>4736</v>
      </c>
      <c r="C1185" s="4" t="s">
        <v>289</v>
      </c>
      <c r="D1185" s="4" t="s">
        <v>290</v>
      </c>
      <c r="E1185" s="4" t="s">
        <v>12145</v>
      </c>
      <c r="F1185" s="27" t="s">
        <v>4656</v>
      </c>
      <c r="G1185" s="27" t="s">
        <v>4656</v>
      </c>
      <c r="H1185" s="27" t="s">
        <v>4656</v>
      </c>
      <c r="I1185" s="12" t="s">
        <v>23</v>
      </c>
      <c r="J1185" s="12" t="s">
        <v>12074</v>
      </c>
      <c r="K1185" s="39"/>
      <c r="L1185" s="39"/>
      <c r="M1185" s="39"/>
      <c r="N1185" s="154"/>
      <c r="O1185" s="154"/>
      <c r="P1185" s="39"/>
      <c r="Q1185" s="39"/>
    </row>
    <row r="1186" spans="1:17">
      <c r="A1186" s="120" t="s">
        <v>4737</v>
      </c>
      <c r="B1186" s="84" t="s">
        <v>4737</v>
      </c>
      <c r="C1186" s="84" t="s">
        <v>289</v>
      </c>
      <c r="D1186" s="84" t="s">
        <v>290</v>
      </c>
      <c r="E1186" s="84" t="s">
        <v>11982</v>
      </c>
      <c r="F1186" s="85" t="s">
        <v>4738</v>
      </c>
      <c r="G1186" s="85" t="s">
        <v>4738</v>
      </c>
      <c r="H1186" s="85" t="s">
        <v>4738</v>
      </c>
      <c r="I1186" s="83" t="s">
        <v>54</v>
      </c>
      <c r="J1186" s="83" t="s">
        <v>12080</v>
      </c>
      <c r="K1186" s="87"/>
      <c r="L1186" s="87"/>
      <c r="M1186" s="87"/>
      <c r="N1186" s="92"/>
      <c r="O1186" s="92"/>
      <c r="P1186" s="87"/>
      <c r="Q1186" s="87"/>
    </row>
    <row r="1187" spans="1:17" s="376" customFormat="1">
      <c r="A1187" s="370" t="s">
        <v>4740</v>
      </c>
      <c r="B1187" s="368" t="s">
        <v>4740</v>
      </c>
      <c r="C1187" s="368" t="s">
        <v>289</v>
      </c>
      <c r="D1187" s="368" t="s">
        <v>290</v>
      </c>
      <c r="E1187" s="368" t="s">
        <v>11982</v>
      </c>
      <c r="F1187" s="369" t="s">
        <v>4741</v>
      </c>
      <c r="G1187" s="369" t="s">
        <v>4741</v>
      </c>
      <c r="H1187" s="369" t="s">
        <v>4741</v>
      </c>
      <c r="I1187" s="370" t="s">
        <v>54</v>
      </c>
      <c r="J1187" s="370" t="s">
        <v>12074</v>
      </c>
      <c r="K1187" s="371"/>
      <c r="L1187" s="371"/>
      <c r="M1187" s="371"/>
      <c r="N1187" s="372"/>
      <c r="O1187" s="372"/>
      <c r="P1187" s="371"/>
      <c r="Q1187" s="371"/>
    </row>
    <row r="1188" spans="1:17">
      <c r="A1188" s="197" t="s">
        <v>4742</v>
      </c>
      <c r="B1188" s="4" t="s">
        <v>4742</v>
      </c>
      <c r="C1188" s="4" t="s">
        <v>289</v>
      </c>
      <c r="D1188" s="4" t="s">
        <v>290</v>
      </c>
      <c r="E1188" s="4" t="s">
        <v>11982</v>
      </c>
      <c r="F1188" s="27" t="s">
        <v>4743</v>
      </c>
      <c r="G1188" s="27" t="s">
        <v>4743</v>
      </c>
      <c r="H1188" s="27" t="s">
        <v>4743</v>
      </c>
      <c r="I1188" s="12" t="s">
        <v>23</v>
      </c>
      <c r="J1188" s="12" t="s">
        <v>12074</v>
      </c>
      <c r="K1188" s="39"/>
      <c r="L1188" s="39"/>
      <c r="M1188" s="39"/>
      <c r="N1188" s="154"/>
      <c r="O1188" s="154"/>
      <c r="P1188" s="39"/>
      <c r="Q1188" s="39"/>
    </row>
    <row r="1189" spans="1:17">
      <c r="A1189" s="11" t="s">
        <v>4744</v>
      </c>
      <c r="B1189" s="3" t="s">
        <v>4744</v>
      </c>
      <c r="C1189" s="3" t="s">
        <v>289</v>
      </c>
      <c r="D1189" s="3" t="s">
        <v>290</v>
      </c>
      <c r="E1189" s="3" t="s">
        <v>11982</v>
      </c>
      <c r="F1189" s="25" t="s">
        <v>4660</v>
      </c>
      <c r="G1189" s="25" t="s">
        <v>4660</v>
      </c>
      <c r="H1189" s="25" t="s">
        <v>4660</v>
      </c>
      <c r="I1189" s="11" t="s">
        <v>23</v>
      </c>
      <c r="J1189" s="11" t="s">
        <v>12074</v>
      </c>
    </row>
    <row r="1190" spans="1:17">
      <c r="A1190" s="197" t="s">
        <v>4745</v>
      </c>
      <c r="B1190" s="4" t="s">
        <v>4745</v>
      </c>
      <c r="C1190" s="4" t="s">
        <v>289</v>
      </c>
      <c r="D1190" s="4" t="s">
        <v>290</v>
      </c>
      <c r="E1190" s="4" t="s">
        <v>11982</v>
      </c>
      <c r="F1190" s="27" t="s">
        <v>4746</v>
      </c>
      <c r="G1190" s="27" t="s">
        <v>4746</v>
      </c>
      <c r="H1190" s="27" t="s">
        <v>4746</v>
      </c>
      <c r="I1190" s="12" t="s">
        <v>23</v>
      </c>
      <c r="J1190" s="12" t="s">
        <v>12080</v>
      </c>
      <c r="K1190" s="39"/>
      <c r="L1190" s="39"/>
      <c r="M1190" s="39"/>
      <c r="N1190" s="154"/>
      <c r="O1190" s="154"/>
      <c r="P1190" s="39"/>
      <c r="Q1190" s="39"/>
    </row>
    <row r="1191" spans="1:17">
      <c r="A1191" s="120" t="s">
        <v>4747</v>
      </c>
      <c r="B1191" s="84" t="s">
        <v>4747</v>
      </c>
      <c r="C1191" s="84" t="s">
        <v>289</v>
      </c>
      <c r="D1191" s="84" t="s">
        <v>290</v>
      </c>
      <c r="E1191" s="84" t="s">
        <v>11982</v>
      </c>
      <c r="F1191" s="85" t="s">
        <v>4748</v>
      </c>
      <c r="G1191" s="85" t="s">
        <v>4748</v>
      </c>
      <c r="H1191" s="85" t="s">
        <v>4748</v>
      </c>
      <c r="I1191" s="83" t="s">
        <v>2969</v>
      </c>
      <c r="J1191" s="83" t="s">
        <v>12074</v>
      </c>
      <c r="K1191" s="87"/>
      <c r="L1191" s="87"/>
      <c r="M1191" s="87"/>
      <c r="N1191" s="92"/>
      <c r="O1191" s="92"/>
      <c r="P1191" s="87"/>
      <c r="Q1191" s="87"/>
    </row>
    <row r="1192" spans="1:17">
      <c r="A1192" s="120" t="s">
        <v>4749</v>
      </c>
      <c r="B1192" s="84" t="s">
        <v>4749</v>
      </c>
      <c r="C1192" s="84" t="s">
        <v>289</v>
      </c>
      <c r="D1192" s="84" t="s">
        <v>290</v>
      </c>
      <c r="E1192" s="84" t="s">
        <v>11982</v>
      </c>
      <c r="F1192" s="85" t="s">
        <v>4626</v>
      </c>
      <c r="G1192" s="85" t="s">
        <v>4626</v>
      </c>
      <c r="H1192" s="85" t="s">
        <v>4626</v>
      </c>
      <c r="I1192" s="83" t="s">
        <v>1339</v>
      </c>
      <c r="J1192" s="83" t="s">
        <v>12080</v>
      </c>
      <c r="K1192" s="87"/>
      <c r="L1192" s="87"/>
      <c r="M1192" s="87"/>
      <c r="N1192" s="92"/>
      <c r="O1192" s="92"/>
      <c r="P1192" s="87"/>
      <c r="Q1192" s="87"/>
    </row>
    <row r="1193" spans="1:17">
      <c r="A1193" s="197" t="s">
        <v>4750</v>
      </c>
      <c r="B1193" s="274" t="s">
        <v>4751</v>
      </c>
      <c r="C1193" s="4" t="s">
        <v>35</v>
      </c>
      <c r="D1193" s="4" t="s">
        <v>326</v>
      </c>
      <c r="E1193" s="4" t="s">
        <v>326</v>
      </c>
      <c r="F1193" s="27" t="s">
        <v>4752</v>
      </c>
      <c r="G1193" s="27" t="s">
        <v>4752</v>
      </c>
      <c r="H1193" s="27" t="s">
        <v>4753</v>
      </c>
      <c r="I1193" s="12" t="s">
        <v>23</v>
      </c>
      <c r="J1193" s="12" t="s">
        <v>12074</v>
      </c>
      <c r="K1193" s="39"/>
      <c r="L1193" s="39"/>
      <c r="M1193" s="39"/>
      <c r="N1193" s="154"/>
      <c r="O1193" s="154"/>
      <c r="P1193" s="39"/>
      <c r="Q1193" s="39"/>
    </row>
    <row r="1194" spans="1:17">
      <c r="A1194" s="341" t="s">
        <v>464</v>
      </c>
      <c r="B1194" s="75" t="s">
        <v>4755</v>
      </c>
      <c r="C1194" s="75" t="s">
        <v>35</v>
      </c>
      <c r="D1194" s="75" t="s">
        <v>326</v>
      </c>
      <c r="E1194" s="75" t="s">
        <v>326</v>
      </c>
      <c r="F1194" s="27" t="s">
        <v>465</v>
      </c>
      <c r="G1194" s="27" t="s">
        <v>465</v>
      </c>
      <c r="H1194" s="27" t="s">
        <v>466</v>
      </c>
      <c r="I1194" s="12" t="s">
        <v>23</v>
      </c>
      <c r="J1194" s="12" t="s">
        <v>12146</v>
      </c>
      <c r="K1194" s="39"/>
      <c r="L1194" s="39"/>
      <c r="M1194" s="39"/>
      <c r="N1194" s="154"/>
      <c r="O1194" s="154"/>
      <c r="P1194" s="39"/>
      <c r="Q1194" s="39"/>
    </row>
    <row r="1195" spans="1:17">
      <c r="A1195" s="39" t="s">
        <v>4756</v>
      </c>
      <c r="B1195" s="39" t="s">
        <v>4757</v>
      </c>
      <c r="C1195" s="39" t="s">
        <v>35</v>
      </c>
      <c r="D1195" s="39" t="s">
        <v>326</v>
      </c>
      <c r="E1195" s="39" t="s">
        <v>326</v>
      </c>
      <c r="F1195" s="211" t="s">
        <v>4758</v>
      </c>
      <c r="G1195" s="27" t="s">
        <v>4758</v>
      </c>
      <c r="H1195" s="27" t="s">
        <v>4759</v>
      </c>
      <c r="I1195" s="12" t="s">
        <v>23</v>
      </c>
      <c r="J1195" s="12" t="s">
        <v>12104</v>
      </c>
      <c r="K1195" s="39"/>
      <c r="L1195" s="39"/>
      <c r="M1195" s="39"/>
      <c r="N1195" s="154"/>
      <c r="O1195" s="154"/>
      <c r="P1195" s="39"/>
      <c r="Q1195" s="39"/>
    </row>
    <row r="1196" spans="1:17">
      <c r="A1196" s="121" t="s">
        <v>4760</v>
      </c>
      <c r="B1196" s="87" t="s">
        <v>4761</v>
      </c>
      <c r="C1196" s="87" t="s">
        <v>35</v>
      </c>
      <c r="D1196" s="87" t="s">
        <v>326</v>
      </c>
      <c r="E1196" s="87" t="s">
        <v>326</v>
      </c>
      <c r="F1196" s="108" t="s">
        <v>4762</v>
      </c>
      <c r="G1196" s="85" t="s">
        <v>4762</v>
      </c>
      <c r="H1196" s="85" t="s">
        <v>4763</v>
      </c>
      <c r="I1196" s="83" t="s">
        <v>943</v>
      </c>
      <c r="J1196" s="83" t="s">
        <v>12080</v>
      </c>
      <c r="K1196" s="87"/>
      <c r="L1196" s="87"/>
      <c r="M1196" s="87"/>
      <c r="N1196" s="92"/>
      <c r="O1196" s="92"/>
      <c r="P1196" s="87"/>
      <c r="Q1196" s="87"/>
    </row>
    <row r="1197" spans="1:17">
      <c r="A1197" s="121" t="s">
        <v>4764</v>
      </c>
      <c r="B1197" s="87" t="s">
        <v>4765</v>
      </c>
      <c r="C1197" s="87" t="s">
        <v>35</v>
      </c>
      <c r="D1197" s="87" t="s">
        <v>326</v>
      </c>
      <c r="E1197" s="87" t="s">
        <v>326</v>
      </c>
      <c r="F1197" s="108" t="s">
        <v>4766</v>
      </c>
      <c r="G1197" s="85" t="s">
        <v>4766</v>
      </c>
      <c r="H1197" s="85" t="s">
        <v>4767</v>
      </c>
      <c r="I1197" s="83" t="s">
        <v>1973</v>
      </c>
      <c r="J1197" s="83" t="s">
        <v>12080</v>
      </c>
      <c r="K1197" s="87"/>
      <c r="L1197" s="87"/>
      <c r="M1197" s="87"/>
      <c r="N1197" s="92"/>
      <c r="O1197" s="92"/>
      <c r="P1197" s="87"/>
      <c r="Q1197" s="87"/>
    </row>
    <row r="1198" spans="1:17">
      <c r="A1198" s="121" t="s">
        <v>4768</v>
      </c>
      <c r="B1198" s="87" t="s">
        <v>4769</v>
      </c>
      <c r="C1198" s="87" t="s">
        <v>35</v>
      </c>
      <c r="D1198" s="87" t="s">
        <v>326</v>
      </c>
      <c r="E1198" s="87" t="s">
        <v>326</v>
      </c>
      <c r="F1198" s="108" t="s">
        <v>4770</v>
      </c>
      <c r="G1198" s="85" t="s">
        <v>4770</v>
      </c>
      <c r="H1198" s="85" t="s">
        <v>4771</v>
      </c>
      <c r="I1198" s="83" t="s">
        <v>3456</v>
      </c>
      <c r="J1198" s="83" t="s">
        <v>12080</v>
      </c>
      <c r="K1198" s="87"/>
      <c r="L1198" s="87"/>
      <c r="M1198" s="87"/>
      <c r="N1198" s="92"/>
      <c r="O1198" s="92"/>
      <c r="P1198" s="87"/>
      <c r="Q1198" s="87"/>
    </row>
    <row r="1199" spans="1:17">
      <c r="A1199" s="121" t="s">
        <v>4772</v>
      </c>
      <c r="B1199" s="87" t="s">
        <v>4773</v>
      </c>
      <c r="C1199" s="87" t="s">
        <v>35</v>
      </c>
      <c r="D1199" s="87" t="s">
        <v>326</v>
      </c>
      <c r="E1199" s="87" t="s">
        <v>326</v>
      </c>
      <c r="F1199" s="108" t="s">
        <v>4774</v>
      </c>
      <c r="G1199" s="85" t="s">
        <v>4774</v>
      </c>
      <c r="H1199" s="85" t="s">
        <v>4775</v>
      </c>
      <c r="I1199" s="83" t="s">
        <v>1137</v>
      </c>
      <c r="J1199" s="83" t="s">
        <v>12080</v>
      </c>
      <c r="K1199" s="87"/>
      <c r="L1199" s="87"/>
      <c r="M1199" s="87"/>
      <c r="N1199" s="92"/>
      <c r="O1199" s="92"/>
      <c r="P1199" s="87"/>
      <c r="Q1199" s="87"/>
    </row>
    <row r="1200" spans="1:17" s="376" customFormat="1" ht="20.25" customHeight="1">
      <c r="A1200" s="371" t="s">
        <v>4776</v>
      </c>
      <c r="B1200" s="371" t="s">
        <v>4777</v>
      </c>
      <c r="C1200" s="371" t="s">
        <v>35</v>
      </c>
      <c r="D1200" s="371" t="s">
        <v>326</v>
      </c>
      <c r="E1200" s="371" t="s">
        <v>326</v>
      </c>
      <c r="F1200" s="395" t="s">
        <v>4778</v>
      </c>
      <c r="G1200" s="369" t="s">
        <v>4778</v>
      </c>
      <c r="H1200" s="369" t="s">
        <v>4779</v>
      </c>
      <c r="I1200" s="370" t="s">
        <v>54</v>
      </c>
      <c r="J1200" s="396" t="s">
        <v>54</v>
      </c>
      <c r="K1200" s="371"/>
      <c r="L1200" s="371"/>
      <c r="M1200" s="371"/>
      <c r="N1200" s="372"/>
      <c r="O1200" s="372"/>
      <c r="P1200" s="371"/>
      <c r="Q1200" s="371"/>
    </row>
    <row r="1201" spans="1:17">
      <c r="A1201" s="121" t="s">
        <v>4780</v>
      </c>
      <c r="B1201" s="87" t="s">
        <v>4780</v>
      </c>
      <c r="C1201" s="87" t="s">
        <v>35</v>
      </c>
      <c r="D1201" s="87" t="s">
        <v>136</v>
      </c>
      <c r="E1201" s="87" t="s">
        <v>4781</v>
      </c>
      <c r="F1201" s="108" t="s">
        <v>4782</v>
      </c>
      <c r="G1201" s="85" t="s">
        <v>4783</v>
      </c>
      <c r="H1201" s="85" t="s">
        <v>4784</v>
      </c>
      <c r="I1201" s="83" t="s">
        <v>2765</v>
      </c>
      <c r="J1201" s="83" t="s">
        <v>12147</v>
      </c>
      <c r="K1201" s="87"/>
      <c r="L1201" s="87"/>
      <c r="M1201" s="87"/>
      <c r="N1201" s="92"/>
      <c r="O1201" s="92"/>
      <c r="P1201" s="87"/>
      <c r="Q1201" s="87"/>
    </row>
    <row r="1202" spans="1:17">
      <c r="A1202" s="265" t="s">
        <v>4785</v>
      </c>
      <c r="B1202" s="39" t="s">
        <v>4785</v>
      </c>
      <c r="C1202" s="39" t="s">
        <v>289</v>
      </c>
      <c r="D1202" s="39" t="s">
        <v>290</v>
      </c>
      <c r="E1202" s="39" t="s">
        <v>11982</v>
      </c>
      <c r="F1202" s="211" t="s">
        <v>4786</v>
      </c>
      <c r="G1202" s="27" t="s">
        <v>4786</v>
      </c>
      <c r="H1202" s="27" t="s">
        <v>4786</v>
      </c>
      <c r="I1202" s="12" t="s">
        <v>23</v>
      </c>
      <c r="J1202" s="12" t="s">
        <v>802</v>
      </c>
      <c r="K1202" s="39"/>
      <c r="L1202" s="39"/>
      <c r="M1202" s="39"/>
      <c r="N1202" s="154"/>
      <c r="O1202" s="154"/>
      <c r="P1202" s="39"/>
      <c r="Q1202" s="39"/>
    </row>
    <row r="1203" spans="1:17">
      <c r="A1203" s="121" t="s">
        <v>4787</v>
      </c>
      <c r="B1203" s="87" t="s">
        <v>4787</v>
      </c>
      <c r="C1203" s="87" t="s">
        <v>289</v>
      </c>
      <c r="D1203" s="87" t="s">
        <v>290</v>
      </c>
      <c r="E1203" s="87" t="s">
        <v>323</v>
      </c>
      <c r="F1203" s="108" t="s">
        <v>4788</v>
      </c>
      <c r="G1203" s="85" t="s">
        <v>4788</v>
      </c>
      <c r="H1203" s="85" t="s">
        <v>4788</v>
      </c>
      <c r="I1203" s="83" t="s">
        <v>4789</v>
      </c>
      <c r="J1203" s="83" t="s">
        <v>12080</v>
      </c>
      <c r="K1203" s="87"/>
      <c r="L1203" s="87"/>
      <c r="M1203" s="87"/>
      <c r="N1203" s="92"/>
      <c r="O1203" s="92"/>
      <c r="P1203" s="87"/>
      <c r="Q1203" s="87"/>
    </row>
    <row r="1204" spans="1:17">
      <c r="A1204" s="159" t="s">
        <v>4790</v>
      </c>
      <c r="B1204" s="160" t="s">
        <v>4791</v>
      </c>
      <c r="C1204" s="159" t="s">
        <v>4792</v>
      </c>
      <c r="D1204" s="159" t="s">
        <v>4793</v>
      </c>
      <c r="E1204" s="159" t="s">
        <v>4793</v>
      </c>
      <c r="F1204" s="161" t="s">
        <v>4793</v>
      </c>
      <c r="G1204" s="162" t="s">
        <v>4793</v>
      </c>
      <c r="H1204" s="162" t="s">
        <v>4793</v>
      </c>
      <c r="I1204" s="163" t="s">
        <v>12148</v>
      </c>
      <c r="J1204" s="163" t="s">
        <v>12074</v>
      </c>
      <c r="K1204" s="159"/>
      <c r="L1204" s="159"/>
      <c r="M1204" s="159"/>
      <c r="N1204" s="173"/>
      <c r="O1204" s="173"/>
      <c r="P1204" s="159"/>
      <c r="Q1204" s="159"/>
    </row>
    <row r="1205" spans="1:17">
      <c r="A1205" s="159" t="s">
        <v>4795</v>
      </c>
      <c r="B1205" s="159" t="s">
        <v>4795</v>
      </c>
      <c r="C1205" s="159" t="s">
        <v>4792</v>
      </c>
      <c r="D1205" s="159" t="s">
        <v>4796</v>
      </c>
      <c r="E1205" s="159" t="s">
        <v>4796</v>
      </c>
      <c r="F1205" s="161" t="s">
        <v>4796</v>
      </c>
      <c r="G1205" s="162" t="s">
        <v>4796</v>
      </c>
      <c r="H1205" s="164" t="s">
        <v>4796</v>
      </c>
      <c r="I1205" s="163" t="s">
        <v>4797</v>
      </c>
      <c r="J1205" s="163" t="s">
        <v>12074</v>
      </c>
      <c r="K1205" s="159"/>
      <c r="L1205" s="159"/>
      <c r="M1205" s="159"/>
      <c r="N1205" s="173"/>
      <c r="O1205" s="173"/>
      <c r="P1205" s="159"/>
      <c r="Q1205" s="159"/>
    </row>
    <row r="1206" spans="1:17">
      <c r="A1206" s="159" t="s">
        <v>4798</v>
      </c>
      <c r="B1206" s="159" t="s">
        <v>4798</v>
      </c>
      <c r="C1206" s="159" t="s">
        <v>4792</v>
      </c>
      <c r="D1206" s="159" t="s">
        <v>4796</v>
      </c>
      <c r="E1206" s="159" t="s">
        <v>4796</v>
      </c>
      <c r="F1206" s="161" t="s">
        <v>4796</v>
      </c>
      <c r="G1206" s="162" t="s">
        <v>4796</v>
      </c>
      <c r="H1206" s="162" t="s">
        <v>4796</v>
      </c>
      <c r="I1206" s="163" t="s">
        <v>4799</v>
      </c>
      <c r="J1206" s="163" t="s">
        <v>12074</v>
      </c>
      <c r="K1206" s="159"/>
      <c r="L1206" s="159"/>
      <c r="M1206" s="159"/>
      <c r="N1206" s="173"/>
      <c r="O1206" s="173"/>
      <c r="P1206" s="159"/>
      <c r="Q1206" s="159"/>
    </row>
    <row r="1207" spans="1:17">
      <c r="A1207" s="159" t="s">
        <v>4800</v>
      </c>
      <c r="B1207" s="159" t="s">
        <v>4800</v>
      </c>
      <c r="C1207" s="159" t="s">
        <v>4792</v>
      </c>
      <c r="D1207" s="159" t="s">
        <v>4796</v>
      </c>
      <c r="E1207" s="159" t="s">
        <v>4796</v>
      </c>
      <c r="F1207" s="161" t="s">
        <v>4796</v>
      </c>
      <c r="G1207" s="162" t="s">
        <v>4796</v>
      </c>
      <c r="H1207" s="162" t="s">
        <v>4796</v>
      </c>
      <c r="I1207" s="163" t="s">
        <v>3661</v>
      </c>
      <c r="J1207" s="163" t="s">
        <v>12074</v>
      </c>
      <c r="K1207" s="159"/>
      <c r="L1207" s="159"/>
      <c r="M1207" s="159"/>
      <c r="N1207" s="173"/>
      <c r="O1207" s="173"/>
      <c r="P1207" s="159"/>
      <c r="Q1207" s="159"/>
    </row>
    <row r="1208" spans="1:17">
      <c r="A1208" s="121" t="s">
        <v>4801</v>
      </c>
      <c r="B1208" s="87" t="s">
        <v>4802</v>
      </c>
      <c r="C1208" s="87" t="s">
        <v>35</v>
      </c>
      <c r="D1208" s="87" t="s">
        <v>4803</v>
      </c>
      <c r="E1208" s="87" t="s">
        <v>4803</v>
      </c>
      <c r="F1208" s="108" t="s">
        <v>4804</v>
      </c>
      <c r="G1208" s="85" t="s">
        <v>4804</v>
      </c>
      <c r="H1208" s="85" t="s">
        <v>4804</v>
      </c>
      <c r="I1208" s="83" t="s">
        <v>4805</v>
      </c>
      <c r="J1208" s="83" t="s">
        <v>12091</v>
      </c>
      <c r="K1208" s="87"/>
      <c r="L1208" s="87"/>
      <c r="M1208" s="87"/>
      <c r="N1208" s="92"/>
      <c r="O1208" s="92"/>
      <c r="P1208" s="87"/>
      <c r="Q1208" s="87"/>
    </row>
    <row r="1209" spans="1:17">
      <c r="A1209" s="131" t="s">
        <v>4806</v>
      </c>
      <c r="B1209" s="102" t="s">
        <v>4806</v>
      </c>
      <c r="C1209" s="104" t="s">
        <v>4702</v>
      </c>
      <c r="D1209" s="104" t="s">
        <v>4703</v>
      </c>
      <c r="E1209" s="104" t="s">
        <v>4704</v>
      </c>
      <c r="F1209" s="85" t="s">
        <v>4807</v>
      </c>
      <c r="G1209" s="85" t="s">
        <v>4807</v>
      </c>
      <c r="H1209" s="85" t="s">
        <v>4807</v>
      </c>
      <c r="I1209" s="83" t="s">
        <v>1843</v>
      </c>
      <c r="J1209" s="83" t="s">
        <v>12149</v>
      </c>
      <c r="K1209" s="87"/>
      <c r="L1209" s="87"/>
      <c r="M1209" s="87"/>
      <c r="N1209" s="92"/>
      <c r="O1209" s="92"/>
      <c r="P1209" s="87"/>
      <c r="Q1209" s="87"/>
    </row>
    <row r="1210" spans="1:17">
      <c r="A1210" s="83" t="s">
        <v>4808</v>
      </c>
      <c r="B1210" s="83" t="s">
        <v>4808</v>
      </c>
      <c r="C1210" s="84" t="s">
        <v>4702</v>
      </c>
      <c r="D1210" s="84" t="s">
        <v>4703</v>
      </c>
      <c r="E1210" s="84" t="s">
        <v>4704</v>
      </c>
      <c r="F1210" s="85" t="s">
        <v>4809</v>
      </c>
      <c r="G1210" s="85" t="s">
        <v>4809</v>
      </c>
      <c r="H1210" s="85" t="s">
        <v>4809</v>
      </c>
      <c r="I1210" s="83" t="s">
        <v>861</v>
      </c>
      <c r="J1210" s="83" t="s">
        <v>12150</v>
      </c>
      <c r="K1210" s="87"/>
      <c r="L1210" s="87"/>
      <c r="M1210" s="87"/>
      <c r="N1210" s="92"/>
      <c r="O1210" s="92"/>
      <c r="P1210" s="87"/>
      <c r="Q1210" s="87"/>
    </row>
    <row r="1211" spans="1:17">
      <c r="A1211" s="163" t="s">
        <v>4810</v>
      </c>
      <c r="B1211" s="163" t="s">
        <v>4810</v>
      </c>
      <c r="C1211" s="162" t="s">
        <v>4792</v>
      </c>
      <c r="D1211" s="162" t="s">
        <v>4796</v>
      </c>
      <c r="E1211" s="162" t="s">
        <v>4796</v>
      </c>
      <c r="F1211" s="162" t="s">
        <v>4796</v>
      </c>
      <c r="G1211" s="162" t="s">
        <v>4796</v>
      </c>
      <c r="H1211" s="162" t="s">
        <v>4796</v>
      </c>
      <c r="I1211" s="163" t="s">
        <v>4811</v>
      </c>
      <c r="J1211" s="163" t="s">
        <v>12074</v>
      </c>
      <c r="K1211" s="159"/>
      <c r="L1211" s="159"/>
      <c r="M1211" s="159"/>
      <c r="N1211" s="173"/>
      <c r="O1211" s="173"/>
      <c r="P1211" s="159"/>
      <c r="Q1211" s="159"/>
    </row>
    <row r="1212" spans="1:17">
      <c r="A1212" s="12" t="s">
        <v>317</v>
      </c>
      <c r="B1212" s="12" t="s">
        <v>317</v>
      </c>
      <c r="C1212" s="4" t="s">
        <v>289</v>
      </c>
      <c r="D1212" s="4" t="s">
        <v>290</v>
      </c>
      <c r="E1212" s="4" t="s">
        <v>11982</v>
      </c>
      <c r="F1212" s="27" t="s">
        <v>318</v>
      </c>
      <c r="G1212" s="27" t="s">
        <v>318</v>
      </c>
      <c r="H1212" s="27" t="s">
        <v>318</v>
      </c>
      <c r="I1212" s="12" t="s">
        <v>23</v>
      </c>
      <c r="J1212" s="12" t="s">
        <v>12080</v>
      </c>
      <c r="K1212" s="39"/>
      <c r="L1212" s="39"/>
      <c r="M1212" s="39"/>
      <c r="N1212" s="154"/>
      <c r="O1212" s="154"/>
      <c r="P1212" s="39"/>
      <c r="Q1212" s="39"/>
    </row>
    <row r="1213" spans="1:17">
      <c r="A1213" s="120" t="s">
        <v>319</v>
      </c>
      <c r="B1213" s="83" t="s">
        <v>319</v>
      </c>
      <c r="C1213" s="84" t="s">
        <v>289</v>
      </c>
      <c r="D1213" s="84" t="s">
        <v>290</v>
      </c>
      <c r="E1213" s="84" t="s">
        <v>11982</v>
      </c>
      <c r="F1213" s="85" t="s">
        <v>320</v>
      </c>
      <c r="G1213" s="85" t="s">
        <v>320</v>
      </c>
      <c r="H1213" s="85" t="s">
        <v>320</v>
      </c>
      <c r="I1213" s="83" t="s">
        <v>321</v>
      </c>
      <c r="J1213" s="83" t="s">
        <v>12073</v>
      </c>
      <c r="K1213" s="87"/>
      <c r="L1213" s="87"/>
      <c r="M1213" s="87"/>
      <c r="N1213" s="92"/>
      <c r="O1213" s="92"/>
      <c r="P1213" s="87"/>
      <c r="Q1213" s="87"/>
    </row>
    <row r="1214" spans="1:17">
      <c r="A1214" s="163" t="s">
        <v>4812</v>
      </c>
      <c r="B1214" s="162" t="s">
        <v>4812</v>
      </c>
      <c r="C1214" s="162" t="s">
        <v>500</v>
      </c>
      <c r="D1214" s="162" t="s">
        <v>4813</v>
      </c>
      <c r="E1214" s="162"/>
      <c r="F1214" s="164" t="s">
        <v>4814</v>
      </c>
      <c r="G1214" s="164" t="s">
        <v>4814</v>
      </c>
      <c r="H1214" s="164" t="s">
        <v>4814</v>
      </c>
      <c r="I1214" s="163" t="s">
        <v>493</v>
      </c>
      <c r="J1214" s="163" t="s">
        <v>12072</v>
      </c>
      <c r="K1214" s="159"/>
      <c r="L1214" s="159"/>
      <c r="M1214" s="159"/>
      <c r="N1214" s="173"/>
      <c r="O1214" s="173"/>
      <c r="P1214" s="159"/>
      <c r="Q1214" s="159"/>
    </row>
    <row r="1215" spans="1:17">
      <c r="A1215" s="163" t="s">
        <v>4815</v>
      </c>
      <c r="B1215" s="162" t="s">
        <v>4815</v>
      </c>
      <c r="C1215" s="162" t="s">
        <v>4816</v>
      </c>
      <c r="D1215" s="162" t="s">
        <v>4817</v>
      </c>
      <c r="E1215" s="162" t="s">
        <v>4818</v>
      </c>
      <c r="F1215" s="164" t="s">
        <v>18</v>
      </c>
      <c r="G1215" s="164" t="s">
        <v>18</v>
      </c>
      <c r="H1215" s="164" t="s">
        <v>18</v>
      </c>
      <c r="I1215" s="163" t="s">
        <v>493</v>
      </c>
      <c r="J1215" s="163" t="s">
        <v>12072</v>
      </c>
      <c r="K1215" s="159"/>
      <c r="L1215" s="159"/>
      <c r="M1215" s="159"/>
      <c r="N1215" s="173"/>
      <c r="O1215" s="173"/>
      <c r="P1215" s="159"/>
      <c r="Q1215" s="159"/>
    </row>
    <row r="1216" spans="1:17">
      <c r="A1216" s="163" t="s">
        <v>4819</v>
      </c>
      <c r="B1216" s="162" t="s">
        <v>4819</v>
      </c>
      <c r="C1216" s="162" t="s">
        <v>4816</v>
      </c>
      <c r="D1216" s="162" t="s">
        <v>4820</v>
      </c>
      <c r="E1216" s="162" t="s">
        <v>4818</v>
      </c>
      <c r="F1216" s="164" t="s">
        <v>18</v>
      </c>
      <c r="G1216" s="164" t="s">
        <v>18</v>
      </c>
      <c r="H1216" s="164" t="s">
        <v>18</v>
      </c>
      <c r="I1216" s="163" t="s">
        <v>493</v>
      </c>
      <c r="J1216" s="163" t="s">
        <v>12072</v>
      </c>
      <c r="K1216" s="159"/>
      <c r="L1216" s="159"/>
      <c r="M1216" s="159"/>
      <c r="N1216" s="173"/>
      <c r="O1216" s="173"/>
      <c r="P1216" s="159"/>
      <c r="Q1216" s="159"/>
    </row>
    <row r="1217" spans="1:17">
      <c r="A1217" s="163" t="s">
        <v>4821</v>
      </c>
      <c r="B1217" s="162" t="s">
        <v>4821</v>
      </c>
      <c r="C1217" s="162" t="s">
        <v>4822</v>
      </c>
      <c r="D1217" s="162" t="s">
        <v>4823</v>
      </c>
      <c r="E1217" s="162" t="s">
        <v>4824</v>
      </c>
      <c r="F1217" s="164" t="s">
        <v>4825</v>
      </c>
      <c r="G1217" s="164" t="s">
        <v>4825</v>
      </c>
      <c r="H1217" s="164" t="s">
        <v>4825</v>
      </c>
      <c r="I1217" s="163" t="s">
        <v>493</v>
      </c>
      <c r="J1217" s="163" t="s">
        <v>12072</v>
      </c>
      <c r="K1217" s="159"/>
      <c r="L1217" s="159"/>
      <c r="M1217" s="159"/>
      <c r="N1217" s="173"/>
      <c r="O1217" s="173"/>
      <c r="P1217" s="159"/>
      <c r="Q1217" s="159"/>
    </row>
    <row r="1218" spans="1:17">
      <c r="A1218" s="163" t="s">
        <v>4826</v>
      </c>
      <c r="B1218" s="163" t="s">
        <v>4826</v>
      </c>
      <c r="C1218" s="162" t="s">
        <v>35</v>
      </c>
      <c r="D1218" s="162" t="s">
        <v>4827</v>
      </c>
      <c r="E1218" s="162" t="s">
        <v>4828</v>
      </c>
      <c r="F1218" s="164" t="s">
        <v>492</v>
      </c>
      <c r="G1218" s="164" t="s">
        <v>4829</v>
      </c>
      <c r="H1218" s="164" t="s">
        <v>4830</v>
      </c>
      <c r="I1218" s="163" t="s">
        <v>493</v>
      </c>
      <c r="J1218" s="163"/>
      <c r="K1218" s="159"/>
      <c r="L1218" s="159"/>
      <c r="M1218" s="159"/>
      <c r="N1218" s="173"/>
      <c r="O1218" s="173"/>
      <c r="P1218" s="159"/>
      <c r="Q1218" s="159"/>
    </row>
    <row r="1219" spans="1:17">
      <c r="A1219" s="163" t="s">
        <v>4831</v>
      </c>
      <c r="B1219" s="163" t="s">
        <v>4831</v>
      </c>
      <c r="C1219" s="162" t="s">
        <v>35</v>
      </c>
      <c r="D1219" s="162" t="s">
        <v>4827</v>
      </c>
      <c r="E1219" s="162" t="s">
        <v>4828</v>
      </c>
      <c r="F1219" s="164" t="s">
        <v>495</v>
      </c>
      <c r="G1219" s="164" t="s">
        <v>4832</v>
      </c>
      <c r="H1219" s="164" t="s">
        <v>4833</v>
      </c>
      <c r="I1219" s="163" t="s">
        <v>493</v>
      </c>
      <c r="J1219" s="163"/>
      <c r="K1219" s="159"/>
      <c r="L1219" s="159"/>
      <c r="M1219" s="159"/>
      <c r="N1219" s="173"/>
      <c r="O1219" s="173"/>
      <c r="P1219" s="159"/>
      <c r="Q1219" s="159"/>
    </row>
    <row r="1220" spans="1:17">
      <c r="A1220" s="163" t="s">
        <v>4834</v>
      </c>
      <c r="B1220" s="163" t="s">
        <v>4834</v>
      </c>
      <c r="C1220" s="162" t="s">
        <v>4835</v>
      </c>
      <c r="D1220" s="162" t="s">
        <v>4836</v>
      </c>
      <c r="E1220" s="162" t="s">
        <v>18</v>
      </c>
      <c r="F1220" s="164" t="s">
        <v>4837</v>
      </c>
      <c r="G1220" s="164" t="s">
        <v>4837</v>
      </c>
      <c r="H1220" s="164" t="s">
        <v>4837</v>
      </c>
      <c r="I1220" s="163" t="s">
        <v>493</v>
      </c>
      <c r="J1220" s="163" t="s">
        <v>12072</v>
      </c>
      <c r="K1220" s="159"/>
      <c r="L1220" s="159"/>
      <c r="M1220" s="159"/>
      <c r="N1220" s="173"/>
      <c r="O1220" s="173"/>
      <c r="P1220" s="159"/>
      <c r="Q1220" s="159"/>
    </row>
    <row r="1221" spans="1:17">
      <c r="A1221" s="120" t="s">
        <v>4838</v>
      </c>
      <c r="B1221" s="83" t="s">
        <v>4838</v>
      </c>
      <c r="C1221" s="87" t="s">
        <v>289</v>
      </c>
      <c r="D1221" s="87" t="s">
        <v>290</v>
      </c>
      <c r="E1221" s="87" t="s">
        <v>11982</v>
      </c>
      <c r="F1221" s="87" t="s">
        <v>4839</v>
      </c>
      <c r="G1221" s="87" t="s">
        <v>4839</v>
      </c>
      <c r="H1221" s="87" t="s">
        <v>4839</v>
      </c>
      <c r="I1221" s="83" t="s">
        <v>12151</v>
      </c>
      <c r="J1221" s="83" t="s">
        <v>12094</v>
      </c>
      <c r="K1221" s="87"/>
      <c r="L1221" s="87"/>
      <c r="M1221" s="87"/>
      <c r="N1221" s="92"/>
      <c r="O1221" s="92"/>
      <c r="P1221" s="87"/>
      <c r="Q1221" s="87"/>
    </row>
    <row r="1222" spans="1:17">
      <c r="A1222" s="12" t="s">
        <v>4840</v>
      </c>
      <c r="B1222" s="12" t="s">
        <v>4840</v>
      </c>
      <c r="C1222" s="4" t="s">
        <v>4816</v>
      </c>
      <c r="D1222" s="4" t="s">
        <v>4841</v>
      </c>
      <c r="E1222" s="4" t="s">
        <v>4842</v>
      </c>
      <c r="F1222" s="27" t="s">
        <v>4843</v>
      </c>
      <c r="G1222" s="27" t="s">
        <v>18</v>
      </c>
      <c r="H1222" s="27" t="s">
        <v>18</v>
      </c>
      <c r="I1222" s="12" t="s">
        <v>23</v>
      </c>
      <c r="J1222" s="12" t="s">
        <v>12152</v>
      </c>
      <c r="K1222" s="39"/>
      <c r="L1222" s="39"/>
      <c r="M1222" s="39"/>
      <c r="N1222" s="154"/>
      <c r="O1222" s="154"/>
      <c r="P1222" s="39"/>
      <c r="Q1222" s="39"/>
    </row>
    <row r="1223" spans="1:17">
      <c r="A1223" s="12" t="s">
        <v>4844</v>
      </c>
      <c r="B1223" s="12" t="s">
        <v>4844</v>
      </c>
      <c r="C1223" s="4" t="s">
        <v>4816</v>
      </c>
      <c r="D1223" s="4" t="s">
        <v>4841</v>
      </c>
      <c r="E1223" s="4" t="s">
        <v>4842</v>
      </c>
      <c r="F1223" s="27" t="s">
        <v>4845</v>
      </c>
      <c r="G1223" s="27" t="s">
        <v>18</v>
      </c>
      <c r="H1223" s="27" t="s">
        <v>18</v>
      </c>
      <c r="I1223" s="12" t="s">
        <v>23</v>
      </c>
      <c r="J1223" s="12" t="s">
        <v>12152</v>
      </c>
      <c r="K1223" s="39"/>
      <c r="L1223" s="39"/>
      <c r="M1223" s="39"/>
      <c r="N1223" s="154"/>
      <c r="O1223" s="154"/>
      <c r="P1223" s="39"/>
      <c r="Q1223" s="39"/>
    </row>
    <row r="1224" spans="1:17">
      <c r="A1224" s="83" t="s">
        <v>322</v>
      </c>
      <c r="B1224" s="83" t="s">
        <v>322</v>
      </c>
      <c r="C1224" s="87" t="s">
        <v>289</v>
      </c>
      <c r="D1224" s="87" t="s">
        <v>290</v>
      </c>
      <c r="E1224" s="87" t="s">
        <v>323</v>
      </c>
      <c r="F1224" s="108" t="s">
        <v>324</v>
      </c>
      <c r="G1224" s="108" t="s">
        <v>324</v>
      </c>
      <c r="H1224" s="108" t="s">
        <v>324</v>
      </c>
      <c r="I1224" s="83" t="s">
        <v>283</v>
      </c>
      <c r="J1224" s="83" t="s">
        <v>12153</v>
      </c>
      <c r="K1224" s="87"/>
      <c r="L1224" s="87"/>
      <c r="M1224" s="87"/>
      <c r="N1224" s="92"/>
      <c r="O1224" s="92"/>
      <c r="P1224" s="87"/>
      <c r="Q1224" s="87"/>
    </row>
    <row r="1225" spans="1:17" s="376" customFormat="1">
      <c r="A1225" s="381" t="s">
        <v>4846</v>
      </c>
      <c r="B1225" s="370" t="s">
        <v>4846</v>
      </c>
      <c r="C1225" s="371" t="s">
        <v>289</v>
      </c>
      <c r="D1225" s="371" t="s">
        <v>290</v>
      </c>
      <c r="E1225" s="371" t="s">
        <v>323</v>
      </c>
      <c r="F1225" s="371" t="s">
        <v>4847</v>
      </c>
      <c r="G1225" s="371" t="s">
        <v>4847</v>
      </c>
      <c r="H1225" s="371" t="s">
        <v>4847</v>
      </c>
      <c r="I1225" s="370" t="s">
        <v>54</v>
      </c>
      <c r="J1225" s="370" t="s">
        <v>12074</v>
      </c>
      <c r="K1225" s="371"/>
      <c r="L1225" s="371"/>
      <c r="M1225" s="371"/>
      <c r="N1225" s="372"/>
      <c r="O1225" s="372"/>
      <c r="P1225" s="371"/>
      <c r="Q1225" s="371"/>
    </row>
    <row r="1226" spans="1:17">
      <c r="A1226" s="120" t="s">
        <v>4848</v>
      </c>
      <c r="B1226" s="83" t="s">
        <v>4848</v>
      </c>
      <c r="C1226" s="87" t="s">
        <v>289</v>
      </c>
      <c r="D1226" s="87" t="s">
        <v>290</v>
      </c>
      <c r="E1226" s="87" t="s">
        <v>323</v>
      </c>
      <c r="F1226" s="108" t="s">
        <v>4849</v>
      </c>
      <c r="G1226" s="108" t="s">
        <v>4849</v>
      </c>
      <c r="H1226" s="108" t="s">
        <v>4849</v>
      </c>
      <c r="I1226" s="83" t="s">
        <v>43</v>
      </c>
      <c r="J1226" s="83" t="s">
        <v>12073</v>
      </c>
      <c r="K1226" s="87"/>
      <c r="L1226" s="87"/>
      <c r="M1226" s="87"/>
      <c r="N1226" s="92"/>
      <c r="O1226" s="92"/>
      <c r="P1226" s="87"/>
      <c r="Q1226" s="87"/>
    </row>
    <row r="1227" spans="1:17">
      <c r="A1227" s="83" t="s">
        <v>4850</v>
      </c>
      <c r="B1227" s="83" t="s">
        <v>4850</v>
      </c>
      <c r="C1227" s="87" t="s">
        <v>289</v>
      </c>
      <c r="D1227" s="87" t="s">
        <v>290</v>
      </c>
      <c r="E1227" s="87" t="s">
        <v>323</v>
      </c>
      <c r="F1227" s="85" t="s">
        <v>4851</v>
      </c>
      <c r="G1227" s="85" t="s">
        <v>4851</v>
      </c>
      <c r="H1227" s="85" t="s">
        <v>4851</v>
      </c>
      <c r="I1227" s="83" t="s">
        <v>23</v>
      </c>
      <c r="J1227" s="83" t="s">
        <v>12094</v>
      </c>
      <c r="K1227" s="87"/>
      <c r="L1227" s="87"/>
      <c r="M1227" s="87"/>
      <c r="N1227" s="92"/>
      <c r="O1227" s="92"/>
      <c r="P1227" s="87"/>
      <c r="Q1227" s="87"/>
    </row>
    <row r="1228" spans="1:17">
      <c r="A1228" s="11" t="s">
        <v>4852</v>
      </c>
      <c r="B1228" s="11" t="s">
        <v>4852</v>
      </c>
      <c r="C1228" s="21" t="s">
        <v>289</v>
      </c>
      <c r="D1228" s="21" t="s">
        <v>290</v>
      </c>
      <c r="E1228" s="21" t="s">
        <v>323</v>
      </c>
      <c r="F1228" s="25" t="s">
        <v>4853</v>
      </c>
      <c r="G1228" s="25" t="s">
        <v>4853</v>
      </c>
      <c r="H1228" s="25" t="s">
        <v>4853</v>
      </c>
      <c r="I1228" s="11" t="s">
        <v>23</v>
      </c>
      <c r="J1228" s="11" t="s">
        <v>12094</v>
      </c>
    </row>
    <row r="1229" spans="1:17">
      <c r="A1229" s="83" t="s">
        <v>4854</v>
      </c>
      <c r="B1229" s="84" t="s">
        <v>4855</v>
      </c>
      <c r="C1229" s="84" t="s">
        <v>35</v>
      </c>
      <c r="D1229" s="84" t="s">
        <v>326</v>
      </c>
      <c r="E1229" s="84" t="s">
        <v>326</v>
      </c>
      <c r="F1229" s="85" t="s">
        <v>4856</v>
      </c>
      <c r="G1229" s="85" t="s">
        <v>4856</v>
      </c>
      <c r="H1229" s="85" t="s">
        <v>4857</v>
      </c>
      <c r="I1229" s="83" t="s">
        <v>12154</v>
      </c>
      <c r="J1229" s="83" t="s">
        <v>12094</v>
      </c>
      <c r="K1229" s="87"/>
      <c r="L1229" s="87"/>
      <c r="M1229" s="87"/>
      <c r="N1229" s="92"/>
      <c r="O1229" s="92"/>
      <c r="P1229" s="87"/>
      <c r="Q1229" s="87"/>
    </row>
    <row r="1230" spans="1:17">
      <c r="A1230" s="197" t="s">
        <v>4858</v>
      </c>
      <c r="B1230" s="4" t="s">
        <v>4859</v>
      </c>
      <c r="C1230" s="4" t="s">
        <v>35</v>
      </c>
      <c r="D1230" s="4" t="s">
        <v>326</v>
      </c>
      <c r="E1230" s="4" t="s">
        <v>326</v>
      </c>
      <c r="F1230" s="27" t="s">
        <v>4860</v>
      </c>
      <c r="G1230" s="27" t="s">
        <v>4860</v>
      </c>
      <c r="H1230" s="27" t="s">
        <v>4861</v>
      </c>
      <c r="I1230" s="12" t="s">
        <v>23</v>
      </c>
      <c r="J1230" s="12" t="s">
        <v>12080</v>
      </c>
      <c r="K1230" s="39"/>
      <c r="L1230" s="39"/>
      <c r="M1230" s="39"/>
      <c r="N1230" s="154"/>
      <c r="O1230" s="154"/>
      <c r="P1230" s="39"/>
      <c r="Q1230" s="39"/>
    </row>
    <row r="1231" spans="1:17">
      <c r="A1231" s="120" t="s">
        <v>4862</v>
      </c>
      <c r="B1231" s="84" t="s">
        <v>4863</v>
      </c>
      <c r="C1231" s="84" t="s">
        <v>35</v>
      </c>
      <c r="D1231" s="84" t="s">
        <v>326</v>
      </c>
      <c r="E1231" s="84" t="s">
        <v>326</v>
      </c>
      <c r="F1231" s="85" t="s">
        <v>4864</v>
      </c>
      <c r="G1231" s="85" t="s">
        <v>4864</v>
      </c>
      <c r="H1231" s="85" t="s">
        <v>4865</v>
      </c>
      <c r="I1231" s="83" t="s">
        <v>1938</v>
      </c>
      <c r="J1231" s="83" t="s">
        <v>12080</v>
      </c>
      <c r="K1231" s="87"/>
      <c r="L1231" s="87"/>
      <c r="M1231" s="87"/>
      <c r="N1231" s="92"/>
      <c r="O1231" s="92"/>
      <c r="P1231" s="87"/>
      <c r="Q1231" s="87"/>
    </row>
    <row r="1232" spans="1:17">
      <c r="A1232" s="120" t="s">
        <v>4866</v>
      </c>
      <c r="B1232" s="84" t="s">
        <v>4867</v>
      </c>
      <c r="C1232" s="84" t="s">
        <v>35</v>
      </c>
      <c r="D1232" s="84" t="s">
        <v>326</v>
      </c>
      <c r="E1232" s="84" t="s">
        <v>326</v>
      </c>
      <c r="F1232" s="85" t="s">
        <v>4868</v>
      </c>
      <c r="G1232" s="85" t="s">
        <v>4868</v>
      </c>
      <c r="H1232" s="85" t="s">
        <v>4869</v>
      </c>
      <c r="I1232" s="190" t="s">
        <v>3435</v>
      </c>
      <c r="J1232" s="83" t="s">
        <v>12080</v>
      </c>
      <c r="K1232" s="87"/>
      <c r="L1232" s="87"/>
      <c r="M1232" s="87"/>
      <c r="N1232" s="92"/>
      <c r="O1232" s="92"/>
      <c r="P1232" s="87"/>
      <c r="Q1232" s="87"/>
    </row>
    <row r="1233" spans="1:17">
      <c r="A1233" s="11" t="s">
        <v>4870</v>
      </c>
      <c r="B1233" s="3" t="s">
        <v>4870</v>
      </c>
      <c r="C1233" s="3" t="s">
        <v>35</v>
      </c>
      <c r="D1233" s="3" t="s">
        <v>387</v>
      </c>
      <c r="E1233" s="3" t="s">
        <v>4871</v>
      </c>
      <c r="F1233" s="468" t="s">
        <v>4872</v>
      </c>
      <c r="G1233" s="25" t="s">
        <v>18</v>
      </c>
      <c r="H1233" s="25" t="s">
        <v>18</v>
      </c>
      <c r="I1233" s="11" t="s">
        <v>23</v>
      </c>
    </row>
    <row r="1234" spans="1:17">
      <c r="A1234" s="83" t="s">
        <v>4873</v>
      </c>
      <c r="B1234" s="84" t="s">
        <v>4874</v>
      </c>
      <c r="C1234" s="84" t="s">
        <v>35</v>
      </c>
      <c r="D1234" s="84" t="s">
        <v>326</v>
      </c>
      <c r="E1234" s="84" t="s">
        <v>326</v>
      </c>
      <c r="F1234" s="124" t="s">
        <v>328</v>
      </c>
      <c r="G1234" s="85" t="s">
        <v>328</v>
      </c>
      <c r="H1234" s="85" t="s">
        <v>329</v>
      </c>
      <c r="I1234" s="83" t="s">
        <v>283</v>
      </c>
      <c r="J1234" s="83" t="s">
        <v>12155</v>
      </c>
      <c r="K1234" s="87"/>
      <c r="L1234" s="87"/>
      <c r="M1234" s="87"/>
      <c r="N1234" s="92"/>
      <c r="O1234" s="92"/>
      <c r="P1234" s="87"/>
      <c r="Q1234" s="87"/>
    </row>
    <row r="1235" spans="1:17">
      <c r="A1235" s="120" t="s">
        <v>4875</v>
      </c>
      <c r="B1235" s="84" t="s">
        <v>4876</v>
      </c>
      <c r="C1235" s="84" t="s">
        <v>35</v>
      </c>
      <c r="D1235" s="84" t="s">
        <v>326</v>
      </c>
      <c r="E1235" s="84" t="s">
        <v>326</v>
      </c>
      <c r="F1235" s="85" t="s">
        <v>4877</v>
      </c>
      <c r="G1235" s="85" t="s">
        <v>4877</v>
      </c>
      <c r="H1235" s="85" t="s">
        <v>4878</v>
      </c>
      <c r="I1235" s="83" t="s">
        <v>4443</v>
      </c>
      <c r="J1235" s="83" t="s">
        <v>12080</v>
      </c>
      <c r="K1235" s="87"/>
      <c r="L1235" s="87"/>
      <c r="M1235" s="87"/>
      <c r="N1235" s="92"/>
      <c r="O1235" s="92"/>
      <c r="P1235" s="87"/>
      <c r="Q1235" s="87"/>
    </row>
    <row r="1236" spans="1:17">
      <c r="A1236" s="120" t="s">
        <v>4879</v>
      </c>
      <c r="B1236" s="84" t="s">
        <v>4880</v>
      </c>
      <c r="C1236" s="84" t="s">
        <v>35</v>
      </c>
      <c r="D1236" s="84" t="s">
        <v>326</v>
      </c>
      <c r="E1236" s="84" t="s">
        <v>326</v>
      </c>
      <c r="F1236" s="85" t="s">
        <v>4881</v>
      </c>
      <c r="G1236" s="85" t="s">
        <v>4881</v>
      </c>
      <c r="H1236" s="85" t="s">
        <v>4882</v>
      </c>
      <c r="I1236" s="83" t="s">
        <v>3525</v>
      </c>
      <c r="J1236" s="83" t="s">
        <v>12074</v>
      </c>
      <c r="K1236" s="87"/>
      <c r="L1236" s="87"/>
      <c r="M1236" s="87"/>
      <c r="N1236" s="92"/>
      <c r="O1236" s="92"/>
      <c r="P1236" s="87"/>
      <c r="Q1236" s="87"/>
    </row>
    <row r="1237" spans="1:17">
      <c r="A1237" s="120" t="s">
        <v>4883</v>
      </c>
      <c r="B1237" s="105" t="s">
        <v>4884</v>
      </c>
      <c r="C1237" s="84" t="s">
        <v>35</v>
      </c>
      <c r="D1237" s="84" t="s">
        <v>326</v>
      </c>
      <c r="E1237" s="84" t="s">
        <v>326</v>
      </c>
      <c r="F1237" s="85" t="s">
        <v>4885</v>
      </c>
      <c r="G1237" s="85" t="s">
        <v>4885</v>
      </c>
      <c r="H1237" s="85" t="s">
        <v>4886</v>
      </c>
      <c r="I1237" s="83" t="s">
        <v>1834</v>
      </c>
      <c r="J1237" s="83" t="s">
        <v>12084</v>
      </c>
      <c r="K1237" s="87"/>
      <c r="L1237" s="87"/>
      <c r="M1237" s="87"/>
      <c r="N1237" s="92"/>
      <c r="O1237" s="92"/>
      <c r="P1237" s="87"/>
      <c r="Q1237" s="87"/>
    </row>
    <row r="1238" spans="1:17">
      <c r="A1238" s="11" t="s">
        <v>4887</v>
      </c>
      <c r="B1238" s="64" t="s">
        <v>4888</v>
      </c>
      <c r="C1238" s="54" t="s">
        <v>289</v>
      </c>
      <c r="D1238" s="3" t="s">
        <v>290</v>
      </c>
      <c r="E1238" s="3" t="s">
        <v>11982</v>
      </c>
      <c r="F1238" s="25" t="s">
        <v>4889</v>
      </c>
      <c r="G1238" s="25" t="s">
        <v>4889</v>
      </c>
      <c r="H1238" s="25" t="s">
        <v>4889</v>
      </c>
      <c r="I1238" s="11" t="s">
        <v>23</v>
      </c>
      <c r="J1238" s="11" t="s">
        <v>12080</v>
      </c>
    </row>
    <row r="1239" spans="1:17">
      <c r="A1239" s="120" t="s">
        <v>4890</v>
      </c>
      <c r="B1239" s="83" t="s">
        <v>4890</v>
      </c>
      <c r="C1239" s="84" t="s">
        <v>35</v>
      </c>
      <c r="D1239" s="84" t="s">
        <v>3605</v>
      </c>
      <c r="E1239" s="84" t="s">
        <v>3606</v>
      </c>
      <c r="F1239" s="85" t="s">
        <v>4891</v>
      </c>
      <c r="G1239" s="85"/>
      <c r="H1239" s="85"/>
      <c r="I1239" s="83" t="s">
        <v>3530</v>
      </c>
      <c r="J1239" s="83" t="s">
        <v>12074</v>
      </c>
      <c r="K1239" s="87"/>
      <c r="L1239" s="87"/>
      <c r="M1239" s="87"/>
      <c r="N1239" s="92"/>
      <c r="O1239" s="92"/>
      <c r="P1239" s="87"/>
      <c r="Q1239" s="87"/>
    </row>
    <row r="1240" spans="1:17">
      <c r="A1240" s="11" t="s">
        <v>4892</v>
      </c>
      <c r="B1240" s="11" t="s">
        <v>4892</v>
      </c>
      <c r="C1240" s="3" t="s">
        <v>35</v>
      </c>
      <c r="D1240" s="3" t="s">
        <v>3605</v>
      </c>
      <c r="E1240" s="3" t="s">
        <v>3606</v>
      </c>
      <c r="F1240" s="25" t="s">
        <v>4893</v>
      </c>
      <c r="G1240" s="25" t="s">
        <v>4894</v>
      </c>
      <c r="H1240" s="25" t="s">
        <v>4895</v>
      </c>
      <c r="I1240" s="11" t="s">
        <v>23</v>
      </c>
    </row>
    <row r="1241" spans="1:17">
      <c r="A1241" s="120" t="s">
        <v>4896</v>
      </c>
      <c r="B1241" s="83" t="s">
        <v>4896</v>
      </c>
      <c r="C1241" s="84" t="s">
        <v>35</v>
      </c>
      <c r="D1241" s="84" t="s">
        <v>3605</v>
      </c>
      <c r="E1241" s="84" t="s">
        <v>3606</v>
      </c>
      <c r="F1241" s="85" t="s">
        <v>4897</v>
      </c>
      <c r="G1241" s="85"/>
      <c r="H1241" s="85"/>
      <c r="I1241" s="83" t="s">
        <v>1938</v>
      </c>
      <c r="J1241" s="83" t="s">
        <v>12080</v>
      </c>
      <c r="K1241" s="87"/>
      <c r="L1241" s="87"/>
      <c r="M1241" s="87"/>
      <c r="N1241" s="92"/>
      <c r="O1241" s="92"/>
      <c r="P1241" s="87"/>
      <c r="Q1241" s="87"/>
    </row>
    <row r="1242" spans="1:17">
      <c r="A1242" s="11" t="s">
        <v>4898</v>
      </c>
      <c r="B1242" s="11" t="s">
        <v>4898</v>
      </c>
      <c r="C1242" s="3" t="s">
        <v>35</v>
      </c>
      <c r="D1242" s="3" t="s">
        <v>3605</v>
      </c>
      <c r="E1242" s="3" t="s">
        <v>3606</v>
      </c>
      <c r="F1242" s="25" t="s">
        <v>4899</v>
      </c>
      <c r="I1242" s="11" t="s">
        <v>23</v>
      </c>
      <c r="J1242" s="11" t="s">
        <v>12072</v>
      </c>
    </row>
    <row r="1243" spans="1:17">
      <c r="A1243" s="11" t="s">
        <v>4900</v>
      </c>
      <c r="B1243" s="11" t="s">
        <v>4900</v>
      </c>
      <c r="C1243" s="3" t="s">
        <v>35</v>
      </c>
      <c r="D1243" s="3" t="s">
        <v>3605</v>
      </c>
      <c r="E1243" s="3" t="s">
        <v>3606</v>
      </c>
      <c r="F1243" s="25" t="s">
        <v>4901</v>
      </c>
      <c r="I1243" s="11" t="s">
        <v>23</v>
      </c>
    </row>
    <row r="1244" spans="1:17">
      <c r="A1244" s="11" t="s">
        <v>4902</v>
      </c>
      <c r="B1244" s="11" t="s">
        <v>4902</v>
      </c>
      <c r="C1244" s="3" t="s">
        <v>35</v>
      </c>
      <c r="D1244" s="3" t="s">
        <v>3605</v>
      </c>
      <c r="E1244" s="3" t="s">
        <v>3606</v>
      </c>
      <c r="F1244" s="25" t="s">
        <v>4903</v>
      </c>
      <c r="I1244" s="11" t="s">
        <v>23</v>
      </c>
      <c r="J1244" s="11" t="s">
        <v>12155</v>
      </c>
    </row>
    <row r="1245" spans="1:17">
      <c r="A1245" s="120" t="s">
        <v>4904</v>
      </c>
      <c r="B1245" s="83" t="s">
        <v>4904</v>
      </c>
      <c r="C1245" s="84" t="s">
        <v>35</v>
      </c>
      <c r="D1245" s="84" t="s">
        <v>3605</v>
      </c>
      <c r="E1245" s="84" t="s">
        <v>3606</v>
      </c>
      <c r="F1245" s="85" t="s">
        <v>4905</v>
      </c>
      <c r="G1245" s="85"/>
      <c r="H1245" s="85"/>
      <c r="I1245" s="83" t="s">
        <v>943</v>
      </c>
      <c r="J1245" s="83" t="s">
        <v>12080</v>
      </c>
      <c r="K1245" s="87"/>
      <c r="L1245" s="87"/>
      <c r="M1245" s="87"/>
      <c r="N1245" s="92"/>
      <c r="O1245" s="92"/>
      <c r="P1245" s="87"/>
      <c r="Q1245" s="87"/>
    </row>
    <row r="1246" spans="1:17">
      <c r="A1246" s="120" t="s">
        <v>4906</v>
      </c>
      <c r="B1246" s="83" t="s">
        <v>4906</v>
      </c>
      <c r="C1246" s="84" t="s">
        <v>289</v>
      </c>
      <c r="D1246" s="84" t="s">
        <v>290</v>
      </c>
      <c r="E1246" s="84" t="s">
        <v>291</v>
      </c>
      <c r="F1246" s="85" t="s">
        <v>4907</v>
      </c>
      <c r="G1246" s="85" t="s">
        <v>4907</v>
      </c>
      <c r="H1246" s="85" t="s">
        <v>4907</v>
      </c>
      <c r="I1246" s="83" t="s">
        <v>3116</v>
      </c>
      <c r="J1246" s="83" t="s">
        <v>12074</v>
      </c>
      <c r="K1246" s="87"/>
      <c r="L1246" s="87"/>
      <c r="M1246" s="87"/>
      <c r="N1246" s="92"/>
      <c r="O1246" s="92"/>
      <c r="P1246" s="87"/>
      <c r="Q1246" s="87"/>
    </row>
    <row r="1247" spans="1:17">
      <c r="A1247" s="120" t="s">
        <v>4908</v>
      </c>
      <c r="B1247" s="83" t="s">
        <v>4908</v>
      </c>
      <c r="C1247" s="84" t="s">
        <v>289</v>
      </c>
      <c r="D1247" s="84" t="s">
        <v>290</v>
      </c>
      <c r="E1247" s="84" t="s">
        <v>291</v>
      </c>
      <c r="F1247" s="85" t="s">
        <v>4909</v>
      </c>
      <c r="G1247" s="85" t="s">
        <v>4909</v>
      </c>
      <c r="H1247" s="85" t="s">
        <v>4909</v>
      </c>
      <c r="I1247" s="83" t="s">
        <v>3167</v>
      </c>
      <c r="J1247" s="83" t="s">
        <v>12074</v>
      </c>
      <c r="K1247" s="87"/>
      <c r="L1247" s="87"/>
      <c r="M1247" s="87"/>
      <c r="N1247" s="92"/>
      <c r="O1247" s="92"/>
      <c r="P1247" s="87"/>
      <c r="Q1247" s="87"/>
    </row>
    <row r="1248" spans="1:17">
      <c r="A1248" s="120" t="s">
        <v>4910</v>
      </c>
      <c r="B1248" s="83" t="s">
        <v>4910</v>
      </c>
      <c r="C1248" s="84" t="s">
        <v>289</v>
      </c>
      <c r="D1248" s="84" t="s">
        <v>290</v>
      </c>
      <c r="E1248" s="84" t="s">
        <v>291</v>
      </c>
      <c r="F1248" s="85" t="s">
        <v>4911</v>
      </c>
      <c r="G1248" s="85" t="s">
        <v>4911</v>
      </c>
      <c r="H1248" s="85" t="s">
        <v>4911</v>
      </c>
      <c r="I1248" s="83" t="s">
        <v>4912</v>
      </c>
      <c r="J1248" s="83" t="s">
        <v>12080</v>
      </c>
      <c r="K1248" s="87"/>
      <c r="L1248" s="87"/>
      <c r="M1248" s="87"/>
      <c r="N1248" s="92"/>
      <c r="O1248" s="92"/>
      <c r="P1248" s="87"/>
      <c r="Q1248" s="87"/>
    </row>
    <row r="1249" spans="1:17">
      <c r="A1249" s="120" t="s">
        <v>4913</v>
      </c>
      <c r="B1249" s="83" t="s">
        <v>4913</v>
      </c>
      <c r="C1249" s="84" t="s">
        <v>289</v>
      </c>
      <c r="D1249" s="84" t="s">
        <v>290</v>
      </c>
      <c r="E1249" s="84" t="s">
        <v>291</v>
      </c>
      <c r="F1249" s="85" t="s">
        <v>4914</v>
      </c>
      <c r="G1249" s="85" t="s">
        <v>4914</v>
      </c>
      <c r="H1249" s="85" t="s">
        <v>4914</v>
      </c>
      <c r="I1249" s="83" t="s">
        <v>1963</v>
      </c>
      <c r="J1249" s="83" t="s">
        <v>12084</v>
      </c>
      <c r="K1249" s="87"/>
      <c r="L1249" s="87"/>
      <c r="M1249" s="87"/>
      <c r="N1249" s="92"/>
      <c r="O1249" s="92"/>
      <c r="P1249" s="87"/>
      <c r="Q1249" s="87"/>
    </row>
    <row r="1250" spans="1:17">
      <c r="A1250" s="120" t="s">
        <v>4915</v>
      </c>
      <c r="B1250" s="83" t="s">
        <v>4915</v>
      </c>
      <c r="C1250" s="84" t="s">
        <v>289</v>
      </c>
      <c r="D1250" s="84" t="s">
        <v>290</v>
      </c>
      <c r="E1250" s="84" t="s">
        <v>291</v>
      </c>
      <c r="F1250" s="85" t="s">
        <v>4916</v>
      </c>
      <c r="G1250" s="85" t="s">
        <v>4916</v>
      </c>
      <c r="H1250" s="85" t="s">
        <v>4916</v>
      </c>
      <c r="I1250" s="83" t="s">
        <v>947</v>
      </c>
      <c r="J1250" s="83" t="s">
        <v>12080</v>
      </c>
      <c r="K1250" s="87"/>
      <c r="L1250" s="87"/>
      <c r="M1250" s="87"/>
      <c r="N1250" s="92"/>
      <c r="O1250" s="92"/>
      <c r="P1250" s="87"/>
      <c r="Q1250" s="87"/>
    </row>
    <row r="1251" spans="1:17">
      <c r="A1251" s="120" t="s">
        <v>4917</v>
      </c>
      <c r="B1251" s="83" t="s">
        <v>4917</v>
      </c>
      <c r="C1251" s="84" t="s">
        <v>289</v>
      </c>
      <c r="D1251" s="84" t="s">
        <v>290</v>
      </c>
      <c r="E1251" s="84" t="s">
        <v>291</v>
      </c>
      <c r="F1251" s="85" t="s">
        <v>4918</v>
      </c>
      <c r="G1251" s="85" t="s">
        <v>4918</v>
      </c>
      <c r="H1251" s="85" t="s">
        <v>4918</v>
      </c>
      <c r="I1251" s="84" t="s">
        <v>2947</v>
      </c>
      <c r="J1251" s="83" t="s">
        <v>12080</v>
      </c>
      <c r="K1251" s="87"/>
      <c r="L1251" s="87"/>
      <c r="M1251" s="87"/>
      <c r="N1251" s="92"/>
      <c r="O1251" s="92"/>
      <c r="P1251" s="87"/>
      <c r="Q1251" s="87"/>
    </row>
    <row r="1252" spans="1:17">
      <c r="A1252" s="12" t="s">
        <v>4919</v>
      </c>
      <c r="B1252" s="12" t="s">
        <v>4919</v>
      </c>
      <c r="C1252" s="4" t="s">
        <v>289</v>
      </c>
      <c r="D1252" s="4" t="s">
        <v>290</v>
      </c>
      <c r="E1252" s="4" t="s">
        <v>291</v>
      </c>
      <c r="F1252" s="27" t="s">
        <v>4920</v>
      </c>
      <c r="G1252" s="27" t="s">
        <v>4920</v>
      </c>
      <c r="H1252" s="27" t="s">
        <v>4920</v>
      </c>
      <c r="I1252" s="12" t="s">
        <v>23</v>
      </c>
      <c r="J1252" s="12" t="s">
        <v>12074</v>
      </c>
      <c r="K1252" s="39"/>
      <c r="L1252" s="39"/>
      <c r="M1252" s="39"/>
      <c r="N1252" s="154"/>
      <c r="O1252" s="154"/>
      <c r="P1252" s="39"/>
      <c r="Q1252" s="39"/>
    </row>
    <row r="1253" spans="1:17">
      <c r="A1253" s="139" t="s">
        <v>4921</v>
      </c>
      <c r="B1253" s="83" t="s">
        <v>4921</v>
      </c>
      <c r="C1253" s="84" t="s">
        <v>289</v>
      </c>
      <c r="D1253" s="84" t="s">
        <v>290</v>
      </c>
      <c r="E1253" s="84" t="s">
        <v>291</v>
      </c>
      <c r="F1253" s="85" t="s">
        <v>4922</v>
      </c>
      <c r="G1253" s="85" t="s">
        <v>4922</v>
      </c>
      <c r="H1253" s="85" t="s">
        <v>4922</v>
      </c>
      <c r="I1253" s="83" t="s">
        <v>2958</v>
      </c>
      <c r="J1253" s="83" t="s">
        <v>12074</v>
      </c>
      <c r="K1253" s="87"/>
      <c r="L1253" s="87"/>
      <c r="M1253" s="87"/>
      <c r="N1253" s="92"/>
      <c r="O1253" s="92"/>
      <c r="P1253" s="87"/>
      <c r="Q1253" s="87"/>
    </row>
    <row r="1254" spans="1:17">
      <c r="A1254" s="329" t="s">
        <v>4923</v>
      </c>
      <c r="B1254" s="12" t="s">
        <v>4923</v>
      </c>
      <c r="C1254" s="4" t="s">
        <v>289</v>
      </c>
      <c r="D1254" s="4" t="s">
        <v>290</v>
      </c>
      <c r="E1254" s="4" t="s">
        <v>291</v>
      </c>
      <c r="F1254" s="27" t="s">
        <v>4924</v>
      </c>
      <c r="G1254" s="27" t="s">
        <v>4924</v>
      </c>
      <c r="H1254" s="27" t="s">
        <v>4924</v>
      </c>
      <c r="I1254" s="267" t="s">
        <v>23</v>
      </c>
      <c r="J1254" s="12" t="s">
        <v>12074</v>
      </c>
      <c r="K1254" s="39"/>
      <c r="L1254" s="39"/>
      <c r="M1254" s="39"/>
      <c r="N1254" s="154"/>
      <c r="O1254" s="154"/>
      <c r="P1254" s="39"/>
      <c r="Q1254" s="39"/>
    </row>
    <row r="1255" spans="1:17">
      <c r="A1255" s="83" t="s">
        <v>4925</v>
      </c>
      <c r="B1255" s="83" t="s">
        <v>4925</v>
      </c>
      <c r="C1255" s="84" t="s">
        <v>289</v>
      </c>
      <c r="D1255" s="84" t="s">
        <v>290</v>
      </c>
      <c r="E1255" s="84" t="s">
        <v>291</v>
      </c>
      <c r="F1255" s="85" t="s">
        <v>4926</v>
      </c>
      <c r="G1255" s="85" t="s">
        <v>4926</v>
      </c>
      <c r="H1255" s="85" t="s">
        <v>4926</v>
      </c>
      <c r="I1255" s="83" t="s">
        <v>4035</v>
      </c>
      <c r="J1255" s="83" t="s">
        <v>12094</v>
      </c>
      <c r="K1255" s="87"/>
      <c r="L1255" s="87"/>
      <c r="M1255" s="87"/>
      <c r="N1255" s="92"/>
      <c r="O1255" s="92"/>
      <c r="P1255" s="87"/>
      <c r="Q1255" s="87"/>
    </row>
    <row r="1256" spans="1:17">
      <c r="A1256" s="197" t="s">
        <v>4927</v>
      </c>
      <c r="B1256" s="12" t="s">
        <v>4927</v>
      </c>
      <c r="C1256" s="4" t="s">
        <v>289</v>
      </c>
      <c r="D1256" s="4" t="s">
        <v>290</v>
      </c>
      <c r="E1256" s="4" t="s">
        <v>291</v>
      </c>
      <c r="F1256" s="27" t="s">
        <v>4928</v>
      </c>
      <c r="G1256" s="27" t="s">
        <v>4928</v>
      </c>
      <c r="H1256" s="27" t="s">
        <v>4928</v>
      </c>
      <c r="I1256" s="12" t="s">
        <v>23</v>
      </c>
      <c r="J1256" s="12" t="s">
        <v>12074</v>
      </c>
      <c r="K1256" s="39"/>
      <c r="L1256" s="39"/>
      <c r="M1256" s="39"/>
      <c r="N1256" s="154"/>
      <c r="O1256" s="154"/>
      <c r="P1256" s="39"/>
      <c r="Q1256" s="39"/>
    </row>
    <row r="1257" spans="1:17">
      <c r="A1257" s="218" t="s">
        <v>4929</v>
      </c>
      <c r="B1257" s="218" t="s">
        <v>4929</v>
      </c>
      <c r="C1257" s="219" t="s">
        <v>289</v>
      </c>
      <c r="D1257" s="219" t="s">
        <v>290</v>
      </c>
      <c r="E1257" s="219" t="s">
        <v>291</v>
      </c>
      <c r="F1257" s="220" t="s">
        <v>4930</v>
      </c>
      <c r="G1257" s="220" t="s">
        <v>4930</v>
      </c>
      <c r="H1257" s="220" t="s">
        <v>4930</v>
      </c>
      <c r="I1257" s="218" t="s">
        <v>1046</v>
      </c>
      <c r="J1257" s="218"/>
    </row>
    <row r="1258" spans="1:17">
      <c r="A1258" s="120" t="s">
        <v>4931</v>
      </c>
      <c r="B1258" s="83" t="s">
        <v>4931</v>
      </c>
      <c r="C1258" s="84" t="s">
        <v>289</v>
      </c>
      <c r="D1258" s="84" t="s">
        <v>290</v>
      </c>
      <c r="E1258" s="84" t="s">
        <v>291</v>
      </c>
      <c r="F1258" s="85" t="s">
        <v>4932</v>
      </c>
      <c r="G1258" s="85" t="s">
        <v>4932</v>
      </c>
      <c r="H1258" s="85" t="s">
        <v>4932</v>
      </c>
      <c r="I1258" s="83" t="s">
        <v>924</v>
      </c>
      <c r="J1258" s="83" t="s">
        <v>12074</v>
      </c>
      <c r="K1258" s="87"/>
      <c r="L1258" s="87"/>
      <c r="M1258" s="87"/>
      <c r="N1258" s="92"/>
      <c r="O1258" s="92"/>
      <c r="P1258" s="87"/>
      <c r="Q1258" s="87"/>
    </row>
    <row r="1259" spans="1:17">
      <c r="A1259" s="11" t="s">
        <v>4933</v>
      </c>
      <c r="B1259" s="11" t="s">
        <v>4933</v>
      </c>
      <c r="C1259" s="3" t="s">
        <v>289</v>
      </c>
      <c r="D1259" s="3" t="s">
        <v>290</v>
      </c>
      <c r="E1259" s="3" t="s">
        <v>291</v>
      </c>
      <c r="F1259" s="25" t="s">
        <v>4934</v>
      </c>
      <c r="G1259" s="25" t="s">
        <v>4934</v>
      </c>
      <c r="H1259" s="25" t="s">
        <v>4934</v>
      </c>
      <c r="I1259" s="11" t="s">
        <v>23</v>
      </c>
      <c r="J1259" s="11" t="s">
        <v>12094</v>
      </c>
    </row>
    <row r="1260" spans="1:17">
      <c r="A1260" s="120" t="s">
        <v>4935</v>
      </c>
      <c r="B1260" s="83" t="s">
        <v>4935</v>
      </c>
      <c r="C1260" s="84" t="s">
        <v>289</v>
      </c>
      <c r="D1260" s="84" t="s">
        <v>290</v>
      </c>
      <c r="E1260" s="84" t="s">
        <v>291</v>
      </c>
      <c r="F1260" s="85" t="s">
        <v>4936</v>
      </c>
      <c r="G1260" s="85" t="s">
        <v>4936</v>
      </c>
      <c r="H1260" s="85" t="s">
        <v>4936</v>
      </c>
      <c r="I1260" s="83" t="s">
        <v>1829</v>
      </c>
      <c r="J1260" s="83" t="s">
        <v>12094</v>
      </c>
      <c r="K1260" s="87"/>
      <c r="L1260" s="87"/>
      <c r="M1260" s="87"/>
      <c r="N1260" s="92"/>
      <c r="O1260" s="92"/>
      <c r="P1260" s="87"/>
      <c r="Q1260" s="87"/>
    </row>
    <row r="1261" spans="1:17">
      <c r="A1261" s="83" t="s">
        <v>4937</v>
      </c>
      <c r="B1261" s="83" t="s">
        <v>4937</v>
      </c>
      <c r="C1261" s="84" t="s">
        <v>289</v>
      </c>
      <c r="D1261" s="84" t="s">
        <v>290</v>
      </c>
      <c r="E1261" s="84" t="s">
        <v>291</v>
      </c>
      <c r="F1261" s="85" t="s">
        <v>4938</v>
      </c>
      <c r="G1261" s="85" t="s">
        <v>4938</v>
      </c>
      <c r="H1261" s="85" t="s">
        <v>4938</v>
      </c>
      <c r="I1261" s="84" t="s">
        <v>2200</v>
      </c>
      <c r="J1261" s="83" t="s">
        <v>12080</v>
      </c>
      <c r="K1261" s="87"/>
      <c r="L1261" s="87"/>
      <c r="M1261" s="87"/>
      <c r="N1261" s="92"/>
      <c r="O1261" s="92"/>
      <c r="P1261" s="87"/>
      <c r="Q1261" s="87"/>
    </row>
    <row r="1262" spans="1:17">
      <c r="A1262" s="120" t="s">
        <v>4939</v>
      </c>
      <c r="B1262" s="83" t="s">
        <v>4939</v>
      </c>
      <c r="C1262" s="84" t="s">
        <v>289</v>
      </c>
      <c r="D1262" s="84" t="s">
        <v>290</v>
      </c>
      <c r="E1262" s="84" t="s">
        <v>291</v>
      </c>
      <c r="F1262" s="85" t="s">
        <v>4940</v>
      </c>
      <c r="G1262" s="85" t="s">
        <v>4940</v>
      </c>
      <c r="H1262" s="85" t="s">
        <v>4940</v>
      </c>
      <c r="I1262" s="83" t="s">
        <v>2232</v>
      </c>
      <c r="J1262" s="83" t="s">
        <v>12091</v>
      </c>
      <c r="K1262" s="87"/>
      <c r="L1262" s="87"/>
      <c r="M1262" s="87"/>
      <c r="N1262" s="92"/>
      <c r="O1262" s="92"/>
      <c r="P1262" s="87"/>
      <c r="Q1262" s="87"/>
    </row>
    <row r="1263" spans="1:17">
      <c r="A1263" s="12" t="s">
        <v>4941</v>
      </c>
      <c r="B1263" s="12" t="s">
        <v>4941</v>
      </c>
      <c r="C1263" s="4" t="s">
        <v>289</v>
      </c>
      <c r="D1263" s="4" t="s">
        <v>290</v>
      </c>
      <c r="E1263" s="4" t="s">
        <v>291</v>
      </c>
      <c r="F1263" s="27" t="s">
        <v>4942</v>
      </c>
      <c r="G1263" s="27" t="s">
        <v>4942</v>
      </c>
      <c r="H1263" s="27" t="s">
        <v>4942</v>
      </c>
      <c r="I1263" s="12" t="s">
        <v>23</v>
      </c>
      <c r="J1263" s="12"/>
      <c r="K1263" s="39"/>
      <c r="L1263" s="39"/>
      <c r="M1263" s="39"/>
      <c r="N1263" s="154"/>
      <c r="O1263" s="154"/>
      <c r="P1263" s="39"/>
      <c r="Q1263" s="39"/>
    </row>
    <row r="1264" spans="1:17">
      <c r="A1264" s="83" t="s">
        <v>4943</v>
      </c>
      <c r="B1264" s="83" t="s">
        <v>4943</v>
      </c>
      <c r="C1264" s="84" t="s">
        <v>289</v>
      </c>
      <c r="D1264" s="84" t="s">
        <v>290</v>
      </c>
      <c r="E1264" s="84" t="s">
        <v>291</v>
      </c>
      <c r="F1264" s="85" t="s">
        <v>4944</v>
      </c>
      <c r="G1264" s="85" t="s">
        <v>4944</v>
      </c>
      <c r="H1264" s="85" t="s">
        <v>4944</v>
      </c>
      <c r="I1264" s="83" t="s">
        <v>2952</v>
      </c>
      <c r="J1264" s="83"/>
      <c r="K1264" s="87"/>
      <c r="L1264" s="87"/>
      <c r="M1264" s="87"/>
      <c r="N1264" s="92"/>
      <c r="O1264" s="92"/>
      <c r="P1264" s="87"/>
      <c r="Q1264" s="87"/>
    </row>
    <row r="1265" spans="1:17">
      <c r="A1265" s="197" t="s">
        <v>4945</v>
      </c>
      <c r="B1265" s="12" t="s">
        <v>4945</v>
      </c>
      <c r="C1265" s="4" t="s">
        <v>289</v>
      </c>
      <c r="D1265" s="4" t="s">
        <v>290</v>
      </c>
      <c r="E1265" s="4" t="s">
        <v>291</v>
      </c>
      <c r="F1265" s="27" t="s">
        <v>4946</v>
      </c>
      <c r="G1265" s="27" t="s">
        <v>4946</v>
      </c>
      <c r="H1265" s="27" t="s">
        <v>4946</v>
      </c>
      <c r="I1265" s="271" t="s">
        <v>23</v>
      </c>
      <c r="J1265" s="12" t="s">
        <v>12084</v>
      </c>
      <c r="K1265" s="39"/>
      <c r="L1265" s="39"/>
      <c r="M1265" s="39"/>
      <c r="N1265" s="154"/>
      <c r="O1265" s="154"/>
      <c r="P1265" s="39"/>
      <c r="Q1265" s="39"/>
    </row>
    <row r="1266" spans="1:17">
      <c r="A1266" s="12" t="s">
        <v>4947</v>
      </c>
      <c r="B1266" s="12" t="s">
        <v>4947</v>
      </c>
      <c r="C1266" s="4" t="s">
        <v>289</v>
      </c>
      <c r="D1266" s="4" t="s">
        <v>290</v>
      </c>
      <c r="E1266" s="4" t="s">
        <v>291</v>
      </c>
      <c r="F1266" s="27" t="s">
        <v>4948</v>
      </c>
      <c r="G1266" s="27" t="s">
        <v>4948</v>
      </c>
      <c r="H1266" s="27" t="s">
        <v>4948</v>
      </c>
      <c r="I1266" s="12" t="s">
        <v>23</v>
      </c>
      <c r="J1266" s="12" t="s">
        <v>12074</v>
      </c>
      <c r="K1266" s="39"/>
      <c r="L1266" s="39"/>
      <c r="M1266" s="39"/>
      <c r="N1266" s="154"/>
      <c r="O1266" s="154"/>
      <c r="P1266" s="39"/>
      <c r="Q1266" s="39"/>
    </row>
    <row r="1267" spans="1:17">
      <c r="A1267" s="120" t="s">
        <v>4949</v>
      </c>
      <c r="B1267" s="83" t="s">
        <v>4949</v>
      </c>
      <c r="C1267" s="84" t="s">
        <v>289</v>
      </c>
      <c r="D1267" s="84" t="s">
        <v>290</v>
      </c>
      <c r="E1267" s="84" t="s">
        <v>291</v>
      </c>
      <c r="F1267" s="85" t="s">
        <v>4950</v>
      </c>
      <c r="G1267" s="85" t="s">
        <v>4950</v>
      </c>
      <c r="H1267" s="85" t="s">
        <v>4950</v>
      </c>
      <c r="I1267" s="83" t="s">
        <v>2902</v>
      </c>
      <c r="J1267" s="83" t="s">
        <v>1372</v>
      </c>
      <c r="K1267" s="87"/>
      <c r="L1267" s="87"/>
      <c r="M1267" s="87"/>
      <c r="N1267" s="92"/>
      <c r="O1267" s="92"/>
      <c r="P1267" s="87"/>
      <c r="Q1267" s="87"/>
    </row>
    <row r="1268" spans="1:17">
      <c r="A1268" s="120" t="s">
        <v>4951</v>
      </c>
      <c r="B1268" s="83" t="s">
        <v>4951</v>
      </c>
      <c r="C1268" s="84" t="s">
        <v>289</v>
      </c>
      <c r="D1268" s="84" t="s">
        <v>290</v>
      </c>
      <c r="E1268" s="84" t="s">
        <v>291</v>
      </c>
      <c r="F1268" s="85" t="s">
        <v>4952</v>
      </c>
      <c r="G1268" s="85" t="s">
        <v>4952</v>
      </c>
      <c r="H1268" s="85" t="s">
        <v>4952</v>
      </c>
      <c r="I1268" s="83" t="s">
        <v>2040</v>
      </c>
      <c r="J1268" s="83" t="s">
        <v>802</v>
      </c>
      <c r="K1268" s="87"/>
      <c r="L1268" s="87"/>
      <c r="M1268" s="87"/>
      <c r="N1268" s="92"/>
      <c r="O1268" s="92"/>
      <c r="P1268" s="87"/>
      <c r="Q1268" s="87"/>
    </row>
    <row r="1269" spans="1:17">
      <c r="A1269" s="197" t="s">
        <v>4953</v>
      </c>
      <c r="B1269" s="12" t="s">
        <v>4953</v>
      </c>
      <c r="C1269" s="4" t="s">
        <v>289</v>
      </c>
      <c r="D1269" s="4" t="s">
        <v>290</v>
      </c>
      <c r="E1269" s="4" t="s">
        <v>291</v>
      </c>
      <c r="F1269" s="27" t="s">
        <v>4954</v>
      </c>
      <c r="G1269" s="27" t="s">
        <v>4954</v>
      </c>
      <c r="H1269" s="27" t="s">
        <v>4954</v>
      </c>
      <c r="I1269" s="4" t="s">
        <v>23</v>
      </c>
      <c r="J1269" s="152" t="s">
        <v>12080</v>
      </c>
      <c r="K1269" s="39"/>
      <c r="L1269" s="39"/>
      <c r="M1269" s="39"/>
      <c r="N1269" s="154"/>
      <c r="O1269" s="154"/>
      <c r="P1269" s="39"/>
      <c r="Q1269" s="39"/>
    </row>
    <row r="1270" spans="1:17">
      <c r="A1270" s="120" t="s">
        <v>4955</v>
      </c>
      <c r="B1270" s="83" t="s">
        <v>4955</v>
      </c>
      <c r="C1270" s="84" t="s">
        <v>289</v>
      </c>
      <c r="D1270" s="84" t="s">
        <v>290</v>
      </c>
      <c r="E1270" s="84" t="s">
        <v>291</v>
      </c>
      <c r="F1270" s="85" t="s">
        <v>4956</v>
      </c>
      <c r="G1270" s="85" t="s">
        <v>4956</v>
      </c>
      <c r="H1270" s="85" t="s">
        <v>4956</v>
      </c>
      <c r="I1270" s="83" t="s">
        <v>1076</v>
      </c>
      <c r="J1270" s="83" t="s">
        <v>12080</v>
      </c>
      <c r="K1270" s="87"/>
      <c r="L1270" s="87"/>
      <c r="M1270" s="87"/>
      <c r="N1270" s="92"/>
      <c r="O1270" s="92"/>
      <c r="P1270" s="87"/>
      <c r="Q1270" s="87"/>
    </row>
    <row r="1271" spans="1:17">
      <c r="A1271" s="11" t="s">
        <v>4957</v>
      </c>
      <c r="B1271" s="11" t="s">
        <v>4957</v>
      </c>
      <c r="C1271" s="3" t="s">
        <v>289</v>
      </c>
      <c r="D1271" s="3" t="s">
        <v>290</v>
      </c>
      <c r="E1271" s="3" t="s">
        <v>291</v>
      </c>
      <c r="F1271" s="25" t="s">
        <v>4958</v>
      </c>
      <c r="G1271" s="25" t="s">
        <v>4958</v>
      </c>
      <c r="H1271" s="25" t="s">
        <v>4958</v>
      </c>
      <c r="I1271" s="11" t="s">
        <v>23</v>
      </c>
    </row>
    <row r="1272" spans="1:17">
      <c r="A1272" s="83" t="s">
        <v>474</v>
      </c>
      <c r="B1272" s="83" t="s">
        <v>474</v>
      </c>
      <c r="C1272" s="84" t="s">
        <v>289</v>
      </c>
      <c r="D1272" s="84" t="s">
        <v>290</v>
      </c>
      <c r="E1272" s="84" t="s">
        <v>291</v>
      </c>
      <c r="F1272" s="85" t="s">
        <v>475</v>
      </c>
      <c r="G1272" s="85" t="s">
        <v>475</v>
      </c>
      <c r="H1272" s="85" t="s">
        <v>475</v>
      </c>
      <c r="I1272" s="83" t="s">
        <v>4959</v>
      </c>
      <c r="J1272" s="83" t="s">
        <v>12155</v>
      </c>
      <c r="K1272" s="87"/>
      <c r="L1272" s="87"/>
      <c r="M1272" s="87"/>
      <c r="N1272" s="92"/>
      <c r="O1272" s="92"/>
      <c r="P1272" s="87"/>
      <c r="Q1272" s="87"/>
    </row>
    <row r="1273" spans="1:17">
      <c r="A1273" s="120" t="s">
        <v>4960</v>
      </c>
      <c r="B1273" s="83" t="s">
        <v>4960</v>
      </c>
      <c r="C1273" s="84" t="s">
        <v>289</v>
      </c>
      <c r="D1273" s="84" t="s">
        <v>290</v>
      </c>
      <c r="E1273" s="84" t="s">
        <v>291</v>
      </c>
      <c r="F1273" s="85" t="s">
        <v>4961</v>
      </c>
      <c r="G1273" s="85" t="s">
        <v>4961</v>
      </c>
      <c r="H1273" s="85" t="s">
        <v>4961</v>
      </c>
      <c r="I1273" s="83" t="s">
        <v>2792</v>
      </c>
      <c r="J1273" s="83" t="s">
        <v>12084</v>
      </c>
      <c r="K1273" s="87"/>
      <c r="L1273" s="87"/>
      <c r="M1273" s="87"/>
      <c r="N1273" s="92"/>
      <c r="O1273" s="92"/>
      <c r="P1273" s="87"/>
      <c r="Q1273" s="87"/>
    </row>
    <row r="1274" spans="1:17">
      <c r="A1274" s="11" t="s">
        <v>4962</v>
      </c>
      <c r="B1274" s="11" t="s">
        <v>4962</v>
      </c>
      <c r="C1274" s="3" t="s">
        <v>289</v>
      </c>
      <c r="D1274" s="3" t="s">
        <v>290</v>
      </c>
      <c r="E1274" s="3" t="s">
        <v>291</v>
      </c>
      <c r="F1274" s="25" t="s">
        <v>4963</v>
      </c>
      <c r="G1274" s="25" t="s">
        <v>4963</v>
      </c>
      <c r="H1274" s="25" t="s">
        <v>4963</v>
      </c>
      <c r="I1274" s="11" t="s">
        <v>23</v>
      </c>
    </row>
    <row r="1275" spans="1:17">
      <c r="A1275" s="120" t="s">
        <v>4964</v>
      </c>
      <c r="B1275" s="83" t="s">
        <v>4964</v>
      </c>
      <c r="C1275" s="84" t="s">
        <v>289</v>
      </c>
      <c r="D1275" s="84" t="s">
        <v>290</v>
      </c>
      <c r="E1275" s="84" t="s">
        <v>291</v>
      </c>
      <c r="F1275" s="85" t="s">
        <v>4965</v>
      </c>
      <c r="G1275" s="85" t="s">
        <v>4965</v>
      </c>
      <c r="H1275" s="85" t="s">
        <v>4965</v>
      </c>
      <c r="I1275" s="83" t="s">
        <v>901</v>
      </c>
      <c r="J1275" s="83" t="s">
        <v>12091</v>
      </c>
      <c r="K1275" s="87"/>
      <c r="L1275" s="87"/>
      <c r="M1275" s="87"/>
      <c r="N1275" s="92"/>
      <c r="O1275" s="92"/>
      <c r="P1275" s="87"/>
      <c r="Q1275" s="87"/>
    </row>
    <row r="1276" spans="1:17">
      <c r="A1276" s="83" t="s">
        <v>4966</v>
      </c>
      <c r="B1276" s="83" t="s">
        <v>4966</v>
      </c>
      <c r="C1276" s="84" t="s">
        <v>289</v>
      </c>
      <c r="D1276" s="84" t="s">
        <v>290</v>
      </c>
      <c r="E1276" s="84" t="s">
        <v>291</v>
      </c>
      <c r="F1276" s="85" t="s">
        <v>4967</v>
      </c>
      <c r="G1276" s="85" t="s">
        <v>4967</v>
      </c>
      <c r="H1276" s="85" t="s">
        <v>4967</v>
      </c>
      <c r="I1276" s="83" t="s">
        <v>901</v>
      </c>
      <c r="J1276" s="83"/>
      <c r="K1276" s="87"/>
      <c r="L1276" s="87"/>
      <c r="M1276" s="87"/>
      <c r="N1276" s="92"/>
      <c r="O1276" s="92"/>
      <c r="P1276" s="87"/>
      <c r="Q1276" s="87"/>
    </row>
    <row r="1277" spans="1:17">
      <c r="A1277" s="120" t="s">
        <v>4968</v>
      </c>
      <c r="B1277" s="83" t="s">
        <v>4968</v>
      </c>
      <c r="C1277" s="84" t="s">
        <v>289</v>
      </c>
      <c r="D1277" s="84" t="s">
        <v>290</v>
      </c>
      <c r="E1277" s="84" t="s">
        <v>291</v>
      </c>
      <c r="F1277" s="85" t="s">
        <v>4969</v>
      </c>
      <c r="G1277" s="85" t="s">
        <v>4969</v>
      </c>
      <c r="H1277" s="85" t="s">
        <v>4969</v>
      </c>
      <c r="I1277" s="83" t="s">
        <v>1161</v>
      </c>
      <c r="J1277" s="83" t="s">
        <v>12074</v>
      </c>
      <c r="K1277" s="87"/>
      <c r="L1277" s="87"/>
      <c r="M1277" s="87"/>
      <c r="N1277" s="92"/>
      <c r="O1277" s="92"/>
      <c r="P1277" s="87"/>
      <c r="Q1277" s="87"/>
    </row>
    <row r="1278" spans="1:17">
      <c r="A1278" s="197" t="s">
        <v>4970</v>
      </c>
      <c r="B1278" s="12" t="s">
        <v>4970</v>
      </c>
      <c r="C1278" s="4" t="s">
        <v>289</v>
      </c>
      <c r="D1278" s="4" t="s">
        <v>290</v>
      </c>
      <c r="E1278" s="4" t="s">
        <v>291</v>
      </c>
      <c r="F1278" s="27" t="s">
        <v>4971</v>
      </c>
      <c r="G1278" s="27" t="s">
        <v>4971</v>
      </c>
      <c r="H1278" s="27" t="s">
        <v>4971</v>
      </c>
      <c r="I1278" s="12" t="s">
        <v>23</v>
      </c>
      <c r="J1278" s="12" t="s">
        <v>802</v>
      </c>
      <c r="K1278" s="39"/>
      <c r="L1278" s="39"/>
      <c r="M1278" s="39"/>
      <c r="N1278" s="154"/>
      <c r="O1278" s="154"/>
      <c r="P1278" s="39"/>
      <c r="Q1278" s="39"/>
    </row>
    <row r="1279" spans="1:17">
      <c r="A1279" s="83" t="s">
        <v>4972</v>
      </c>
      <c r="B1279" s="83" t="s">
        <v>4972</v>
      </c>
      <c r="C1279" s="84" t="s">
        <v>289</v>
      </c>
      <c r="D1279" s="84" t="s">
        <v>290</v>
      </c>
      <c r="E1279" s="84" t="s">
        <v>291</v>
      </c>
      <c r="F1279" s="85" t="s">
        <v>4973</v>
      </c>
      <c r="G1279" s="85" t="s">
        <v>4973</v>
      </c>
      <c r="H1279" s="85" t="s">
        <v>4973</v>
      </c>
      <c r="I1279" s="83" t="s">
        <v>973</v>
      </c>
      <c r="J1279" s="83" t="s">
        <v>12080</v>
      </c>
      <c r="K1279" s="87"/>
      <c r="L1279" s="87"/>
      <c r="M1279" s="87"/>
      <c r="N1279" s="92"/>
      <c r="O1279" s="92"/>
      <c r="P1279" s="87"/>
      <c r="Q1279" s="87"/>
    </row>
    <row r="1280" spans="1:17">
      <c r="A1280" s="120" t="s">
        <v>4974</v>
      </c>
      <c r="B1280" s="83" t="s">
        <v>4974</v>
      </c>
      <c r="C1280" s="84" t="s">
        <v>289</v>
      </c>
      <c r="D1280" s="84" t="s">
        <v>290</v>
      </c>
      <c r="E1280" s="84" t="s">
        <v>291</v>
      </c>
      <c r="F1280" s="85" t="s">
        <v>4975</v>
      </c>
      <c r="G1280" s="85" t="s">
        <v>4975</v>
      </c>
      <c r="H1280" s="85" t="s">
        <v>4975</v>
      </c>
      <c r="I1280" s="83" t="s">
        <v>3110</v>
      </c>
      <c r="J1280" s="83" t="s">
        <v>12074</v>
      </c>
      <c r="K1280" s="87"/>
      <c r="L1280" s="87"/>
      <c r="M1280" s="87"/>
      <c r="N1280" s="92"/>
      <c r="O1280" s="92"/>
      <c r="P1280" s="87"/>
      <c r="Q1280" s="87"/>
    </row>
    <row r="1281" spans="1:17">
      <c r="A1281" s="197" t="s">
        <v>4976</v>
      </c>
      <c r="B1281" s="12" t="s">
        <v>4976</v>
      </c>
      <c r="C1281" s="4" t="s">
        <v>289</v>
      </c>
      <c r="D1281" s="4" t="s">
        <v>290</v>
      </c>
      <c r="E1281" s="4" t="s">
        <v>291</v>
      </c>
      <c r="F1281" s="27" t="s">
        <v>4977</v>
      </c>
      <c r="G1281" s="27" t="s">
        <v>4977</v>
      </c>
      <c r="H1281" s="27" t="s">
        <v>4977</v>
      </c>
      <c r="I1281" s="12" t="s">
        <v>23</v>
      </c>
      <c r="J1281" s="12" t="s">
        <v>12080</v>
      </c>
      <c r="K1281" s="39"/>
      <c r="L1281" s="39"/>
      <c r="M1281" s="39"/>
      <c r="N1281" s="154"/>
      <c r="O1281" s="154"/>
      <c r="P1281" s="39"/>
      <c r="Q1281" s="39"/>
    </row>
    <row r="1282" spans="1:17">
      <c r="A1282" s="120" t="s">
        <v>4978</v>
      </c>
      <c r="B1282" s="83" t="s">
        <v>4978</v>
      </c>
      <c r="C1282" s="84" t="s">
        <v>289</v>
      </c>
      <c r="D1282" s="84" t="s">
        <v>290</v>
      </c>
      <c r="E1282" s="84" t="s">
        <v>291</v>
      </c>
      <c r="F1282" s="85" t="s">
        <v>4979</v>
      </c>
      <c r="G1282" s="85" t="s">
        <v>4979</v>
      </c>
      <c r="H1282" s="85" t="s">
        <v>4979</v>
      </c>
      <c r="I1282" s="83" t="s">
        <v>1042</v>
      </c>
      <c r="J1282" s="83" t="s">
        <v>12084</v>
      </c>
      <c r="K1282" s="87"/>
      <c r="L1282" s="87"/>
      <c r="M1282" s="87"/>
      <c r="N1282" s="92"/>
      <c r="O1282" s="92"/>
      <c r="P1282" s="87"/>
      <c r="Q1282" s="87"/>
    </row>
    <row r="1283" spans="1:17">
      <c r="A1283" s="83" t="s">
        <v>4980</v>
      </c>
      <c r="B1283" s="83" t="s">
        <v>4980</v>
      </c>
      <c r="C1283" s="84" t="s">
        <v>289</v>
      </c>
      <c r="D1283" s="84" t="s">
        <v>290</v>
      </c>
      <c r="E1283" s="84" t="s">
        <v>291</v>
      </c>
      <c r="F1283" s="85" t="s">
        <v>4981</v>
      </c>
      <c r="G1283" s="85" t="s">
        <v>4981</v>
      </c>
      <c r="H1283" s="85" t="s">
        <v>4981</v>
      </c>
      <c r="I1283" s="83" t="s">
        <v>831</v>
      </c>
      <c r="J1283" s="83" t="s">
        <v>802</v>
      </c>
      <c r="K1283" s="87"/>
      <c r="L1283" s="87"/>
      <c r="M1283" s="87"/>
      <c r="N1283" s="92"/>
      <c r="O1283" s="92"/>
      <c r="P1283" s="87"/>
      <c r="Q1283" s="87"/>
    </row>
    <row r="1284" spans="1:17">
      <c r="A1284" s="120" t="s">
        <v>4982</v>
      </c>
      <c r="B1284" s="83" t="s">
        <v>4982</v>
      </c>
      <c r="C1284" s="84" t="s">
        <v>289</v>
      </c>
      <c r="D1284" s="84" t="s">
        <v>290</v>
      </c>
      <c r="E1284" s="84" t="s">
        <v>291</v>
      </c>
      <c r="F1284" s="85" t="s">
        <v>4983</v>
      </c>
      <c r="G1284" s="85" t="s">
        <v>4983</v>
      </c>
      <c r="H1284" s="85" t="s">
        <v>4983</v>
      </c>
      <c r="I1284" s="83" t="s">
        <v>897</v>
      </c>
      <c r="J1284" s="83" t="s">
        <v>12084</v>
      </c>
      <c r="K1284" s="87"/>
      <c r="L1284" s="87"/>
      <c r="M1284" s="87"/>
      <c r="N1284" s="92"/>
      <c r="O1284" s="92"/>
      <c r="P1284" s="87"/>
      <c r="Q1284" s="87"/>
    </row>
    <row r="1285" spans="1:17">
      <c r="A1285" s="120" t="s">
        <v>4984</v>
      </c>
      <c r="B1285" s="83" t="s">
        <v>4984</v>
      </c>
      <c r="C1285" s="84" t="s">
        <v>289</v>
      </c>
      <c r="D1285" s="84" t="s">
        <v>290</v>
      </c>
      <c r="E1285" s="84" t="s">
        <v>291</v>
      </c>
      <c r="F1285" s="85" t="s">
        <v>4985</v>
      </c>
      <c r="G1285" s="85" t="s">
        <v>4985</v>
      </c>
      <c r="H1285" s="85" t="s">
        <v>4985</v>
      </c>
      <c r="I1285" s="83" t="s">
        <v>1050</v>
      </c>
      <c r="J1285" s="83" t="s">
        <v>12074</v>
      </c>
      <c r="K1285" s="87"/>
      <c r="L1285" s="87"/>
      <c r="M1285" s="87"/>
      <c r="N1285" s="92"/>
      <c r="O1285" s="92"/>
      <c r="P1285" s="87"/>
      <c r="Q1285" s="87"/>
    </row>
    <row r="1286" spans="1:17">
      <c r="A1286" s="197" t="s">
        <v>4986</v>
      </c>
      <c r="B1286" s="12" t="s">
        <v>4986</v>
      </c>
      <c r="C1286" s="4" t="s">
        <v>289</v>
      </c>
      <c r="D1286" s="4" t="s">
        <v>290</v>
      </c>
      <c r="E1286" s="4" t="s">
        <v>4987</v>
      </c>
      <c r="F1286" s="27" t="s">
        <v>4988</v>
      </c>
      <c r="G1286" s="27" t="s">
        <v>4988</v>
      </c>
      <c r="H1286" s="27" t="s">
        <v>4988</v>
      </c>
      <c r="I1286" s="12" t="s">
        <v>23</v>
      </c>
      <c r="J1286" s="12" t="s">
        <v>12074</v>
      </c>
      <c r="K1286" s="39"/>
      <c r="L1286" s="39"/>
      <c r="M1286" s="39"/>
      <c r="N1286" s="154"/>
      <c r="O1286" s="154"/>
      <c r="P1286" s="39"/>
      <c r="Q1286" s="39"/>
    </row>
    <row r="1287" spans="1:17">
      <c r="A1287" s="197" t="s">
        <v>4989</v>
      </c>
      <c r="B1287" s="12" t="s">
        <v>4989</v>
      </c>
      <c r="C1287" s="4" t="s">
        <v>289</v>
      </c>
      <c r="D1287" s="4" t="s">
        <v>290</v>
      </c>
      <c r="E1287" s="4" t="s">
        <v>4987</v>
      </c>
      <c r="F1287" s="27" t="s">
        <v>4990</v>
      </c>
      <c r="G1287" s="27" t="s">
        <v>4990</v>
      </c>
      <c r="H1287" s="27" t="s">
        <v>4990</v>
      </c>
      <c r="I1287" s="12" t="s">
        <v>23</v>
      </c>
      <c r="J1287" s="12" t="s">
        <v>12074</v>
      </c>
      <c r="K1287" s="39"/>
      <c r="L1287" s="39"/>
      <c r="M1287" s="39"/>
      <c r="N1287" s="154"/>
      <c r="O1287" s="154"/>
      <c r="P1287" s="39"/>
      <c r="Q1287" s="39"/>
    </row>
    <row r="1288" spans="1:17">
      <c r="A1288" s="197" t="s">
        <v>4991</v>
      </c>
      <c r="B1288" s="12" t="s">
        <v>4991</v>
      </c>
      <c r="C1288" s="4" t="s">
        <v>289</v>
      </c>
      <c r="D1288" s="4" t="s">
        <v>290</v>
      </c>
      <c r="E1288" s="4" t="s">
        <v>4987</v>
      </c>
      <c r="F1288" s="27" t="s">
        <v>4992</v>
      </c>
      <c r="G1288" s="27" t="s">
        <v>4992</v>
      </c>
      <c r="H1288" s="27" t="s">
        <v>4992</v>
      </c>
      <c r="I1288" s="12" t="s">
        <v>23</v>
      </c>
      <c r="J1288" s="12" t="s">
        <v>12074</v>
      </c>
      <c r="K1288" s="39"/>
      <c r="L1288" s="39"/>
      <c r="M1288" s="39"/>
      <c r="N1288" s="154"/>
      <c r="O1288" s="154"/>
      <c r="P1288" s="39"/>
      <c r="Q1288" s="39"/>
    </row>
    <row r="1289" spans="1:17" ht="14.25" customHeight="1">
      <c r="A1289" s="120" t="s">
        <v>4993</v>
      </c>
      <c r="B1289" s="83" t="s">
        <v>4993</v>
      </c>
      <c r="C1289" s="84" t="s">
        <v>289</v>
      </c>
      <c r="D1289" s="84" t="s">
        <v>290</v>
      </c>
      <c r="E1289" s="84" t="s">
        <v>4987</v>
      </c>
      <c r="F1289" s="85" t="s">
        <v>4994</v>
      </c>
      <c r="G1289" s="85" t="s">
        <v>4994</v>
      </c>
      <c r="H1289" s="85" t="s">
        <v>4994</v>
      </c>
      <c r="I1289" s="140" t="s">
        <v>4995</v>
      </c>
      <c r="J1289" s="83" t="s">
        <v>12074</v>
      </c>
      <c r="K1289" s="87"/>
      <c r="L1289" s="87"/>
      <c r="M1289" s="87"/>
      <c r="N1289" s="92"/>
      <c r="O1289" s="92"/>
      <c r="P1289" s="87"/>
      <c r="Q1289" s="87"/>
    </row>
    <row r="1290" spans="1:17">
      <c r="A1290" s="120" t="s">
        <v>4996</v>
      </c>
      <c r="B1290" s="83" t="s">
        <v>4996</v>
      </c>
      <c r="C1290" s="84" t="s">
        <v>289</v>
      </c>
      <c r="D1290" s="84" t="s">
        <v>290</v>
      </c>
      <c r="E1290" s="84" t="s">
        <v>4987</v>
      </c>
      <c r="F1290" s="85" t="s">
        <v>4997</v>
      </c>
      <c r="G1290" s="85" t="s">
        <v>4997</v>
      </c>
      <c r="H1290" s="85" t="s">
        <v>4997</v>
      </c>
      <c r="I1290" s="102" t="s">
        <v>3763</v>
      </c>
      <c r="J1290" s="83" t="s">
        <v>12074</v>
      </c>
      <c r="K1290" s="87"/>
      <c r="L1290" s="87"/>
      <c r="M1290" s="87"/>
      <c r="N1290" s="92"/>
      <c r="O1290" s="92"/>
      <c r="P1290" s="87"/>
      <c r="Q1290" s="87"/>
    </row>
    <row r="1291" spans="1:17">
      <c r="A1291" s="12" t="s">
        <v>4998</v>
      </c>
      <c r="B1291" s="12" t="s">
        <v>4998</v>
      </c>
      <c r="C1291" s="4" t="s">
        <v>289</v>
      </c>
      <c r="D1291" s="4" t="s">
        <v>290</v>
      </c>
      <c r="E1291" s="4" t="s">
        <v>4987</v>
      </c>
      <c r="F1291" s="27" t="s">
        <v>4999</v>
      </c>
      <c r="G1291" s="27" t="s">
        <v>4999</v>
      </c>
      <c r="H1291" s="27" t="s">
        <v>4999</v>
      </c>
      <c r="I1291" s="12" t="s">
        <v>23</v>
      </c>
      <c r="J1291" s="12" t="s">
        <v>12074</v>
      </c>
      <c r="K1291" s="39"/>
      <c r="L1291" s="39"/>
      <c r="M1291" s="39"/>
      <c r="N1291" s="154"/>
      <c r="O1291" s="154"/>
      <c r="P1291" s="39"/>
      <c r="Q1291" s="39"/>
    </row>
    <row r="1292" spans="1:17">
      <c r="A1292" s="83" t="s">
        <v>5000</v>
      </c>
      <c r="B1292" s="83" t="s">
        <v>5000</v>
      </c>
      <c r="C1292" s="84" t="s">
        <v>289</v>
      </c>
      <c r="D1292" s="84" t="s">
        <v>290</v>
      </c>
      <c r="E1292" s="84" t="s">
        <v>4987</v>
      </c>
      <c r="F1292" s="85" t="s">
        <v>5001</v>
      </c>
      <c r="G1292" s="85" t="s">
        <v>5001</v>
      </c>
      <c r="H1292" s="85" t="s">
        <v>5001</v>
      </c>
      <c r="I1292" s="83" t="s">
        <v>3072</v>
      </c>
      <c r="J1292" s="83" t="s">
        <v>12074</v>
      </c>
      <c r="K1292" s="87"/>
      <c r="L1292" s="87"/>
      <c r="M1292" s="87"/>
      <c r="N1292" s="92"/>
      <c r="O1292" s="92"/>
      <c r="P1292" s="87"/>
      <c r="Q1292" s="87"/>
    </row>
    <row r="1293" spans="1:17">
      <c r="A1293" s="197" t="s">
        <v>5002</v>
      </c>
      <c r="B1293" s="12" t="s">
        <v>5002</v>
      </c>
      <c r="C1293" s="4" t="s">
        <v>289</v>
      </c>
      <c r="D1293" s="4" t="s">
        <v>290</v>
      </c>
      <c r="E1293" s="4" t="s">
        <v>4987</v>
      </c>
      <c r="F1293" s="27" t="s">
        <v>5003</v>
      </c>
      <c r="G1293" s="27" t="s">
        <v>5003</v>
      </c>
      <c r="H1293" s="27" t="s">
        <v>5003</v>
      </c>
      <c r="I1293" s="273" t="s">
        <v>23</v>
      </c>
      <c r="J1293" s="12" t="s">
        <v>12074</v>
      </c>
      <c r="K1293" s="39"/>
      <c r="L1293" s="39"/>
      <c r="M1293" s="39"/>
      <c r="N1293" s="154"/>
      <c r="O1293" s="154"/>
      <c r="P1293" s="39"/>
      <c r="Q1293" s="39"/>
    </row>
    <row r="1294" spans="1:17" ht="14.25" customHeight="1">
      <c r="A1294" s="120" t="s">
        <v>5004</v>
      </c>
      <c r="B1294" s="83" t="s">
        <v>5004</v>
      </c>
      <c r="C1294" s="84" t="s">
        <v>289</v>
      </c>
      <c r="D1294" s="84" t="s">
        <v>290</v>
      </c>
      <c r="E1294" s="84" t="s">
        <v>4987</v>
      </c>
      <c r="F1294" s="85" t="s">
        <v>5005</v>
      </c>
      <c r="G1294" s="85" t="s">
        <v>5005</v>
      </c>
      <c r="H1294" s="85" t="s">
        <v>5005</v>
      </c>
      <c r="I1294" s="83" t="s">
        <v>1874</v>
      </c>
      <c r="J1294" s="83" t="s">
        <v>12074</v>
      </c>
      <c r="K1294" s="87"/>
      <c r="L1294" s="87"/>
      <c r="M1294" s="87"/>
      <c r="N1294" s="92"/>
      <c r="O1294" s="92"/>
      <c r="P1294" s="87"/>
      <c r="Q1294" s="87"/>
    </row>
    <row r="1295" spans="1:17">
      <c r="A1295" s="12" t="s">
        <v>5006</v>
      </c>
      <c r="B1295" s="12" t="s">
        <v>5006</v>
      </c>
      <c r="C1295" s="4" t="s">
        <v>289</v>
      </c>
      <c r="D1295" s="4" t="s">
        <v>290</v>
      </c>
      <c r="E1295" s="4" t="s">
        <v>4987</v>
      </c>
      <c r="F1295" s="27" t="s">
        <v>5007</v>
      </c>
      <c r="G1295" s="27" t="s">
        <v>5007</v>
      </c>
      <c r="H1295" s="27" t="s">
        <v>5007</v>
      </c>
      <c r="I1295" s="12" t="s">
        <v>23</v>
      </c>
      <c r="J1295" s="12" t="s">
        <v>12074</v>
      </c>
      <c r="K1295" s="39"/>
      <c r="L1295" s="39"/>
      <c r="M1295" s="39"/>
      <c r="N1295" s="154"/>
      <c r="O1295" s="154"/>
      <c r="P1295" s="39"/>
      <c r="Q1295" s="39"/>
    </row>
    <row r="1296" spans="1:17">
      <c r="A1296" s="12" t="s">
        <v>5008</v>
      </c>
      <c r="B1296" s="12" t="s">
        <v>5008</v>
      </c>
      <c r="C1296" s="4" t="s">
        <v>289</v>
      </c>
      <c r="D1296" s="4" t="s">
        <v>290</v>
      </c>
      <c r="E1296" s="4" t="s">
        <v>11982</v>
      </c>
      <c r="F1296" s="27" t="s">
        <v>5009</v>
      </c>
      <c r="G1296" s="27" t="s">
        <v>5009</v>
      </c>
      <c r="H1296" s="27" t="s">
        <v>5009</v>
      </c>
      <c r="I1296" s="12" t="s">
        <v>23</v>
      </c>
      <c r="J1296" s="12" t="s">
        <v>12080</v>
      </c>
      <c r="K1296" s="39"/>
      <c r="L1296" s="39"/>
      <c r="M1296" s="39"/>
      <c r="N1296" s="154"/>
      <c r="O1296" s="154"/>
      <c r="P1296" s="39"/>
      <c r="Q1296" s="39"/>
    </row>
    <row r="1297" spans="1:17" s="89" customFormat="1">
      <c r="A1297" s="83" t="s">
        <v>5010</v>
      </c>
      <c r="B1297" s="83" t="s">
        <v>5010</v>
      </c>
      <c r="C1297" s="84" t="s">
        <v>289</v>
      </c>
      <c r="D1297" s="84" t="s">
        <v>290</v>
      </c>
      <c r="E1297" s="84" t="s">
        <v>291</v>
      </c>
      <c r="F1297" s="85" t="s">
        <v>5011</v>
      </c>
      <c r="G1297" s="85" t="s">
        <v>5011</v>
      </c>
      <c r="H1297" s="85" t="s">
        <v>5011</v>
      </c>
      <c r="I1297" s="83" t="s">
        <v>1942</v>
      </c>
      <c r="J1297" s="83" t="s">
        <v>12074</v>
      </c>
      <c r="K1297" s="87"/>
      <c r="L1297" s="87"/>
      <c r="M1297" s="87"/>
      <c r="N1297" s="92"/>
      <c r="O1297" s="92"/>
      <c r="P1297" s="87"/>
      <c r="Q1297" s="87"/>
    </row>
    <row r="1298" spans="1:17">
      <c r="A1298" s="83" t="s">
        <v>5012</v>
      </c>
      <c r="B1298" s="83" t="s">
        <v>5012</v>
      </c>
      <c r="C1298" s="84" t="s">
        <v>35</v>
      </c>
      <c r="D1298" s="84" t="s">
        <v>136</v>
      </c>
      <c r="E1298" s="84" t="s">
        <v>136</v>
      </c>
      <c r="F1298" s="85" t="s">
        <v>5013</v>
      </c>
      <c r="G1298" s="85" t="s">
        <v>5014</v>
      </c>
      <c r="H1298" s="85" t="s">
        <v>5015</v>
      </c>
      <c r="I1298" s="83" t="s">
        <v>1737</v>
      </c>
      <c r="J1298" s="83" t="s">
        <v>3495</v>
      </c>
      <c r="K1298" s="87"/>
      <c r="L1298" s="87"/>
      <c r="M1298" s="87"/>
      <c r="N1298" s="92"/>
      <c r="O1298" s="92"/>
      <c r="P1298" s="87"/>
      <c r="Q1298" s="87"/>
    </row>
    <row r="1299" spans="1:17">
      <c r="A1299" s="120" t="s">
        <v>5016</v>
      </c>
      <c r="B1299" s="83" t="s">
        <v>5016</v>
      </c>
      <c r="C1299" s="84" t="s">
        <v>289</v>
      </c>
      <c r="D1299" s="84" t="s">
        <v>290</v>
      </c>
      <c r="E1299" s="84" t="s">
        <v>291</v>
      </c>
      <c r="F1299" s="85" t="s">
        <v>5017</v>
      </c>
      <c r="G1299" s="85" t="s">
        <v>5017</v>
      </c>
      <c r="H1299" s="85" t="s">
        <v>5017</v>
      </c>
      <c r="I1299" s="83" t="s">
        <v>1938</v>
      </c>
      <c r="J1299" s="83" t="s">
        <v>12080</v>
      </c>
      <c r="K1299" s="87"/>
      <c r="L1299" s="87"/>
      <c r="M1299" s="87"/>
      <c r="N1299" s="92"/>
      <c r="O1299" s="92"/>
      <c r="P1299" s="87"/>
      <c r="Q1299" s="87"/>
    </row>
    <row r="1300" spans="1:17">
      <c r="A1300" s="12" t="s">
        <v>5018</v>
      </c>
      <c r="B1300" s="12" t="s">
        <v>5018</v>
      </c>
      <c r="C1300" s="4" t="s">
        <v>289</v>
      </c>
      <c r="D1300" s="4" t="s">
        <v>290</v>
      </c>
      <c r="E1300" s="4" t="s">
        <v>291</v>
      </c>
      <c r="F1300" s="27" t="s">
        <v>5019</v>
      </c>
      <c r="G1300" s="27" t="s">
        <v>5019</v>
      </c>
      <c r="H1300" s="27" t="s">
        <v>5019</v>
      </c>
      <c r="I1300" s="331" t="s">
        <v>23</v>
      </c>
      <c r="J1300" s="12" t="s">
        <v>7114</v>
      </c>
      <c r="K1300" s="39"/>
      <c r="L1300" s="39"/>
      <c r="M1300" s="39"/>
      <c r="N1300" s="154"/>
      <c r="O1300" s="154"/>
      <c r="P1300" s="39"/>
      <c r="Q1300" s="39"/>
    </row>
    <row r="1301" spans="1:17">
      <c r="A1301" s="11" t="s">
        <v>5020</v>
      </c>
      <c r="B1301" s="11" t="s">
        <v>5020</v>
      </c>
      <c r="C1301" s="3" t="s">
        <v>5021</v>
      </c>
      <c r="D1301" s="3" t="s">
        <v>5022</v>
      </c>
      <c r="E1301" s="3" t="s">
        <v>5023</v>
      </c>
      <c r="F1301" s="25" t="s">
        <v>5024</v>
      </c>
      <c r="G1301" s="25" t="s">
        <v>5024</v>
      </c>
      <c r="H1301" s="25" t="s">
        <v>5024</v>
      </c>
      <c r="I1301" s="11" t="s">
        <v>23</v>
      </c>
      <c r="J1301" s="11" t="s">
        <v>12074</v>
      </c>
    </row>
    <row r="1302" spans="1:17">
      <c r="A1302" s="120" t="s">
        <v>5025</v>
      </c>
      <c r="B1302" s="84" t="s">
        <v>5025</v>
      </c>
      <c r="C1302" s="84" t="s">
        <v>5021</v>
      </c>
      <c r="D1302" s="84" t="s">
        <v>5022</v>
      </c>
      <c r="E1302" s="84" t="s">
        <v>5023</v>
      </c>
      <c r="F1302" s="85" t="s">
        <v>5026</v>
      </c>
      <c r="G1302" s="85" t="s">
        <v>5026</v>
      </c>
      <c r="H1302" s="85" t="s">
        <v>5026</v>
      </c>
      <c r="I1302" s="83" t="s">
        <v>3530</v>
      </c>
      <c r="J1302" s="83" t="s">
        <v>12074</v>
      </c>
      <c r="K1302" s="87"/>
      <c r="L1302" s="87"/>
      <c r="M1302" s="87"/>
      <c r="N1302" s="92"/>
      <c r="O1302" s="92"/>
      <c r="P1302" s="87"/>
      <c r="Q1302" s="87"/>
    </row>
    <row r="1303" spans="1:17">
      <c r="A1303" s="120" t="s">
        <v>5027</v>
      </c>
      <c r="B1303" s="83" t="s">
        <v>5027</v>
      </c>
      <c r="C1303" s="84" t="s">
        <v>480</v>
      </c>
      <c r="D1303" s="84" t="s">
        <v>12156</v>
      </c>
      <c r="E1303" s="84" t="s">
        <v>5028</v>
      </c>
      <c r="F1303" s="85" t="s">
        <v>5029</v>
      </c>
      <c r="G1303" s="85" t="s">
        <v>5029</v>
      </c>
      <c r="H1303" s="85" t="s">
        <v>5029</v>
      </c>
      <c r="I1303" s="83" t="s">
        <v>1042</v>
      </c>
      <c r="J1303" s="83" t="s">
        <v>12074</v>
      </c>
      <c r="K1303" s="87"/>
      <c r="L1303" s="87"/>
      <c r="M1303" s="87"/>
      <c r="N1303" s="92"/>
      <c r="O1303" s="92"/>
      <c r="P1303" s="87"/>
      <c r="Q1303" s="87"/>
    </row>
    <row r="1304" spans="1:17">
      <c r="A1304" s="120" t="s">
        <v>330</v>
      </c>
      <c r="B1304" s="84" t="s">
        <v>330</v>
      </c>
      <c r="C1304" s="84" t="s">
        <v>331</v>
      </c>
      <c r="D1304" s="84" t="s">
        <v>12156</v>
      </c>
      <c r="E1304" s="84" t="s">
        <v>333</v>
      </c>
      <c r="F1304" s="85" t="s">
        <v>334</v>
      </c>
      <c r="G1304" s="85" t="s">
        <v>335</v>
      </c>
      <c r="H1304" s="85" t="s">
        <v>335</v>
      </c>
      <c r="I1304" s="83" t="s">
        <v>124</v>
      </c>
      <c r="J1304" s="83" t="s">
        <v>12073</v>
      </c>
      <c r="K1304" s="87"/>
      <c r="L1304" s="87"/>
      <c r="M1304" s="87"/>
      <c r="N1304" s="92"/>
      <c r="O1304" s="92"/>
      <c r="P1304" s="87"/>
      <c r="Q1304" s="87"/>
    </row>
    <row r="1305" spans="1:17">
      <c r="A1305" s="11" t="s">
        <v>5030</v>
      </c>
      <c r="B1305" s="3" t="s">
        <v>5030</v>
      </c>
      <c r="C1305" s="3" t="s">
        <v>5021</v>
      </c>
      <c r="D1305" s="3" t="s">
        <v>5031</v>
      </c>
      <c r="E1305" s="3" t="s">
        <v>5032</v>
      </c>
      <c r="F1305" s="25" t="s">
        <v>5033</v>
      </c>
      <c r="G1305" s="25" t="s">
        <v>5034</v>
      </c>
      <c r="H1305" s="25" t="s">
        <v>5034</v>
      </c>
      <c r="I1305" s="11" t="s">
        <v>23</v>
      </c>
      <c r="J1305" s="11" t="s">
        <v>12074</v>
      </c>
    </row>
    <row r="1306" spans="1:17">
      <c r="A1306" s="197" t="s">
        <v>5035</v>
      </c>
      <c r="B1306" s="12" t="s">
        <v>5035</v>
      </c>
      <c r="C1306" s="4" t="s">
        <v>289</v>
      </c>
      <c r="D1306" s="4" t="s">
        <v>290</v>
      </c>
      <c r="E1306" s="4" t="s">
        <v>291</v>
      </c>
      <c r="F1306" s="27" t="s">
        <v>5036</v>
      </c>
      <c r="G1306" s="27" t="s">
        <v>5036</v>
      </c>
      <c r="H1306" s="27" t="s">
        <v>5036</v>
      </c>
      <c r="I1306" s="12" t="s">
        <v>23</v>
      </c>
      <c r="J1306" s="12" t="s">
        <v>12074</v>
      </c>
      <c r="K1306" s="39"/>
      <c r="L1306" s="39"/>
      <c r="M1306" s="39"/>
      <c r="N1306" s="154"/>
      <c r="O1306" s="154"/>
      <c r="P1306" s="39"/>
      <c r="Q1306" s="39"/>
    </row>
    <row r="1307" spans="1:17">
      <c r="A1307" s="197" t="s">
        <v>5037</v>
      </c>
      <c r="B1307" s="12" t="s">
        <v>5037</v>
      </c>
      <c r="C1307" s="4" t="s">
        <v>289</v>
      </c>
      <c r="D1307" s="4" t="s">
        <v>290</v>
      </c>
      <c r="E1307" s="4" t="s">
        <v>291</v>
      </c>
      <c r="F1307" s="27" t="s">
        <v>5038</v>
      </c>
      <c r="G1307" s="27" t="s">
        <v>5038</v>
      </c>
      <c r="H1307" s="27" t="s">
        <v>5038</v>
      </c>
      <c r="I1307" s="12" t="s">
        <v>23</v>
      </c>
      <c r="J1307" s="12" t="s">
        <v>12080</v>
      </c>
      <c r="K1307" s="39"/>
      <c r="L1307" s="39"/>
      <c r="M1307" s="39"/>
      <c r="N1307" s="154"/>
      <c r="O1307" s="154"/>
      <c r="P1307" s="39"/>
      <c r="Q1307" s="39"/>
    </row>
    <row r="1308" spans="1:17">
      <c r="A1308" s="83" t="s">
        <v>5039</v>
      </c>
      <c r="B1308" s="83" t="s">
        <v>5039</v>
      </c>
      <c r="C1308" s="84" t="s">
        <v>289</v>
      </c>
      <c r="D1308" s="84" t="s">
        <v>290</v>
      </c>
      <c r="E1308" s="84" t="s">
        <v>291</v>
      </c>
      <c r="F1308" s="85" t="s">
        <v>5040</v>
      </c>
      <c r="G1308" s="85" t="s">
        <v>5040</v>
      </c>
      <c r="H1308" s="85" t="s">
        <v>5040</v>
      </c>
      <c r="I1308" s="83" t="s">
        <v>1834</v>
      </c>
      <c r="J1308" s="83" t="s">
        <v>12074</v>
      </c>
      <c r="K1308" s="87"/>
      <c r="L1308" s="87"/>
      <c r="M1308" s="87"/>
      <c r="N1308" s="92"/>
      <c r="O1308" s="92"/>
      <c r="P1308" s="87"/>
      <c r="Q1308" s="87"/>
    </row>
    <row r="1309" spans="1:17">
      <c r="A1309" s="120" t="s">
        <v>5041</v>
      </c>
      <c r="B1309" s="83" t="s">
        <v>5041</v>
      </c>
      <c r="C1309" s="84" t="s">
        <v>289</v>
      </c>
      <c r="D1309" s="84" t="s">
        <v>290</v>
      </c>
      <c r="E1309" s="84" t="s">
        <v>291</v>
      </c>
      <c r="F1309" s="85" t="s">
        <v>5042</v>
      </c>
      <c r="G1309" s="85" t="s">
        <v>5042</v>
      </c>
      <c r="H1309" s="85" t="s">
        <v>5042</v>
      </c>
      <c r="I1309" s="83" t="s">
        <v>5043</v>
      </c>
      <c r="J1309" s="83" t="s">
        <v>1372</v>
      </c>
      <c r="K1309" s="87"/>
      <c r="L1309" s="87"/>
      <c r="M1309" s="87"/>
      <c r="N1309" s="92"/>
      <c r="O1309" s="92"/>
      <c r="P1309" s="87"/>
      <c r="Q1309" s="87"/>
    </row>
    <row r="1310" spans="1:17">
      <c r="A1310" s="12" t="s">
        <v>5044</v>
      </c>
      <c r="B1310" s="12" t="s">
        <v>5044</v>
      </c>
      <c r="C1310" s="4" t="s">
        <v>289</v>
      </c>
      <c r="D1310" s="4" t="s">
        <v>290</v>
      </c>
      <c r="E1310" s="4" t="s">
        <v>291</v>
      </c>
      <c r="F1310" s="27" t="s">
        <v>5045</v>
      </c>
      <c r="G1310" s="27" t="s">
        <v>5045</v>
      </c>
      <c r="H1310" s="27" t="s">
        <v>5045</v>
      </c>
      <c r="I1310" s="12" t="s">
        <v>23</v>
      </c>
      <c r="J1310" s="12" t="s">
        <v>12074</v>
      </c>
      <c r="K1310" s="39"/>
      <c r="L1310" s="39"/>
      <c r="M1310" s="39"/>
      <c r="N1310" s="154"/>
      <c r="O1310" s="154"/>
      <c r="P1310" s="39"/>
      <c r="Q1310" s="39"/>
    </row>
    <row r="1311" spans="1:17">
      <c r="A1311" s="120" t="s">
        <v>5046</v>
      </c>
      <c r="B1311" s="83" t="s">
        <v>5046</v>
      </c>
      <c r="C1311" s="84" t="s">
        <v>5047</v>
      </c>
      <c r="D1311" s="84" t="s">
        <v>5048</v>
      </c>
      <c r="E1311" s="84" t="s">
        <v>5049</v>
      </c>
      <c r="F1311" s="85" t="s">
        <v>5050</v>
      </c>
      <c r="G1311" s="85" t="s">
        <v>5050</v>
      </c>
      <c r="H1311" s="85" t="s">
        <v>5050</v>
      </c>
      <c r="I1311" s="83" t="s">
        <v>1254</v>
      </c>
      <c r="J1311" s="83" t="s">
        <v>12074</v>
      </c>
      <c r="K1311" s="87"/>
      <c r="L1311" s="87"/>
      <c r="M1311" s="87"/>
      <c r="N1311" s="92"/>
      <c r="O1311" s="92"/>
      <c r="P1311" s="87"/>
      <c r="Q1311" s="87"/>
    </row>
    <row r="1312" spans="1:17">
      <c r="A1312" s="11" t="s">
        <v>5051</v>
      </c>
      <c r="B1312" s="11" t="s">
        <v>5051</v>
      </c>
      <c r="C1312" s="3" t="s">
        <v>5047</v>
      </c>
      <c r="D1312" s="3" t="s">
        <v>5048</v>
      </c>
      <c r="E1312" s="3" t="s">
        <v>5049</v>
      </c>
      <c r="F1312" s="25" t="s">
        <v>5052</v>
      </c>
      <c r="G1312" s="25" t="s">
        <v>5052</v>
      </c>
      <c r="H1312" s="25" t="s">
        <v>5052</v>
      </c>
      <c r="I1312" s="11" t="s">
        <v>23</v>
      </c>
      <c r="J1312" s="11" t="s">
        <v>12074</v>
      </c>
    </row>
    <row r="1313" spans="1:17">
      <c r="A1313" s="11" t="s">
        <v>5053</v>
      </c>
      <c r="B1313" s="34" t="s">
        <v>5053</v>
      </c>
      <c r="C1313" s="16" t="s">
        <v>5047</v>
      </c>
      <c r="D1313" s="16" t="s">
        <v>5048</v>
      </c>
      <c r="E1313" s="16" t="s">
        <v>5049</v>
      </c>
      <c r="F1313" s="30" t="s">
        <v>5054</v>
      </c>
      <c r="G1313" s="30" t="s">
        <v>5054</v>
      </c>
      <c r="H1313" s="30" t="s">
        <v>5054</v>
      </c>
      <c r="I1313" s="34" t="s">
        <v>23</v>
      </c>
      <c r="J1313" s="34" t="s">
        <v>12074</v>
      </c>
    </row>
    <row r="1314" spans="1:17">
      <c r="A1314" s="12" t="s">
        <v>5055</v>
      </c>
      <c r="B1314" s="39" t="s">
        <v>5055</v>
      </c>
      <c r="C1314" s="39" t="s">
        <v>289</v>
      </c>
      <c r="D1314" s="39" t="s">
        <v>290</v>
      </c>
      <c r="E1314" s="39" t="s">
        <v>291</v>
      </c>
      <c r="F1314" s="177" t="s">
        <v>5056</v>
      </c>
      <c r="G1314" s="177" t="s">
        <v>5056</v>
      </c>
      <c r="H1314" s="177" t="s">
        <v>5056</v>
      </c>
      <c r="I1314" s="12" t="s">
        <v>23</v>
      </c>
      <c r="J1314" s="12" t="s">
        <v>12074</v>
      </c>
      <c r="K1314" s="183"/>
      <c r="L1314" s="39"/>
      <c r="M1314" s="39"/>
      <c r="N1314" s="154"/>
      <c r="O1314" s="154"/>
      <c r="P1314" s="39"/>
      <c r="Q1314" s="39"/>
    </row>
    <row r="1315" spans="1:17">
      <c r="A1315" s="34" t="s">
        <v>5057</v>
      </c>
      <c r="B1315" s="21" t="s">
        <v>5057</v>
      </c>
      <c r="C1315" s="21" t="s">
        <v>5058</v>
      </c>
      <c r="D1315" s="21" t="s">
        <v>5058</v>
      </c>
      <c r="E1315" s="32" t="s">
        <v>5059</v>
      </c>
      <c r="F1315" s="32" t="s">
        <v>5059</v>
      </c>
      <c r="G1315" s="32" t="s">
        <v>5059</v>
      </c>
      <c r="H1315" s="32" t="s">
        <v>5059</v>
      </c>
      <c r="I1315" s="21" t="s">
        <v>23</v>
      </c>
      <c r="J1315" s="21" t="s">
        <v>12074</v>
      </c>
      <c r="K1315" s="50"/>
    </row>
    <row r="1316" spans="1:17">
      <c r="A1316" s="121" t="s">
        <v>5060</v>
      </c>
      <c r="B1316" s="103" t="s">
        <v>5060</v>
      </c>
      <c r="C1316" s="87" t="s">
        <v>5061</v>
      </c>
      <c r="D1316" s="87" t="s">
        <v>5062</v>
      </c>
      <c r="E1316" s="87" t="s">
        <v>5063</v>
      </c>
      <c r="F1316" s="95" t="s">
        <v>5064</v>
      </c>
      <c r="G1316" s="95" t="s">
        <v>5064</v>
      </c>
      <c r="H1316" s="95" t="s">
        <v>5064</v>
      </c>
      <c r="I1316" s="87" t="s">
        <v>12074</v>
      </c>
      <c r="J1316" s="87" t="s">
        <v>12157</v>
      </c>
      <c r="K1316" s="103"/>
      <c r="L1316" s="87"/>
      <c r="M1316" s="87"/>
      <c r="N1316" s="92"/>
      <c r="O1316" s="92"/>
      <c r="P1316" s="87"/>
      <c r="Q1316" s="87"/>
    </row>
    <row r="1317" spans="1:17">
      <c r="A1317" s="265" t="s">
        <v>5065</v>
      </c>
      <c r="B1317" s="183" t="s">
        <v>5065</v>
      </c>
      <c r="C1317" s="39" t="s">
        <v>5066</v>
      </c>
      <c r="D1317" s="39" t="s">
        <v>12158</v>
      </c>
      <c r="E1317" s="39" t="s">
        <v>5067</v>
      </c>
      <c r="F1317" s="177" t="s">
        <v>5068</v>
      </c>
      <c r="G1317" s="177" t="s">
        <v>5068</v>
      </c>
      <c r="H1317" s="177" t="s">
        <v>5068</v>
      </c>
      <c r="I1317" s="12" t="s">
        <v>23</v>
      </c>
      <c r="J1317" s="39" t="s">
        <v>12074</v>
      </c>
      <c r="K1317" s="183"/>
      <c r="L1317" s="39"/>
      <c r="M1317" s="39"/>
      <c r="N1317" s="154"/>
      <c r="O1317" s="154"/>
      <c r="P1317" s="39"/>
      <c r="Q1317" s="39"/>
    </row>
    <row r="1318" spans="1:17" s="376" customFormat="1">
      <c r="A1318" s="382" t="s">
        <v>5069</v>
      </c>
      <c r="B1318" s="379" t="s">
        <v>5069</v>
      </c>
      <c r="C1318" s="371" t="s">
        <v>480</v>
      </c>
      <c r="D1318" s="371" t="s">
        <v>12158</v>
      </c>
      <c r="E1318" s="371" t="s">
        <v>5028</v>
      </c>
      <c r="F1318" s="378" t="s">
        <v>5070</v>
      </c>
      <c r="G1318" s="378" t="s">
        <v>5070</v>
      </c>
      <c r="H1318" s="378" t="s">
        <v>5070</v>
      </c>
      <c r="I1318" s="371" t="s">
        <v>54</v>
      </c>
      <c r="J1318" s="371" t="s">
        <v>12074</v>
      </c>
      <c r="K1318" s="379"/>
      <c r="L1318" s="371"/>
      <c r="M1318" s="371"/>
      <c r="N1318" s="372"/>
      <c r="O1318" s="372"/>
      <c r="P1318" s="371"/>
      <c r="Q1318" s="371"/>
    </row>
    <row r="1319" spans="1:17">
      <c r="A1319" s="159" t="s">
        <v>5071</v>
      </c>
      <c r="B1319" s="213" t="s">
        <v>5071</v>
      </c>
      <c r="C1319" s="159" t="s">
        <v>5072</v>
      </c>
      <c r="D1319" s="159" t="s">
        <v>5073</v>
      </c>
      <c r="E1319" s="159" t="s">
        <v>5074</v>
      </c>
      <c r="F1319" s="212" t="s">
        <v>5075</v>
      </c>
      <c r="G1319" s="212" t="s">
        <v>5075</v>
      </c>
      <c r="H1319" s="212" t="s">
        <v>5075</v>
      </c>
      <c r="I1319" s="159" t="s">
        <v>7114</v>
      </c>
      <c r="J1319" s="159" t="s">
        <v>12091</v>
      </c>
      <c r="K1319" s="213"/>
      <c r="L1319" s="159"/>
      <c r="M1319" s="159"/>
      <c r="N1319" s="173"/>
      <c r="O1319" s="173"/>
      <c r="P1319" s="159"/>
      <c r="Q1319" s="159"/>
    </row>
    <row r="1320" spans="1:17">
      <c r="A1320" s="265" t="s">
        <v>5076</v>
      </c>
      <c r="B1320" s="183" t="s">
        <v>5076</v>
      </c>
      <c r="C1320" s="39" t="s">
        <v>289</v>
      </c>
      <c r="D1320" s="39" t="s">
        <v>290</v>
      </c>
      <c r="E1320" s="39" t="s">
        <v>291</v>
      </c>
      <c r="F1320" s="177" t="s">
        <v>5077</v>
      </c>
      <c r="G1320" s="177" t="s">
        <v>5077</v>
      </c>
      <c r="H1320" s="177" t="s">
        <v>5077</v>
      </c>
      <c r="I1320" s="39" t="s">
        <v>23</v>
      </c>
      <c r="J1320" s="39" t="s">
        <v>12074</v>
      </c>
      <c r="K1320" s="183"/>
      <c r="L1320" s="39"/>
      <c r="M1320" s="39"/>
      <c r="N1320" s="154"/>
      <c r="O1320" s="154"/>
      <c r="P1320" s="39"/>
      <c r="Q1320" s="39"/>
    </row>
    <row r="1321" spans="1:17">
      <c r="A1321" s="338" t="s">
        <v>5078</v>
      </c>
      <c r="B1321" s="213" t="s">
        <v>5078</v>
      </c>
      <c r="C1321" s="159" t="s">
        <v>5061</v>
      </c>
      <c r="D1321" s="159" t="s">
        <v>5062</v>
      </c>
      <c r="E1321" s="159" t="s">
        <v>5063</v>
      </c>
      <c r="F1321" s="212" t="s">
        <v>5079</v>
      </c>
      <c r="G1321" s="212" t="s">
        <v>5079</v>
      </c>
      <c r="H1321" s="212" t="s">
        <v>5079</v>
      </c>
      <c r="I1321" s="159" t="s">
        <v>12074</v>
      </c>
      <c r="J1321" s="159" t="s">
        <v>12159</v>
      </c>
      <c r="K1321" s="213"/>
      <c r="L1321" s="159"/>
      <c r="M1321" s="159"/>
      <c r="N1321" s="173"/>
      <c r="O1321" s="173"/>
      <c r="P1321" s="159"/>
      <c r="Q1321" s="159"/>
    </row>
    <row r="1322" spans="1:17">
      <c r="A1322" s="338" t="s">
        <v>5080</v>
      </c>
      <c r="B1322" s="213" t="s">
        <v>5080</v>
      </c>
      <c r="C1322" s="159" t="s">
        <v>5061</v>
      </c>
      <c r="D1322" s="159" t="s">
        <v>5062</v>
      </c>
      <c r="E1322" s="159" t="s">
        <v>5063</v>
      </c>
      <c r="F1322" s="212" t="s">
        <v>5081</v>
      </c>
      <c r="G1322" s="212" t="s">
        <v>5081</v>
      </c>
      <c r="H1322" s="212" t="s">
        <v>5081</v>
      </c>
      <c r="I1322" s="159" t="s">
        <v>12074</v>
      </c>
      <c r="J1322" s="159" t="s">
        <v>12160</v>
      </c>
      <c r="K1322" s="213"/>
      <c r="L1322" s="159"/>
      <c r="M1322" s="159"/>
      <c r="N1322" s="173"/>
      <c r="O1322" s="173"/>
      <c r="P1322" s="159"/>
      <c r="Q1322" s="159"/>
    </row>
    <row r="1323" spans="1:17">
      <c r="A1323" s="338" t="s">
        <v>5082</v>
      </c>
      <c r="B1323" s="213" t="s">
        <v>5082</v>
      </c>
      <c r="C1323" s="159" t="s">
        <v>5061</v>
      </c>
      <c r="D1323" s="159" t="s">
        <v>5062</v>
      </c>
      <c r="E1323" s="159" t="s">
        <v>5083</v>
      </c>
      <c r="F1323" s="212" t="s">
        <v>5084</v>
      </c>
      <c r="G1323" s="212" t="s">
        <v>5084</v>
      </c>
      <c r="H1323" s="212" t="s">
        <v>5084</v>
      </c>
      <c r="I1323" s="159" t="s">
        <v>7114</v>
      </c>
      <c r="J1323" s="159" t="s">
        <v>7114</v>
      </c>
      <c r="K1323" s="213"/>
      <c r="L1323" s="159"/>
      <c r="M1323" s="159"/>
      <c r="N1323" s="173"/>
      <c r="O1323" s="173"/>
      <c r="P1323" s="159"/>
      <c r="Q1323" s="159"/>
    </row>
    <row r="1324" spans="1:17">
      <c r="A1324" s="121" t="s">
        <v>5085</v>
      </c>
      <c r="B1324" s="103" t="s">
        <v>5085</v>
      </c>
      <c r="C1324" s="87" t="s">
        <v>289</v>
      </c>
      <c r="D1324" s="87" t="s">
        <v>290</v>
      </c>
      <c r="E1324" s="87" t="s">
        <v>291</v>
      </c>
      <c r="F1324" s="95" t="s">
        <v>5086</v>
      </c>
      <c r="G1324" s="95" t="s">
        <v>5086</v>
      </c>
      <c r="H1324" s="95" t="s">
        <v>5086</v>
      </c>
      <c r="I1324" s="87" t="s">
        <v>1796</v>
      </c>
      <c r="J1324" s="87" t="s">
        <v>12074</v>
      </c>
      <c r="K1324" s="103"/>
      <c r="L1324" s="87"/>
      <c r="M1324" s="87"/>
      <c r="N1324" s="92"/>
      <c r="O1324" s="92"/>
      <c r="P1324" s="87"/>
      <c r="Q1324" s="87"/>
    </row>
    <row r="1325" spans="1:17">
      <c r="A1325" s="121" t="s">
        <v>5087</v>
      </c>
      <c r="B1325" s="103" t="s">
        <v>5087</v>
      </c>
      <c r="C1325" s="87" t="s">
        <v>480</v>
      </c>
      <c r="D1325" s="87" t="s">
        <v>12161</v>
      </c>
      <c r="E1325" s="87" t="s">
        <v>12161</v>
      </c>
      <c r="F1325" s="95" t="s">
        <v>5089</v>
      </c>
      <c r="G1325" s="95" t="s">
        <v>5089</v>
      </c>
      <c r="H1325" s="95" t="s">
        <v>5089</v>
      </c>
      <c r="I1325" s="83" t="s">
        <v>2832</v>
      </c>
      <c r="J1325" s="87" t="s">
        <v>12162</v>
      </c>
      <c r="K1325" s="103"/>
      <c r="L1325" s="87"/>
      <c r="M1325" s="87"/>
      <c r="N1325" s="92"/>
      <c r="O1325" s="92"/>
      <c r="P1325" s="87"/>
      <c r="Q1325" s="87"/>
    </row>
    <row r="1326" spans="1:17">
      <c r="A1326" s="121" t="s">
        <v>5090</v>
      </c>
      <c r="B1326" s="103" t="s">
        <v>5090</v>
      </c>
      <c r="C1326" s="87" t="s">
        <v>480</v>
      </c>
      <c r="D1326" s="87" t="s">
        <v>12161</v>
      </c>
      <c r="E1326" s="87" t="s">
        <v>12161</v>
      </c>
      <c r="F1326" s="95" t="s">
        <v>5091</v>
      </c>
      <c r="G1326" s="95" t="s">
        <v>5091</v>
      </c>
      <c r="H1326" s="95" t="s">
        <v>5091</v>
      </c>
      <c r="I1326" s="87" t="s">
        <v>1834</v>
      </c>
      <c r="J1326" s="87" t="s">
        <v>12163</v>
      </c>
      <c r="K1326" s="103"/>
      <c r="L1326" s="87"/>
      <c r="M1326" s="87"/>
      <c r="N1326" s="92"/>
      <c r="O1326" s="92"/>
      <c r="P1326" s="87"/>
      <c r="Q1326" s="87"/>
    </row>
    <row r="1327" spans="1:17">
      <c r="A1327" s="265" t="s">
        <v>5092</v>
      </c>
      <c r="B1327" s="183" t="s">
        <v>5092</v>
      </c>
      <c r="C1327" s="39" t="s">
        <v>289</v>
      </c>
      <c r="D1327" s="39" t="s">
        <v>290</v>
      </c>
      <c r="E1327" s="39" t="s">
        <v>291</v>
      </c>
      <c r="F1327" s="177" t="s">
        <v>5093</v>
      </c>
      <c r="G1327" s="177" t="s">
        <v>5093</v>
      </c>
      <c r="H1327" s="177" t="s">
        <v>5093</v>
      </c>
      <c r="I1327" s="39" t="s">
        <v>23</v>
      </c>
      <c r="J1327" s="39" t="s">
        <v>1372</v>
      </c>
      <c r="K1327" s="183"/>
      <c r="L1327" s="39"/>
      <c r="M1327" s="39"/>
      <c r="N1327" s="154"/>
      <c r="O1327" s="154"/>
      <c r="P1327" s="39"/>
      <c r="Q1327" s="39"/>
    </row>
    <row r="1328" spans="1:17">
      <c r="A1328" s="121" t="s">
        <v>5094</v>
      </c>
      <c r="B1328" s="103" t="s">
        <v>5094</v>
      </c>
      <c r="C1328" s="87" t="s">
        <v>289</v>
      </c>
      <c r="D1328" s="87" t="s">
        <v>290</v>
      </c>
      <c r="E1328" s="87" t="s">
        <v>323</v>
      </c>
      <c r="F1328" s="95" t="s">
        <v>5095</v>
      </c>
      <c r="G1328" s="95" t="s">
        <v>5095</v>
      </c>
      <c r="H1328" s="95" t="s">
        <v>5095</v>
      </c>
      <c r="I1328" s="87" t="s">
        <v>12096</v>
      </c>
      <c r="J1328" s="87" t="s">
        <v>12074</v>
      </c>
      <c r="K1328" s="103"/>
      <c r="L1328" s="87"/>
      <c r="M1328" s="87"/>
      <c r="N1328" s="92"/>
      <c r="O1328" s="92"/>
      <c r="P1328" s="87"/>
      <c r="Q1328" s="87"/>
    </row>
    <row r="1329" spans="1:17" ht="14.25" customHeight="1">
      <c r="A1329" s="121" t="s">
        <v>5096</v>
      </c>
      <c r="B1329" s="103" t="s">
        <v>5097</v>
      </c>
      <c r="C1329" s="87" t="s">
        <v>35</v>
      </c>
      <c r="D1329" s="87" t="s">
        <v>183</v>
      </c>
      <c r="E1329" s="228" t="s">
        <v>183</v>
      </c>
      <c r="F1329" s="95" t="s">
        <v>3104</v>
      </c>
      <c r="G1329" s="95" t="s">
        <v>5098</v>
      </c>
      <c r="H1329" s="95" t="s">
        <v>5099</v>
      </c>
      <c r="I1329" s="87" t="s">
        <v>3709</v>
      </c>
      <c r="J1329" s="87" t="s">
        <v>12074</v>
      </c>
      <c r="K1329" s="103"/>
      <c r="L1329" s="87"/>
      <c r="M1329" s="87"/>
      <c r="N1329" s="92"/>
      <c r="O1329" s="92"/>
      <c r="P1329" s="87"/>
      <c r="Q1329" s="87"/>
    </row>
    <row r="1330" spans="1:17">
      <c r="A1330" s="21" t="s">
        <v>5100</v>
      </c>
      <c r="B1330" s="50" t="s">
        <v>5100</v>
      </c>
      <c r="C1330" s="21" t="s">
        <v>4507</v>
      </c>
      <c r="D1330" s="21" t="s">
        <v>5101</v>
      </c>
      <c r="E1330" s="21" t="s">
        <v>5102</v>
      </c>
      <c r="F1330" s="32" t="s">
        <v>5103</v>
      </c>
      <c r="G1330" s="32" t="s">
        <v>5104</v>
      </c>
      <c r="H1330" s="32" t="s">
        <v>5104</v>
      </c>
      <c r="I1330" s="21" t="s">
        <v>5105</v>
      </c>
      <c r="J1330" s="21" t="s">
        <v>12074</v>
      </c>
      <c r="K1330" s="50"/>
    </row>
    <row r="1331" spans="1:17">
      <c r="A1331" s="21" t="s">
        <v>5106</v>
      </c>
      <c r="B1331" s="50" t="s">
        <v>5106</v>
      </c>
      <c r="C1331" s="21" t="s">
        <v>4507</v>
      </c>
      <c r="D1331" s="21" t="s">
        <v>5107</v>
      </c>
      <c r="E1331" s="21" t="s">
        <v>5108</v>
      </c>
      <c r="F1331" s="32" t="s">
        <v>5109</v>
      </c>
      <c r="G1331" s="32" t="s">
        <v>5110</v>
      </c>
      <c r="H1331" s="32" t="s">
        <v>5110</v>
      </c>
      <c r="I1331" s="21" t="s">
        <v>5105</v>
      </c>
      <c r="J1331" s="21" t="s">
        <v>12074</v>
      </c>
      <c r="K1331" s="50"/>
    </row>
    <row r="1332" spans="1:17">
      <c r="A1332" s="21" t="s">
        <v>5111</v>
      </c>
      <c r="B1332" s="50" t="s">
        <v>5111</v>
      </c>
      <c r="C1332" s="21" t="s">
        <v>4485</v>
      </c>
      <c r="D1332" s="21" t="s">
        <v>5112</v>
      </c>
      <c r="E1332" s="21" t="s">
        <v>5113</v>
      </c>
      <c r="F1332" s="32" t="s">
        <v>5114</v>
      </c>
      <c r="G1332" s="32" t="s">
        <v>5114</v>
      </c>
      <c r="H1332" s="32" t="s">
        <v>5114</v>
      </c>
      <c r="I1332" s="21" t="s">
        <v>5105</v>
      </c>
      <c r="J1332" s="21" t="s">
        <v>12074</v>
      </c>
      <c r="K1332" s="50"/>
    </row>
    <row r="1333" spans="1:17">
      <c r="A1333" s="21" t="s">
        <v>5115</v>
      </c>
      <c r="B1333" s="50" t="s">
        <v>5115</v>
      </c>
      <c r="C1333" s="21" t="s">
        <v>4485</v>
      </c>
      <c r="D1333" s="21" t="s">
        <v>5112</v>
      </c>
      <c r="E1333" s="21" t="s">
        <v>5113</v>
      </c>
      <c r="F1333" s="32" t="s">
        <v>5114</v>
      </c>
      <c r="G1333" s="32" t="s">
        <v>5114</v>
      </c>
      <c r="H1333" s="32" t="s">
        <v>5114</v>
      </c>
      <c r="I1333" s="21" t="s">
        <v>5105</v>
      </c>
      <c r="J1333" s="21" t="s">
        <v>12074</v>
      </c>
      <c r="K1333" s="50"/>
    </row>
    <row r="1334" spans="1:17">
      <c r="A1334" s="21" t="s">
        <v>5116</v>
      </c>
      <c r="B1334" s="50" t="s">
        <v>5116</v>
      </c>
      <c r="C1334" s="21" t="s">
        <v>5117</v>
      </c>
      <c r="D1334" s="21" t="s">
        <v>5118</v>
      </c>
      <c r="E1334" s="21" t="s">
        <v>5118</v>
      </c>
      <c r="F1334" s="32" t="s">
        <v>4490</v>
      </c>
      <c r="G1334" s="32" t="s">
        <v>4490</v>
      </c>
      <c r="H1334" s="32" t="s">
        <v>4490</v>
      </c>
      <c r="I1334" s="21" t="s">
        <v>5105</v>
      </c>
      <c r="J1334" s="21" t="s">
        <v>12074</v>
      </c>
      <c r="K1334" s="50"/>
    </row>
    <row r="1335" spans="1:17">
      <c r="A1335" s="21" t="s">
        <v>5119</v>
      </c>
      <c r="B1335" s="50" t="s">
        <v>5119</v>
      </c>
      <c r="C1335" s="21" t="s">
        <v>5117</v>
      </c>
      <c r="D1335" s="21" t="s">
        <v>5118</v>
      </c>
      <c r="E1335" s="21" t="s">
        <v>5118</v>
      </c>
      <c r="F1335" s="32" t="s">
        <v>5120</v>
      </c>
      <c r="G1335" s="32" t="s">
        <v>5120</v>
      </c>
      <c r="H1335" s="32" t="s">
        <v>5120</v>
      </c>
      <c r="I1335" s="21" t="s">
        <v>5105</v>
      </c>
      <c r="J1335" s="21" t="s">
        <v>12074</v>
      </c>
      <c r="K1335" s="50"/>
    </row>
    <row r="1336" spans="1:17">
      <c r="A1336" s="21" t="s">
        <v>5121</v>
      </c>
      <c r="B1336" s="50" t="s">
        <v>5121</v>
      </c>
      <c r="C1336" s="21" t="s">
        <v>5061</v>
      </c>
      <c r="D1336" s="21" t="s">
        <v>5062</v>
      </c>
      <c r="E1336" s="21" t="s">
        <v>5083</v>
      </c>
      <c r="F1336" s="32" t="s">
        <v>5122</v>
      </c>
      <c r="G1336" s="32"/>
      <c r="H1336" s="32"/>
      <c r="I1336" s="21" t="s">
        <v>7114</v>
      </c>
      <c r="J1336" s="21" t="s">
        <v>12091</v>
      </c>
      <c r="K1336" s="50"/>
    </row>
    <row r="1337" spans="1:17">
      <c r="A1337" s="21" t="s">
        <v>5123</v>
      </c>
      <c r="B1337" s="339" t="s">
        <v>5123</v>
      </c>
      <c r="C1337" s="15" t="s">
        <v>5061</v>
      </c>
      <c r="D1337" s="15" t="s">
        <v>5062</v>
      </c>
      <c r="E1337" s="15" t="s">
        <v>5124</v>
      </c>
      <c r="F1337" s="31" t="s">
        <v>5125</v>
      </c>
      <c r="G1337" s="31"/>
      <c r="H1337" s="31"/>
      <c r="I1337" s="14" t="s">
        <v>7114</v>
      </c>
      <c r="J1337" s="14" t="s">
        <v>12091</v>
      </c>
    </row>
    <row r="1338" spans="1:17">
      <c r="A1338" s="21" t="s">
        <v>5126</v>
      </c>
      <c r="B1338" s="47" t="s">
        <v>5126</v>
      </c>
      <c r="C1338" s="3" t="s">
        <v>5061</v>
      </c>
      <c r="D1338" s="3" t="s">
        <v>5062</v>
      </c>
      <c r="E1338" s="3" t="s">
        <v>5127</v>
      </c>
      <c r="F1338" s="25" t="s">
        <v>5128</v>
      </c>
      <c r="I1338" s="11" t="s">
        <v>7114</v>
      </c>
      <c r="J1338" s="11" t="s">
        <v>12091</v>
      </c>
    </row>
    <row r="1339" spans="1:17">
      <c r="A1339" s="21" t="s">
        <v>5129</v>
      </c>
      <c r="B1339" s="47" t="s">
        <v>5129</v>
      </c>
      <c r="C1339" s="3" t="s">
        <v>5061</v>
      </c>
      <c r="D1339" s="3" t="s">
        <v>5062</v>
      </c>
      <c r="E1339" s="3" t="s">
        <v>5130</v>
      </c>
      <c r="F1339" s="25" t="s">
        <v>5131</v>
      </c>
      <c r="I1339" s="11" t="s">
        <v>7114</v>
      </c>
      <c r="J1339" s="11" t="s">
        <v>12091</v>
      </c>
    </row>
    <row r="1340" spans="1:17">
      <c r="A1340" s="14" t="s">
        <v>5132</v>
      </c>
      <c r="B1340" s="11" t="s">
        <v>5132</v>
      </c>
      <c r="C1340" s="3" t="s">
        <v>5061</v>
      </c>
      <c r="D1340" s="3" t="s">
        <v>5062</v>
      </c>
      <c r="E1340" s="3" t="s">
        <v>5133</v>
      </c>
      <c r="F1340" s="25" t="s">
        <v>5134</v>
      </c>
      <c r="I1340" s="11" t="s">
        <v>7114</v>
      </c>
      <c r="J1340" s="11" t="s">
        <v>12091</v>
      </c>
    </row>
    <row r="1341" spans="1:17">
      <c r="A1341" s="11" t="s">
        <v>5135</v>
      </c>
      <c r="B1341" s="11" t="s">
        <v>5135</v>
      </c>
      <c r="C1341" s="3" t="s">
        <v>5061</v>
      </c>
      <c r="D1341" s="3" t="s">
        <v>5062</v>
      </c>
      <c r="E1341" s="3" t="s">
        <v>5136</v>
      </c>
      <c r="F1341" s="25" t="s">
        <v>5137</v>
      </c>
      <c r="I1341" s="11" t="s">
        <v>7114</v>
      </c>
      <c r="J1341" s="11" t="s">
        <v>12091</v>
      </c>
    </row>
    <row r="1342" spans="1:17">
      <c r="A1342" s="11" t="s">
        <v>5138</v>
      </c>
      <c r="B1342" s="11" t="s">
        <v>5138</v>
      </c>
      <c r="C1342" s="3" t="s">
        <v>5061</v>
      </c>
      <c r="D1342" s="3" t="s">
        <v>5062</v>
      </c>
      <c r="E1342" s="3" t="s">
        <v>5139</v>
      </c>
      <c r="F1342" s="25" t="s">
        <v>5140</v>
      </c>
      <c r="I1342" s="11" t="s">
        <v>7114</v>
      </c>
      <c r="J1342" s="11" t="s">
        <v>12091</v>
      </c>
    </row>
    <row r="1343" spans="1:17">
      <c r="A1343" s="11" t="s">
        <v>5141</v>
      </c>
      <c r="B1343" s="11" t="s">
        <v>5141</v>
      </c>
      <c r="C1343" s="3" t="s">
        <v>5061</v>
      </c>
      <c r="D1343" s="3" t="s">
        <v>5062</v>
      </c>
      <c r="E1343" s="3" t="s">
        <v>5142</v>
      </c>
      <c r="F1343" s="25" t="s">
        <v>5143</v>
      </c>
      <c r="I1343" s="11" t="s">
        <v>7114</v>
      </c>
      <c r="J1343" s="11" t="s">
        <v>12091</v>
      </c>
    </row>
    <row r="1344" spans="1:17">
      <c r="A1344" s="120" t="s">
        <v>5144</v>
      </c>
      <c r="B1344" s="83" t="s">
        <v>5144</v>
      </c>
      <c r="C1344" s="84" t="s">
        <v>289</v>
      </c>
      <c r="D1344" s="84" t="s">
        <v>290</v>
      </c>
      <c r="E1344" s="84" t="s">
        <v>291</v>
      </c>
      <c r="F1344" s="85" t="s">
        <v>5145</v>
      </c>
      <c r="G1344" s="85" t="s">
        <v>5145</v>
      </c>
      <c r="H1344" s="85" t="s">
        <v>5145</v>
      </c>
      <c r="I1344" s="83" t="s">
        <v>2420</v>
      </c>
      <c r="J1344" s="83" t="s">
        <v>12080</v>
      </c>
      <c r="K1344" s="91">
        <v>44956</v>
      </c>
      <c r="L1344" s="87">
        <v>23136</v>
      </c>
      <c r="M1344" s="87" t="s">
        <v>12164</v>
      </c>
      <c r="N1344" s="92">
        <v>1350</v>
      </c>
      <c r="O1344" s="92">
        <v>67500</v>
      </c>
      <c r="P1344" s="87" t="s">
        <v>12106</v>
      </c>
      <c r="Q1344" s="87" t="s">
        <v>12165</v>
      </c>
    </row>
    <row r="1345" spans="1:17">
      <c r="A1345" s="83" t="s">
        <v>5147</v>
      </c>
      <c r="B1345" s="83" t="s">
        <v>5147</v>
      </c>
      <c r="C1345" s="84" t="s">
        <v>289</v>
      </c>
      <c r="D1345" s="84" t="s">
        <v>290</v>
      </c>
      <c r="E1345" s="84" t="s">
        <v>291</v>
      </c>
      <c r="F1345" s="85" t="s">
        <v>5148</v>
      </c>
      <c r="G1345" s="85" t="s">
        <v>5148</v>
      </c>
      <c r="H1345" s="85" t="s">
        <v>5148</v>
      </c>
      <c r="I1345" s="83" t="s">
        <v>1541</v>
      </c>
      <c r="J1345" s="83" t="s">
        <v>12074</v>
      </c>
      <c r="K1345" s="91">
        <v>44956</v>
      </c>
      <c r="L1345" s="87">
        <v>23136</v>
      </c>
      <c r="M1345" s="87" t="s">
        <v>12164</v>
      </c>
      <c r="N1345" s="92">
        <v>1350</v>
      </c>
      <c r="O1345" s="92">
        <v>67500</v>
      </c>
      <c r="P1345" s="87" t="s">
        <v>12106</v>
      </c>
      <c r="Q1345" s="87" t="s">
        <v>12165</v>
      </c>
    </row>
    <row r="1346" spans="1:17">
      <c r="A1346" s="120" t="s">
        <v>5149</v>
      </c>
      <c r="B1346" s="83" t="s">
        <v>5149</v>
      </c>
      <c r="C1346" s="84" t="s">
        <v>289</v>
      </c>
      <c r="D1346" s="84" t="s">
        <v>290</v>
      </c>
      <c r="E1346" s="84" t="s">
        <v>291</v>
      </c>
      <c r="F1346" s="85" t="s">
        <v>5150</v>
      </c>
      <c r="G1346" s="85" t="s">
        <v>5150</v>
      </c>
      <c r="H1346" s="85" t="s">
        <v>5150</v>
      </c>
      <c r="I1346" s="83" t="s">
        <v>12110</v>
      </c>
      <c r="J1346" s="83" t="s">
        <v>12074</v>
      </c>
      <c r="K1346" s="91">
        <v>44956</v>
      </c>
      <c r="L1346" s="87">
        <v>23136</v>
      </c>
      <c r="M1346" s="87" t="s">
        <v>12164</v>
      </c>
      <c r="N1346" s="92">
        <v>1350</v>
      </c>
      <c r="O1346" s="92">
        <v>67500</v>
      </c>
      <c r="P1346" s="87" t="s">
        <v>12106</v>
      </c>
      <c r="Q1346" s="87" t="s">
        <v>12165</v>
      </c>
    </row>
    <row r="1347" spans="1:17">
      <c r="A1347" s="120" t="s">
        <v>5151</v>
      </c>
      <c r="B1347" s="83" t="s">
        <v>5151</v>
      </c>
      <c r="C1347" s="84" t="s">
        <v>289</v>
      </c>
      <c r="D1347" s="84" t="s">
        <v>290</v>
      </c>
      <c r="E1347" s="84" t="s">
        <v>291</v>
      </c>
      <c r="F1347" s="85" t="s">
        <v>5152</v>
      </c>
      <c r="G1347" s="85" t="s">
        <v>5152</v>
      </c>
      <c r="H1347" s="85" t="s">
        <v>5152</v>
      </c>
      <c r="I1347" s="83" t="s">
        <v>12100</v>
      </c>
      <c r="J1347" s="83" t="s">
        <v>12080</v>
      </c>
      <c r="K1347" s="91">
        <v>44956</v>
      </c>
      <c r="L1347" s="87">
        <v>23136</v>
      </c>
      <c r="M1347" s="87" t="s">
        <v>12164</v>
      </c>
      <c r="N1347" s="92">
        <v>1350</v>
      </c>
      <c r="O1347" s="92">
        <v>67500</v>
      </c>
      <c r="P1347" s="87" t="s">
        <v>12106</v>
      </c>
      <c r="Q1347" s="87" t="s">
        <v>12165</v>
      </c>
    </row>
    <row r="1348" spans="1:17">
      <c r="A1348" s="120" t="s">
        <v>5153</v>
      </c>
      <c r="B1348" s="83" t="s">
        <v>5153</v>
      </c>
      <c r="C1348" s="84" t="s">
        <v>289</v>
      </c>
      <c r="D1348" s="84" t="s">
        <v>290</v>
      </c>
      <c r="E1348" s="84" t="s">
        <v>291</v>
      </c>
      <c r="F1348" s="85" t="s">
        <v>5154</v>
      </c>
      <c r="G1348" s="85" t="s">
        <v>5154</v>
      </c>
      <c r="H1348" s="85" t="s">
        <v>5154</v>
      </c>
      <c r="I1348" s="83" t="s">
        <v>1228</v>
      </c>
      <c r="J1348" s="83" t="s">
        <v>12080</v>
      </c>
      <c r="K1348" s="91">
        <v>44956</v>
      </c>
      <c r="L1348" s="87">
        <v>23136</v>
      </c>
      <c r="M1348" s="87" t="s">
        <v>12164</v>
      </c>
      <c r="N1348" s="92">
        <v>1350</v>
      </c>
      <c r="O1348" s="92">
        <v>67500</v>
      </c>
      <c r="P1348" s="87" t="s">
        <v>12106</v>
      </c>
      <c r="Q1348" s="87" t="s">
        <v>12165</v>
      </c>
    </row>
    <row r="1349" spans="1:17">
      <c r="A1349" s="317" t="s">
        <v>5155</v>
      </c>
      <c r="B1349" s="318" t="s">
        <v>5155</v>
      </c>
      <c r="C1349" s="319" t="s">
        <v>289</v>
      </c>
      <c r="D1349" s="319" t="s">
        <v>290</v>
      </c>
      <c r="E1349" s="319" t="s">
        <v>291</v>
      </c>
      <c r="F1349" s="320" t="s">
        <v>5156</v>
      </c>
      <c r="G1349" s="320" t="s">
        <v>5156</v>
      </c>
      <c r="H1349" s="320" t="s">
        <v>5156</v>
      </c>
      <c r="I1349" s="318" t="s">
        <v>54</v>
      </c>
      <c r="J1349" s="318" t="s">
        <v>12074</v>
      </c>
      <c r="K1349" s="321">
        <v>44956</v>
      </c>
      <c r="L1349" s="322">
        <v>23136</v>
      </c>
      <c r="M1349" s="322" t="s">
        <v>12164</v>
      </c>
      <c r="N1349" s="323">
        <v>1350</v>
      </c>
      <c r="O1349" s="323">
        <v>67500</v>
      </c>
      <c r="P1349" s="322" t="s">
        <v>12106</v>
      </c>
      <c r="Q1349" s="322" t="s">
        <v>12165</v>
      </c>
    </row>
    <row r="1350" spans="1:17">
      <c r="A1350" s="120" t="s">
        <v>5157</v>
      </c>
      <c r="B1350" s="83" t="s">
        <v>5157</v>
      </c>
      <c r="C1350" s="84" t="s">
        <v>289</v>
      </c>
      <c r="D1350" s="84" t="s">
        <v>290</v>
      </c>
      <c r="E1350" s="84" t="s">
        <v>291</v>
      </c>
      <c r="F1350" s="85" t="s">
        <v>5158</v>
      </c>
      <c r="G1350" s="85" t="s">
        <v>5158</v>
      </c>
      <c r="H1350" s="85" t="s">
        <v>5158</v>
      </c>
      <c r="I1350" s="83" t="s">
        <v>812</v>
      </c>
      <c r="J1350" s="83" t="s">
        <v>12074</v>
      </c>
      <c r="K1350" s="91">
        <v>44956</v>
      </c>
      <c r="L1350" s="87">
        <v>23136</v>
      </c>
      <c r="M1350" s="87" t="s">
        <v>12164</v>
      </c>
      <c r="N1350" s="92">
        <v>1350</v>
      </c>
      <c r="O1350" s="92">
        <v>67500</v>
      </c>
      <c r="P1350" s="87" t="s">
        <v>12106</v>
      </c>
      <c r="Q1350" s="87" t="s">
        <v>12165</v>
      </c>
    </row>
    <row r="1351" spans="1:17">
      <c r="A1351" s="120" t="s">
        <v>5159</v>
      </c>
      <c r="B1351" s="83" t="s">
        <v>5159</v>
      </c>
      <c r="C1351" s="84" t="s">
        <v>289</v>
      </c>
      <c r="D1351" s="84" t="s">
        <v>290</v>
      </c>
      <c r="E1351" s="84" t="s">
        <v>291</v>
      </c>
      <c r="F1351" s="85" t="s">
        <v>5160</v>
      </c>
      <c r="G1351" s="85" t="s">
        <v>5160</v>
      </c>
      <c r="H1351" s="85" t="s">
        <v>5160</v>
      </c>
      <c r="I1351" s="83" t="s">
        <v>1412</v>
      </c>
      <c r="J1351" s="83" t="s">
        <v>12074</v>
      </c>
      <c r="K1351" s="91">
        <v>44956</v>
      </c>
      <c r="L1351" s="87">
        <v>23136</v>
      </c>
      <c r="M1351" s="87" t="s">
        <v>12164</v>
      </c>
      <c r="N1351" s="92">
        <v>1350</v>
      </c>
      <c r="O1351" s="92">
        <v>67500</v>
      </c>
      <c r="P1351" s="87" t="s">
        <v>12106</v>
      </c>
      <c r="Q1351" s="87" t="s">
        <v>12165</v>
      </c>
    </row>
    <row r="1352" spans="1:17">
      <c r="A1352" s="83" t="s">
        <v>5161</v>
      </c>
      <c r="B1352" s="83" t="s">
        <v>5161</v>
      </c>
      <c r="C1352" s="84" t="s">
        <v>289</v>
      </c>
      <c r="D1352" s="84" t="s">
        <v>290</v>
      </c>
      <c r="E1352" s="84" t="s">
        <v>291</v>
      </c>
      <c r="F1352" s="85" t="s">
        <v>5162</v>
      </c>
      <c r="G1352" s="85" t="s">
        <v>5162</v>
      </c>
      <c r="H1352" s="85" t="s">
        <v>5162</v>
      </c>
      <c r="I1352" s="83" t="s">
        <v>1772</v>
      </c>
      <c r="J1352" s="83" t="s">
        <v>12074</v>
      </c>
      <c r="K1352" s="91">
        <v>44956</v>
      </c>
      <c r="L1352" s="87">
        <v>23136</v>
      </c>
      <c r="M1352" s="87" t="s">
        <v>12164</v>
      </c>
      <c r="N1352" s="92">
        <v>1350</v>
      </c>
      <c r="O1352" s="92">
        <v>67500</v>
      </c>
      <c r="P1352" s="87" t="s">
        <v>12106</v>
      </c>
      <c r="Q1352" s="87" t="s">
        <v>12165</v>
      </c>
    </row>
    <row r="1353" spans="1:17">
      <c r="A1353" s="120" t="s">
        <v>5163</v>
      </c>
      <c r="B1353" s="83" t="s">
        <v>5163</v>
      </c>
      <c r="C1353" s="84" t="s">
        <v>289</v>
      </c>
      <c r="D1353" s="84" t="s">
        <v>290</v>
      </c>
      <c r="E1353" s="84" t="s">
        <v>291</v>
      </c>
      <c r="F1353" s="85" t="s">
        <v>5164</v>
      </c>
      <c r="G1353" s="85" t="s">
        <v>5164</v>
      </c>
      <c r="H1353" s="85" t="s">
        <v>5164</v>
      </c>
      <c r="I1353" s="83" t="s">
        <v>2692</v>
      </c>
      <c r="J1353" s="83" t="s">
        <v>12074</v>
      </c>
      <c r="K1353" s="91">
        <v>44956</v>
      </c>
      <c r="L1353" s="87">
        <v>23136</v>
      </c>
      <c r="M1353" s="87" t="s">
        <v>12164</v>
      </c>
      <c r="N1353" s="92">
        <v>1350</v>
      </c>
      <c r="O1353" s="92">
        <v>67500</v>
      </c>
      <c r="P1353" s="87" t="s">
        <v>12106</v>
      </c>
      <c r="Q1353" s="87" t="s">
        <v>12165</v>
      </c>
    </row>
    <row r="1354" spans="1:17">
      <c r="A1354" s="197" t="s">
        <v>5165</v>
      </c>
      <c r="B1354" s="12" t="s">
        <v>5165</v>
      </c>
      <c r="C1354" s="4" t="s">
        <v>289</v>
      </c>
      <c r="D1354" s="4" t="s">
        <v>290</v>
      </c>
      <c r="E1354" s="4" t="s">
        <v>291</v>
      </c>
      <c r="F1354" s="27" t="s">
        <v>5166</v>
      </c>
      <c r="G1354" s="27" t="s">
        <v>5166</v>
      </c>
      <c r="H1354" s="27" t="s">
        <v>5166</v>
      </c>
      <c r="I1354" s="12" t="s">
        <v>23</v>
      </c>
      <c r="J1354" s="12" t="s">
        <v>12074</v>
      </c>
      <c r="K1354" s="168">
        <v>44956</v>
      </c>
      <c r="L1354" s="39">
        <v>23136</v>
      </c>
      <c r="M1354" s="39" t="s">
        <v>12164</v>
      </c>
      <c r="N1354" s="154">
        <v>1350</v>
      </c>
      <c r="O1354" s="154">
        <v>67500</v>
      </c>
      <c r="P1354" s="39" t="s">
        <v>12106</v>
      </c>
      <c r="Q1354" s="39" t="s">
        <v>12165</v>
      </c>
    </row>
    <row r="1355" spans="1:17">
      <c r="A1355" s="83" t="s">
        <v>5167</v>
      </c>
      <c r="B1355" s="83" t="s">
        <v>5167</v>
      </c>
      <c r="C1355" s="84" t="s">
        <v>289</v>
      </c>
      <c r="D1355" s="84" t="s">
        <v>290</v>
      </c>
      <c r="E1355" s="84" t="s">
        <v>291</v>
      </c>
      <c r="F1355" s="85" t="s">
        <v>5168</v>
      </c>
      <c r="G1355" s="85" t="s">
        <v>5168</v>
      </c>
      <c r="H1355" s="85" t="s">
        <v>5168</v>
      </c>
      <c r="I1355" s="83" t="s">
        <v>2533</v>
      </c>
      <c r="J1355" s="83" t="s">
        <v>12074</v>
      </c>
      <c r="K1355" s="91">
        <v>44956</v>
      </c>
      <c r="L1355" s="87">
        <v>23136</v>
      </c>
      <c r="M1355" s="87" t="s">
        <v>12164</v>
      </c>
      <c r="N1355" s="92">
        <v>1350</v>
      </c>
      <c r="O1355" s="92">
        <v>67500</v>
      </c>
      <c r="P1355" s="87" t="s">
        <v>12106</v>
      </c>
      <c r="Q1355" s="87" t="s">
        <v>12165</v>
      </c>
    </row>
    <row r="1356" spans="1:17">
      <c r="A1356" s="120" t="s">
        <v>5169</v>
      </c>
      <c r="B1356" s="83" t="s">
        <v>5169</v>
      </c>
      <c r="C1356" s="84" t="s">
        <v>289</v>
      </c>
      <c r="D1356" s="84" t="s">
        <v>290</v>
      </c>
      <c r="E1356" s="84" t="s">
        <v>291</v>
      </c>
      <c r="F1356" s="85" t="s">
        <v>5170</v>
      </c>
      <c r="G1356" s="85" t="s">
        <v>5170</v>
      </c>
      <c r="H1356" s="85" t="s">
        <v>5170</v>
      </c>
      <c r="I1356" s="83" t="s">
        <v>3393</v>
      </c>
      <c r="J1356" s="83" t="s">
        <v>12080</v>
      </c>
      <c r="K1356" s="91">
        <v>44956</v>
      </c>
      <c r="L1356" s="87">
        <v>23136</v>
      </c>
      <c r="M1356" s="87" t="s">
        <v>12164</v>
      </c>
      <c r="N1356" s="92">
        <v>1350</v>
      </c>
      <c r="O1356" s="92">
        <v>67500</v>
      </c>
      <c r="P1356" s="87" t="s">
        <v>12106</v>
      </c>
      <c r="Q1356" s="87" t="s">
        <v>12165</v>
      </c>
    </row>
    <row r="1357" spans="1:17">
      <c r="A1357" s="120" t="s">
        <v>5171</v>
      </c>
      <c r="B1357" s="83" t="s">
        <v>5171</v>
      </c>
      <c r="C1357" s="84" t="s">
        <v>289</v>
      </c>
      <c r="D1357" s="84" t="s">
        <v>290</v>
      </c>
      <c r="E1357" s="84" t="s">
        <v>291</v>
      </c>
      <c r="F1357" s="85" t="s">
        <v>5172</v>
      </c>
      <c r="G1357" s="85" t="s">
        <v>5172</v>
      </c>
      <c r="H1357" s="85" t="s">
        <v>5172</v>
      </c>
      <c r="I1357" s="83" t="s">
        <v>955</v>
      </c>
      <c r="J1357" s="83" t="s">
        <v>802</v>
      </c>
      <c r="K1357" s="91">
        <v>44956</v>
      </c>
      <c r="L1357" s="87">
        <v>23136</v>
      </c>
      <c r="M1357" s="87" t="s">
        <v>12164</v>
      </c>
      <c r="N1357" s="92">
        <v>1350</v>
      </c>
      <c r="O1357" s="92">
        <v>67500</v>
      </c>
      <c r="P1357" s="87" t="s">
        <v>12106</v>
      </c>
      <c r="Q1357" s="87" t="s">
        <v>12165</v>
      </c>
    </row>
    <row r="1358" spans="1:17">
      <c r="A1358" s="120" t="s">
        <v>5173</v>
      </c>
      <c r="B1358" s="83" t="s">
        <v>5173</v>
      </c>
      <c r="C1358" s="84" t="s">
        <v>289</v>
      </c>
      <c r="D1358" s="84" t="s">
        <v>290</v>
      </c>
      <c r="E1358" s="84" t="s">
        <v>291</v>
      </c>
      <c r="F1358" s="85" t="s">
        <v>5174</v>
      </c>
      <c r="G1358" s="85" t="s">
        <v>5174</v>
      </c>
      <c r="H1358" s="85" t="s">
        <v>5174</v>
      </c>
      <c r="I1358" s="83" t="s">
        <v>905</v>
      </c>
      <c r="J1358" s="83" t="s">
        <v>12074</v>
      </c>
      <c r="K1358" s="91">
        <v>44956</v>
      </c>
      <c r="L1358" s="87">
        <v>23136</v>
      </c>
      <c r="M1358" s="87" t="s">
        <v>12164</v>
      </c>
      <c r="N1358" s="92">
        <v>1350</v>
      </c>
      <c r="O1358" s="92">
        <v>67500</v>
      </c>
      <c r="P1358" s="87" t="s">
        <v>12106</v>
      </c>
      <c r="Q1358" s="87" t="s">
        <v>12165</v>
      </c>
    </row>
    <row r="1359" spans="1:17">
      <c r="A1359" s="120" t="s">
        <v>5175</v>
      </c>
      <c r="B1359" s="83" t="s">
        <v>5175</v>
      </c>
      <c r="C1359" s="84" t="s">
        <v>289</v>
      </c>
      <c r="D1359" s="84" t="s">
        <v>290</v>
      </c>
      <c r="E1359" s="84" t="s">
        <v>291</v>
      </c>
      <c r="F1359" s="85" t="s">
        <v>5176</v>
      </c>
      <c r="G1359" s="85" t="s">
        <v>5176</v>
      </c>
      <c r="H1359" s="85" t="s">
        <v>5176</v>
      </c>
      <c r="I1359" s="83" t="s">
        <v>1126</v>
      </c>
      <c r="J1359" s="83" t="s">
        <v>12080</v>
      </c>
      <c r="K1359" s="91">
        <v>44956</v>
      </c>
      <c r="L1359" s="87">
        <v>23136</v>
      </c>
      <c r="M1359" s="87" t="s">
        <v>12164</v>
      </c>
      <c r="N1359" s="92">
        <v>1350</v>
      </c>
      <c r="O1359" s="92">
        <v>67500</v>
      </c>
      <c r="P1359" s="87" t="s">
        <v>12106</v>
      </c>
      <c r="Q1359" s="87" t="s">
        <v>12165</v>
      </c>
    </row>
    <row r="1360" spans="1:17">
      <c r="A1360" s="83" t="s">
        <v>5177</v>
      </c>
      <c r="B1360" s="83" t="s">
        <v>5177</v>
      </c>
      <c r="C1360" s="84" t="s">
        <v>289</v>
      </c>
      <c r="D1360" s="84" t="s">
        <v>290</v>
      </c>
      <c r="E1360" s="84" t="s">
        <v>291</v>
      </c>
      <c r="F1360" s="85" t="s">
        <v>5178</v>
      </c>
      <c r="G1360" s="85" t="s">
        <v>5178</v>
      </c>
      <c r="H1360" s="85" t="s">
        <v>5178</v>
      </c>
      <c r="I1360" s="83" t="s">
        <v>861</v>
      </c>
      <c r="J1360" s="83" t="s">
        <v>12074</v>
      </c>
      <c r="K1360" s="91">
        <v>44956</v>
      </c>
      <c r="L1360" s="87">
        <v>23136</v>
      </c>
      <c r="M1360" s="87" t="s">
        <v>12164</v>
      </c>
      <c r="N1360" s="92">
        <v>1350</v>
      </c>
      <c r="O1360" s="92">
        <v>67500</v>
      </c>
      <c r="P1360" s="87" t="s">
        <v>12106</v>
      </c>
      <c r="Q1360" s="87" t="s">
        <v>12165</v>
      </c>
    </row>
    <row r="1361" spans="1:17">
      <c r="A1361" s="120" t="s">
        <v>5179</v>
      </c>
      <c r="B1361" s="83" t="s">
        <v>5179</v>
      </c>
      <c r="C1361" s="84" t="s">
        <v>289</v>
      </c>
      <c r="D1361" s="84" t="s">
        <v>290</v>
      </c>
      <c r="E1361" s="84" t="s">
        <v>291</v>
      </c>
      <c r="F1361" s="85" t="s">
        <v>5180</v>
      </c>
      <c r="G1361" s="85" t="s">
        <v>5180</v>
      </c>
      <c r="H1361" s="85" t="s">
        <v>5180</v>
      </c>
      <c r="I1361" s="83" t="s">
        <v>933</v>
      </c>
      <c r="J1361" s="83" t="s">
        <v>12080</v>
      </c>
      <c r="K1361" s="91">
        <v>44956</v>
      </c>
      <c r="L1361" s="87">
        <v>23136</v>
      </c>
      <c r="M1361" s="87" t="s">
        <v>12164</v>
      </c>
      <c r="N1361" s="92">
        <v>1350</v>
      </c>
      <c r="O1361" s="92">
        <v>67500</v>
      </c>
      <c r="P1361" s="87" t="s">
        <v>12106</v>
      </c>
      <c r="Q1361" s="87" t="s">
        <v>12165</v>
      </c>
    </row>
    <row r="1362" spans="1:17">
      <c r="A1362" s="12" t="s">
        <v>5181</v>
      </c>
      <c r="B1362" s="12" t="s">
        <v>5181</v>
      </c>
      <c r="C1362" s="4" t="s">
        <v>289</v>
      </c>
      <c r="D1362" s="4" t="s">
        <v>290</v>
      </c>
      <c r="E1362" s="4" t="s">
        <v>291</v>
      </c>
      <c r="F1362" s="27" t="s">
        <v>5182</v>
      </c>
      <c r="G1362" s="27" t="s">
        <v>5182</v>
      </c>
      <c r="H1362" s="27" t="s">
        <v>5182</v>
      </c>
      <c r="I1362" s="12" t="s">
        <v>23</v>
      </c>
      <c r="J1362" s="12" t="s">
        <v>12074</v>
      </c>
      <c r="K1362" s="168">
        <v>44956</v>
      </c>
      <c r="L1362" s="39">
        <v>23136</v>
      </c>
      <c r="M1362" s="39" t="s">
        <v>12164</v>
      </c>
      <c r="N1362" s="154">
        <v>1350</v>
      </c>
      <c r="O1362" s="154">
        <v>67500</v>
      </c>
      <c r="P1362" s="39" t="s">
        <v>12106</v>
      </c>
      <c r="Q1362" s="39" t="s">
        <v>12165</v>
      </c>
    </row>
    <row r="1363" spans="1:17">
      <c r="A1363" s="197" t="s">
        <v>5183</v>
      </c>
      <c r="B1363" s="12" t="s">
        <v>5183</v>
      </c>
      <c r="C1363" s="4" t="s">
        <v>289</v>
      </c>
      <c r="D1363" s="4" t="s">
        <v>290</v>
      </c>
      <c r="E1363" s="4" t="s">
        <v>291</v>
      </c>
      <c r="F1363" s="27" t="s">
        <v>5184</v>
      </c>
      <c r="G1363" s="27" t="s">
        <v>5184</v>
      </c>
      <c r="H1363" s="27" t="s">
        <v>5184</v>
      </c>
      <c r="I1363" s="12" t="s">
        <v>23</v>
      </c>
      <c r="J1363" s="12" t="s">
        <v>12074</v>
      </c>
      <c r="K1363" s="168">
        <v>44956</v>
      </c>
      <c r="L1363" s="39">
        <v>23136</v>
      </c>
      <c r="M1363" s="39" t="s">
        <v>12164</v>
      </c>
      <c r="N1363" s="154">
        <v>1350</v>
      </c>
      <c r="O1363" s="154">
        <v>67500</v>
      </c>
      <c r="P1363" s="39" t="s">
        <v>12106</v>
      </c>
      <c r="Q1363" s="39" t="s">
        <v>12165</v>
      </c>
    </row>
    <row r="1364" spans="1:17">
      <c r="A1364" s="120" t="s">
        <v>5185</v>
      </c>
      <c r="B1364" s="83" t="s">
        <v>5185</v>
      </c>
      <c r="C1364" s="84" t="s">
        <v>289</v>
      </c>
      <c r="D1364" s="84" t="s">
        <v>290</v>
      </c>
      <c r="E1364" s="84" t="s">
        <v>291</v>
      </c>
      <c r="F1364" s="85" t="s">
        <v>5186</v>
      </c>
      <c r="G1364" s="85" t="s">
        <v>5186</v>
      </c>
      <c r="H1364" s="85" t="s">
        <v>5186</v>
      </c>
      <c r="I1364" s="83" t="s">
        <v>1984</v>
      </c>
      <c r="J1364" s="83" t="s">
        <v>12084</v>
      </c>
      <c r="K1364" s="91">
        <v>44956</v>
      </c>
      <c r="L1364" s="87">
        <v>23136</v>
      </c>
      <c r="M1364" s="87" t="s">
        <v>12164</v>
      </c>
      <c r="N1364" s="92">
        <v>1350</v>
      </c>
      <c r="O1364" s="92">
        <v>67500</v>
      </c>
      <c r="P1364" s="87" t="s">
        <v>12106</v>
      </c>
      <c r="Q1364" s="87" t="s">
        <v>12165</v>
      </c>
    </row>
    <row r="1365" spans="1:17">
      <c r="A1365" s="120" t="s">
        <v>5187</v>
      </c>
      <c r="B1365" s="83" t="s">
        <v>5187</v>
      </c>
      <c r="C1365" s="84" t="s">
        <v>289</v>
      </c>
      <c r="D1365" s="84" t="s">
        <v>290</v>
      </c>
      <c r="E1365" s="84" t="s">
        <v>291</v>
      </c>
      <c r="F1365" s="85" t="s">
        <v>5188</v>
      </c>
      <c r="G1365" s="85" t="s">
        <v>5188</v>
      </c>
      <c r="H1365" s="85" t="s">
        <v>5188</v>
      </c>
      <c r="I1365" s="83" t="s">
        <v>2681</v>
      </c>
      <c r="J1365" s="83" t="s">
        <v>12080</v>
      </c>
      <c r="K1365" s="91">
        <v>44956</v>
      </c>
      <c r="L1365" s="87">
        <v>23136</v>
      </c>
      <c r="M1365" s="87" t="s">
        <v>12164</v>
      </c>
      <c r="N1365" s="92">
        <v>1350</v>
      </c>
      <c r="O1365" s="92">
        <v>67500</v>
      </c>
      <c r="P1365" s="87" t="s">
        <v>12106</v>
      </c>
      <c r="Q1365" s="87" t="s">
        <v>12165</v>
      </c>
    </row>
    <row r="1366" spans="1:17">
      <c r="A1366" s="120" t="s">
        <v>5189</v>
      </c>
      <c r="B1366" s="83" t="s">
        <v>5189</v>
      </c>
      <c r="C1366" s="84" t="s">
        <v>289</v>
      </c>
      <c r="D1366" s="84" t="s">
        <v>290</v>
      </c>
      <c r="E1366" s="84" t="s">
        <v>291</v>
      </c>
      <c r="F1366" s="85" t="s">
        <v>5190</v>
      </c>
      <c r="G1366" s="85" t="s">
        <v>5190</v>
      </c>
      <c r="H1366" s="85" t="s">
        <v>5190</v>
      </c>
      <c r="I1366" s="83" t="s">
        <v>5191</v>
      </c>
      <c r="J1366" s="83" t="s">
        <v>12074</v>
      </c>
      <c r="K1366" s="91">
        <v>44956</v>
      </c>
      <c r="L1366" s="87">
        <v>23136</v>
      </c>
      <c r="M1366" s="87" t="s">
        <v>12164</v>
      </c>
      <c r="N1366" s="92">
        <v>1350</v>
      </c>
      <c r="O1366" s="92">
        <v>67500</v>
      </c>
      <c r="P1366" s="87" t="s">
        <v>12106</v>
      </c>
      <c r="Q1366" s="87" t="s">
        <v>12165</v>
      </c>
    </row>
    <row r="1367" spans="1:17">
      <c r="A1367" s="11" t="s">
        <v>5192</v>
      </c>
      <c r="B1367" s="11" t="s">
        <v>5192</v>
      </c>
      <c r="C1367" s="3" t="s">
        <v>289</v>
      </c>
      <c r="D1367" s="3" t="s">
        <v>290</v>
      </c>
      <c r="E1367" s="3" t="s">
        <v>291</v>
      </c>
      <c r="F1367" s="25" t="s">
        <v>5193</v>
      </c>
      <c r="G1367" s="25" t="s">
        <v>5193</v>
      </c>
      <c r="H1367" s="25" t="s">
        <v>5193</v>
      </c>
      <c r="I1367" s="11" t="s">
        <v>23</v>
      </c>
      <c r="J1367" s="11" t="s">
        <v>12074</v>
      </c>
      <c r="K1367" s="66">
        <v>44956</v>
      </c>
      <c r="L1367" s="21">
        <v>23136</v>
      </c>
      <c r="M1367" s="21" t="s">
        <v>12164</v>
      </c>
      <c r="N1367" s="45">
        <v>1350</v>
      </c>
      <c r="O1367" s="45">
        <v>67500</v>
      </c>
      <c r="P1367" s="21" t="s">
        <v>12106</v>
      </c>
      <c r="Q1367" s="21" t="s">
        <v>12165</v>
      </c>
    </row>
    <row r="1368" spans="1:17">
      <c r="A1368" s="120" t="s">
        <v>5194</v>
      </c>
      <c r="B1368" s="83" t="s">
        <v>5194</v>
      </c>
      <c r="C1368" s="84" t="s">
        <v>289</v>
      </c>
      <c r="D1368" s="84" t="s">
        <v>290</v>
      </c>
      <c r="E1368" s="84" t="s">
        <v>291</v>
      </c>
      <c r="F1368" s="85" t="s">
        <v>5195</v>
      </c>
      <c r="G1368" s="85" t="s">
        <v>5195</v>
      </c>
      <c r="H1368" s="85" t="s">
        <v>5195</v>
      </c>
      <c r="I1368" s="83" t="s">
        <v>5196</v>
      </c>
      <c r="J1368" s="83" t="s">
        <v>12080</v>
      </c>
      <c r="K1368" s="91">
        <v>44956</v>
      </c>
      <c r="L1368" s="87">
        <v>23136</v>
      </c>
      <c r="M1368" s="87" t="s">
        <v>12164</v>
      </c>
      <c r="N1368" s="92">
        <v>1350</v>
      </c>
      <c r="O1368" s="92">
        <v>67500</v>
      </c>
      <c r="P1368" s="87" t="s">
        <v>12106</v>
      </c>
      <c r="Q1368" s="87" t="s">
        <v>12165</v>
      </c>
    </row>
    <row r="1369" spans="1:17">
      <c r="A1369" s="197" t="s">
        <v>5197</v>
      </c>
      <c r="B1369" s="12" t="s">
        <v>5197</v>
      </c>
      <c r="C1369" s="4" t="s">
        <v>289</v>
      </c>
      <c r="D1369" s="4" t="s">
        <v>290</v>
      </c>
      <c r="E1369" s="4" t="s">
        <v>291</v>
      </c>
      <c r="F1369" s="27" t="s">
        <v>5198</v>
      </c>
      <c r="G1369" s="27" t="s">
        <v>5198</v>
      </c>
      <c r="H1369" s="27" t="s">
        <v>5198</v>
      </c>
      <c r="I1369" s="341" t="s">
        <v>23</v>
      </c>
      <c r="J1369" s="12" t="s">
        <v>12080</v>
      </c>
      <c r="K1369" s="168">
        <v>44956</v>
      </c>
      <c r="L1369" s="39">
        <v>23136</v>
      </c>
      <c r="M1369" s="39" t="s">
        <v>12164</v>
      </c>
      <c r="N1369" s="154">
        <v>1350</v>
      </c>
      <c r="O1369" s="154">
        <v>67500</v>
      </c>
      <c r="P1369" s="39" t="s">
        <v>12106</v>
      </c>
      <c r="Q1369" s="39" t="s">
        <v>12165</v>
      </c>
    </row>
    <row r="1370" spans="1:17">
      <c r="A1370" s="83" t="s">
        <v>5199</v>
      </c>
      <c r="B1370" s="83" t="s">
        <v>5199</v>
      </c>
      <c r="C1370" s="84" t="s">
        <v>289</v>
      </c>
      <c r="D1370" s="84" t="s">
        <v>290</v>
      </c>
      <c r="E1370" s="84" t="s">
        <v>291</v>
      </c>
      <c r="F1370" s="85" t="s">
        <v>5200</v>
      </c>
      <c r="G1370" s="85" t="s">
        <v>5200</v>
      </c>
      <c r="H1370" s="86" t="s">
        <v>5200</v>
      </c>
      <c r="I1370" s="96" t="s">
        <v>969</v>
      </c>
      <c r="J1370" s="88" t="s">
        <v>12080</v>
      </c>
      <c r="K1370" s="91">
        <v>44956</v>
      </c>
      <c r="L1370" s="87">
        <v>23136</v>
      </c>
      <c r="M1370" s="87" t="s">
        <v>12164</v>
      </c>
      <c r="N1370" s="92">
        <v>1350</v>
      </c>
      <c r="O1370" s="92">
        <v>67500</v>
      </c>
      <c r="P1370" s="87" t="s">
        <v>12106</v>
      </c>
      <c r="Q1370" s="87" t="s">
        <v>12165</v>
      </c>
    </row>
    <row r="1371" spans="1:17">
      <c r="A1371" s="125" t="s">
        <v>5201</v>
      </c>
      <c r="B1371" s="100" t="s">
        <v>5201</v>
      </c>
      <c r="C1371" s="105" t="s">
        <v>289</v>
      </c>
      <c r="D1371" s="105" t="s">
        <v>290</v>
      </c>
      <c r="E1371" s="105" t="s">
        <v>291</v>
      </c>
      <c r="F1371" s="99" t="s">
        <v>5202</v>
      </c>
      <c r="G1371" s="99" t="s">
        <v>5202</v>
      </c>
      <c r="H1371" s="99" t="s">
        <v>5202</v>
      </c>
      <c r="I1371" s="97" t="s">
        <v>1068</v>
      </c>
      <c r="J1371" s="100" t="s">
        <v>12080</v>
      </c>
      <c r="K1371" s="126">
        <v>44956</v>
      </c>
      <c r="L1371" s="127">
        <v>23136</v>
      </c>
      <c r="M1371" s="127" t="s">
        <v>12164</v>
      </c>
      <c r="N1371" s="128">
        <v>1350</v>
      </c>
      <c r="O1371" s="128">
        <v>67500</v>
      </c>
      <c r="P1371" s="127" t="s">
        <v>12106</v>
      </c>
      <c r="Q1371" s="127" t="s">
        <v>12165</v>
      </c>
    </row>
    <row r="1372" spans="1:17" s="39" customFormat="1">
      <c r="A1372" s="121" t="s">
        <v>5203</v>
      </c>
      <c r="B1372" s="87" t="s">
        <v>5203</v>
      </c>
      <c r="C1372" s="87" t="s">
        <v>289</v>
      </c>
      <c r="D1372" s="87" t="s">
        <v>290</v>
      </c>
      <c r="E1372" s="87" t="s">
        <v>291</v>
      </c>
      <c r="F1372" s="95" t="s">
        <v>5204</v>
      </c>
      <c r="G1372" s="95" t="s">
        <v>5204</v>
      </c>
      <c r="H1372" s="95" t="s">
        <v>5204</v>
      </c>
      <c r="I1372" s="96" t="s">
        <v>5205</v>
      </c>
      <c r="J1372" s="87" t="s">
        <v>12080</v>
      </c>
      <c r="K1372" s="91">
        <v>44956</v>
      </c>
      <c r="L1372" s="87">
        <v>23136</v>
      </c>
      <c r="M1372" s="87" t="s">
        <v>12164</v>
      </c>
      <c r="N1372" s="92">
        <v>1350</v>
      </c>
      <c r="O1372" s="92">
        <v>67500</v>
      </c>
      <c r="P1372" s="87" t="s">
        <v>12106</v>
      </c>
      <c r="Q1372" s="87" t="s">
        <v>12165</v>
      </c>
    </row>
    <row r="1373" spans="1:17">
      <c r="A1373" s="329" t="s">
        <v>5206</v>
      </c>
      <c r="B1373" s="266" t="s">
        <v>5206</v>
      </c>
      <c r="C1373" s="182" t="s">
        <v>289</v>
      </c>
      <c r="D1373" s="182" t="s">
        <v>290</v>
      </c>
      <c r="E1373" s="182" t="s">
        <v>291</v>
      </c>
      <c r="F1373" s="278" t="s">
        <v>5207</v>
      </c>
      <c r="G1373" s="278" t="s">
        <v>5207</v>
      </c>
      <c r="H1373" s="278" t="s">
        <v>5207</v>
      </c>
      <c r="I1373" s="266" t="s">
        <v>23</v>
      </c>
      <c r="J1373" s="266" t="s">
        <v>12080</v>
      </c>
      <c r="K1373" s="330">
        <v>44956</v>
      </c>
      <c r="L1373" s="297">
        <v>23136</v>
      </c>
      <c r="M1373" s="297" t="s">
        <v>12164</v>
      </c>
      <c r="N1373" s="298">
        <v>1350</v>
      </c>
      <c r="O1373" s="298">
        <v>67500</v>
      </c>
      <c r="P1373" s="297" t="s">
        <v>12106</v>
      </c>
      <c r="Q1373" s="297" t="s">
        <v>12165</v>
      </c>
    </row>
    <row r="1374" spans="1:17">
      <c r="A1374" s="83" t="s">
        <v>5208</v>
      </c>
      <c r="B1374" s="83" t="s">
        <v>5208</v>
      </c>
      <c r="C1374" s="84" t="s">
        <v>289</v>
      </c>
      <c r="D1374" s="84" t="s">
        <v>290</v>
      </c>
      <c r="E1374" s="84" t="s">
        <v>291</v>
      </c>
      <c r="F1374" s="85" t="s">
        <v>5209</v>
      </c>
      <c r="G1374" s="85" t="s">
        <v>5209</v>
      </c>
      <c r="H1374" s="85" t="s">
        <v>5209</v>
      </c>
      <c r="I1374" s="83" t="s">
        <v>2675</v>
      </c>
      <c r="J1374" s="83" t="s">
        <v>12074</v>
      </c>
      <c r="K1374" s="168">
        <v>44956</v>
      </c>
      <c r="L1374" s="39">
        <v>23136</v>
      </c>
      <c r="M1374" s="39" t="s">
        <v>12164</v>
      </c>
      <c r="N1374" s="154">
        <v>1350</v>
      </c>
      <c r="O1374" s="154">
        <v>67500</v>
      </c>
      <c r="P1374" s="39" t="s">
        <v>12106</v>
      </c>
      <c r="Q1374" s="39" t="s">
        <v>12165</v>
      </c>
    </row>
    <row r="1375" spans="1:17">
      <c r="A1375" s="11" t="s">
        <v>336</v>
      </c>
      <c r="B1375" s="11" t="s">
        <v>336</v>
      </c>
      <c r="C1375" s="3" t="s">
        <v>289</v>
      </c>
      <c r="D1375" s="3" t="s">
        <v>290</v>
      </c>
      <c r="E1375" s="3" t="s">
        <v>291</v>
      </c>
      <c r="F1375" s="25" t="s">
        <v>337</v>
      </c>
      <c r="G1375" s="25" t="s">
        <v>337</v>
      </c>
      <c r="H1375" s="25" t="s">
        <v>337</v>
      </c>
      <c r="I1375" s="12" t="s">
        <v>23</v>
      </c>
      <c r="J1375" s="12" t="s">
        <v>12074</v>
      </c>
      <c r="K1375" s="66">
        <v>44956</v>
      </c>
      <c r="L1375" s="21">
        <v>23136</v>
      </c>
      <c r="M1375" s="21" t="s">
        <v>12164</v>
      </c>
      <c r="N1375" s="45">
        <v>1350</v>
      </c>
      <c r="O1375" s="45">
        <v>67500</v>
      </c>
      <c r="P1375" s="21" t="s">
        <v>12106</v>
      </c>
      <c r="Q1375" s="21" t="s">
        <v>12165</v>
      </c>
    </row>
    <row r="1376" spans="1:17">
      <c r="A1376" s="120" t="s">
        <v>5210</v>
      </c>
      <c r="B1376" s="83" t="s">
        <v>5210</v>
      </c>
      <c r="C1376" s="84" t="s">
        <v>289</v>
      </c>
      <c r="D1376" s="84" t="s">
        <v>290</v>
      </c>
      <c r="E1376" s="84" t="s">
        <v>291</v>
      </c>
      <c r="F1376" s="85" t="s">
        <v>5211</v>
      </c>
      <c r="G1376" s="85" t="s">
        <v>5211</v>
      </c>
      <c r="H1376" s="85" t="s">
        <v>5211</v>
      </c>
      <c r="I1376" s="83" t="s">
        <v>5212</v>
      </c>
      <c r="J1376" s="83" t="s">
        <v>12080</v>
      </c>
      <c r="K1376" s="91">
        <v>44956</v>
      </c>
      <c r="L1376" s="87">
        <v>23136</v>
      </c>
      <c r="M1376" s="87" t="s">
        <v>12164</v>
      </c>
      <c r="N1376" s="92">
        <v>1350</v>
      </c>
      <c r="O1376" s="92">
        <v>67500</v>
      </c>
      <c r="P1376" s="87" t="s">
        <v>12106</v>
      </c>
      <c r="Q1376" s="87" t="s">
        <v>12165</v>
      </c>
    </row>
    <row r="1377" spans="1:17">
      <c r="A1377" s="120" t="s">
        <v>5213</v>
      </c>
      <c r="B1377" s="83" t="s">
        <v>5213</v>
      </c>
      <c r="C1377" s="84" t="s">
        <v>289</v>
      </c>
      <c r="D1377" s="84" t="s">
        <v>290</v>
      </c>
      <c r="E1377" s="84" t="s">
        <v>291</v>
      </c>
      <c r="F1377" s="85" t="s">
        <v>5214</v>
      </c>
      <c r="G1377" s="85" t="s">
        <v>5214</v>
      </c>
      <c r="H1377" s="85" t="s">
        <v>5214</v>
      </c>
      <c r="I1377" s="83" t="s">
        <v>1934</v>
      </c>
      <c r="J1377" s="83" t="s">
        <v>12080</v>
      </c>
      <c r="K1377" s="91">
        <v>44956</v>
      </c>
      <c r="L1377" s="87">
        <v>23136</v>
      </c>
      <c r="M1377" s="87" t="s">
        <v>12164</v>
      </c>
      <c r="N1377" s="92">
        <v>1350</v>
      </c>
      <c r="O1377" s="92">
        <v>67500</v>
      </c>
      <c r="P1377" s="87" t="s">
        <v>12106</v>
      </c>
      <c r="Q1377" s="87" t="s">
        <v>12165</v>
      </c>
    </row>
    <row r="1378" spans="1:17">
      <c r="A1378" s="11" t="s">
        <v>5215</v>
      </c>
      <c r="B1378" s="11" t="s">
        <v>5215</v>
      </c>
      <c r="C1378" s="3" t="s">
        <v>289</v>
      </c>
      <c r="D1378" s="3" t="s">
        <v>290</v>
      </c>
      <c r="E1378" s="3" t="s">
        <v>291</v>
      </c>
      <c r="F1378" s="25" t="s">
        <v>5216</v>
      </c>
      <c r="G1378" s="25" t="s">
        <v>5216</v>
      </c>
      <c r="H1378" s="25" t="s">
        <v>5216</v>
      </c>
      <c r="I1378" s="12" t="s">
        <v>23</v>
      </c>
      <c r="J1378" s="12" t="s">
        <v>12074</v>
      </c>
      <c r="K1378" s="66">
        <v>44956</v>
      </c>
      <c r="L1378" s="21">
        <v>23136</v>
      </c>
      <c r="M1378" s="21" t="s">
        <v>12164</v>
      </c>
      <c r="N1378" s="45">
        <v>1350</v>
      </c>
      <c r="O1378" s="45">
        <v>67500</v>
      </c>
      <c r="P1378" s="21" t="s">
        <v>12106</v>
      </c>
      <c r="Q1378" s="21" t="s">
        <v>12165</v>
      </c>
    </row>
    <row r="1379" spans="1:17">
      <c r="A1379" s="120" t="s">
        <v>5217</v>
      </c>
      <c r="B1379" s="83" t="s">
        <v>5217</v>
      </c>
      <c r="C1379" s="84" t="s">
        <v>289</v>
      </c>
      <c r="D1379" s="84" t="s">
        <v>290</v>
      </c>
      <c r="E1379" s="84" t="s">
        <v>291</v>
      </c>
      <c r="F1379" s="85" t="s">
        <v>5218</v>
      </c>
      <c r="G1379" s="85" t="s">
        <v>5218</v>
      </c>
      <c r="H1379" s="85" t="s">
        <v>5218</v>
      </c>
      <c r="I1379" s="83" t="s">
        <v>671</v>
      </c>
      <c r="J1379" s="83" t="s">
        <v>12080</v>
      </c>
      <c r="K1379" s="91">
        <v>44956</v>
      </c>
      <c r="L1379" s="87">
        <v>23136</v>
      </c>
      <c r="M1379" s="87" t="s">
        <v>12164</v>
      </c>
      <c r="N1379" s="92">
        <v>1350</v>
      </c>
      <c r="O1379" s="92">
        <v>67500</v>
      </c>
      <c r="P1379" s="87" t="s">
        <v>12106</v>
      </c>
      <c r="Q1379" s="87" t="s">
        <v>12165</v>
      </c>
    </row>
    <row r="1380" spans="1:17">
      <c r="A1380" s="120" t="s">
        <v>5219</v>
      </c>
      <c r="B1380" s="83" t="s">
        <v>5219</v>
      </c>
      <c r="C1380" s="84" t="s">
        <v>289</v>
      </c>
      <c r="D1380" s="84" t="s">
        <v>290</v>
      </c>
      <c r="E1380" s="84" t="s">
        <v>291</v>
      </c>
      <c r="F1380" s="85" t="s">
        <v>5220</v>
      </c>
      <c r="G1380" s="85" t="s">
        <v>5220</v>
      </c>
      <c r="H1380" s="85" t="s">
        <v>5220</v>
      </c>
      <c r="I1380" s="83" t="s">
        <v>851</v>
      </c>
      <c r="J1380" s="83" t="s">
        <v>12074</v>
      </c>
      <c r="K1380" s="91">
        <v>44956</v>
      </c>
      <c r="L1380" s="87">
        <v>23136</v>
      </c>
      <c r="M1380" s="87" t="s">
        <v>12164</v>
      </c>
      <c r="N1380" s="92">
        <v>1350</v>
      </c>
      <c r="O1380" s="92">
        <v>67500</v>
      </c>
      <c r="P1380" s="87" t="s">
        <v>12106</v>
      </c>
      <c r="Q1380" s="87" t="s">
        <v>12165</v>
      </c>
    </row>
    <row r="1381" spans="1:17">
      <c r="A1381" s="120" t="s">
        <v>5221</v>
      </c>
      <c r="B1381" s="83" t="s">
        <v>5221</v>
      </c>
      <c r="C1381" s="84" t="s">
        <v>289</v>
      </c>
      <c r="D1381" s="84" t="s">
        <v>290</v>
      </c>
      <c r="E1381" s="84" t="s">
        <v>291</v>
      </c>
      <c r="F1381" s="85" t="s">
        <v>5222</v>
      </c>
      <c r="G1381" s="85" t="s">
        <v>5222</v>
      </c>
      <c r="H1381" s="85" t="s">
        <v>5222</v>
      </c>
      <c r="I1381" s="83" t="s">
        <v>1200</v>
      </c>
      <c r="J1381" s="83" t="s">
        <v>12080</v>
      </c>
      <c r="K1381" s="91">
        <v>44956</v>
      </c>
      <c r="L1381" s="87">
        <v>23136</v>
      </c>
      <c r="M1381" s="87" t="s">
        <v>12164</v>
      </c>
      <c r="N1381" s="92">
        <v>1350</v>
      </c>
      <c r="O1381" s="92">
        <v>67500</v>
      </c>
      <c r="P1381" s="87" t="s">
        <v>12106</v>
      </c>
      <c r="Q1381" s="87" t="s">
        <v>12165</v>
      </c>
    </row>
    <row r="1382" spans="1:17">
      <c r="A1382" s="83" t="s">
        <v>5223</v>
      </c>
      <c r="B1382" s="83" t="s">
        <v>5223</v>
      </c>
      <c r="C1382" s="84" t="s">
        <v>289</v>
      </c>
      <c r="D1382" s="84" t="s">
        <v>290</v>
      </c>
      <c r="E1382" s="84" t="s">
        <v>291</v>
      </c>
      <c r="F1382" s="85" t="s">
        <v>5224</v>
      </c>
      <c r="G1382" s="85" t="s">
        <v>5224</v>
      </c>
      <c r="H1382" s="85" t="s">
        <v>5224</v>
      </c>
      <c r="I1382" s="83" t="s">
        <v>5225</v>
      </c>
      <c r="J1382" s="83" t="s">
        <v>12074</v>
      </c>
      <c r="K1382" s="91">
        <v>44956</v>
      </c>
      <c r="L1382" s="87">
        <v>23136</v>
      </c>
      <c r="M1382" s="87" t="s">
        <v>12164</v>
      </c>
      <c r="N1382" s="92">
        <v>1350</v>
      </c>
      <c r="O1382" s="92">
        <v>67500</v>
      </c>
      <c r="P1382" s="87" t="s">
        <v>12106</v>
      </c>
      <c r="Q1382" s="87" t="s">
        <v>12165</v>
      </c>
    </row>
    <row r="1383" spans="1:17">
      <c r="A1383" s="120" t="s">
        <v>5226</v>
      </c>
      <c r="B1383" s="83" t="s">
        <v>5226</v>
      </c>
      <c r="C1383" s="84" t="s">
        <v>289</v>
      </c>
      <c r="D1383" s="84" t="s">
        <v>290</v>
      </c>
      <c r="E1383" s="84" t="s">
        <v>291</v>
      </c>
      <c r="F1383" s="85" t="s">
        <v>5227</v>
      </c>
      <c r="G1383" s="85" t="s">
        <v>5227</v>
      </c>
      <c r="H1383" s="85" t="s">
        <v>5227</v>
      </c>
      <c r="I1383" s="83" t="s">
        <v>1781</v>
      </c>
      <c r="J1383" s="83" t="s">
        <v>12074</v>
      </c>
      <c r="K1383" s="91">
        <v>44956</v>
      </c>
      <c r="L1383" s="87">
        <v>23136</v>
      </c>
      <c r="M1383" s="87" t="s">
        <v>12164</v>
      </c>
      <c r="N1383" s="92">
        <v>1350</v>
      </c>
      <c r="O1383" s="92">
        <v>67500</v>
      </c>
      <c r="P1383" s="87" t="s">
        <v>12106</v>
      </c>
      <c r="Q1383" s="87" t="s">
        <v>12165</v>
      </c>
    </row>
    <row r="1384" spans="1:17">
      <c r="A1384" s="120" t="s">
        <v>5228</v>
      </c>
      <c r="B1384" s="83" t="s">
        <v>5228</v>
      </c>
      <c r="C1384" s="84" t="s">
        <v>289</v>
      </c>
      <c r="D1384" s="84" t="s">
        <v>290</v>
      </c>
      <c r="E1384" s="84" t="s">
        <v>291</v>
      </c>
      <c r="F1384" s="85" t="s">
        <v>5229</v>
      </c>
      <c r="G1384" s="85" t="s">
        <v>5229</v>
      </c>
      <c r="H1384" s="85" t="s">
        <v>5229</v>
      </c>
      <c r="I1384" s="83" t="s">
        <v>118</v>
      </c>
      <c r="J1384" s="83" t="s">
        <v>12080</v>
      </c>
      <c r="K1384" s="91">
        <v>44956</v>
      </c>
      <c r="L1384" s="87">
        <v>23136</v>
      </c>
      <c r="M1384" s="87" t="s">
        <v>12164</v>
      </c>
      <c r="N1384" s="92">
        <v>1350</v>
      </c>
      <c r="O1384" s="92">
        <v>67500</v>
      </c>
      <c r="P1384" s="87" t="s">
        <v>12106</v>
      </c>
      <c r="Q1384" s="87" t="s">
        <v>12165</v>
      </c>
    </row>
    <row r="1385" spans="1:17">
      <c r="A1385" s="120" t="s">
        <v>5230</v>
      </c>
      <c r="B1385" s="83" t="s">
        <v>5230</v>
      </c>
      <c r="C1385" s="84" t="s">
        <v>289</v>
      </c>
      <c r="D1385" s="84" t="s">
        <v>290</v>
      </c>
      <c r="E1385" s="84" t="s">
        <v>291</v>
      </c>
      <c r="F1385" s="85" t="s">
        <v>5231</v>
      </c>
      <c r="G1385" s="85" t="s">
        <v>5231</v>
      </c>
      <c r="H1385" s="85" t="s">
        <v>5231</v>
      </c>
      <c r="I1385" s="83" t="s">
        <v>5232</v>
      </c>
      <c r="J1385" s="83" t="s">
        <v>12080</v>
      </c>
      <c r="K1385" s="91">
        <v>44956</v>
      </c>
      <c r="L1385" s="87">
        <v>23136</v>
      </c>
      <c r="M1385" s="87" t="s">
        <v>12164</v>
      </c>
      <c r="N1385" s="92">
        <v>1350</v>
      </c>
      <c r="O1385" s="92">
        <v>67500</v>
      </c>
      <c r="P1385" s="87" t="s">
        <v>12106</v>
      </c>
      <c r="Q1385" s="87" t="s">
        <v>12165</v>
      </c>
    </row>
    <row r="1386" spans="1:17">
      <c r="A1386" s="120" t="s">
        <v>5233</v>
      </c>
      <c r="B1386" s="83" t="s">
        <v>5233</v>
      </c>
      <c r="C1386" s="84" t="s">
        <v>289</v>
      </c>
      <c r="D1386" s="84" t="s">
        <v>290</v>
      </c>
      <c r="E1386" s="84" t="s">
        <v>291</v>
      </c>
      <c r="F1386" s="85" t="s">
        <v>5234</v>
      </c>
      <c r="G1386" s="85" t="s">
        <v>5234</v>
      </c>
      <c r="H1386" s="85" t="s">
        <v>5234</v>
      </c>
      <c r="I1386" s="83" t="s">
        <v>938</v>
      </c>
      <c r="J1386" s="83" t="s">
        <v>12080</v>
      </c>
      <c r="K1386" s="91">
        <v>44956</v>
      </c>
      <c r="L1386" s="87">
        <v>23136</v>
      </c>
      <c r="M1386" s="87" t="s">
        <v>12164</v>
      </c>
      <c r="N1386" s="92">
        <v>1350</v>
      </c>
      <c r="O1386" s="92">
        <v>67500</v>
      </c>
      <c r="P1386" s="87" t="s">
        <v>12106</v>
      </c>
      <c r="Q1386" s="87" t="s">
        <v>12165</v>
      </c>
    </row>
    <row r="1387" spans="1:17">
      <c r="A1387" s="83" t="s">
        <v>5235</v>
      </c>
      <c r="B1387" s="83" t="s">
        <v>5235</v>
      </c>
      <c r="C1387" s="84" t="s">
        <v>289</v>
      </c>
      <c r="D1387" s="84" t="s">
        <v>290</v>
      </c>
      <c r="E1387" s="84" t="s">
        <v>291</v>
      </c>
      <c r="F1387" s="85" t="s">
        <v>5236</v>
      </c>
      <c r="G1387" s="85" t="s">
        <v>5236</v>
      </c>
      <c r="H1387" s="85" t="s">
        <v>5236</v>
      </c>
      <c r="I1387" s="84" t="s">
        <v>1417</v>
      </c>
      <c r="J1387" s="83" t="s">
        <v>12080</v>
      </c>
      <c r="K1387" s="91">
        <v>44956</v>
      </c>
      <c r="L1387" s="87">
        <v>23136</v>
      </c>
      <c r="M1387" s="87" t="s">
        <v>12164</v>
      </c>
      <c r="N1387" s="92">
        <v>1350</v>
      </c>
      <c r="O1387" s="92">
        <v>67500</v>
      </c>
      <c r="P1387" s="87" t="s">
        <v>12106</v>
      </c>
      <c r="Q1387" s="87" t="s">
        <v>12165</v>
      </c>
    </row>
    <row r="1388" spans="1:17">
      <c r="A1388" s="120" t="s">
        <v>5237</v>
      </c>
      <c r="B1388" s="83" t="s">
        <v>5237</v>
      </c>
      <c r="C1388" s="84" t="s">
        <v>289</v>
      </c>
      <c r="D1388" s="84" t="s">
        <v>290</v>
      </c>
      <c r="E1388" s="84" t="s">
        <v>291</v>
      </c>
      <c r="F1388" s="85" t="s">
        <v>5238</v>
      </c>
      <c r="G1388" s="85" t="s">
        <v>5238</v>
      </c>
      <c r="H1388" s="85" t="s">
        <v>5238</v>
      </c>
      <c r="I1388" s="83" t="s">
        <v>2001</v>
      </c>
      <c r="J1388" s="83" t="s">
        <v>12080</v>
      </c>
      <c r="K1388" s="91">
        <v>44956</v>
      </c>
      <c r="L1388" s="87">
        <v>23136</v>
      </c>
      <c r="M1388" s="87" t="s">
        <v>12164</v>
      </c>
      <c r="N1388" s="92">
        <v>1350</v>
      </c>
      <c r="O1388" s="92">
        <v>67500</v>
      </c>
      <c r="P1388" s="87" t="s">
        <v>12106</v>
      </c>
      <c r="Q1388" s="87" t="s">
        <v>12165</v>
      </c>
    </row>
    <row r="1389" spans="1:17">
      <c r="A1389" s="120" t="s">
        <v>5239</v>
      </c>
      <c r="B1389" s="83" t="s">
        <v>5239</v>
      </c>
      <c r="C1389" s="84" t="s">
        <v>289</v>
      </c>
      <c r="D1389" s="84" t="s">
        <v>290</v>
      </c>
      <c r="E1389" s="84" t="s">
        <v>291</v>
      </c>
      <c r="F1389" s="85" t="s">
        <v>5240</v>
      </c>
      <c r="G1389" s="85" t="s">
        <v>5240</v>
      </c>
      <c r="H1389" s="85" t="s">
        <v>5240</v>
      </c>
      <c r="I1389" s="83" t="s">
        <v>1991</v>
      </c>
      <c r="J1389" s="83" t="s">
        <v>12080</v>
      </c>
      <c r="K1389" s="91">
        <v>44956</v>
      </c>
      <c r="L1389" s="87">
        <v>23136</v>
      </c>
      <c r="M1389" s="87" t="s">
        <v>12164</v>
      </c>
      <c r="N1389" s="92">
        <v>1350</v>
      </c>
      <c r="O1389" s="92">
        <v>67500</v>
      </c>
      <c r="P1389" s="87" t="s">
        <v>12106</v>
      </c>
      <c r="Q1389" s="87" t="s">
        <v>12165</v>
      </c>
    </row>
    <row r="1390" spans="1:17">
      <c r="A1390" s="120" t="s">
        <v>5241</v>
      </c>
      <c r="B1390" s="83" t="s">
        <v>5241</v>
      </c>
      <c r="C1390" s="84" t="s">
        <v>289</v>
      </c>
      <c r="D1390" s="84" t="s">
        <v>290</v>
      </c>
      <c r="E1390" s="84" t="s">
        <v>291</v>
      </c>
      <c r="F1390" s="85" t="s">
        <v>5242</v>
      </c>
      <c r="G1390" s="85" t="s">
        <v>5242</v>
      </c>
      <c r="H1390" s="85" t="s">
        <v>5242</v>
      </c>
      <c r="I1390" s="83" t="s">
        <v>1095</v>
      </c>
      <c r="J1390" s="83" t="s">
        <v>12080</v>
      </c>
      <c r="K1390" s="91">
        <v>44956</v>
      </c>
      <c r="L1390" s="87">
        <v>23136</v>
      </c>
      <c r="M1390" s="87" t="s">
        <v>12164</v>
      </c>
      <c r="N1390" s="92">
        <v>1350</v>
      </c>
      <c r="O1390" s="92">
        <v>67500</v>
      </c>
      <c r="P1390" s="87" t="s">
        <v>12106</v>
      </c>
      <c r="Q1390" s="87" t="s">
        <v>12165</v>
      </c>
    </row>
    <row r="1391" spans="1:17">
      <c r="A1391" s="120" t="s">
        <v>5243</v>
      </c>
      <c r="B1391" s="83" t="s">
        <v>5243</v>
      </c>
      <c r="C1391" s="84" t="s">
        <v>289</v>
      </c>
      <c r="D1391" s="84" t="s">
        <v>290</v>
      </c>
      <c r="E1391" s="84" t="s">
        <v>291</v>
      </c>
      <c r="F1391" s="85" t="s">
        <v>5244</v>
      </c>
      <c r="G1391" s="85" t="s">
        <v>5244</v>
      </c>
      <c r="H1391" s="85" t="s">
        <v>5244</v>
      </c>
      <c r="I1391" s="83" t="s">
        <v>3151</v>
      </c>
      <c r="J1391" s="83" t="s">
        <v>12074</v>
      </c>
      <c r="K1391" s="91">
        <v>44956</v>
      </c>
      <c r="L1391" s="87">
        <v>23136</v>
      </c>
      <c r="M1391" s="87" t="s">
        <v>12164</v>
      </c>
      <c r="N1391" s="92">
        <v>1350</v>
      </c>
      <c r="O1391" s="92">
        <v>67500</v>
      </c>
      <c r="P1391" s="87" t="s">
        <v>12106</v>
      </c>
      <c r="Q1391" s="87" t="s">
        <v>12165</v>
      </c>
    </row>
    <row r="1392" spans="1:17">
      <c r="A1392" s="120" t="s">
        <v>5245</v>
      </c>
      <c r="B1392" s="83" t="s">
        <v>5245</v>
      </c>
      <c r="C1392" s="84" t="s">
        <v>289</v>
      </c>
      <c r="D1392" s="84" t="s">
        <v>290</v>
      </c>
      <c r="E1392" s="84" t="s">
        <v>291</v>
      </c>
      <c r="F1392" s="85" t="s">
        <v>5246</v>
      </c>
      <c r="G1392" s="85" t="s">
        <v>5246</v>
      </c>
      <c r="H1392" s="85" t="s">
        <v>5246</v>
      </c>
      <c r="I1392" s="83" t="s">
        <v>1308</v>
      </c>
      <c r="J1392" s="83" t="s">
        <v>12095</v>
      </c>
      <c r="K1392" s="91">
        <v>44956</v>
      </c>
      <c r="L1392" s="87">
        <v>23136</v>
      </c>
      <c r="M1392" s="87" t="s">
        <v>12164</v>
      </c>
      <c r="N1392" s="92">
        <v>1350</v>
      </c>
      <c r="O1392" s="92">
        <v>67500</v>
      </c>
      <c r="P1392" s="87" t="s">
        <v>12106</v>
      </c>
      <c r="Q1392" s="87" t="s">
        <v>12165</v>
      </c>
    </row>
    <row r="1393" spans="1:17">
      <c r="A1393" s="120" t="s">
        <v>5247</v>
      </c>
      <c r="B1393" s="83" t="s">
        <v>5247</v>
      </c>
      <c r="C1393" s="84" t="s">
        <v>289</v>
      </c>
      <c r="D1393" s="84" t="s">
        <v>290</v>
      </c>
      <c r="E1393" s="84" t="s">
        <v>291</v>
      </c>
      <c r="F1393" s="85" t="s">
        <v>5248</v>
      </c>
      <c r="G1393" s="85" t="s">
        <v>5248</v>
      </c>
      <c r="H1393" s="85" t="s">
        <v>5248</v>
      </c>
      <c r="I1393" s="83" t="s">
        <v>1250</v>
      </c>
      <c r="J1393" s="83" t="s">
        <v>12074</v>
      </c>
      <c r="K1393" s="91">
        <v>44956</v>
      </c>
      <c r="L1393" s="87">
        <v>23136</v>
      </c>
      <c r="M1393" s="87" t="s">
        <v>12164</v>
      </c>
      <c r="N1393" s="92">
        <v>1350</v>
      </c>
      <c r="O1393" s="92">
        <v>67500</v>
      </c>
      <c r="P1393" s="87" t="s">
        <v>12106</v>
      </c>
      <c r="Q1393" s="87" t="s">
        <v>12165</v>
      </c>
    </row>
    <row r="1394" spans="1:17">
      <c r="A1394" s="120" t="s">
        <v>5249</v>
      </c>
      <c r="B1394" s="83" t="s">
        <v>5249</v>
      </c>
      <c r="C1394" s="84" t="s">
        <v>289</v>
      </c>
      <c r="D1394" s="84" t="s">
        <v>290</v>
      </c>
      <c r="E1394" s="84" t="s">
        <v>291</v>
      </c>
      <c r="F1394" s="85" t="s">
        <v>5250</v>
      </c>
      <c r="G1394" s="85" t="s">
        <v>5250</v>
      </c>
      <c r="H1394" s="85" t="s">
        <v>5250</v>
      </c>
      <c r="I1394" s="84" t="s">
        <v>980</v>
      </c>
      <c r="J1394" s="83" t="s">
        <v>12074</v>
      </c>
      <c r="K1394" s="87"/>
      <c r="L1394" s="87"/>
      <c r="M1394" s="87"/>
      <c r="N1394" s="92"/>
      <c r="O1394" s="92"/>
      <c r="P1394" s="87"/>
      <c r="Q1394" s="87"/>
    </row>
    <row r="1395" spans="1:17">
      <c r="A1395" s="120" t="s">
        <v>5251</v>
      </c>
      <c r="B1395" s="83" t="s">
        <v>5251</v>
      </c>
      <c r="C1395" s="84" t="s">
        <v>35</v>
      </c>
      <c r="D1395" s="84" t="s">
        <v>387</v>
      </c>
      <c r="E1395" s="84" t="s">
        <v>388</v>
      </c>
      <c r="F1395" s="85" t="s">
        <v>5252</v>
      </c>
      <c r="G1395" s="85" t="s">
        <v>18</v>
      </c>
      <c r="H1395" s="85" t="s">
        <v>18</v>
      </c>
      <c r="I1395" s="83" t="s">
        <v>5253</v>
      </c>
      <c r="J1395" s="83" t="s">
        <v>12080</v>
      </c>
      <c r="K1395" s="87"/>
      <c r="L1395" s="87"/>
      <c r="M1395" s="87"/>
      <c r="N1395" s="92"/>
      <c r="O1395" s="92"/>
      <c r="P1395" s="87"/>
      <c r="Q1395" s="87"/>
    </row>
    <row r="1396" spans="1:17">
      <c r="A1396" s="83" t="s">
        <v>5254</v>
      </c>
      <c r="B1396" s="83" t="s">
        <v>5254</v>
      </c>
      <c r="C1396" s="84" t="s">
        <v>35</v>
      </c>
      <c r="D1396" s="84" t="s">
        <v>387</v>
      </c>
      <c r="E1396" s="84" t="s">
        <v>388</v>
      </c>
      <c r="F1396" s="85" t="s">
        <v>5255</v>
      </c>
      <c r="G1396" s="85" t="s">
        <v>18</v>
      </c>
      <c r="H1396" s="85" t="s">
        <v>18</v>
      </c>
      <c r="I1396" s="83" t="s">
        <v>851</v>
      </c>
      <c r="J1396" s="83" t="s">
        <v>12095</v>
      </c>
      <c r="K1396" s="87"/>
      <c r="L1396" s="87"/>
      <c r="M1396" s="87"/>
      <c r="N1396" s="92"/>
      <c r="O1396" s="92"/>
      <c r="P1396" s="87"/>
      <c r="Q1396" s="87"/>
    </row>
    <row r="1397" spans="1:17">
      <c r="A1397" s="83" t="s">
        <v>5256</v>
      </c>
      <c r="B1397" s="83" t="s">
        <v>5256</v>
      </c>
      <c r="C1397" s="84" t="s">
        <v>35</v>
      </c>
      <c r="D1397" s="84" t="s">
        <v>387</v>
      </c>
      <c r="E1397" s="84" t="s">
        <v>388</v>
      </c>
      <c r="F1397" s="85" t="s">
        <v>5257</v>
      </c>
      <c r="G1397" s="85" t="s">
        <v>18</v>
      </c>
      <c r="H1397" s="85" t="s">
        <v>18</v>
      </c>
      <c r="I1397" s="83" t="s">
        <v>1737</v>
      </c>
      <c r="J1397" s="83" t="s">
        <v>3495</v>
      </c>
      <c r="K1397" s="87"/>
      <c r="L1397" s="87"/>
      <c r="M1397" s="87"/>
      <c r="N1397" s="92"/>
      <c r="O1397" s="92"/>
      <c r="P1397" s="87"/>
      <c r="Q1397" s="87"/>
    </row>
    <row r="1398" spans="1:17">
      <c r="A1398" s="120" t="s">
        <v>5258</v>
      </c>
      <c r="B1398" s="83" t="s">
        <v>5258</v>
      </c>
      <c r="C1398" s="84" t="s">
        <v>35</v>
      </c>
      <c r="D1398" s="84" t="s">
        <v>387</v>
      </c>
      <c r="E1398" s="84" t="s">
        <v>388</v>
      </c>
      <c r="F1398" s="85" t="s">
        <v>5259</v>
      </c>
      <c r="G1398" s="85" t="s">
        <v>18</v>
      </c>
      <c r="H1398" s="85" t="s">
        <v>18</v>
      </c>
      <c r="I1398" s="83" t="s">
        <v>1344</v>
      </c>
      <c r="J1398" s="83" t="s">
        <v>9591</v>
      </c>
      <c r="K1398" s="87"/>
      <c r="L1398" s="87"/>
      <c r="M1398" s="87"/>
      <c r="N1398" s="92"/>
      <c r="O1398" s="92"/>
      <c r="P1398" s="87"/>
      <c r="Q1398" s="87"/>
    </row>
    <row r="1399" spans="1:17">
      <c r="A1399" s="11" t="s">
        <v>5260</v>
      </c>
      <c r="B1399" s="11" t="s">
        <v>5260</v>
      </c>
      <c r="C1399" s="3" t="s">
        <v>35</v>
      </c>
      <c r="D1399" s="3" t="s">
        <v>387</v>
      </c>
      <c r="E1399" s="3" t="s">
        <v>388</v>
      </c>
      <c r="F1399" s="25" t="s">
        <v>5261</v>
      </c>
      <c r="G1399" s="25" t="s">
        <v>18</v>
      </c>
      <c r="H1399" s="25" t="s">
        <v>18</v>
      </c>
      <c r="I1399" s="11" t="s">
        <v>23</v>
      </c>
      <c r="J1399" s="11" t="s">
        <v>12095</v>
      </c>
    </row>
    <row r="1400" spans="1:17">
      <c r="A1400" s="120" t="s">
        <v>5262</v>
      </c>
      <c r="B1400" s="83" t="s">
        <v>5262</v>
      </c>
      <c r="C1400" s="84" t="s">
        <v>35</v>
      </c>
      <c r="D1400" s="84" t="s">
        <v>387</v>
      </c>
      <c r="E1400" s="84" t="s">
        <v>388</v>
      </c>
      <c r="F1400" s="85" t="s">
        <v>5263</v>
      </c>
      <c r="G1400" s="85" t="s">
        <v>18</v>
      </c>
      <c r="H1400" s="85" t="s">
        <v>18</v>
      </c>
      <c r="I1400" s="83" t="s">
        <v>2952</v>
      </c>
      <c r="J1400" s="83" t="s">
        <v>12080</v>
      </c>
      <c r="K1400" s="87"/>
      <c r="L1400" s="87"/>
      <c r="M1400" s="87"/>
      <c r="N1400" s="92"/>
      <c r="O1400" s="92"/>
      <c r="P1400" s="87"/>
      <c r="Q1400" s="87"/>
    </row>
    <row r="1401" spans="1:17">
      <c r="A1401" s="120" t="s">
        <v>5264</v>
      </c>
      <c r="B1401" s="83" t="s">
        <v>5264</v>
      </c>
      <c r="C1401" s="84" t="s">
        <v>35</v>
      </c>
      <c r="D1401" s="84" t="s">
        <v>387</v>
      </c>
      <c r="E1401" s="84" t="s">
        <v>388</v>
      </c>
      <c r="F1401" s="85" t="s">
        <v>5265</v>
      </c>
      <c r="G1401" s="85" t="s">
        <v>18</v>
      </c>
      <c r="H1401" s="85" t="s">
        <v>18</v>
      </c>
      <c r="I1401" s="83" t="s">
        <v>5043</v>
      </c>
      <c r="J1401" s="83" t="s">
        <v>12084</v>
      </c>
      <c r="K1401" s="87"/>
      <c r="L1401" s="87"/>
      <c r="M1401" s="87"/>
      <c r="N1401" s="92"/>
      <c r="O1401" s="92"/>
      <c r="P1401" s="87"/>
      <c r="Q1401" s="87"/>
    </row>
    <row r="1402" spans="1:17">
      <c r="A1402" s="12" t="s">
        <v>5266</v>
      </c>
      <c r="B1402" s="12" t="s">
        <v>5266</v>
      </c>
      <c r="C1402" s="4" t="s">
        <v>35</v>
      </c>
      <c r="D1402" s="4" t="s">
        <v>387</v>
      </c>
      <c r="E1402" s="4" t="s">
        <v>388</v>
      </c>
      <c r="F1402" s="27" t="s">
        <v>5267</v>
      </c>
      <c r="G1402" s="27" t="s">
        <v>18</v>
      </c>
      <c r="H1402" s="27" t="s">
        <v>18</v>
      </c>
      <c r="I1402" s="12" t="s">
        <v>23</v>
      </c>
      <c r="J1402" s="12" t="s">
        <v>12095</v>
      </c>
      <c r="K1402" s="39"/>
      <c r="L1402" s="39"/>
      <c r="M1402" s="39"/>
      <c r="N1402" s="154"/>
      <c r="O1402" s="154"/>
      <c r="P1402" s="39"/>
      <c r="Q1402" s="39"/>
    </row>
    <row r="1403" spans="1:17">
      <c r="A1403" s="120" t="s">
        <v>5268</v>
      </c>
      <c r="B1403" s="83" t="s">
        <v>5268</v>
      </c>
      <c r="C1403" s="84" t="s">
        <v>35</v>
      </c>
      <c r="D1403" s="84" t="s">
        <v>387</v>
      </c>
      <c r="E1403" s="84" t="s">
        <v>388</v>
      </c>
      <c r="F1403" s="85" t="s">
        <v>5269</v>
      </c>
      <c r="G1403" s="85" t="s">
        <v>18</v>
      </c>
      <c r="H1403" s="85" t="s">
        <v>18</v>
      </c>
      <c r="I1403" s="83" t="s">
        <v>897</v>
      </c>
      <c r="J1403" s="83" t="s">
        <v>9591</v>
      </c>
      <c r="K1403" s="87"/>
      <c r="L1403" s="87"/>
      <c r="M1403" s="87"/>
      <c r="N1403" s="92"/>
      <c r="O1403" s="92"/>
      <c r="P1403" s="87"/>
      <c r="Q1403" s="87"/>
    </row>
    <row r="1404" spans="1:17">
      <c r="A1404" s="11" t="s">
        <v>5270</v>
      </c>
      <c r="B1404" s="11" t="s">
        <v>5270</v>
      </c>
      <c r="C1404" s="3" t="s">
        <v>35</v>
      </c>
      <c r="D1404" s="3" t="s">
        <v>387</v>
      </c>
      <c r="E1404" s="3" t="s">
        <v>388</v>
      </c>
      <c r="F1404" s="25" t="s">
        <v>5271</v>
      </c>
      <c r="G1404" s="25" t="s">
        <v>18</v>
      </c>
      <c r="H1404" s="25" t="s">
        <v>18</v>
      </c>
      <c r="I1404" s="11" t="s">
        <v>23</v>
      </c>
      <c r="J1404" s="11" t="s">
        <v>12095</v>
      </c>
    </row>
    <row r="1405" spans="1:17">
      <c r="A1405" s="120" t="s">
        <v>5272</v>
      </c>
      <c r="B1405" s="83" t="s">
        <v>5272</v>
      </c>
      <c r="C1405" s="84" t="s">
        <v>35</v>
      </c>
      <c r="D1405" s="84" t="s">
        <v>387</v>
      </c>
      <c r="E1405" s="84" t="s">
        <v>388</v>
      </c>
      <c r="F1405" s="85" t="s">
        <v>5273</v>
      </c>
      <c r="G1405" s="85" t="s">
        <v>18</v>
      </c>
      <c r="H1405" s="85" t="s">
        <v>18</v>
      </c>
      <c r="I1405" s="83" t="s">
        <v>1042</v>
      </c>
      <c r="J1405" s="83" t="s">
        <v>12084</v>
      </c>
      <c r="K1405" s="87"/>
      <c r="L1405" s="87"/>
      <c r="M1405" s="87"/>
      <c r="N1405" s="92"/>
      <c r="O1405" s="92"/>
      <c r="P1405" s="87"/>
      <c r="Q1405" s="87"/>
    </row>
    <row r="1406" spans="1:17">
      <c r="A1406" s="120" t="s">
        <v>5274</v>
      </c>
      <c r="B1406" s="83" t="s">
        <v>5274</v>
      </c>
      <c r="C1406" s="84" t="s">
        <v>35</v>
      </c>
      <c r="D1406" s="84" t="s">
        <v>387</v>
      </c>
      <c r="E1406" s="84" t="s">
        <v>388</v>
      </c>
      <c r="F1406" s="85" t="s">
        <v>5275</v>
      </c>
      <c r="G1406" s="85" t="s">
        <v>18</v>
      </c>
      <c r="H1406" s="85" t="s">
        <v>18</v>
      </c>
      <c r="I1406" s="84" t="s">
        <v>2162</v>
      </c>
      <c r="J1406" s="83" t="s">
        <v>12080</v>
      </c>
      <c r="K1406" s="87"/>
      <c r="L1406" s="87"/>
      <c r="M1406" s="87"/>
      <c r="N1406" s="92"/>
      <c r="O1406" s="92"/>
      <c r="P1406" s="87"/>
      <c r="Q1406" s="87"/>
    </row>
    <row r="1407" spans="1:17">
      <c r="A1407" s="11" t="s">
        <v>5276</v>
      </c>
      <c r="B1407" s="11" t="s">
        <v>5276</v>
      </c>
      <c r="C1407" s="3" t="s">
        <v>35</v>
      </c>
      <c r="D1407" s="3" t="s">
        <v>387</v>
      </c>
      <c r="E1407" s="3" t="s">
        <v>388</v>
      </c>
      <c r="F1407" s="25" t="s">
        <v>5277</v>
      </c>
      <c r="G1407" s="25" t="s">
        <v>18</v>
      </c>
      <c r="H1407" s="25" t="s">
        <v>18</v>
      </c>
      <c r="I1407" s="11" t="s">
        <v>23</v>
      </c>
      <c r="J1407" s="11" t="s">
        <v>12074</v>
      </c>
    </row>
    <row r="1408" spans="1:17">
      <c r="A1408" s="197" t="s">
        <v>5278</v>
      </c>
      <c r="B1408" s="12" t="s">
        <v>5278</v>
      </c>
      <c r="C1408" s="4" t="s">
        <v>35</v>
      </c>
      <c r="D1408" s="4" t="s">
        <v>387</v>
      </c>
      <c r="E1408" s="4" t="s">
        <v>388</v>
      </c>
      <c r="F1408" s="27" t="s">
        <v>5279</v>
      </c>
      <c r="G1408" s="27" t="s">
        <v>18</v>
      </c>
      <c r="H1408" s="27" t="s">
        <v>18</v>
      </c>
      <c r="I1408" s="12" t="s">
        <v>23</v>
      </c>
      <c r="J1408" s="12" t="s">
        <v>12074</v>
      </c>
      <c r="K1408" s="39"/>
      <c r="L1408" s="39"/>
      <c r="M1408" s="39"/>
      <c r="N1408" s="154"/>
      <c r="O1408" s="154"/>
      <c r="P1408" s="39"/>
      <c r="Q1408" s="39"/>
    </row>
    <row r="1409" spans="1:17">
      <c r="A1409" s="120" t="s">
        <v>5281</v>
      </c>
      <c r="B1409" s="83" t="s">
        <v>5281</v>
      </c>
      <c r="C1409" s="84" t="s">
        <v>35</v>
      </c>
      <c r="D1409" s="84" t="s">
        <v>387</v>
      </c>
      <c r="E1409" s="84" t="s">
        <v>388</v>
      </c>
      <c r="F1409" s="85" t="s">
        <v>5282</v>
      </c>
      <c r="G1409" s="85" t="s">
        <v>18</v>
      </c>
      <c r="H1409" s="85" t="s">
        <v>18</v>
      </c>
      <c r="I1409" s="83" t="s">
        <v>2156</v>
      </c>
      <c r="J1409" s="83" t="s">
        <v>12095</v>
      </c>
      <c r="K1409" s="87"/>
      <c r="L1409" s="87"/>
      <c r="M1409" s="87"/>
      <c r="N1409" s="92"/>
      <c r="O1409" s="92"/>
      <c r="P1409" s="87"/>
      <c r="Q1409" s="87"/>
    </row>
    <row r="1410" spans="1:17">
      <c r="A1410" s="120" t="s">
        <v>5283</v>
      </c>
      <c r="B1410" s="83" t="s">
        <v>5283</v>
      </c>
      <c r="C1410" s="84" t="s">
        <v>35</v>
      </c>
      <c r="D1410" s="84" t="s">
        <v>387</v>
      </c>
      <c r="E1410" s="84" t="s">
        <v>388</v>
      </c>
      <c r="F1410" s="85" t="s">
        <v>5284</v>
      </c>
      <c r="G1410" s="85" t="s">
        <v>18</v>
      </c>
      <c r="H1410" s="85" t="s">
        <v>18</v>
      </c>
      <c r="I1410" s="83" t="s">
        <v>897</v>
      </c>
      <c r="J1410" s="83" t="s">
        <v>12084</v>
      </c>
      <c r="K1410" s="87"/>
      <c r="L1410" s="87"/>
      <c r="M1410" s="87"/>
      <c r="N1410" s="92"/>
      <c r="O1410" s="92"/>
      <c r="P1410" s="87"/>
      <c r="Q1410" s="87"/>
    </row>
    <row r="1411" spans="1:17">
      <c r="A1411" s="120" t="s">
        <v>5285</v>
      </c>
      <c r="B1411" s="83" t="s">
        <v>5285</v>
      </c>
      <c r="C1411" s="84" t="s">
        <v>35</v>
      </c>
      <c r="D1411" s="84" t="s">
        <v>387</v>
      </c>
      <c r="E1411" s="84" t="s">
        <v>388</v>
      </c>
      <c r="F1411" s="85" t="s">
        <v>5286</v>
      </c>
      <c r="G1411" s="85" t="s">
        <v>18</v>
      </c>
      <c r="H1411" s="85" t="s">
        <v>18</v>
      </c>
      <c r="I1411" s="83" t="s">
        <v>5287</v>
      </c>
      <c r="J1411" s="83" t="s">
        <v>12080</v>
      </c>
      <c r="K1411" s="87"/>
      <c r="L1411" s="87"/>
      <c r="M1411" s="87"/>
      <c r="N1411" s="92"/>
      <c r="O1411" s="92"/>
      <c r="P1411" s="87"/>
      <c r="Q1411" s="87"/>
    </row>
    <row r="1412" spans="1:17">
      <c r="A1412" s="120" t="s">
        <v>5288</v>
      </c>
      <c r="B1412" s="83" t="s">
        <v>5288</v>
      </c>
      <c r="C1412" s="84" t="s">
        <v>35</v>
      </c>
      <c r="D1412" s="84" t="s">
        <v>387</v>
      </c>
      <c r="E1412" s="84" t="s">
        <v>388</v>
      </c>
      <c r="F1412" s="85" t="s">
        <v>5289</v>
      </c>
      <c r="G1412" s="85" t="s">
        <v>18</v>
      </c>
      <c r="H1412" s="85" t="s">
        <v>18</v>
      </c>
      <c r="I1412" s="83" t="s">
        <v>933</v>
      </c>
      <c r="J1412" s="83" t="s">
        <v>12080</v>
      </c>
      <c r="K1412" s="87"/>
      <c r="L1412" s="87"/>
      <c r="M1412" s="87"/>
      <c r="N1412" s="92"/>
      <c r="O1412" s="92"/>
      <c r="P1412" s="87"/>
      <c r="Q1412" s="87"/>
    </row>
    <row r="1413" spans="1:17">
      <c r="A1413" s="120" t="s">
        <v>5290</v>
      </c>
      <c r="B1413" s="83" t="s">
        <v>5290</v>
      </c>
      <c r="C1413" s="84" t="s">
        <v>35</v>
      </c>
      <c r="D1413" s="84" t="s">
        <v>387</v>
      </c>
      <c r="E1413" s="84" t="s">
        <v>388</v>
      </c>
      <c r="F1413" s="85" t="s">
        <v>5291</v>
      </c>
      <c r="G1413" s="85" t="s">
        <v>18</v>
      </c>
      <c r="H1413" s="85" t="s">
        <v>18</v>
      </c>
      <c r="I1413" s="83" t="s">
        <v>3061</v>
      </c>
      <c r="J1413" s="83" t="s">
        <v>12084</v>
      </c>
      <c r="K1413" s="87"/>
      <c r="L1413" s="87"/>
      <c r="M1413" s="87"/>
      <c r="N1413" s="92"/>
      <c r="O1413" s="92"/>
      <c r="P1413" s="87"/>
      <c r="Q1413" s="87"/>
    </row>
    <row r="1414" spans="1:17">
      <c r="A1414" s="12" t="s">
        <v>5292</v>
      </c>
      <c r="B1414" s="12" t="s">
        <v>5292</v>
      </c>
      <c r="C1414" s="4" t="s">
        <v>35</v>
      </c>
      <c r="D1414" s="4" t="s">
        <v>387</v>
      </c>
      <c r="E1414" s="4" t="s">
        <v>388</v>
      </c>
      <c r="F1414" s="27" t="s">
        <v>5293</v>
      </c>
      <c r="G1414" s="27" t="s">
        <v>18</v>
      </c>
      <c r="H1414" s="27" t="s">
        <v>18</v>
      </c>
      <c r="I1414" s="12" t="s">
        <v>23</v>
      </c>
      <c r="J1414" s="12" t="s">
        <v>12074</v>
      </c>
      <c r="K1414" s="39"/>
      <c r="L1414" s="39"/>
      <c r="M1414" s="39"/>
      <c r="N1414" s="154"/>
      <c r="O1414" s="154"/>
      <c r="P1414" s="39"/>
      <c r="Q1414" s="39"/>
    </row>
    <row r="1415" spans="1:17">
      <c r="A1415" s="120" t="s">
        <v>5294</v>
      </c>
      <c r="B1415" s="83" t="s">
        <v>5294</v>
      </c>
      <c r="C1415" s="84" t="s">
        <v>35</v>
      </c>
      <c r="D1415" s="84" t="s">
        <v>387</v>
      </c>
      <c r="E1415" s="84" t="s">
        <v>388</v>
      </c>
      <c r="F1415" s="85" t="s">
        <v>5295</v>
      </c>
      <c r="G1415" s="85" t="s">
        <v>18</v>
      </c>
      <c r="H1415" s="85" t="s">
        <v>18</v>
      </c>
      <c r="I1415" s="83" t="s">
        <v>959</v>
      </c>
      <c r="J1415" s="83" t="s">
        <v>12095</v>
      </c>
      <c r="K1415" s="87"/>
      <c r="L1415" s="87"/>
      <c r="M1415" s="87"/>
      <c r="N1415" s="92"/>
      <c r="O1415" s="92"/>
      <c r="P1415" s="87"/>
      <c r="Q1415" s="87"/>
    </row>
    <row r="1416" spans="1:17">
      <c r="A1416" s="120" t="s">
        <v>5296</v>
      </c>
      <c r="B1416" s="83" t="s">
        <v>5296</v>
      </c>
      <c r="C1416" s="84" t="s">
        <v>35</v>
      </c>
      <c r="D1416" s="84" t="s">
        <v>387</v>
      </c>
      <c r="E1416" s="84" t="s">
        <v>388</v>
      </c>
      <c r="F1416" s="85" t="s">
        <v>5297</v>
      </c>
      <c r="G1416" s="85" t="s">
        <v>18</v>
      </c>
      <c r="H1416" s="85" t="s">
        <v>18</v>
      </c>
      <c r="I1416" s="83" t="s">
        <v>1193</v>
      </c>
      <c r="J1416" s="83" t="s">
        <v>12095</v>
      </c>
      <c r="K1416" s="87"/>
      <c r="L1416" s="87"/>
      <c r="M1416" s="87"/>
      <c r="N1416" s="92"/>
      <c r="O1416" s="92"/>
      <c r="P1416" s="87"/>
      <c r="Q1416" s="87"/>
    </row>
    <row r="1417" spans="1:17">
      <c r="A1417" s="120" t="s">
        <v>5298</v>
      </c>
      <c r="B1417" s="83" t="s">
        <v>5298</v>
      </c>
      <c r="C1417" s="84" t="s">
        <v>35</v>
      </c>
      <c r="D1417" s="84" t="s">
        <v>387</v>
      </c>
      <c r="E1417" s="84" t="s">
        <v>388</v>
      </c>
      <c r="F1417" s="85" t="s">
        <v>5299</v>
      </c>
      <c r="G1417" s="85" t="s">
        <v>18</v>
      </c>
      <c r="H1417" s="85" t="s">
        <v>18</v>
      </c>
      <c r="I1417" s="83" t="s">
        <v>781</v>
      </c>
      <c r="J1417" s="83" t="s">
        <v>12080</v>
      </c>
      <c r="K1417" s="87"/>
      <c r="L1417" s="87"/>
      <c r="M1417" s="87"/>
      <c r="N1417" s="92"/>
      <c r="O1417" s="92"/>
      <c r="P1417" s="87"/>
      <c r="Q1417" s="87"/>
    </row>
    <row r="1418" spans="1:17">
      <c r="A1418" s="11" t="s">
        <v>5300</v>
      </c>
      <c r="B1418" s="11" t="s">
        <v>5300</v>
      </c>
      <c r="C1418" s="3" t="s">
        <v>35</v>
      </c>
      <c r="D1418" s="3" t="s">
        <v>387</v>
      </c>
      <c r="E1418" s="3" t="s">
        <v>388</v>
      </c>
      <c r="F1418" s="25" t="s">
        <v>5301</v>
      </c>
      <c r="G1418" s="25" t="s">
        <v>18</v>
      </c>
      <c r="H1418" s="25" t="s">
        <v>18</v>
      </c>
      <c r="I1418" s="11" t="s">
        <v>23</v>
      </c>
    </row>
    <row r="1419" spans="1:17">
      <c r="A1419" s="83" t="s">
        <v>5302</v>
      </c>
      <c r="B1419" s="83" t="s">
        <v>5302</v>
      </c>
      <c r="C1419" s="84" t="s">
        <v>35</v>
      </c>
      <c r="D1419" s="84" t="s">
        <v>387</v>
      </c>
      <c r="E1419" s="84" t="s">
        <v>388</v>
      </c>
      <c r="F1419" s="85" t="s">
        <v>5303</v>
      </c>
      <c r="G1419" s="85" t="s">
        <v>18</v>
      </c>
      <c r="H1419" s="85" t="s">
        <v>18</v>
      </c>
      <c r="I1419" s="83" t="s">
        <v>1984</v>
      </c>
      <c r="J1419" s="83"/>
      <c r="K1419" s="87"/>
      <c r="L1419" s="87"/>
      <c r="M1419" s="87"/>
      <c r="N1419" s="92"/>
      <c r="O1419" s="92"/>
      <c r="P1419" s="87"/>
      <c r="Q1419" s="87"/>
    </row>
    <row r="1420" spans="1:17">
      <c r="A1420" s="120" t="s">
        <v>5304</v>
      </c>
      <c r="B1420" s="83" t="s">
        <v>5304</v>
      </c>
      <c r="C1420" s="84" t="s">
        <v>35</v>
      </c>
      <c r="D1420" s="84" t="s">
        <v>387</v>
      </c>
      <c r="E1420" s="84" t="s">
        <v>388</v>
      </c>
      <c r="F1420" s="85" t="s">
        <v>5305</v>
      </c>
      <c r="G1420" s="85" t="s">
        <v>18</v>
      </c>
      <c r="H1420" s="85" t="s">
        <v>18</v>
      </c>
      <c r="I1420" s="83" t="s">
        <v>955</v>
      </c>
      <c r="J1420" s="83" t="s">
        <v>12084</v>
      </c>
      <c r="K1420" s="87"/>
      <c r="L1420" s="87"/>
      <c r="M1420" s="87"/>
      <c r="N1420" s="92"/>
      <c r="O1420" s="92"/>
      <c r="P1420" s="87"/>
      <c r="Q1420" s="87"/>
    </row>
    <row r="1421" spans="1:17">
      <c r="A1421" s="83" t="s">
        <v>5306</v>
      </c>
      <c r="B1421" s="83" t="s">
        <v>5306</v>
      </c>
      <c r="C1421" s="84" t="s">
        <v>35</v>
      </c>
      <c r="D1421" s="84" t="s">
        <v>387</v>
      </c>
      <c r="E1421" s="84" t="s">
        <v>388</v>
      </c>
      <c r="F1421" s="85" t="s">
        <v>5307</v>
      </c>
      <c r="G1421" s="85" t="s">
        <v>18</v>
      </c>
      <c r="H1421" s="85" t="s">
        <v>18</v>
      </c>
      <c r="I1421" s="83" t="s">
        <v>2208</v>
      </c>
      <c r="J1421" s="83" t="s">
        <v>12091</v>
      </c>
      <c r="K1421" s="87"/>
      <c r="L1421" s="87"/>
      <c r="M1421" s="87"/>
      <c r="N1421" s="92"/>
      <c r="O1421" s="92"/>
      <c r="P1421" s="87"/>
      <c r="Q1421" s="87"/>
    </row>
    <row r="1422" spans="1:17">
      <c r="A1422" s="120" t="s">
        <v>5308</v>
      </c>
      <c r="B1422" s="83" t="s">
        <v>5308</v>
      </c>
      <c r="C1422" s="84" t="s">
        <v>35</v>
      </c>
      <c r="D1422" s="84" t="s">
        <v>387</v>
      </c>
      <c r="E1422" s="84" t="s">
        <v>388</v>
      </c>
      <c r="F1422" s="85" t="s">
        <v>5309</v>
      </c>
      <c r="G1422" s="85" t="s">
        <v>18</v>
      </c>
      <c r="H1422" s="85" t="s">
        <v>18</v>
      </c>
      <c r="I1422" s="83" t="s">
        <v>729</v>
      </c>
      <c r="J1422" s="83" t="s">
        <v>12080</v>
      </c>
      <c r="K1422" s="87"/>
      <c r="L1422" s="87"/>
      <c r="M1422" s="87"/>
      <c r="N1422" s="92"/>
      <c r="O1422" s="92"/>
      <c r="P1422" s="87"/>
      <c r="Q1422" s="87"/>
    </row>
    <row r="1423" spans="1:17">
      <c r="A1423" s="12" t="s">
        <v>5310</v>
      </c>
      <c r="B1423" s="12" t="s">
        <v>5310</v>
      </c>
      <c r="C1423" s="4" t="s">
        <v>35</v>
      </c>
      <c r="D1423" s="4" t="s">
        <v>387</v>
      </c>
      <c r="E1423" s="4" t="s">
        <v>388</v>
      </c>
      <c r="F1423" s="27" t="s">
        <v>5311</v>
      </c>
      <c r="G1423" s="27" t="s">
        <v>5312</v>
      </c>
      <c r="H1423" s="27" t="s">
        <v>18</v>
      </c>
      <c r="I1423" s="12" t="s">
        <v>23</v>
      </c>
      <c r="J1423" s="12" t="s">
        <v>12080</v>
      </c>
      <c r="K1423" s="39"/>
      <c r="L1423" s="39"/>
      <c r="M1423" s="39"/>
      <c r="N1423" s="154"/>
      <c r="O1423" s="154"/>
      <c r="P1423" s="39"/>
      <c r="Q1423" s="39"/>
    </row>
    <row r="1424" spans="1:17">
      <c r="A1424" s="120" t="s">
        <v>5313</v>
      </c>
      <c r="B1424" s="83" t="s">
        <v>5313</v>
      </c>
      <c r="C1424" s="84" t="s">
        <v>35</v>
      </c>
      <c r="D1424" s="84" t="s">
        <v>387</v>
      </c>
      <c r="E1424" s="84" t="s">
        <v>388</v>
      </c>
      <c r="F1424" s="85" t="s">
        <v>5314</v>
      </c>
      <c r="G1424" s="85" t="s">
        <v>18</v>
      </c>
      <c r="H1424" s="85" t="s">
        <v>18</v>
      </c>
      <c r="I1424" s="83" t="s">
        <v>12110</v>
      </c>
      <c r="J1424" s="83" t="s">
        <v>12091</v>
      </c>
      <c r="K1424" s="87"/>
      <c r="L1424" s="87"/>
      <c r="M1424" s="87"/>
      <c r="N1424" s="92"/>
      <c r="O1424" s="92"/>
      <c r="P1424" s="87"/>
      <c r="Q1424" s="87"/>
    </row>
    <row r="1425" spans="1:17" ht="14.25" customHeight="1">
      <c r="A1425" s="120" t="s">
        <v>5315</v>
      </c>
      <c r="B1425" s="83" t="s">
        <v>5315</v>
      </c>
      <c r="C1425" s="84" t="s">
        <v>35</v>
      </c>
      <c r="D1425" s="84" t="s">
        <v>393</v>
      </c>
      <c r="E1425" s="84" t="s">
        <v>394</v>
      </c>
      <c r="F1425" s="85" t="s">
        <v>5316</v>
      </c>
      <c r="G1425" s="85" t="s">
        <v>18</v>
      </c>
      <c r="H1425" s="85" t="s">
        <v>18</v>
      </c>
      <c r="I1425" s="83" t="s">
        <v>1193</v>
      </c>
      <c r="J1425" s="83" t="s">
        <v>12095</v>
      </c>
      <c r="K1425" s="87"/>
      <c r="L1425" s="87"/>
      <c r="M1425" s="87"/>
      <c r="N1425" s="92"/>
      <c r="O1425" s="92"/>
      <c r="P1425" s="87"/>
      <c r="Q1425" s="87"/>
    </row>
    <row r="1426" spans="1:17">
      <c r="A1426" s="120" t="s">
        <v>5317</v>
      </c>
      <c r="B1426" s="83" t="s">
        <v>5317</v>
      </c>
      <c r="C1426" s="84" t="s">
        <v>35</v>
      </c>
      <c r="D1426" s="84" t="s">
        <v>393</v>
      </c>
      <c r="E1426" s="84" t="s">
        <v>394</v>
      </c>
      <c r="F1426" s="85" t="s">
        <v>5318</v>
      </c>
      <c r="G1426" s="85" t="s">
        <v>18</v>
      </c>
      <c r="H1426" s="85" t="s">
        <v>18</v>
      </c>
      <c r="I1426" s="83" t="s">
        <v>897</v>
      </c>
      <c r="J1426" s="83" t="s">
        <v>9591</v>
      </c>
      <c r="K1426" s="87"/>
      <c r="L1426" s="87"/>
      <c r="M1426" s="87"/>
      <c r="N1426" s="92"/>
      <c r="O1426" s="92"/>
      <c r="P1426" s="87"/>
      <c r="Q1426" s="87"/>
    </row>
    <row r="1427" spans="1:17">
      <c r="A1427" s="83" t="s">
        <v>5319</v>
      </c>
      <c r="B1427" s="83" t="s">
        <v>5319</v>
      </c>
      <c r="C1427" s="84" t="s">
        <v>35</v>
      </c>
      <c r="D1427" s="84" t="s">
        <v>393</v>
      </c>
      <c r="E1427" s="84" t="s">
        <v>394</v>
      </c>
      <c r="F1427" s="85" t="s">
        <v>5320</v>
      </c>
      <c r="G1427" s="85" t="s">
        <v>18</v>
      </c>
      <c r="H1427" s="85" t="s">
        <v>18</v>
      </c>
      <c r="I1427" s="83" t="s">
        <v>1984</v>
      </c>
      <c r="J1427" s="83"/>
      <c r="K1427" s="87"/>
      <c r="L1427" s="87"/>
      <c r="M1427" s="87"/>
      <c r="N1427" s="92"/>
      <c r="O1427" s="92"/>
      <c r="P1427" s="87"/>
      <c r="Q1427" s="87"/>
    </row>
    <row r="1428" spans="1:17">
      <c r="A1428" s="120" t="s">
        <v>5321</v>
      </c>
      <c r="B1428" s="83" t="s">
        <v>5321</v>
      </c>
      <c r="C1428" s="84" t="s">
        <v>35</v>
      </c>
      <c r="D1428" s="84" t="s">
        <v>393</v>
      </c>
      <c r="E1428" s="84" t="s">
        <v>394</v>
      </c>
      <c r="F1428" s="85" t="s">
        <v>5322</v>
      </c>
      <c r="G1428" s="85" t="s">
        <v>18</v>
      </c>
      <c r="H1428" s="85" t="s">
        <v>18</v>
      </c>
      <c r="I1428" s="83" t="s">
        <v>12110</v>
      </c>
      <c r="J1428" s="83" t="s">
        <v>12091</v>
      </c>
      <c r="K1428" s="87"/>
      <c r="L1428" s="87"/>
      <c r="M1428" s="87"/>
      <c r="N1428" s="92"/>
      <c r="O1428" s="92"/>
      <c r="P1428" s="87"/>
      <c r="Q1428" s="87"/>
    </row>
    <row r="1429" spans="1:17" s="376" customFormat="1">
      <c r="A1429" s="381" t="s">
        <v>5323</v>
      </c>
      <c r="B1429" s="370" t="s">
        <v>5323</v>
      </c>
      <c r="C1429" s="368" t="s">
        <v>35</v>
      </c>
      <c r="D1429" s="368" t="s">
        <v>393</v>
      </c>
      <c r="E1429" s="368" t="s">
        <v>394</v>
      </c>
      <c r="F1429" s="369" t="s">
        <v>5324</v>
      </c>
      <c r="G1429" s="369" t="s">
        <v>18</v>
      </c>
      <c r="H1429" s="369" t="s">
        <v>18</v>
      </c>
      <c r="I1429" s="370" t="s">
        <v>54</v>
      </c>
      <c r="J1429" s="370" t="s">
        <v>54</v>
      </c>
      <c r="K1429" s="371"/>
      <c r="L1429" s="371"/>
      <c r="M1429" s="371"/>
      <c r="N1429" s="372"/>
      <c r="O1429" s="372"/>
      <c r="P1429" s="371"/>
      <c r="Q1429" s="371"/>
    </row>
    <row r="1430" spans="1:17">
      <c r="A1430" s="12" t="s">
        <v>5325</v>
      </c>
      <c r="B1430" s="12" t="s">
        <v>5325</v>
      </c>
      <c r="C1430" s="4" t="s">
        <v>35</v>
      </c>
      <c r="D1430" s="4" t="s">
        <v>393</v>
      </c>
      <c r="E1430" s="4" t="s">
        <v>394</v>
      </c>
      <c r="F1430" s="27" t="s">
        <v>5326</v>
      </c>
      <c r="G1430" s="27" t="s">
        <v>18</v>
      </c>
      <c r="H1430" s="27" t="s">
        <v>18</v>
      </c>
      <c r="I1430" s="12" t="s">
        <v>23</v>
      </c>
      <c r="J1430" s="12" t="s">
        <v>12080</v>
      </c>
      <c r="K1430" s="39"/>
      <c r="L1430" s="39"/>
      <c r="M1430" s="39"/>
      <c r="N1430" s="154"/>
      <c r="O1430" s="154"/>
      <c r="P1430" s="39"/>
      <c r="Q1430" s="39"/>
    </row>
    <row r="1431" spans="1:17">
      <c r="A1431" s="120" t="s">
        <v>5327</v>
      </c>
      <c r="B1431" s="83" t="s">
        <v>5327</v>
      </c>
      <c r="C1431" s="84" t="s">
        <v>35</v>
      </c>
      <c r="D1431" s="84" t="s">
        <v>393</v>
      </c>
      <c r="E1431" s="84" t="s">
        <v>394</v>
      </c>
      <c r="F1431" s="85" t="s">
        <v>5328</v>
      </c>
      <c r="G1431" s="85" t="s">
        <v>18</v>
      </c>
      <c r="H1431" s="85" t="s">
        <v>18</v>
      </c>
      <c r="I1431" s="175" t="s">
        <v>3509</v>
      </c>
      <c r="J1431" s="174" t="s">
        <v>12080</v>
      </c>
      <c r="K1431" s="87"/>
      <c r="L1431" s="87"/>
      <c r="M1431" s="87"/>
      <c r="N1431" s="92"/>
      <c r="O1431" s="92"/>
      <c r="P1431" s="87"/>
      <c r="Q1431" s="87"/>
    </row>
    <row r="1432" spans="1:17">
      <c r="A1432" s="12" t="s">
        <v>5329</v>
      </c>
      <c r="B1432" s="12" t="s">
        <v>5329</v>
      </c>
      <c r="C1432" s="4" t="s">
        <v>35</v>
      </c>
      <c r="D1432" s="4" t="s">
        <v>393</v>
      </c>
      <c r="E1432" s="4" t="s">
        <v>394</v>
      </c>
      <c r="F1432" s="27" t="s">
        <v>5330</v>
      </c>
      <c r="G1432" s="27" t="s">
        <v>18</v>
      </c>
      <c r="H1432" s="27" t="s">
        <v>18</v>
      </c>
      <c r="I1432" s="12" t="s">
        <v>23</v>
      </c>
      <c r="J1432" s="12" t="s">
        <v>12095</v>
      </c>
      <c r="K1432" s="39"/>
      <c r="L1432" s="39"/>
      <c r="M1432" s="39"/>
      <c r="N1432" s="154"/>
      <c r="O1432" s="154"/>
      <c r="P1432" s="39"/>
      <c r="Q1432" s="39"/>
    </row>
    <row r="1433" spans="1:17">
      <c r="A1433" s="120" t="s">
        <v>5331</v>
      </c>
      <c r="B1433" s="83" t="s">
        <v>5331</v>
      </c>
      <c r="C1433" s="84" t="s">
        <v>35</v>
      </c>
      <c r="D1433" s="84" t="s">
        <v>393</v>
      </c>
      <c r="E1433" s="84" t="s">
        <v>394</v>
      </c>
      <c r="F1433" s="85" t="s">
        <v>5332</v>
      </c>
      <c r="G1433" s="85" t="s">
        <v>18</v>
      </c>
      <c r="H1433" s="85" t="s">
        <v>18</v>
      </c>
      <c r="I1433" s="83" t="s">
        <v>955</v>
      </c>
      <c r="J1433" s="83" t="s">
        <v>12084</v>
      </c>
      <c r="K1433" s="87"/>
      <c r="L1433" s="87"/>
      <c r="M1433" s="87"/>
      <c r="N1433" s="92"/>
      <c r="O1433" s="92"/>
      <c r="P1433" s="87"/>
      <c r="Q1433" s="87"/>
    </row>
    <row r="1434" spans="1:17">
      <c r="A1434" s="12" t="s">
        <v>5333</v>
      </c>
      <c r="B1434" s="12" t="s">
        <v>5333</v>
      </c>
      <c r="C1434" s="4" t="s">
        <v>35</v>
      </c>
      <c r="D1434" s="4" t="s">
        <v>393</v>
      </c>
      <c r="E1434" s="4" t="s">
        <v>394</v>
      </c>
      <c r="F1434" s="27" t="s">
        <v>5334</v>
      </c>
      <c r="G1434" s="27" t="s">
        <v>18</v>
      </c>
      <c r="H1434" s="27" t="s">
        <v>18</v>
      </c>
      <c r="I1434" s="4" t="s">
        <v>23</v>
      </c>
      <c r="J1434" s="12" t="s">
        <v>12080</v>
      </c>
      <c r="K1434" s="39"/>
      <c r="L1434" s="39"/>
      <c r="M1434" s="39"/>
      <c r="N1434" s="154"/>
      <c r="O1434" s="154"/>
      <c r="P1434" s="39"/>
      <c r="Q1434" s="39"/>
    </row>
    <row r="1435" spans="1:17">
      <c r="A1435" s="120" t="s">
        <v>5335</v>
      </c>
      <c r="B1435" s="83" t="s">
        <v>5335</v>
      </c>
      <c r="C1435" s="84" t="s">
        <v>35</v>
      </c>
      <c r="D1435" s="84" t="s">
        <v>393</v>
      </c>
      <c r="E1435" s="84" t="s">
        <v>394</v>
      </c>
      <c r="F1435" s="85" t="s">
        <v>5336</v>
      </c>
      <c r="G1435" s="85" t="s">
        <v>18</v>
      </c>
      <c r="H1435" s="85" t="s">
        <v>18</v>
      </c>
      <c r="I1435" s="83" t="s">
        <v>1344</v>
      </c>
      <c r="J1435" s="83" t="s">
        <v>9591</v>
      </c>
      <c r="K1435" s="87"/>
      <c r="L1435" s="87"/>
      <c r="M1435" s="87"/>
      <c r="N1435" s="92"/>
      <c r="O1435" s="92"/>
      <c r="P1435" s="87"/>
      <c r="Q1435" s="87"/>
    </row>
    <row r="1436" spans="1:17">
      <c r="A1436" s="83" t="s">
        <v>5337</v>
      </c>
      <c r="B1436" s="83" t="s">
        <v>5337</v>
      </c>
      <c r="C1436" s="84" t="s">
        <v>35</v>
      </c>
      <c r="D1436" s="84" t="s">
        <v>393</v>
      </c>
      <c r="E1436" s="84" t="s">
        <v>394</v>
      </c>
      <c r="F1436" s="85" t="s">
        <v>5338</v>
      </c>
      <c r="G1436" s="85" t="s">
        <v>18</v>
      </c>
      <c r="H1436" s="85" t="s">
        <v>18</v>
      </c>
      <c r="I1436" s="83" t="s">
        <v>2156</v>
      </c>
      <c r="J1436" s="83" t="s">
        <v>12095</v>
      </c>
      <c r="K1436" s="87"/>
      <c r="L1436" s="87"/>
      <c r="M1436" s="87"/>
      <c r="N1436" s="92"/>
      <c r="O1436" s="92"/>
      <c r="P1436" s="87"/>
      <c r="Q1436" s="87"/>
    </row>
    <row r="1437" spans="1:17">
      <c r="A1437" s="83" t="s">
        <v>5339</v>
      </c>
      <c r="B1437" s="83" t="s">
        <v>5339</v>
      </c>
      <c r="C1437" s="84" t="s">
        <v>35</v>
      </c>
      <c r="D1437" s="84" t="s">
        <v>393</v>
      </c>
      <c r="E1437" s="84" t="s">
        <v>394</v>
      </c>
      <c r="F1437" s="85" t="s">
        <v>5340</v>
      </c>
      <c r="G1437" s="85" t="s">
        <v>18</v>
      </c>
      <c r="H1437" s="85" t="s">
        <v>18</v>
      </c>
      <c r="I1437" s="83" t="s">
        <v>2208</v>
      </c>
      <c r="J1437" s="83" t="s">
        <v>12091</v>
      </c>
      <c r="K1437" s="87"/>
      <c r="L1437" s="87"/>
      <c r="M1437" s="87"/>
      <c r="N1437" s="92"/>
      <c r="O1437" s="92"/>
      <c r="P1437" s="87"/>
      <c r="Q1437" s="87"/>
    </row>
    <row r="1438" spans="1:17">
      <c r="A1438" s="83" t="s">
        <v>5341</v>
      </c>
      <c r="B1438" s="83" t="s">
        <v>5341</v>
      </c>
      <c r="C1438" s="84" t="s">
        <v>35</v>
      </c>
      <c r="D1438" s="84" t="s">
        <v>393</v>
      </c>
      <c r="E1438" s="84" t="s">
        <v>394</v>
      </c>
      <c r="F1438" s="85" t="s">
        <v>5342</v>
      </c>
      <c r="G1438" s="85" t="s">
        <v>18</v>
      </c>
      <c r="H1438" s="85" t="s">
        <v>18</v>
      </c>
      <c r="I1438" s="83" t="s">
        <v>812</v>
      </c>
      <c r="J1438" s="83" t="s">
        <v>12084</v>
      </c>
      <c r="K1438" s="87"/>
      <c r="L1438" s="87"/>
      <c r="M1438" s="87"/>
      <c r="N1438" s="92"/>
      <c r="O1438" s="92"/>
      <c r="P1438" s="87"/>
      <c r="Q1438" s="87"/>
    </row>
    <row r="1439" spans="1:17">
      <c r="A1439" s="120" t="s">
        <v>5343</v>
      </c>
      <c r="B1439" s="83" t="s">
        <v>5343</v>
      </c>
      <c r="C1439" s="84" t="s">
        <v>35</v>
      </c>
      <c r="D1439" s="84" t="s">
        <v>393</v>
      </c>
      <c r="E1439" s="84" t="s">
        <v>394</v>
      </c>
      <c r="F1439" s="85" t="s">
        <v>5344</v>
      </c>
      <c r="G1439" s="85" t="s">
        <v>18</v>
      </c>
      <c r="H1439" s="85" t="s">
        <v>18</v>
      </c>
      <c r="I1439" s="83" t="s">
        <v>933</v>
      </c>
      <c r="J1439" s="83" t="s">
        <v>12080</v>
      </c>
      <c r="K1439" s="87"/>
      <c r="L1439" s="87"/>
      <c r="M1439" s="87"/>
      <c r="N1439" s="92"/>
      <c r="O1439" s="92"/>
      <c r="P1439" s="87"/>
      <c r="Q1439" s="87"/>
    </row>
    <row r="1440" spans="1:17">
      <c r="A1440" s="120" t="s">
        <v>5345</v>
      </c>
      <c r="B1440" s="83" t="s">
        <v>5345</v>
      </c>
      <c r="C1440" s="84" t="s">
        <v>35</v>
      </c>
      <c r="D1440" s="84" t="s">
        <v>393</v>
      </c>
      <c r="E1440" s="84" t="s">
        <v>394</v>
      </c>
      <c r="F1440" s="85" t="s">
        <v>5346</v>
      </c>
      <c r="G1440" s="85" t="s">
        <v>18</v>
      </c>
      <c r="H1440" s="85" t="s">
        <v>18</v>
      </c>
      <c r="I1440" s="83" t="s">
        <v>959</v>
      </c>
      <c r="J1440" s="83" t="s">
        <v>12095</v>
      </c>
      <c r="K1440" s="87"/>
      <c r="L1440" s="87"/>
      <c r="M1440" s="87"/>
      <c r="N1440" s="92"/>
      <c r="O1440" s="92"/>
      <c r="P1440" s="87"/>
      <c r="Q1440" s="87"/>
    </row>
    <row r="1441" spans="1:17">
      <c r="A1441" s="83" t="s">
        <v>5347</v>
      </c>
      <c r="B1441" s="83" t="s">
        <v>5347</v>
      </c>
      <c r="C1441" s="84" t="s">
        <v>35</v>
      </c>
      <c r="D1441" s="84" t="s">
        <v>393</v>
      </c>
      <c r="E1441" s="84" t="s">
        <v>394</v>
      </c>
      <c r="F1441" s="85" t="s">
        <v>5348</v>
      </c>
      <c r="G1441" s="85" t="s">
        <v>18</v>
      </c>
      <c r="H1441" s="85" t="s">
        <v>18</v>
      </c>
      <c r="I1441" s="83" t="s">
        <v>1737</v>
      </c>
      <c r="J1441" s="83" t="s">
        <v>3495</v>
      </c>
      <c r="K1441" s="87"/>
      <c r="L1441" s="87"/>
      <c r="M1441" s="87"/>
      <c r="N1441" s="92"/>
      <c r="O1441" s="92"/>
      <c r="P1441" s="87"/>
      <c r="Q1441" s="87"/>
    </row>
    <row r="1442" spans="1:17">
      <c r="A1442" s="12" t="s">
        <v>5349</v>
      </c>
      <c r="B1442" s="12" t="s">
        <v>5349</v>
      </c>
      <c r="C1442" s="4" t="s">
        <v>35</v>
      </c>
      <c r="D1442" s="4" t="s">
        <v>393</v>
      </c>
      <c r="E1442" s="4" t="s">
        <v>394</v>
      </c>
      <c r="F1442" s="27" t="s">
        <v>5350</v>
      </c>
      <c r="G1442" s="27" t="s">
        <v>18</v>
      </c>
      <c r="H1442" s="27" t="s">
        <v>18</v>
      </c>
      <c r="I1442" s="12" t="s">
        <v>23</v>
      </c>
      <c r="J1442" s="12" t="s">
        <v>12074</v>
      </c>
      <c r="K1442" s="39"/>
      <c r="L1442" s="39"/>
      <c r="M1442" s="39"/>
      <c r="N1442" s="154"/>
      <c r="O1442" s="154"/>
      <c r="P1442" s="39"/>
      <c r="Q1442" s="39"/>
    </row>
    <row r="1443" spans="1:17">
      <c r="A1443" s="83" t="s">
        <v>5351</v>
      </c>
      <c r="B1443" s="83" t="s">
        <v>5351</v>
      </c>
      <c r="C1443" s="84" t="s">
        <v>35</v>
      </c>
      <c r="D1443" s="84" t="s">
        <v>393</v>
      </c>
      <c r="E1443" s="84" t="s">
        <v>394</v>
      </c>
      <c r="F1443" s="85" t="s">
        <v>5352</v>
      </c>
      <c r="G1443" s="85" t="s">
        <v>18</v>
      </c>
      <c r="H1443" s="85" t="s">
        <v>18</v>
      </c>
      <c r="I1443" s="83" t="s">
        <v>729</v>
      </c>
      <c r="J1443" s="83" t="s">
        <v>12080</v>
      </c>
      <c r="K1443" s="87"/>
      <c r="L1443" s="87"/>
      <c r="M1443" s="87"/>
      <c r="N1443" s="92"/>
      <c r="O1443" s="92"/>
      <c r="P1443" s="87"/>
      <c r="Q1443" s="87"/>
    </row>
    <row r="1444" spans="1:17">
      <c r="A1444" s="120" t="s">
        <v>5353</v>
      </c>
      <c r="B1444" s="83" t="s">
        <v>5353</v>
      </c>
      <c r="C1444" s="84" t="s">
        <v>35</v>
      </c>
      <c r="D1444" s="84" t="s">
        <v>393</v>
      </c>
      <c r="E1444" s="84" t="s">
        <v>394</v>
      </c>
      <c r="F1444" s="85" t="s">
        <v>5354</v>
      </c>
      <c r="G1444" s="85" t="s">
        <v>18</v>
      </c>
      <c r="H1444" s="85" t="s">
        <v>18</v>
      </c>
      <c r="I1444" s="83" t="s">
        <v>1911</v>
      </c>
      <c r="J1444" s="83" t="s">
        <v>12080</v>
      </c>
      <c r="K1444" s="87"/>
      <c r="L1444" s="87"/>
      <c r="M1444" s="87"/>
      <c r="N1444" s="92"/>
      <c r="O1444" s="92"/>
      <c r="P1444" s="87"/>
      <c r="Q1444" s="87"/>
    </row>
    <row r="1445" spans="1:17">
      <c r="A1445" s="120" t="s">
        <v>5355</v>
      </c>
      <c r="B1445" s="83" t="s">
        <v>5355</v>
      </c>
      <c r="C1445" s="84" t="s">
        <v>35</v>
      </c>
      <c r="D1445" s="84" t="s">
        <v>393</v>
      </c>
      <c r="E1445" s="84" t="s">
        <v>394</v>
      </c>
      <c r="F1445" s="85" t="s">
        <v>5356</v>
      </c>
      <c r="G1445" s="85" t="s">
        <v>18</v>
      </c>
      <c r="H1445" s="85" t="s">
        <v>18</v>
      </c>
      <c r="I1445" s="83" t="s">
        <v>1042</v>
      </c>
      <c r="J1445" s="83" t="s">
        <v>12084</v>
      </c>
      <c r="K1445" s="87"/>
      <c r="L1445" s="87"/>
      <c r="M1445" s="87"/>
      <c r="N1445" s="92"/>
      <c r="O1445" s="92"/>
      <c r="P1445" s="87"/>
      <c r="Q1445" s="87"/>
    </row>
    <row r="1446" spans="1:17">
      <c r="A1446" s="83" t="s">
        <v>5357</v>
      </c>
      <c r="B1446" s="83" t="s">
        <v>5357</v>
      </c>
      <c r="C1446" s="84" t="s">
        <v>35</v>
      </c>
      <c r="D1446" s="84" t="s">
        <v>393</v>
      </c>
      <c r="E1446" s="84" t="s">
        <v>394</v>
      </c>
      <c r="F1446" s="85" t="s">
        <v>5358</v>
      </c>
      <c r="G1446" s="85" t="s">
        <v>18</v>
      </c>
      <c r="H1446" s="85" t="s">
        <v>18</v>
      </c>
      <c r="I1446" s="83" t="s">
        <v>2162</v>
      </c>
      <c r="J1446" s="83" t="s">
        <v>12080</v>
      </c>
      <c r="K1446" s="87"/>
      <c r="L1446" s="87"/>
      <c r="M1446" s="87"/>
      <c r="N1446" s="92"/>
      <c r="O1446" s="92"/>
      <c r="P1446" s="87"/>
      <c r="Q1446" s="87"/>
    </row>
    <row r="1447" spans="1:17" s="473" customFormat="1">
      <c r="A1447" s="472" t="s">
        <v>5359</v>
      </c>
      <c r="B1447" s="150" t="s">
        <v>5359</v>
      </c>
      <c r="C1447" s="155" t="s">
        <v>35</v>
      </c>
      <c r="D1447" s="155" t="s">
        <v>393</v>
      </c>
      <c r="E1447" s="155" t="s">
        <v>394</v>
      </c>
      <c r="F1447" s="149" t="s">
        <v>5360</v>
      </c>
      <c r="G1447" s="149" t="s">
        <v>18</v>
      </c>
      <c r="H1447" s="149" t="s">
        <v>18</v>
      </c>
      <c r="I1447" s="155" t="s">
        <v>54</v>
      </c>
      <c r="J1447" s="150" t="s">
        <v>12080</v>
      </c>
      <c r="K1447" s="148"/>
      <c r="L1447" s="148"/>
      <c r="M1447" s="148"/>
      <c r="N1447" s="158"/>
      <c r="O1447" s="158"/>
      <c r="P1447" s="148"/>
      <c r="Q1447" s="148"/>
    </row>
    <row r="1448" spans="1:17">
      <c r="A1448" s="11" t="s">
        <v>5362</v>
      </c>
      <c r="B1448" s="11" t="s">
        <v>5362</v>
      </c>
      <c r="C1448" s="3" t="s">
        <v>35</v>
      </c>
      <c r="D1448" s="3" t="s">
        <v>393</v>
      </c>
      <c r="E1448" s="3" t="s">
        <v>394</v>
      </c>
      <c r="F1448" s="25" t="s">
        <v>5363</v>
      </c>
      <c r="G1448" s="25" t="s">
        <v>18</v>
      </c>
      <c r="H1448" s="25" t="s">
        <v>18</v>
      </c>
      <c r="I1448" s="11" t="s">
        <v>23</v>
      </c>
    </row>
    <row r="1449" spans="1:17">
      <c r="A1449" s="120" t="s">
        <v>5364</v>
      </c>
      <c r="B1449" s="83" t="s">
        <v>5364</v>
      </c>
      <c r="C1449" s="84" t="s">
        <v>35</v>
      </c>
      <c r="D1449" s="84" t="s">
        <v>393</v>
      </c>
      <c r="E1449" s="84" t="s">
        <v>394</v>
      </c>
      <c r="F1449" s="85" t="s">
        <v>5365</v>
      </c>
      <c r="G1449" s="85" t="s">
        <v>18</v>
      </c>
      <c r="H1449" s="85" t="s">
        <v>18</v>
      </c>
      <c r="I1449" s="83" t="s">
        <v>3696</v>
      </c>
      <c r="J1449" s="83" t="s">
        <v>12080</v>
      </c>
      <c r="K1449" s="87"/>
      <c r="L1449" s="87"/>
      <c r="M1449" s="87"/>
      <c r="N1449" s="92"/>
      <c r="O1449" s="92"/>
      <c r="P1449" s="87"/>
      <c r="Q1449" s="87"/>
    </row>
    <row r="1450" spans="1:17">
      <c r="A1450" s="83" t="s">
        <v>5366</v>
      </c>
      <c r="B1450" s="83" t="s">
        <v>5366</v>
      </c>
      <c r="C1450" s="84" t="s">
        <v>35</v>
      </c>
      <c r="D1450" s="84" t="s">
        <v>393</v>
      </c>
      <c r="E1450" s="84" t="s">
        <v>394</v>
      </c>
      <c r="F1450" s="85" t="s">
        <v>5367</v>
      </c>
      <c r="G1450" s="85" t="s">
        <v>18</v>
      </c>
      <c r="H1450" s="85" t="s">
        <v>18</v>
      </c>
      <c r="I1450" s="83" t="s">
        <v>947</v>
      </c>
      <c r="J1450" s="83" t="s">
        <v>12095</v>
      </c>
      <c r="K1450" s="87"/>
      <c r="L1450" s="87"/>
      <c r="M1450" s="87"/>
      <c r="N1450" s="92"/>
      <c r="O1450" s="92"/>
      <c r="P1450" s="87"/>
      <c r="Q1450" s="87"/>
    </row>
    <row r="1451" spans="1:17">
      <c r="A1451" s="120" t="s">
        <v>5368</v>
      </c>
      <c r="B1451" s="83" t="s">
        <v>5368</v>
      </c>
      <c r="C1451" s="84" t="s">
        <v>35</v>
      </c>
      <c r="D1451" s="84" t="s">
        <v>393</v>
      </c>
      <c r="E1451" s="84" t="s">
        <v>394</v>
      </c>
      <c r="F1451" s="85" t="s">
        <v>5369</v>
      </c>
      <c r="G1451" s="85" t="s">
        <v>18</v>
      </c>
      <c r="H1451" s="85" t="s">
        <v>18</v>
      </c>
      <c r="I1451" s="83" t="s">
        <v>897</v>
      </c>
      <c r="J1451" s="83" t="s">
        <v>12084</v>
      </c>
      <c r="K1451" s="87"/>
      <c r="L1451" s="87"/>
      <c r="M1451" s="87"/>
      <c r="N1451" s="92"/>
      <c r="O1451" s="92"/>
      <c r="P1451" s="87"/>
      <c r="Q1451" s="87"/>
    </row>
    <row r="1452" spans="1:17">
      <c r="A1452" s="11" t="s">
        <v>5370</v>
      </c>
      <c r="B1452" s="11" t="s">
        <v>5370</v>
      </c>
      <c r="C1452" s="3" t="s">
        <v>35</v>
      </c>
      <c r="D1452" s="3" t="s">
        <v>393</v>
      </c>
      <c r="E1452" s="3" t="s">
        <v>394</v>
      </c>
      <c r="F1452" s="25" t="s">
        <v>5371</v>
      </c>
      <c r="G1452" s="25" t="s">
        <v>18</v>
      </c>
      <c r="H1452" s="25" t="s">
        <v>18</v>
      </c>
      <c r="I1452" s="11" t="s">
        <v>23</v>
      </c>
      <c r="J1452" s="11" t="s">
        <v>12095</v>
      </c>
    </row>
    <row r="1453" spans="1:17">
      <c r="A1453" s="83" t="s">
        <v>5372</v>
      </c>
      <c r="B1453" s="83" t="s">
        <v>5372</v>
      </c>
      <c r="C1453" s="84" t="s">
        <v>35</v>
      </c>
      <c r="D1453" s="84" t="s">
        <v>393</v>
      </c>
      <c r="E1453" s="84" t="s">
        <v>394</v>
      </c>
      <c r="F1453" s="85" t="s">
        <v>5373</v>
      </c>
      <c r="G1453" s="85" t="s">
        <v>18</v>
      </c>
      <c r="H1453" s="85" t="s">
        <v>18</v>
      </c>
      <c r="I1453" s="83" t="s">
        <v>3890</v>
      </c>
      <c r="J1453" s="83" t="s">
        <v>12095</v>
      </c>
      <c r="K1453" s="87"/>
      <c r="L1453" s="87"/>
      <c r="M1453" s="87"/>
      <c r="N1453" s="92"/>
      <c r="O1453" s="92"/>
      <c r="P1453" s="87"/>
      <c r="Q1453" s="87"/>
    </row>
    <row r="1454" spans="1:17">
      <c r="A1454" s="120" t="s">
        <v>5374</v>
      </c>
      <c r="B1454" s="83" t="s">
        <v>5374</v>
      </c>
      <c r="C1454" s="84" t="s">
        <v>35</v>
      </c>
      <c r="D1454" s="84" t="s">
        <v>393</v>
      </c>
      <c r="E1454" s="84" t="s">
        <v>394</v>
      </c>
      <c r="F1454" s="85" t="s">
        <v>5375</v>
      </c>
      <c r="G1454" s="85" t="s">
        <v>18</v>
      </c>
      <c r="H1454" s="85" t="s">
        <v>18</v>
      </c>
      <c r="I1454" s="83" t="s">
        <v>5287</v>
      </c>
      <c r="J1454" s="83" t="s">
        <v>12080</v>
      </c>
      <c r="K1454" s="87"/>
      <c r="L1454" s="87"/>
      <c r="M1454" s="87"/>
      <c r="N1454" s="92"/>
      <c r="O1454" s="92"/>
      <c r="P1454" s="87"/>
      <c r="Q1454" s="87"/>
    </row>
    <row r="1455" spans="1:17">
      <c r="A1455" s="11" t="s">
        <v>5376</v>
      </c>
      <c r="B1455" s="11" t="s">
        <v>5377</v>
      </c>
      <c r="C1455" s="3" t="s">
        <v>35</v>
      </c>
      <c r="D1455" s="3" t="s">
        <v>339</v>
      </c>
      <c r="E1455" s="3" t="s">
        <v>326</v>
      </c>
      <c r="F1455" s="25" t="s">
        <v>5378</v>
      </c>
      <c r="G1455" s="25" t="s">
        <v>5378</v>
      </c>
      <c r="H1455" s="25" t="s">
        <v>5379</v>
      </c>
      <c r="I1455" s="12" t="s">
        <v>23</v>
      </c>
      <c r="J1455" s="11" t="s">
        <v>12074</v>
      </c>
    </row>
    <row r="1456" spans="1:17">
      <c r="A1456" s="197" t="s">
        <v>5380</v>
      </c>
      <c r="B1456" s="12" t="s">
        <v>5381</v>
      </c>
      <c r="C1456" s="4" t="s">
        <v>35</v>
      </c>
      <c r="D1456" s="4" t="s">
        <v>339</v>
      </c>
      <c r="E1456" s="4" t="s">
        <v>326</v>
      </c>
      <c r="F1456" s="27" t="s">
        <v>5382</v>
      </c>
      <c r="G1456" s="27" t="s">
        <v>5382</v>
      </c>
      <c r="H1456" s="27" t="s">
        <v>5383</v>
      </c>
      <c r="I1456" s="12" t="s">
        <v>23</v>
      </c>
      <c r="J1456" s="12" t="s">
        <v>12084</v>
      </c>
      <c r="K1456" s="39"/>
      <c r="L1456" s="39"/>
      <c r="M1456" s="39"/>
      <c r="N1456" s="154"/>
      <c r="O1456" s="154"/>
      <c r="P1456" s="39"/>
      <c r="Q1456" s="39"/>
    </row>
    <row r="1457" spans="1:17">
      <c r="A1457" s="197" t="s">
        <v>5384</v>
      </c>
      <c r="B1457" s="12" t="s">
        <v>5385</v>
      </c>
      <c r="C1457" s="4" t="s">
        <v>35</v>
      </c>
      <c r="D1457" s="4" t="s">
        <v>339</v>
      </c>
      <c r="E1457" s="4" t="s">
        <v>326</v>
      </c>
      <c r="F1457" s="27" t="s">
        <v>5386</v>
      </c>
      <c r="G1457" s="27" t="s">
        <v>5386</v>
      </c>
      <c r="H1457" s="27" t="s">
        <v>5387</v>
      </c>
      <c r="I1457" s="12" t="s">
        <v>23</v>
      </c>
      <c r="J1457" s="12" t="s">
        <v>12080</v>
      </c>
      <c r="K1457" s="39"/>
      <c r="L1457" s="39"/>
      <c r="M1457" s="39"/>
      <c r="N1457" s="154"/>
      <c r="O1457" s="154"/>
      <c r="P1457" s="39"/>
      <c r="Q1457" s="39"/>
    </row>
    <row r="1458" spans="1:17">
      <c r="A1458" s="11" t="s">
        <v>5388</v>
      </c>
      <c r="B1458" s="11" t="s">
        <v>5388</v>
      </c>
      <c r="C1458" s="3" t="s">
        <v>35</v>
      </c>
      <c r="D1458" s="3" t="s">
        <v>339</v>
      </c>
      <c r="E1458" s="3" t="s">
        <v>326</v>
      </c>
      <c r="F1458" s="25" t="s">
        <v>5389</v>
      </c>
      <c r="G1458" s="25" t="s">
        <v>5389</v>
      </c>
      <c r="H1458" s="25" t="s">
        <v>5390</v>
      </c>
      <c r="I1458" s="11" t="s">
        <v>23</v>
      </c>
    </row>
    <row r="1459" spans="1:17">
      <c r="A1459" s="120" t="s">
        <v>5391</v>
      </c>
      <c r="B1459" s="83" t="s">
        <v>5392</v>
      </c>
      <c r="C1459" s="84" t="s">
        <v>35</v>
      </c>
      <c r="D1459" s="84" t="s">
        <v>339</v>
      </c>
      <c r="E1459" s="84" t="s">
        <v>326</v>
      </c>
      <c r="F1459" s="85" t="s">
        <v>5393</v>
      </c>
      <c r="G1459" s="85" t="s">
        <v>5393</v>
      </c>
      <c r="H1459" s="85" t="s">
        <v>5394</v>
      </c>
      <c r="I1459" s="83" t="s">
        <v>3661</v>
      </c>
      <c r="J1459" s="83"/>
      <c r="K1459" s="87"/>
      <c r="L1459" s="87"/>
      <c r="M1459" s="87"/>
      <c r="N1459" s="92"/>
      <c r="O1459" s="92"/>
      <c r="P1459" s="87"/>
      <c r="Q1459" s="87"/>
    </row>
    <row r="1460" spans="1:17">
      <c r="A1460" s="83" t="s">
        <v>5395</v>
      </c>
      <c r="B1460" s="83" t="s">
        <v>5395</v>
      </c>
      <c r="C1460" s="84" t="s">
        <v>35</v>
      </c>
      <c r="D1460" s="84" t="s">
        <v>339</v>
      </c>
      <c r="E1460" s="84" t="s">
        <v>326</v>
      </c>
      <c r="F1460" s="85" t="s">
        <v>5396</v>
      </c>
      <c r="G1460" s="85" t="s">
        <v>5396</v>
      </c>
      <c r="H1460" s="85" t="s">
        <v>5397</v>
      </c>
      <c r="I1460" s="83" t="s">
        <v>5398</v>
      </c>
      <c r="J1460" s="83"/>
      <c r="K1460" s="87"/>
      <c r="L1460" s="87"/>
      <c r="M1460" s="87"/>
      <c r="N1460" s="92"/>
      <c r="O1460" s="92"/>
      <c r="P1460" s="87"/>
      <c r="Q1460" s="87"/>
    </row>
    <row r="1461" spans="1:17">
      <c r="A1461" s="120" t="s">
        <v>5399</v>
      </c>
      <c r="B1461" s="83" t="s">
        <v>5400</v>
      </c>
      <c r="C1461" s="84" t="s">
        <v>35</v>
      </c>
      <c r="D1461" s="84" t="s">
        <v>339</v>
      </c>
      <c r="E1461" s="84" t="s">
        <v>326</v>
      </c>
      <c r="F1461" s="85" t="s">
        <v>5401</v>
      </c>
      <c r="G1461" s="85" t="s">
        <v>5401</v>
      </c>
      <c r="H1461" s="85" t="s">
        <v>5402</v>
      </c>
      <c r="I1461" s="83" t="s">
        <v>1228</v>
      </c>
      <c r="J1461" s="83" t="s">
        <v>12080</v>
      </c>
      <c r="K1461" s="87"/>
      <c r="L1461" s="87"/>
      <c r="M1461" s="87"/>
      <c r="N1461" s="92"/>
      <c r="O1461" s="92"/>
      <c r="P1461" s="87"/>
      <c r="Q1461" s="87"/>
    </row>
    <row r="1462" spans="1:17">
      <c r="A1462" s="83" t="s">
        <v>5403</v>
      </c>
      <c r="B1462" s="83" t="s">
        <v>5404</v>
      </c>
      <c r="C1462" s="84" t="s">
        <v>35</v>
      </c>
      <c r="D1462" s="84" t="s">
        <v>339</v>
      </c>
      <c r="E1462" s="84" t="s">
        <v>326</v>
      </c>
      <c r="F1462" s="85" t="s">
        <v>5405</v>
      </c>
      <c r="G1462" s="85" t="s">
        <v>5405</v>
      </c>
      <c r="H1462" s="85" t="s">
        <v>5406</v>
      </c>
      <c r="I1462" s="83" t="s">
        <v>3072</v>
      </c>
      <c r="J1462" s="83" t="s">
        <v>12074</v>
      </c>
      <c r="K1462" s="87"/>
      <c r="L1462" s="87"/>
      <c r="M1462" s="87"/>
      <c r="N1462" s="92"/>
      <c r="O1462" s="92"/>
      <c r="P1462" s="87"/>
      <c r="Q1462" s="87"/>
    </row>
    <row r="1463" spans="1:17">
      <c r="A1463" s="12" t="s">
        <v>5407</v>
      </c>
      <c r="B1463" s="12" t="s">
        <v>5408</v>
      </c>
      <c r="C1463" s="4" t="s">
        <v>35</v>
      </c>
      <c r="D1463" s="4" t="s">
        <v>339</v>
      </c>
      <c r="E1463" s="4" t="s">
        <v>326</v>
      </c>
      <c r="F1463" s="27" t="s">
        <v>5409</v>
      </c>
      <c r="G1463" s="27" t="s">
        <v>5409</v>
      </c>
      <c r="H1463" s="27" t="s">
        <v>5410</v>
      </c>
      <c r="I1463" s="12" t="s">
        <v>23</v>
      </c>
      <c r="J1463" s="12" t="s">
        <v>12080</v>
      </c>
      <c r="K1463" s="39"/>
      <c r="L1463" s="39"/>
      <c r="M1463" s="39"/>
      <c r="N1463" s="154"/>
      <c r="O1463" s="154"/>
      <c r="P1463" s="39"/>
      <c r="Q1463" s="39"/>
    </row>
    <row r="1464" spans="1:17">
      <c r="A1464" s="163" t="s">
        <v>5411</v>
      </c>
      <c r="B1464" s="163" t="s">
        <v>5411</v>
      </c>
      <c r="C1464" s="162" t="s">
        <v>5061</v>
      </c>
      <c r="D1464" s="162" t="s">
        <v>5412</v>
      </c>
      <c r="E1464" s="162" t="s">
        <v>5413</v>
      </c>
      <c r="F1464" s="164" t="s">
        <v>5414</v>
      </c>
      <c r="G1464" s="164" t="s">
        <v>5414</v>
      </c>
      <c r="H1464" s="164" t="s">
        <v>5414</v>
      </c>
      <c r="I1464" s="163" t="s">
        <v>12074</v>
      </c>
      <c r="J1464" s="163" t="s">
        <v>4677</v>
      </c>
      <c r="K1464" s="159"/>
      <c r="L1464" s="159"/>
      <c r="M1464" s="159"/>
      <c r="N1464" s="173"/>
      <c r="O1464" s="173"/>
      <c r="P1464" s="159"/>
      <c r="Q1464" s="159"/>
    </row>
    <row r="1465" spans="1:17">
      <c r="A1465" s="163" t="s">
        <v>5415</v>
      </c>
      <c r="B1465" s="163" t="s">
        <v>5415</v>
      </c>
      <c r="C1465" s="162" t="s">
        <v>5061</v>
      </c>
      <c r="D1465" s="162" t="s">
        <v>5412</v>
      </c>
      <c r="E1465" s="162" t="s">
        <v>5413</v>
      </c>
      <c r="F1465" s="164" t="s">
        <v>5416</v>
      </c>
      <c r="G1465" s="164" t="s">
        <v>5416</v>
      </c>
      <c r="H1465" s="164" t="s">
        <v>5416</v>
      </c>
      <c r="I1465" s="163" t="s">
        <v>12074</v>
      </c>
      <c r="J1465" s="163" t="s">
        <v>12166</v>
      </c>
      <c r="K1465" s="159"/>
      <c r="L1465" s="159"/>
      <c r="M1465" s="159"/>
      <c r="N1465" s="173"/>
      <c r="O1465" s="173"/>
      <c r="P1465" s="159"/>
      <c r="Q1465" s="159"/>
    </row>
    <row r="1466" spans="1:17">
      <c r="A1466" s="163" t="s">
        <v>5417</v>
      </c>
      <c r="B1466" s="163" t="s">
        <v>5417</v>
      </c>
      <c r="C1466" s="162" t="s">
        <v>5061</v>
      </c>
      <c r="D1466" s="162" t="s">
        <v>5412</v>
      </c>
      <c r="E1466" s="162" t="s">
        <v>5413</v>
      </c>
      <c r="F1466" s="164" t="s">
        <v>5418</v>
      </c>
      <c r="G1466" s="164" t="s">
        <v>5418</v>
      </c>
      <c r="H1466" s="164" t="s">
        <v>5418</v>
      </c>
      <c r="I1466" s="163" t="s">
        <v>12074</v>
      </c>
      <c r="J1466" s="163" t="s">
        <v>12167</v>
      </c>
      <c r="K1466" s="159"/>
      <c r="L1466" s="159"/>
      <c r="M1466" s="159"/>
      <c r="N1466" s="173"/>
      <c r="O1466" s="173"/>
      <c r="P1466" s="159"/>
      <c r="Q1466" s="159"/>
    </row>
    <row r="1467" spans="1:17">
      <c r="A1467" s="163" t="s">
        <v>5419</v>
      </c>
      <c r="B1467" s="163" t="s">
        <v>5419</v>
      </c>
      <c r="C1467" s="162" t="s">
        <v>5061</v>
      </c>
      <c r="D1467" s="162" t="s">
        <v>5412</v>
      </c>
      <c r="E1467" s="162" t="s">
        <v>5413</v>
      </c>
      <c r="F1467" s="164" t="s">
        <v>5420</v>
      </c>
      <c r="G1467" s="164" t="s">
        <v>5420</v>
      </c>
      <c r="H1467" s="164" t="s">
        <v>5420</v>
      </c>
      <c r="I1467" s="163" t="s">
        <v>12074</v>
      </c>
      <c r="J1467" s="163" t="s">
        <v>12168</v>
      </c>
      <c r="K1467" s="159"/>
      <c r="L1467" s="159"/>
      <c r="M1467" s="159"/>
      <c r="N1467" s="173"/>
      <c r="O1467" s="173"/>
      <c r="P1467" s="159"/>
      <c r="Q1467" s="159"/>
    </row>
    <row r="1468" spans="1:17">
      <c r="A1468" s="163" t="s">
        <v>5421</v>
      </c>
      <c r="B1468" s="163" t="s">
        <v>5421</v>
      </c>
      <c r="C1468" s="162" t="s">
        <v>5061</v>
      </c>
      <c r="D1468" s="162" t="s">
        <v>5412</v>
      </c>
      <c r="E1468" s="162" t="s">
        <v>5413</v>
      </c>
      <c r="F1468" s="164" t="s">
        <v>5422</v>
      </c>
      <c r="G1468" s="164" t="s">
        <v>5422</v>
      </c>
      <c r="H1468" s="164" t="s">
        <v>5422</v>
      </c>
      <c r="I1468" s="163" t="s">
        <v>12074</v>
      </c>
      <c r="J1468" s="163" t="s">
        <v>12169</v>
      </c>
      <c r="K1468" s="159"/>
      <c r="L1468" s="159"/>
      <c r="M1468" s="159"/>
      <c r="N1468" s="173"/>
      <c r="O1468" s="173"/>
      <c r="P1468" s="159"/>
      <c r="Q1468" s="159"/>
    </row>
    <row r="1469" spans="1:17">
      <c r="A1469" s="163" t="s">
        <v>5423</v>
      </c>
      <c r="B1469" s="163" t="s">
        <v>5423</v>
      </c>
      <c r="C1469" s="162" t="s">
        <v>5061</v>
      </c>
      <c r="D1469" s="162" t="s">
        <v>5412</v>
      </c>
      <c r="E1469" s="162" t="s">
        <v>5413</v>
      </c>
      <c r="F1469" s="164" t="s">
        <v>5424</v>
      </c>
      <c r="G1469" s="164" t="s">
        <v>5424</v>
      </c>
      <c r="H1469" s="164" t="s">
        <v>5424</v>
      </c>
      <c r="I1469" s="163" t="s">
        <v>12074</v>
      </c>
      <c r="J1469" s="163" t="s">
        <v>12170</v>
      </c>
      <c r="K1469" s="159"/>
      <c r="L1469" s="159"/>
      <c r="M1469" s="159"/>
      <c r="N1469" s="173"/>
      <c r="O1469" s="173"/>
      <c r="P1469" s="159"/>
      <c r="Q1469" s="159"/>
    </row>
    <row r="1470" spans="1:17">
      <c r="A1470" s="163" t="s">
        <v>5425</v>
      </c>
      <c r="B1470" s="163" t="s">
        <v>5425</v>
      </c>
      <c r="C1470" s="162" t="s">
        <v>5061</v>
      </c>
      <c r="D1470" s="162" t="s">
        <v>5412</v>
      </c>
      <c r="E1470" s="162" t="s">
        <v>5413</v>
      </c>
      <c r="F1470" s="164" t="s">
        <v>5426</v>
      </c>
      <c r="G1470" s="164" t="s">
        <v>5426</v>
      </c>
      <c r="H1470" s="164" t="s">
        <v>5426</v>
      </c>
      <c r="I1470" s="163" t="s">
        <v>12074</v>
      </c>
      <c r="J1470" s="163" t="s">
        <v>12171</v>
      </c>
      <c r="K1470" s="159"/>
      <c r="L1470" s="159"/>
      <c r="M1470" s="159"/>
      <c r="N1470" s="173"/>
      <c r="O1470" s="173"/>
      <c r="P1470" s="159"/>
      <c r="Q1470" s="159"/>
    </row>
    <row r="1471" spans="1:17">
      <c r="A1471" s="163" t="s">
        <v>5427</v>
      </c>
      <c r="B1471" s="163" t="s">
        <v>5427</v>
      </c>
      <c r="C1471" s="162" t="s">
        <v>5061</v>
      </c>
      <c r="D1471" s="162" t="s">
        <v>5412</v>
      </c>
      <c r="E1471" s="162" t="s">
        <v>5413</v>
      </c>
      <c r="F1471" s="164" t="s">
        <v>5428</v>
      </c>
      <c r="G1471" s="164" t="s">
        <v>5428</v>
      </c>
      <c r="H1471" s="164" t="s">
        <v>5428</v>
      </c>
      <c r="I1471" s="163" t="s">
        <v>12074</v>
      </c>
      <c r="J1471" s="163" t="s">
        <v>12172</v>
      </c>
      <c r="K1471" s="159"/>
      <c r="L1471" s="159"/>
      <c r="M1471" s="159"/>
      <c r="N1471" s="173"/>
      <c r="O1471" s="173"/>
      <c r="P1471" s="159"/>
      <c r="Q1471" s="159"/>
    </row>
    <row r="1472" spans="1:17">
      <c r="A1472" s="163" t="s">
        <v>5429</v>
      </c>
      <c r="B1472" s="163" t="s">
        <v>5429</v>
      </c>
      <c r="C1472" s="162" t="s">
        <v>5061</v>
      </c>
      <c r="D1472" s="162" t="s">
        <v>5412</v>
      </c>
      <c r="E1472" s="162" t="s">
        <v>5413</v>
      </c>
      <c r="F1472" s="164" t="s">
        <v>5430</v>
      </c>
      <c r="G1472" s="164" t="s">
        <v>5430</v>
      </c>
      <c r="H1472" s="164" t="s">
        <v>5430</v>
      </c>
      <c r="I1472" s="163" t="s">
        <v>12074</v>
      </c>
      <c r="J1472" s="163" t="s">
        <v>12173</v>
      </c>
      <c r="K1472" s="159"/>
      <c r="L1472" s="159"/>
      <c r="M1472" s="159"/>
      <c r="N1472" s="173"/>
      <c r="O1472" s="173"/>
      <c r="P1472" s="159"/>
      <c r="Q1472" s="159"/>
    </row>
    <row r="1473" spans="1:17">
      <c r="A1473" s="163" t="s">
        <v>5431</v>
      </c>
      <c r="B1473" s="163" t="s">
        <v>5431</v>
      </c>
      <c r="C1473" s="162" t="s">
        <v>5061</v>
      </c>
      <c r="D1473" s="162" t="s">
        <v>5412</v>
      </c>
      <c r="E1473" s="162" t="s">
        <v>5413</v>
      </c>
      <c r="F1473" s="164" t="s">
        <v>5432</v>
      </c>
      <c r="G1473" s="164" t="s">
        <v>5432</v>
      </c>
      <c r="H1473" s="164" t="s">
        <v>5432</v>
      </c>
      <c r="I1473" s="163" t="s">
        <v>12074</v>
      </c>
      <c r="J1473" s="163" t="s">
        <v>12174</v>
      </c>
      <c r="K1473" s="159"/>
      <c r="L1473" s="159"/>
      <c r="M1473" s="159"/>
      <c r="N1473" s="173"/>
      <c r="O1473" s="173"/>
      <c r="P1473" s="159"/>
      <c r="Q1473" s="159"/>
    </row>
    <row r="1474" spans="1:17">
      <c r="A1474" s="163" t="s">
        <v>5433</v>
      </c>
      <c r="B1474" s="163" t="s">
        <v>5433</v>
      </c>
      <c r="C1474" s="162" t="s">
        <v>5061</v>
      </c>
      <c r="D1474" s="162" t="s">
        <v>5412</v>
      </c>
      <c r="E1474" s="162" t="s">
        <v>5413</v>
      </c>
      <c r="F1474" s="164" t="s">
        <v>5434</v>
      </c>
      <c r="G1474" s="164" t="s">
        <v>5434</v>
      </c>
      <c r="H1474" s="164" t="s">
        <v>5434</v>
      </c>
      <c r="I1474" s="163" t="s">
        <v>12074</v>
      </c>
      <c r="J1474" s="163" t="s">
        <v>12175</v>
      </c>
      <c r="K1474" s="159"/>
      <c r="L1474" s="159"/>
      <c r="M1474" s="159"/>
      <c r="N1474" s="173"/>
      <c r="O1474" s="173"/>
      <c r="P1474" s="159"/>
      <c r="Q1474" s="159"/>
    </row>
    <row r="1475" spans="1:17">
      <c r="A1475" s="163" t="s">
        <v>5435</v>
      </c>
      <c r="B1475" s="163" t="s">
        <v>5435</v>
      </c>
      <c r="C1475" s="162" t="s">
        <v>5061</v>
      </c>
      <c r="D1475" s="162" t="s">
        <v>5412</v>
      </c>
      <c r="E1475" s="162" t="s">
        <v>5413</v>
      </c>
      <c r="F1475" s="164" t="s">
        <v>5436</v>
      </c>
      <c r="G1475" s="164" t="s">
        <v>5436</v>
      </c>
      <c r="H1475" s="164" t="s">
        <v>5436</v>
      </c>
      <c r="I1475" s="163" t="s">
        <v>12074</v>
      </c>
      <c r="J1475" s="163" t="s">
        <v>12176</v>
      </c>
      <c r="K1475" s="159"/>
      <c r="L1475" s="159"/>
      <c r="M1475" s="159"/>
      <c r="N1475" s="173"/>
      <c r="O1475" s="173"/>
      <c r="P1475" s="159"/>
      <c r="Q1475" s="159"/>
    </row>
    <row r="1476" spans="1:17">
      <c r="A1476" s="163" t="s">
        <v>5437</v>
      </c>
      <c r="B1476" s="163" t="s">
        <v>5437</v>
      </c>
      <c r="C1476" s="162" t="s">
        <v>5061</v>
      </c>
      <c r="D1476" s="162" t="s">
        <v>5412</v>
      </c>
      <c r="E1476" s="162" t="s">
        <v>5413</v>
      </c>
      <c r="F1476" s="164" t="s">
        <v>5438</v>
      </c>
      <c r="G1476" s="164" t="s">
        <v>5438</v>
      </c>
      <c r="H1476" s="164" t="s">
        <v>5438</v>
      </c>
      <c r="I1476" s="163" t="s">
        <v>12074</v>
      </c>
      <c r="J1476" s="163" t="s">
        <v>12177</v>
      </c>
      <c r="K1476" s="159"/>
      <c r="L1476" s="159"/>
      <c r="M1476" s="159"/>
      <c r="N1476" s="173"/>
      <c r="O1476" s="173"/>
      <c r="P1476" s="159"/>
      <c r="Q1476" s="159"/>
    </row>
    <row r="1477" spans="1:17">
      <c r="A1477" s="163" t="s">
        <v>5439</v>
      </c>
      <c r="B1477" s="163" t="s">
        <v>5439</v>
      </c>
      <c r="C1477" s="162" t="s">
        <v>5061</v>
      </c>
      <c r="D1477" s="162" t="s">
        <v>5412</v>
      </c>
      <c r="E1477" s="162" t="s">
        <v>5413</v>
      </c>
      <c r="F1477" s="164" t="s">
        <v>5440</v>
      </c>
      <c r="G1477" s="164" t="s">
        <v>5440</v>
      </c>
      <c r="H1477" s="164" t="s">
        <v>5440</v>
      </c>
      <c r="I1477" s="163" t="s">
        <v>12074</v>
      </c>
      <c r="J1477" s="163" t="s">
        <v>12178</v>
      </c>
      <c r="K1477" s="159"/>
      <c r="L1477" s="159"/>
      <c r="M1477" s="159"/>
      <c r="N1477" s="173"/>
      <c r="O1477" s="173"/>
      <c r="P1477" s="159"/>
      <c r="Q1477" s="159"/>
    </row>
    <row r="1478" spans="1:17">
      <c r="A1478" s="163" t="s">
        <v>5441</v>
      </c>
      <c r="B1478" s="163" t="s">
        <v>5441</v>
      </c>
      <c r="C1478" s="162" t="s">
        <v>5061</v>
      </c>
      <c r="D1478" s="162" t="s">
        <v>5412</v>
      </c>
      <c r="E1478" s="162" t="s">
        <v>5413</v>
      </c>
      <c r="F1478" s="164" t="s">
        <v>5442</v>
      </c>
      <c r="G1478" s="164" t="s">
        <v>5442</v>
      </c>
      <c r="H1478" s="164" t="s">
        <v>5442</v>
      </c>
      <c r="I1478" s="163" t="s">
        <v>12074</v>
      </c>
      <c r="J1478" s="163" t="s">
        <v>12179</v>
      </c>
      <c r="K1478" s="159"/>
      <c r="L1478" s="159"/>
      <c r="M1478" s="159"/>
      <c r="N1478" s="173"/>
      <c r="O1478" s="173"/>
      <c r="P1478" s="159"/>
      <c r="Q1478" s="159"/>
    </row>
    <row r="1479" spans="1:17">
      <c r="A1479" s="163" t="s">
        <v>5443</v>
      </c>
      <c r="B1479" s="163" t="s">
        <v>5443</v>
      </c>
      <c r="C1479" s="162" t="s">
        <v>5061</v>
      </c>
      <c r="D1479" s="162" t="s">
        <v>5412</v>
      </c>
      <c r="E1479" s="162" t="s">
        <v>5063</v>
      </c>
      <c r="F1479" s="164" t="s">
        <v>5444</v>
      </c>
      <c r="G1479" s="164" t="s">
        <v>5444</v>
      </c>
      <c r="H1479" s="164" t="s">
        <v>5444</v>
      </c>
      <c r="I1479" s="163" t="s">
        <v>12074</v>
      </c>
      <c r="J1479" s="163" t="s">
        <v>12180</v>
      </c>
      <c r="K1479" s="159"/>
      <c r="L1479" s="159"/>
      <c r="M1479" s="159"/>
      <c r="N1479" s="173"/>
      <c r="O1479" s="173"/>
      <c r="P1479" s="159"/>
      <c r="Q1479" s="159"/>
    </row>
    <row r="1480" spans="1:17">
      <c r="A1480" s="163" t="s">
        <v>5445</v>
      </c>
      <c r="B1480" s="163" t="s">
        <v>5445</v>
      </c>
      <c r="C1480" s="162" t="s">
        <v>5061</v>
      </c>
      <c r="D1480" s="162" t="s">
        <v>5412</v>
      </c>
      <c r="E1480" s="162" t="s">
        <v>5063</v>
      </c>
      <c r="F1480" s="164" t="s">
        <v>5446</v>
      </c>
      <c r="G1480" s="164" t="s">
        <v>5446</v>
      </c>
      <c r="H1480" s="164" t="s">
        <v>5446</v>
      </c>
      <c r="I1480" s="163" t="s">
        <v>12074</v>
      </c>
      <c r="J1480" s="163" t="s">
        <v>12181</v>
      </c>
      <c r="K1480" s="159"/>
      <c r="L1480" s="159"/>
      <c r="M1480" s="159"/>
      <c r="N1480" s="173"/>
      <c r="O1480" s="173"/>
      <c r="P1480" s="159"/>
      <c r="Q1480" s="159"/>
    </row>
    <row r="1481" spans="1:17">
      <c r="A1481" s="163" t="s">
        <v>5447</v>
      </c>
      <c r="B1481" s="163" t="s">
        <v>5447</v>
      </c>
      <c r="C1481" s="162" t="s">
        <v>5061</v>
      </c>
      <c r="D1481" s="162" t="s">
        <v>5412</v>
      </c>
      <c r="E1481" s="162" t="s">
        <v>5063</v>
      </c>
      <c r="F1481" s="164" t="s">
        <v>5448</v>
      </c>
      <c r="G1481" s="164" t="s">
        <v>5448</v>
      </c>
      <c r="H1481" s="164" t="s">
        <v>5448</v>
      </c>
      <c r="I1481" s="163" t="s">
        <v>12074</v>
      </c>
      <c r="J1481" s="163" t="s">
        <v>12182</v>
      </c>
      <c r="K1481" s="159"/>
      <c r="L1481" s="159"/>
      <c r="M1481" s="159"/>
      <c r="N1481" s="173"/>
      <c r="O1481" s="173"/>
      <c r="P1481" s="159"/>
      <c r="Q1481" s="159"/>
    </row>
    <row r="1482" spans="1:17">
      <c r="A1482" s="163" t="s">
        <v>5449</v>
      </c>
      <c r="B1482" s="163" t="s">
        <v>5449</v>
      </c>
      <c r="C1482" s="162" t="s">
        <v>5061</v>
      </c>
      <c r="D1482" s="162" t="s">
        <v>5412</v>
      </c>
      <c r="E1482" s="162" t="s">
        <v>5063</v>
      </c>
      <c r="F1482" s="164" t="s">
        <v>5450</v>
      </c>
      <c r="G1482" s="164" t="s">
        <v>5450</v>
      </c>
      <c r="H1482" s="164" t="s">
        <v>5450</v>
      </c>
      <c r="I1482" s="163" t="s">
        <v>12074</v>
      </c>
      <c r="J1482" s="163" t="s">
        <v>12183</v>
      </c>
      <c r="K1482" s="159"/>
      <c r="L1482" s="159"/>
      <c r="M1482" s="159"/>
      <c r="N1482" s="173"/>
      <c r="O1482" s="173"/>
      <c r="P1482" s="159"/>
      <c r="Q1482" s="159"/>
    </row>
    <row r="1483" spans="1:17">
      <c r="A1483" s="163" t="s">
        <v>5451</v>
      </c>
      <c r="B1483" s="163" t="s">
        <v>5451</v>
      </c>
      <c r="C1483" s="162" t="s">
        <v>5061</v>
      </c>
      <c r="D1483" s="162" t="s">
        <v>5412</v>
      </c>
      <c r="E1483" s="162" t="s">
        <v>5063</v>
      </c>
      <c r="F1483" s="164" t="s">
        <v>5452</v>
      </c>
      <c r="G1483" s="164" t="s">
        <v>5452</v>
      </c>
      <c r="H1483" s="164" t="s">
        <v>5452</v>
      </c>
      <c r="I1483" s="163" t="s">
        <v>12074</v>
      </c>
      <c r="J1483" s="163" t="s">
        <v>12184</v>
      </c>
      <c r="K1483" s="159"/>
      <c r="L1483" s="159"/>
      <c r="M1483" s="159"/>
      <c r="N1483" s="173"/>
      <c r="O1483" s="173"/>
      <c r="P1483" s="159"/>
      <c r="Q1483" s="159"/>
    </row>
    <row r="1484" spans="1:17">
      <c r="A1484" s="163" t="s">
        <v>5453</v>
      </c>
      <c r="B1484" s="163" t="s">
        <v>5453</v>
      </c>
      <c r="C1484" s="162" t="s">
        <v>5061</v>
      </c>
      <c r="D1484" s="162" t="s">
        <v>5412</v>
      </c>
      <c r="E1484" s="162" t="s">
        <v>5063</v>
      </c>
      <c r="F1484" s="164" t="s">
        <v>5454</v>
      </c>
      <c r="G1484" s="164" t="s">
        <v>5454</v>
      </c>
      <c r="H1484" s="164" t="s">
        <v>5454</v>
      </c>
      <c r="I1484" s="163" t="s">
        <v>12074</v>
      </c>
      <c r="J1484" s="163" t="s">
        <v>12185</v>
      </c>
      <c r="K1484" s="159"/>
      <c r="L1484" s="159"/>
      <c r="M1484" s="159"/>
      <c r="N1484" s="173"/>
      <c r="O1484" s="173"/>
      <c r="P1484" s="159"/>
      <c r="Q1484" s="159"/>
    </row>
    <row r="1485" spans="1:17">
      <c r="A1485" s="163" t="s">
        <v>5455</v>
      </c>
      <c r="B1485" s="163" t="s">
        <v>5455</v>
      </c>
      <c r="C1485" s="162" t="s">
        <v>5061</v>
      </c>
      <c r="D1485" s="162" t="s">
        <v>5412</v>
      </c>
      <c r="E1485" s="162" t="s">
        <v>5063</v>
      </c>
      <c r="F1485" s="164" t="s">
        <v>5456</v>
      </c>
      <c r="G1485" s="164" t="s">
        <v>5456</v>
      </c>
      <c r="H1485" s="164" t="s">
        <v>5456</v>
      </c>
      <c r="I1485" s="163" t="s">
        <v>12074</v>
      </c>
      <c r="J1485" s="163" t="s">
        <v>12186</v>
      </c>
      <c r="K1485" s="159"/>
      <c r="L1485" s="159"/>
      <c r="M1485" s="159"/>
      <c r="N1485" s="173"/>
      <c r="O1485" s="173"/>
      <c r="P1485" s="159"/>
      <c r="Q1485" s="159"/>
    </row>
    <row r="1486" spans="1:17">
      <c r="A1486" s="163" t="s">
        <v>5457</v>
      </c>
      <c r="B1486" s="163" t="s">
        <v>5457</v>
      </c>
      <c r="C1486" s="162" t="s">
        <v>5061</v>
      </c>
      <c r="D1486" s="162" t="s">
        <v>5412</v>
      </c>
      <c r="E1486" s="162" t="s">
        <v>5063</v>
      </c>
      <c r="F1486" s="164" t="s">
        <v>5458</v>
      </c>
      <c r="G1486" s="164" t="s">
        <v>5458</v>
      </c>
      <c r="H1486" s="164" t="s">
        <v>5458</v>
      </c>
      <c r="I1486" s="163" t="s">
        <v>12074</v>
      </c>
      <c r="J1486" s="163" t="s">
        <v>581</v>
      </c>
      <c r="K1486" s="159"/>
      <c r="L1486" s="159"/>
      <c r="M1486" s="159"/>
      <c r="N1486" s="173"/>
      <c r="O1486" s="173"/>
      <c r="P1486" s="159"/>
      <c r="Q1486" s="159"/>
    </row>
    <row r="1487" spans="1:17">
      <c r="A1487" s="163" t="s">
        <v>5459</v>
      </c>
      <c r="B1487" s="163" t="s">
        <v>5459</v>
      </c>
      <c r="C1487" s="162" t="s">
        <v>5061</v>
      </c>
      <c r="D1487" s="162" t="s">
        <v>5412</v>
      </c>
      <c r="E1487" s="162" t="s">
        <v>5063</v>
      </c>
      <c r="F1487" s="164" t="s">
        <v>5460</v>
      </c>
      <c r="G1487" s="164" t="s">
        <v>5460</v>
      </c>
      <c r="H1487" s="164" t="s">
        <v>5460</v>
      </c>
      <c r="I1487" s="163" t="s">
        <v>12074</v>
      </c>
      <c r="J1487" s="163" t="s">
        <v>603</v>
      </c>
      <c r="K1487" s="159"/>
      <c r="L1487" s="159"/>
      <c r="M1487" s="159"/>
      <c r="N1487" s="173"/>
      <c r="O1487" s="173"/>
      <c r="P1487" s="159"/>
      <c r="Q1487" s="159"/>
    </row>
    <row r="1488" spans="1:17">
      <c r="A1488" s="163" t="s">
        <v>5461</v>
      </c>
      <c r="B1488" s="163" t="s">
        <v>5461</v>
      </c>
      <c r="C1488" s="162" t="s">
        <v>5061</v>
      </c>
      <c r="D1488" s="162" t="s">
        <v>5412</v>
      </c>
      <c r="E1488" s="162" t="s">
        <v>5063</v>
      </c>
      <c r="F1488" s="164" t="s">
        <v>5462</v>
      </c>
      <c r="G1488" s="164" t="s">
        <v>5462</v>
      </c>
      <c r="H1488" s="164" t="s">
        <v>5462</v>
      </c>
      <c r="I1488" s="163" t="s">
        <v>12074</v>
      </c>
      <c r="J1488" s="163" t="s">
        <v>12187</v>
      </c>
      <c r="K1488" s="159"/>
      <c r="L1488" s="159"/>
      <c r="M1488" s="159"/>
      <c r="N1488" s="173"/>
      <c r="O1488" s="173"/>
      <c r="P1488" s="159"/>
      <c r="Q1488" s="159"/>
    </row>
    <row r="1489" spans="1:17">
      <c r="A1489" s="163" t="s">
        <v>5463</v>
      </c>
      <c r="B1489" s="163" t="s">
        <v>5463</v>
      </c>
      <c r="C1489" s="162" t="s">
        <v>5061</v>
      </c>
      <c r="D1489" s="162" t="s">
        <v>5412</v>
      </c>
      <c r="E1489" s="162" t="s">
        <v>5063</v>
      </c>
      <c r="F1489" s="164" t="s">
        <v>5464</v>
      </c>
      <c r="G1489" s="164" t="s">
        <v>5464</v>
      </c>
      <c r="H1489" s="164" t="s">
        <v>5464</v>
      </c>
      <c r="I1489" s="163" t="s">
        <v>12074</v>
      </c>
      <c r="J1489" s="163" t="s">
        <v>12188</v>
      </c>
      <c r="K1489" s="159"/>
      <c r="L1489" s="159"/>
      <c r="M1489" s="159"/>
      <c r="N1489" s="173"/>
      <c r="O1489" s="173"/>
      <c r="P1489" s="159"/>
      <c r="Q1489" s="159"/>
    </row>
    <row r="1490" spans="1:17">
      <c r="A1490" s="163" t="s">
        <v>5465</v>
      </c>
      <c r="B1490" s="163" t="s">
        <v>5465</v>
      </c>
      <c r="C1490" s="162" t="s">
        <v>5061</v>
      </c>
      <c r="D1490" s="162" t="s">
        <v>5412</v>
      </c>
      <c r="E1490" s="162" t="s">
        <v>5063</v>
      </c>
      <c r="F1490" s="164" t="s">
        <v>5466</v>
      </c>
      <c r="G1490" s="164" t="s">
        <v>5466</v>
      </c>
      <c r="H1490" s="164" t="s">
        <v>5466</v>
      </c>
      <c r="I1490" s="163" t="s">
        <v>12074</v>
      </c>
      <c r="J1490" s="163" t="s">
        <v>12189</v>
      </c>
      <c r="K1490" s="159"/>
      <c r="L1490" s="159"/>
      <c r="M1490" s="159"/>
      <c r="N1490" s="173"/>
      <c r="O1490" s="173"/>
      <c r="P1490" s="159"/>
      <c r="Q1490" s="159"/>
    </row>
    <row r="1491" spans="1:17">
      <c r="A1491" s="163" t="s">
        <v>5467</v>
      </c>
      <c r="B1491" s="163" t="s">
        <v>5467</v>
      </c>
      <c r="C1491" s="162" t="s">
        <v>5061</v>
      </c>
      <c r="D1491" s="162" t="s">
        <v>5412</v>
      </c>
      <c r="E1491" s="162" t="s">
        <v>5063</v>
      </c>
      <c r="F1491" s="164" t="s">
        <v>5468</v>
      </c>
      <c r="G1491" s="164" t="s">
        <v>5468</v>
      </c>
      <c r="H1491" s="164" t="s">
        <v>5468</v>
      </c>
      <c r="I1491" s="163" t="s">
        <v>12074</v>
      </c>
      <c r="J1491" s="163" t="s">
        <v>12190</v>
      </c>
      <c r="K1491" s="159"/>
      <c r="L1491" s="159"/>
      <c r="M1491" s="159"/>
      <c r="N1491" s="173"/>
      <c r="O1491" s="173"/>
      <c r="P1491" s="159"/>
      <c r="Q1491" s="159"/>
    </row>
    <row r="1492" spans="1:17">
      <c r="A1492" s="163" t="s">
        <v>5469</v>
      </c>
      <c r="B1492" s="163" t="s">
        <v>5469</v>
      </c>
      <c r="C1492" s="162" t="s">
        <v>5061</v>
      </c>
      <c r="D1492" s="162" t="s">
        <v>5412</v>
      </c>
      <c r="E1492" s="162" t="s">
        <v>5063</v>
      </c>
      <c r="F1492" s="164" t="s">
        <v>5470</v>
      </c>
      <c r="G1492" s="164" t="s">
        <v>5470</v>
      </c>
      <c r="H1492" s="164" t="s">
        <v>5470</v>
      </c>
      <c r="I1492" s="163" t="s">
        <v>12074</v>
      </c>
      <c r="J1492" s="163" t="s">
        <v>12191</v>
      </c>
      <c r="K1492" s="159"/>
      <c r="L1492" s="159"/>
      <c r="M1492" s="159"/>
      <c r="N1492" s="173"/>
      <c r="O1492" s="173"/>
      <c r="P1492" s="159"/>
      <c r="Q1492" s="159"/>
    </row>
    <row r="1493" spans="1:17">
      <c r="A1493" s="163" t="s">
        <v>5471</v>
      </c>
      <c r="B1493" s="163" t="s">
        <v>5471</v>
      </c>
      <c r="C1493" s="162" t="s">
        <v>5061</v>
      </c>
      <c r="D1493" s="162" t="s">
        <v>5412</v>
      </c>
      <c r="E1493" s="162" t="s">
        <v>5063</v>
      </c>
      <c r="F1493" s="164" t="s">
        <v>5472</v>
      </c>
      <c r="G1493" s="164" t="s">
        <v>5472</v>
      </c>
      <c r="H1493" s="164" t="s">
        <v>5472</v>
      </c>
      <c r="I1493" s="163" t="s">
        <v>12074</v>
      </c>
      <c r="J1493" s="163" t="s">
        <v>12192</v>
      </c>
      <c r="K1493" s="159"/>
      <c r="L1493" s="159"/>
      <c r="M1493" s="159"/>
      <c r="N1493" s="173"/>
      <c r="O1493" s="173"/>
      <c r="P1493" s="159"/>
      <c r="Q1493" s="159"/>
    </row>
    <row r="1494" spans="1:17">
      <c r="A1494" s="163" t="s">
        <v>5473</v>
      </c>
      <c r="B1494" s="163" t="s">
        <v>5473</v>
      </c>
      <c r="C1494" s="162" t="s">
        <v>5061</v>
      </c>
      <c r="D1494" s="162" t="s">
        <v>5412</v>
      </c>
      <c r="E1494" s="162" t="s">
        <v>5063</v>
      </c>
      <c r="F1494" s="164" t="s">
        <v>5474</v>
      </c>
      <c r="G1494" s="164" t="s">
        <v>5474</v>
      </c>
      <c r="H1494" s="164" t="s">
        <v>5474</v>
      </c>
      <c r="I1494" s="163" t="s">
        <v>12074</v>
      </c>
      <c r="J1494" s="163" t="s">
        <v>12193</v>
      </c>
      <c r="K1494" s="159"/>
      <c r="L1494" s="159"/>
      <c r="M1494" s="159"/>
      <c r="N1494" s="173"/>
      <c r="O1494" s="173"/>
      <c r="P1494" s="159"/>
      <c r="Q1494" s="159"/>
    </row>
    <row r="1495" spans="1:17">
      <c r="A1495" s="163" t="s">
        <v>5475</v>
      </c>
      <c r="B1495" s="163" t="s">
        <v>5475</v>
      </c>
      <c r="C1495" s="162" t="s">
        <v>5061</v>
      </c>
      <c r="D1495" s="162" t="s">
        <v>5412</v>
      </c>
      <c r="E1495" s="162" t="s">
        <v>5063</v>
      </c>
      <c r="F1495" s="164" t="s">
        <v>5476</v>
      </c>
      <c r="G1495" s="164" t="s">
        <v>5476</v>
      </c>
      <c r="H1495" s="164" t="s">
        <v>5476</v>
      </c>
      <c r="I1495" s="163" t="s">
        <v>12074</v>
      </c>
      <c r="J1495" s="163" t="s">
        <v>12194</v>
      </c>
      <c r="K1495" s="159"/>
      <c r="L1495" s="159"/>
      <c r="M1495" s="159"/>
      <c r="N1495" s="173"/>
      <c r="O1495" s="173"/>
      <c r="P1495" s="159"/>
      <c r="Q1495" s="159"/>
    </row>
    <row r="1496" spans="1:17">
      <c r="A1496" s="163" t="s">
        <v>5477</v>
      </c>
      <c r="B1496" s="163" t="s">
        <v>5477</v>
      </c>
      <c r="C1496" s="162" t="s">
        <v>5061</v>
      </c>
      <c r="D1496" s="162" t="s">
        <v>5412</v>
      </c>
      <c r="E1496" s="162" t="s">
        <v>5063</v>
      </c>
      <c r="F1496" s="164" t="s">
        <v>5478</v>
      </c>
      <c r="G1496" s="164" t="s">
        <v>5478</v>
      </c>
      <c r="H1496" s="164" t="s">
        <v>5478</v>
      </c>
      <c r="I1496" s="163" t="s">
        <v>12074</v>
      </c>
      <c r="J1496" s="163" t="s">
        <v>12195</v>
      </c>
      <c r="K1496" s="159"/>
      <c r="L1496" s="159"/>
      <c r="M1496" s="159"/>
      <c r="N1496" s="173"/>
      <c r="O1496" s="173"/>
      <c r="P1496" s="159"/>
      <c r="Q1496" s="159"/>
    </row>
    <row r="1497" spans="1:17">
      <c r="A1497" s="11" t="s">
        <v>5479</v>
      </c>
      <c r="B1497" s="11" t="s">
        <v>5479</v>
      </c>
      <c r="C1497" s="3" t="s">
        <v>35</v>
      </c>
      <c r="D1497" s="3" t="s">
        <v>387</v>
      </c>
      <c r="E1497" s="3" t="s">
        <v>497</v>
      </c>
      <c r="F1497" s="25" t="s">
        <v>5480</v>
      </c>
      <c r="G1497" s="25" t="s">
        <v>18</v>
      </c>
      <c r="H1497" s="25" t="s">
        <v>18</v>
      </c>
      <c r="I1497" s="11" t="s">
        <v>23</v>
      </c>
      <c r="J1497" s="11" t="s">
        <v>12074</v>
      </c>
    </row>
    <row r="1498" spans="1:17">
      <c r="A1498" s="83" t="s">
        <v>5481</v>
      </c>
      <c r="B1498" s="83" t="s">
        <v>5481</v>
      </c>
      <c r="C1498" s="84" t="s">
        <v>35</v>
      </c>
      <c r="D1498" s="84" t="s">
        <v>387</v>
      </c>
      <c r="E1498" s="84" t="s">
        <v>497</v>
      </c>
      <c r="F1498" s="85" t="s">
        <v>5482</v>
      </c>
      <c r="G1498" s="85" t="s">
        <v>18</v>
      </c>
      <c r="H1498" s="85" t="s">
        <v>18</v>
      </c>
      <c r="I1498" s="83" t="s">
        <v>1762</v>
      </c>
      <c r="J1498" s="83" t="s">
        <v>12074</v>
      </c>
      <c r="K1498" s="87"/>
      <c r="L1498" s="87"/>
      <c r="M1498" s="87"/>
      <c r="N1498" s="92"/>
      <c r="O1498" s="92"/>
      <c r="P1498" s="87"/>
      <c r="Q1498" s="87"/>
    </row>
    <row r="1499" spans="1:17">
      <c r="A1499" s="83" t="s">
        <v>5483</v>
      </c>
      <c r="B1499" s="83" t="s">
        <v>5483</v>
      </c>
      <c r="C1499" s="84" t="s">
        <v>35</v>
      </c>
      <c r="D1499" s="84" t="s">
        <v>387</v>
      </c>
      <c r="E1499" s="84" t="s">
        <v>497</v>
      </c>
      <c r="F1499" s="85" t="s">
        <v>5484</v>
      </c>
      <c r="G1499" s="85" t="s">
        <v>18</v>
      </c>
      <c r="H1499" s="85" t="s">
        <v>18</v>
      </c>
      <c r="I1499" s="83" t="s">
        <v>3696</v>
      </c>
      <c r="J1499" s="83" t="s">
        <v>12074</v>
      </c>
      <c r="K1499" s="87"/>
      <c r="L1499" s="87"/>
      <c r="M1499" s="87"/>
      <c r="N1499" s="92"/>
      <c r="O1499" s="92"/>
      <c r="P1499" s="87"/>
      <c r="Q1499" s="87"/>
    </row>
    <row r="1500" spans="1:17">
      <c r="A1500" s="11" t="s">
        <v>5485</v>
      </c>
      <c r="B1500" s="11" t="s">
        <v>5485</v>
      </c>
      <c r="C1500" s="3" t="s">
        <v>35</v>
      </c>
      <c r="D1500" s="3" t="s">
        <v>387</v>
      </c>
      <c r="E1500" s="3" t="s">
        <v>497</v>
      </c>
      <c r="F1500" s="25" t="s">
        <v>5486</v>
      </c>
      <c r="G1500" s="25" t="s">
        <v>18</v>
      </c>
      <c r="H1500" s="25" t="s">
        <v>18</v>
      </c>
      <c r="I1500" s="11" t="s">
        <v>23</v>
      </c>
      <c r="J1500" s="11" t="s">
        <v>12074</v>
      </c>
    </row>
    <row r="1501" spans="1:17">
      <c r="A1501" s="12" t="s">
        <v>5487</v>
      </c>
      <c r="B1501" s="12" t="s">
        <v>5487</v>
      </c>
      <c r="C1501" s="4" t="s">
        <v>35</v>
      </c>
      <c r="D1501" s="4" t="s">
        <v>387</v>
      </c>
      <c r="E1501" s="4" t="s">
        <v>497</v>
      </c>
      <c r="F1501" s="27" t="s">
        <v>5488</v>
      </c>
      <c r="G1501" s="27" t="s">
        <v>18</v>
      </c>
      <c r="H1501" s="27" t="s">
        <v>18</v>
      </c>
      <c r="I1501" s="12" t="s">
        <v>23</v>
      </c>
      <c r="J1501" s="12" t="s">
        <v>12074</v>
      </c>
      <c r="K1501" s="39"/>
      <c r="L1501" s="39"/>
      <c r="M1501" s="39"/>
      <c r="N1501" s="154"/>
      <c r="O1501" s="154"/>
      <c r="P1501" s="39"/>
      <c r="Q1501" s="39"/>
    </row>
    <row r="1502" spans="1:17">
      <c r="A1502" s="197" t="s">
        <v>5489</v>
      </c>
      <c r="B1502" s="12" t="s">
        <v>5489</v>
      </c>
      <c r="C1502" s="4" t="s">
        <v>35</v>
      </c>
      <c r="D1502" s="4" t="s">
        <v>387</v>
      </c>
      <c r="E1502" s="4" t="s">
        <v>497</v>
      </c>
      <c r="F1502" s="27" t="s">
        <v>5490</v>
      </c>
      <c r="G1502" s="27" t="s">
        <v>18</v>
      </c>
      <c r="H1502" s="27" t="s">
        <v>18</v>
      </c>
      <c r="I1502" s="12" t="s">
        <v>23</v>
      </c>
      <c r="J1502" s="12" t="s">
        <v>12074</v>
      </c>
      <c r="K1502" s="39"/>
      <c r="L1502" s="39"/>
      <c r="M1502" s="39"/>
      <c r="N1502" s="154"/>
      <c r="O1502" s="154"/>
      <c r="P1502" s="39"/>
      <c r="Q1502" s="39"/>
    </row>
    <row r="1503" spans="1:17">
      <c r="A1503" s="11" t="s">
        <v>5491</v>
      </c>
      <c r="B1503" s="11" t="s">
        <v>5491</v>
      </c>
      <c r="C1503" s="3" t="s">
        <v>35</v>
      </c>
      <c r="D1503" s="3" t="s">
        <v>387</v>
      </c>
      <c r="E1503" s="3" t="s">
        <v>497</v>
      </c>
      <c r="F1503" s="25" t="s">
        <v>5492</v>
      </c>
      <c r="G1503" s="25" t="s">
        <v>18</v>
      </c>
      <c r="H1503" s="25" t="s">
        <v>18</v>
      </c>
      <c r="I1503" s="11" t="s">
        <v>23</v>
      </c>
      <c r="J1503" s="11" t="s">
        <v>12074</v>
      </c>
    </row>
    <row r="1504" spans="1:17">
      <c r="A1504" s="12" t="s">
        <v>5493</v>
      </c>
      <c r="B1504" s="12" t="s">
        <v>5493</v>
      </c>
      <c r="C1504" s="4" t="s">
        <v>35</v>
      </c>
      <c r="D1504" s="4" t="s">
        <v>387</v>
      </c>
      <c r="E1504" s="4" t="s">
        <v>497</v>
      </c>
      <c r="F1504" s="27" t="s">
        <v>5494</v>
      </c>
      <c r="G1504" s="27" t="s">
        <v>18</v>
      </c>
      <c r="H1504" s="27" t="s">
        <v>18</v>
      </c>
      <c r="I1504" s="12" t="s">
        <v>23</v>
      </c>
      <c r="J1504" s="12" t="s">
        <v>12074</v>
      </c>
      <c r="K1504" s="39"/>
      <c r="L1504" s="39"/>
      <c r="M1504" s="39"/>
      <c r="N1504" s="154"/>
      <c r="O1504" s="154"/>
      <c r="P1504" s="39"/>
      <c r="Q1504" s="39"/>
    </row>
    <row r="1505" spans="1:17">
      <c r="A1505" s="11" t="s">
        <v>5495</v>
      </c>
      <c r="B1505" s="11" t="s">
        <v>5495</v>
      </c>
      <c r="C1505" s="3" t="s">
        <v>35</v>
      </c>
      <c r="D1505" s="3" t="s">
        <v>387</v>
      </c>
      <c r="E1505" s="3" t="s">
        <v>497</v>
      </c>
      <c r="F1505" s="25" t="s">
        <v>5496</v>
      </c>
      <c r="G1505" s="25" t="s">
        <v>18</v>
      </c>
      <c r="H1505" s="25" t="s">
        <v>18</v>
      </c>
      <c r="I1505" s="11" t="s">
        <v>23</v>
      </c>
      <c r="J1505" s="11" t="s">
        <v>12074</v>
      </c>
    </row>
    <row r="1506" spans="1:17">
      <c r="A1506" s="11" t="s">
        <v>5497</v>
      </c>
      <c r="B1506" s="11" t="s">
        <v>5497</v>
      </c>
      <c r="C1506" s="3" t="s">
        <v>35</v>
      </c>
      <c r="D1506" s="3" t="s">
        <v>387</v>
      </c>
      <c r="E1506" s="3" t="s">
        <v>497</v>
      </c>
      <c r="F1506" s="25" t="s">
        <v>5498</v>
      </c>
      <c r="G1506" s="25" t="s">
        <v>18</v>
      </c>
      <c r="H1506" s="25" t="s">
        <v>18</v>
      </c>
      <c r="I1506" s="11" t="s">
        <v>23</v>
      </c>
      <c r="J1506" s="11" t="s">
        <v>12074</v>
      </c>
    </row>
    <row r="1507" spans="1:17">
      <c r="A1507" s="11" t="s">
        <v>5499</v>
      </c>
      <c r="B1507" s="11" t="s">
        <v>5499</v>
      </c>
      <c r="C1507" s="3" t="s">
        <v>35</v>
      </c>
      <c r="D1507" s="3" t="s">
        <v>387</v>
      </c>
      <c r="E1507" s="3" t="s">
        <v>497</v>
      </c>
      <c r="F1507" s="25" t="s">
        <v>5500</v>
      </c>
      <c r="G1507" s="25" t="s">
        <v>18</v>
      </c>
      <c r="H1507" s="25" t="s">
        <v>18</v>
      </c>
      <c r="I1507" s="11" t="s">
        <v>23</v>
      </c>
      <c r="J1507" s="11" t="s">
        <v>12074</v>
      </c>
    </row>
    <row r="1508" spans="1:17">
      <c r="A1508" s="11" t="s">
        <v>5501</v>
      </c>
      <c r="B1508" s="11" t="s">
        <v>5501</v>
      </c>
      <c r="C1508" s="3" t="s">
        <v>35</v>
      </c>
      <c r="D1508" s="3" t="s">
        <v>387</v>
      </c>
      <c r="E1508" s="3" t="s">
        <v>497</v>
      </c>
      <c r="F1508" s="25" t="s">
        <v>5502</v>
      </c>
      <c r="G1508" s="25" t="s">
        <v>18</v>
      </c>
      <c r="H1508" s="25" t="s">
        <v>18</v>
      </c>
      <c r="I1508" s="11" t="s">
        <v>23</v>
      </c>
      <c r="J1508" s="11" t="s">
        <v>12074</v>
      </c>
    </row>
    <row r="1509" spans="1:17">
      <c r="A1509" s="83" t="s">
        <v>5503</v>
      </c>
      <c r="B1509" s="83" t="s">
        <v>5503</v>
      </c>
      <c r="C1509" s="84" t="s">
        <v>35</v>
      </c>
      <c r="D1509" s="84" t="s">
        <v>387</v>
      </c>
      <c r="E1509" s="84" t="s">
        <v>497</v>
      </c>
      <c r="F1509" s="85" t="s">
        <v>5504</v>
      </c>
      <c r="G1509" s="85" t="s">
        <v>18</v>
      </c>
      <c r="H1509" s="85" t="s">
        <v>18</v>
      </c>
      <c r="I1509" s="83" t="s">
        <v>2803</v>
      </c>
      <c r="J1509" s="83" t="s">
        <v>12074</v>
      </c>
      <c r="K1509" s="87"/>
      <c r="L1509" s="87"/>
      <c r="M1509" s="87"/>
      <c r="N1509" s="92"/>
      <c r="O1509" s="92"/>
      <c r="P1509" s="87"/>
      <c r="Q1509" s="87"/>
    </row>
    <row r="1510" spans="1:17">
      <c r="A1510" s="83" t="s">
        <v>5505</v>
      </c>
      <c r="B1510" s="83" t="s">
        <v>5505</v>
      </c>
      <c r="C1510" s="84" t="s">
        <v>35</v>
      </c>
      <c r="D1510" s="84" t="s">
        <v>387</v>
      </c>
      <c r="E1510" s="84" t="s">
        <v>497</v>
      </c>
      <c r="F1510" s="85" t="s">
        <v>5506</v>
      </c>
      <c r="G1510" s="85" t="s">
        <v>18</v>
      </c>
      <c r="H1510" s="85" t="s">
        <v>18</v>
      </c>
      <c r="I1510" s="83" t="s">
        <v>5569</v>
      </c>
      <c r="J1510" s="83" t="s">
        <v>12074</v>
      </c>
      <c r="K1510" s="87"/>
      <c r="L1510" s="87"/>
      <c r="M1510" s="87"/>
      <c r="N1510" s="92"/>
      <c r="O1510" s="92"/>
      <c r="P1510" s="87"/>
      <c r="Q1510" s="87"/>
    </row>
    <row r="1511" spans="1:17">
      <c r="A1511" s="83" t="s">
        <v>5507</v>
      </c>
      <c r="B1511" s="83" t="s">
        <v>5507</v>
      </c>
      <c r="C1511" s="84" t="s">
        <v>35</v>
      </c>
      <c r="D1511" s="84" t="s">
        <v>387</v>
      </c>
      <c r="E1511" s="84" t="s">
        <v>497</v>
      </c>
      <c r="F1511" s="85" t="s">
        <v>5508</v>
      </c>
      <c r="G1511" s="85" t="s">
        <v>18</v>
      </c>
      <c r="H1511" s="85" t="s">
        <v>18</v>
      </c>
      <c r="I1511" s="83" t="s">
        <v>1001</v>
      </c>
      <c r="J1511" s="83" t="s">
        <v>12074</v>
      </c>
      <c r="K1511" s="87"/>
      <c r="L1511" s="87"/>
      <c r="M1511" s="87"/>
      <c r="N1511" s="92"/>
      <c r="O1511" s="92"/>
      <c r="P1511" s="87"/>
      <c r="Q1511" s="87"/>
    </row>
    <row r="1512" spans="1:17">
      <c r="A1512" s="12" t="s">
        <v>5509</v>
      </c>
      <c r="B1512" s="12" t="s">
        <v>5509</v>
      </c>
      <c r="C1512" s="4" t="s">
        <v>35</v>
      </c>
      <c r="D1512" s="4" t="s">
        <v>387</v>
      </c>
      <c r="E1512" s="4" t="s">
        <v>497</v>
      </c>
      <c r="F1512" s="27" t="s">
        <v>5510</v>
      </c>
      <c r="G1512" s="27" t="s">
        <v>18</v>
      </c>
      <c r="H1512" s="27" t="s">
        <v>18</v>
      </c>
      <c r="I1512" s="12" t="s">
        <v>23</v>
      </c>
      <c r="J1512" s="12" t="s">
        <v>12074</v>
      </c>
      <c r="K1512" s="39"/>
      <c r="L1512" s="39"/>
      <c r="M1512" s="39"/>
      <c r="N1512" s="154"/>
      <c r="O1512" s="154"/>
      <c r="P1512" s="39"/>
      <c r="Q1512" s="39"/>
    </row>
    <row r="1513" spans="1:17">
      <c r="A1513" s="120" t="s">
        <v>5511</v>
      </c>
      <c r="B1513" s="83" t="s">
        <v>5511</v>
      </c>
      <c r="C1513" s="84" t="s">
        <v>35</v>
      </c>
      <c r="D1513" s="84" t="s">
        <v>387</v>
      </c>
      <c r="E1513" s="84" t="s">
        <v>497</v>
      </c>
      <c r="F1513" s="85" t="s">
        <v>5512</v>
      </c>
      <c r="G1513" s="85" t="s">
        <v>18</v>
      </c>
      <c r="H1513" s="85" t="s">
        <v>18</v>
      </c>
      <c r="I1513" s="83" t="s">
        <v>1747</v>
      </c>
      <c r="J1513" s="83" t="s">
        <v>12074</v>
      </c>
      <c r="K1513" s="87"/>
      <c r="L1513" s="87"/>
      <c r="M1513" s="87"/>
      <c r="N1513" s="92"/>
      <c r="O1513" s="92"/>
      <c r="P1513" s="87"/>
      <c r="Q1513" s="87"/>
    </row>
    <row r="1514" spans="1:17">
      <c r="A1514" s="12" t="s">
        <v>5513</v>
      </c>
      <c r="B1514" s="12" t="s">
        <v>5513</v>
      </c>
      <c r="C1514" s="4" t="s">
        <v>35</v>
      </c>
      <c r="D1514" s="4" t="s">
        <v>387</v>
      </c>
      <c r="E1514" s="4" t="s">
        <v>497</v>
      </c>
      <c r="F1514" s="27" t="s">
        <v>5514</v>
      </c>
      <c r="G1514" s="27" t="s">
        <v>18</v>
      </c>
      <c r="H1514" s="27" t="s">
        <v>18</v>
      </c>
      <c r="I1514" s="12" t="s">
        <v>23</v>
      </c>
      <c r="J1514" s="12" t="s">
        <v>12074</v>
      </c>
      <c r="K1514" s="39"/>
      <c r="L1514" s="39"/>
      <c r="M1514" s="39"/>
      <c r="N1514" s="154"/>
      <c r="O1514" s="154"/>
      <c r="P1514" s="39"/>
      <c r="Q1514" s="39"/>
    </row>
    <row r="1515" spans="1:17">
      <c r="A1515" s="120" t="s">
        <v>5515</v>
      </c>
      <c r="B1515" s="83" t="s">
        <v>5515</v>
      </c>
      <c r="C1515" s="84" t="s">
        <v>35</v>
      </c>
      <c r="D1515" s="84" t="s">
        <v>387</v>
      </c>
      <c r="E1515" s="84" t="s">
        <v>497</v>
      </c>
      <c r="F1515" s="85" t="s">
        <v>5516</v>
      </c>
      <c r="G1515" s="85" t="s">
        <v>18</v>
      </c>
      <c r="H1515" s="85" t="s">
        <v>18</v>
      </c>
      <c r="I1515" s="83" t="s">
        <v>2692</v>
      </c>
      <c r="J1515" s="83" t="s">
        <v>12074</v>
      </c>
      <c r="K1515" s="87"/>
      <c r="L1515" s="87"/>
      <c r="M1515" s="87"/>
      <c r="N1515" s="92"/>
      <c r="O1515" s="92"/>
      <c r="P1515" s="87"/>
      <c r="Q1515" s="87"/>
    </row>
    <row r="1516" spans="1:17">
      <c r="A1516" s="83" t="s">
        <v>5517</v>
      </c>
      <c r="B1516" s="83" t="s">
        <v>5517</v>
      </c>
      <c r="C1516" s="84" t="s">
        <v>35</v>
      </c>
      <c r="D1516" s="84" t="s">
        <v>387</v>
      </c>
      <c r="E1516" s="84" t="s">
        <v>497</v>
      </c>
      <c r="F1516" s="85" t="s">
        <v>5518</v>
      </c>
      <c r="G1516" s="85" t="s">
        <v>18</v>
      </c>
      <c r="H1516" s="85" t="s">
        <v>18</v>
      </c>
      <c r="I1516" s="83" t="s">
        <v>1169</v>
      </c>
      <c r="J1516" s="83" t="s">
        <v>12074</v>
      </c>
      <c r="K1516" s="87"/>
      <c r="L1516" s="87"/>
      <c r="M1516" s="87"/>
      <c r="N1516" s="92"/>
      <c r="O1516" s="92"/>
      <c r="P1516" s="87"/>
      <c r="Q1516" s="87"/>
    </row>
    <row r="1517" spans="1:17">
      <c r="A1517" s="83" t="s">
        <v>5519</v>
      </c>
      <c r="B1517" s="83" t="s">
        <v>5519</v>
      </c>
      <c r="C1517" s="84" t="s">
        <v>35</v>
      </c>
      <c r="D1517" s="84" t="s">
        <v>387</v>
      </c>
      <c r="E1517" s="84" t="s">
        <v>497</v>
      </c>
      <c r="F1517" s="85" t="s">
        <v>5520</v>
      </c>
      <c r="G1517" s="85" t="s">
        <v>18</v>
      </c>
      <c r="H1517" s="85" t="s">
        <v>18</v>
      </c>
      <c r="I1517" s="137" t="s">
        <v>5521</v>
      </c>
      <c r="J1517" s="83" t="s">
        <v>12074</v>
      </c>
      <c r="K1517" s="87"/>
      <c r="L1517" s="87"/>
      <c r="M1517" s="87"/>
      <c r="N1517" s="92"/>
      <c r="O1517" s="92"/>
      <c r="P1517" s="87"/>
      <c r="Q1517" s="87"/>
    </row>
    <row r="1518" spans="1:17">
      <c r="A1518" s="12" t="s">
        <v>5522</v>
      </c>
      <c r="B1518" s="12" t="s">
        <v>5522</v>
      </c>
      <c r="C1518" s="4" t="s">
        <v>35</v>
      </c>
      <c r="D1518" s="4" t="s">
        <v>387</v>
      </c>
      <c r="E1518" s="4" t="s">
        <v>497</v>
      </c>
      <c r="F1518" s="27" t="s">
        <v>5523</v>
      </c>
      <c r="G1518" s="27" t="s">
        <v>18</v>
      </c>
      <c r="H1518" s="27" t="s">
        <v>18</v>
      </c>
      <c r="I1518" s="12" t="s">
        <v>23</v>
      </c>
      <c r="J1518" s="12" t="s">
        <v>12074</v>
      </c>
      <c r="K1518" s="39"/>
      <c r="L1518" s="39"/>
      <c r="M1518" s="39"/>
      <c r="N1518" s="154"/>
      <c r="O1518" s="154"/>
      <c r="P1518" s="39"/>
      <c r="Q1518" s="39"/>
    </row>
    <row r="1519" spans="1:17">
      <c r="A1519" s="120" t="s">
        <v>5524</v>
      </c>
      <c r="B1519" s="83" t="s">
        <v>5524</v>
      </c>
      <c r="C1519" s="84" t="s">
        <v>35</v>
      </c>
      <c r="D1519" s="84" t="s">
        <v>387</v>
      </c>
      <c r="E1519" s="84" t="s">
        <v>497</v>
      </c>
      <c r="F1519" s="85" t="s">
        <v>5525</v>
      </c>
      <c r="G1519" s="85" t="s">
        <v>18</v>
      </c>
      <c r="H1519" s="85" t="s">
        <v>18</v>
      </c>
      <c r="I1519" s="83" t="s">
        <v>1796</v>
      </c>
      <c r="J1519" s="83" t="s">
        <v>12074</v>
      </c>
      <c r="K1519" s="87"/>
      <c r="L1519" s="87"/>
      <c r="M1519" s="87"/>
      <c r="N1519" s="92"/>
      <c r="O1519" s="92"/>
      <c r="P1519" s="87"/>
      <c r="Q1519" s="87"/>
    </row>
    <row r="1520" spans="1:17">
      <c r="A1520" s="11" t="s">
        <v>5526</v>
      </c>
      <c r="B1520" s="11" t="s">
        <v>5526</v>
      </c>
      <c r="C1520" s="3" t="s">
        <v>35</v>
      </c>
      <c r="D1520" s="3" t="s">
        <v>387</v>
      </c>
      <c r="E1520" s="3" t="s">
        <v>497</v>
      </c>
      <c r="F1520" s="25" t="s">
        <v>5527</v>
      </c>
      <c r="G1520" s="25" t="s">
        <v>18</v>
      </c>
      <c r="H1520" s="25" t="s">
        <v>18</v>
      </c>
      <c r="I1520" s="11" t="s">
        <v>23</v>
      </c>
      <c r="J1520" s="11" t="s">
        <v>12074</v>
      </c>
    </row>
    <row r="1521" spans="1:17">
      <c r="A1521" s="83" t="s">
        <v>5528</v>
      </c>
      <c r="B1521" s="83" t="s">
        <v>5528</v>
      </c>
      <c r="C1521" s="84" t="s">
        <v>35</v>
      </c>
      <c r="D1521" s="84" t="s">
        <v>387</v>
      </c>
      <c r="E1521" s="403" t="s">
        <v>497</v>
      </c>
      <c r="F1521" s="85" t="s">
        <v>5529</v>
      </c>
      <c r="G1521" s="85" t="s">
        <v>18</v>
      </c>
      <c r="H1521" s="85" t="s">
        <v>18</v>
      </c>
      <c r="I1521" s="83" t="s">
        <v>2669</v>
      </c>
      <c r="J1521" s="83" t="s">
        <v>12074</v>
      </c>
      <c r="K1521" s="87"/>
      <c r="L1521" s="87"/>
      <c r="M1521" s="87"/>
      <c r="N1521" s="92"/>
      <c r="O1521" s="92"/>
      <c r="P1521" s="87"/>
      <c r="Q1521" s="87"/>
    </row>
    <row r="1522" spans="1:17">
      <c r="A1522" s="12" t="s">
        <v>5530</v>
      </c>
      <c r="B1522" s="12" t="s">
        <v>5530</v>
      </c>
      <c r="C1522" s="4" t="s">
        <v>35</v>
      </c>
      <c r="D1522" s="4" t="s">
        <v>387</v>
      </c>
      <c r="E1522" s="4" t="s">
        <v>497</v>
      </c>
      <c r="F1522" s="27" t="s">
        <v>5531</v>
      </c>
      <c r="G1522" s="27" t="s">
        <v>18</v>
      </c>
      <c r="H1522" s="27" t="s">
        <v>18</v>
      </c>
      <c r="I1522" s="12" t="s">
        <v>23</v>
      </c>
      <c r="J1522" s="12" t="s">
        <v>12074</v>
      </c>
      <c r="K1522" s="39"/>
      <c r="L1522" s="39"/>
      <c r="M1522" s="39"/>
      <c r="N1522" s="154"/>
      <c r="O1522" s="154"/>
      <c r="P1522" s="39"/>
      <c r="Q1522" s="39"/>
    </row>
    <row r="1523" spans="1:17">
      <c r="A1523" s="120" t="s">
        <v>5532</v>
      </c>
      <c r="B1523" s="83" t="s">
        <v>5532</v>
      </c>
      <c r="C1523" s="84" t="s">
        <v>35</v>
      </c>
      <c r="D1523" s="84" t="s">
        <v>387</v>
      </c>
      <c r="E1523" s="84" t="s">
        <v>497</v>
      </c>
      <c r="F1523" s="85" t="s">
        <v>5533</v>
      </c>
      <c r="G1523" s="85" t="s">
        <v>18</v>
      </c>
      <c r="H1523" s="85" t="s">
        <v>18</v>
      </c>
      <c r="I1523" s="83" t="s">
        <v>3151</v>
      </c>
      <c r="J1523" s="83" t="s">
        <v>12074</v>
      </c>
      <c r="K1523" s="87"/>
      <c r="L1523" s="87"/>
      <c r="M1523" s="87"/>
      <c r="N1523" s="92"/>
      <c r="O1523" s="92"/>
      <c r="P1523" s="87"/>
      <c r="Q1523" s="87"/>
    </row>
    <row r="1524" spans="1:17">
      <c r="A1524" s="12" t="s">
        <v>5534</v>
      </c>
      <c r="B1524" s="12" t="s">
        <v>5534</v>
      </c>
      <c r="C1524" s="4" t="s">
        <v>35</v>
      </c>
      <c r="D1524" s="4" t="s">
        <v>387</v>
      </c>
      <c r="E1524" s="4" t="s">
        <v>497</v>
      </c>
      <c r="F1524" s="27" t="s">
        <v>5535</v>
      </c>
      <c r="G1524" s="27" t="s">
        <v>18</v>
      </c>
      <c r="H1524" s="27" t="s">
        <v>18</v>
      </c>
      <c r="I1524" s="12" t="s">
        <v>23</v>
      </c>
      <c r="J1524" s="12" t="s">
        <v>12074</v>
      </c>
      <c r="K1524" s="39"/>
      <c r="L1524" s="39"/>
      <c r="M1524" s="39"/>
      <c r="N1524" s="154"/>
      <c r="O1524" s="154"/>
      <c r="P1524" s="39"/>
      <c r="Q1524" s="39"/>
    </row>
    <row r="1525" spans="1:17">
      <c r="A1525" s="120" t="s">
        <v>5536</v>
      </c>
      <c r="B1525" s="83" t="s">
        <v>5536</v>
      </c>
      <c r="C1525" s="84" t="s">
        <v>35</v>
      </c>
      <c r="D1525" s="84" t="s">
        <v>387</v>
      </c>
      <c r="E1525" s="84" t="s">
        <v>497</v>
      </c>
      <c r="F1525" s="85" t="s">
        <v>5537</v>
      </c>
      <c r="G1525" s="85" t="s">
        <v>18</v>
      </c>
      <c r="H1525" s="85" t="s">
        <v>18</v>
      </c>
      <c r="I1525" s="83" t="s">
        <v>1308</v>
      </c>
      <c r="J1525" s="83" t="s">
        <v>12095</v>
      </c>
      <c r="K1525" s="87"/>
      <c r="L1525" s="87"/>
      <c r="M1525" s="87"/>
      <c r="N1525" s="92"/>
      <c r="O1525" s="92"/>
      <c r="P1525" s="87"/>
      <c r="Q1525" s="87"/>
    </row>
    <row r="1526" spans="1:17">
      <c r="A1526" s="120" t="s">
        <v>5538</v>
      </c>
      <c r="B1526" s="83" t="s">
        <v>5538</v>
      </c>
      <c r="C1526" s="84" t="s">
        <v>35</v>
      </c>
      <c r="D1526" s="84" t="s">
        <v>387</v>
      </c>
      <c r="E1526" s="84" t="s">
        <v>497</v>
      </c>
      <c r="F1526" s="85" t="s">
        <v>5539</v>
      </c>
      <c r="G1526" s="85" t="s">
        <v>18</v>
      </c>
      <c r="H1526" s="85" t="s">
        <v>18</v>
      </c>
      <c r="I1526" s="83" t="s">
        <v>938</v>
      </c>
      <c r="J1526" s="83" t="s">
        <v>12080</v>
      </c>
      <c r="K1526" s="87"/>
      <c r="L1526" s="87"/>
      <c r="M1526" s="87"/>
      <c r="N1526" s="92"/>
      <c r="O1526" s="92"/>
      <c r="P1526" s="87"/>
      <c r="Q1526" s="87"/>
    </row>
    <row r="1527" spans="1:17">
      <c r="A1527" s="11" t="s">
        <v>5540</v>
      </c>
      <c r="B1527" s="11" t="s">
        <v>5540</v>
      </c>
      <c r="C1527" s="3" t="s">
        <v>35</v>
      </c>
      <c r="D1527" s="3" t="s">
        <v>393</v>
      </c>
      <c r="E1527" s="3" t="s">
        <v>445</v>
      </c>
      <c r="F1527" s="25" t="s">
        <v>5541</v>
      </c>
      <c r="G1527" s="25" t="s">
        <v>18</v>
      </c>
      <c r="H1527" s="25" t="s">
        <v>18</v>
      </c>
      <c r="I1527" s="11" t="s">
        <v>23</v>
      </c>
      <c r="J1527" s="11" t="s">
        <v>12074</v>
      </c>
    </row>
    <row r="1528" spans="1:17">
      <c r="A1528" s="83" t="s">
        <v>5542</v>
      </c>
      <c r="B1528" s="83" t="s">
        <v>5542</v>
      </c>
      <c r="C1528" s="84" t="s">
        <v>35</v>
      </c>
      <c r="D1528" s="84" t="s">
        <v>393</v>
      </c>
      <c r="E1528" s="84" t="s">
        <v>445</v>
      </c>
      <c r="F1528" s="85" t="s">
        <v>5543</v>
      </c>
      <c r="G1528" s="85" t="s">
        <v>18</v>
      </c>
      <c r="H1528" s="85" t="s">
        <v>18</v>
      </c>
      <c r="I1528" s="83" t="s">
        <v>1762</v>
      </c>
      <c r="J1528" s="83" t="s">
        <v>12074</v>
      </c>
      <c r="K1528" s="87"/>
      <c r="L1528" s="87"/>
      <c r="M1528" s="87"/>
      <c r="N1528" s="92"/>
      <c r="O1528" s="92"/>
      <c r="P1528" s="87"/>
      <c r="Q1528" s="87"/>
    </row>
    <row r="1529" spans="1:17">
      <c r="A1529" s="83" t="s">
        <v>5544</v>
      </c>
      <c r="B1529" s="83" t="s">
        <v>5544</v>
      </c>
      <c r="C1529" s="84" t="s">
        <v>35</v>
      </c>
      <c r="D1529" s="84" t="s">
        <v>393</v>
      </c>
      <c r="E1529" s="84" t="s">
        <v>445</v>
      </c>
      <c r="F1529" s="85" t="s">
        <v>5545</v>
      </c>
      <c r="G1529" s="85" t="s">
        <v>18</v>
      </c>
      <c r="H1529" s="85" t="s">
        <v>18</v>
      </c>
      <c r="I1529" s="83" t="s">
        <v>3696</v>
      </c>
      <c r="J1529" s="83" t="s">
        <v>12074</v>
      </c>
      <c r="K1529" s="87"/>
      <c r="L1529" s="87"/>
      <c r="M1529" s="87"/>
      <c r="N1529" s="92"/>
      <c r="O1529" s="92"/>
      <c r="P1529" s="87"/>
      <c r="Q1529" s="87"/>
    </row>
    <row r="1530" spans="1:17">
      <c r="A1530" s="11" t="s">
        <v>5546</v>
      </c>
      <c r="B1530" s="11" t="s">
        <v>5546</v>
      </c>
      <c r="C1530" s="3" t="s">
        <v>35</v>
      </c>
      <c r="D1530" s="3" t="s">
        <v>393</v>
      </c>
      <c r="E1530" s="3" t="s">
        <v>445</v>
      </c>
      <c r="F1530" s="25" t="s">
        <v>5547</v>
      </c>
      <c r="G1530" s="25" t="s">
        <v>18</v>
      </c>
      <c r="H1530" s="25" t="s">
        <v>18</v>
      </c>
      <c r="I1530" s="11" t="s">
        <v>23</v>
      </c>
      <c r="J1530" s="11" t="s">
        <v>12074</v>
      </c>
    </row>
    <row r="1531" spans="1:17">
      <c r="A1531" s="12" t="s">
        <v>5548</v>
      </c>
      <c r="B1531" s="12" t="s">
        <v>5548</v>
      </c>
      <c r="C1531" s="4" t="s">
        <v>35</v>
      </c>
      <c r="D1531" s="4" t="s">
        <v>393</v>
      </c>
      <c r="E1531" s="4" t="s">
        <v>445</v>
      </c>
      <c r="F1531" s="27" t="s">
        <v>5549</v>
      </c>
      <c r="G1531" s="27" t="s">
        <v>18</v>
      </c>
      <c r="H1531" s="27" t="s">
        <v>18</v>
      </c>
      <c r="I1531" s="12" t="s">
        <v>23</v>
      </c>
      <c r="J1531" s="12" t="s">
        <v>12074</v>
      </c>
      <c r="K1531" s="39"/>
      <c r="L1531" s="39"/>
      <c r="M1531" s="39"/>
      <c r="N1531" s="154"/>
      <c r="O1531" s="154"/>
      <c r="P1531" s="39"/>
      <c r="Q1531" s="39"/>
    </row>
    <row r="1532" spans="1:17">
      <c r="A1532" s="120" t="s">
        <v>5550</v>
      </c>
      <c r="B1532" s="83" t="s">
        <v>5550</v>
      </c>
      <c r="C1532" s="84" t="s">
        <v>35</v>
      </c>
      <c r="D1532" s="84" t="s">
        <v>393</v>
      </c>
      <c r="E1532" s="84" t="s">
        <v>445</v>
      </c>
      <c r="F1532" s="85" t="s">
        <v>5551</v>
      </c>
      <c r="G1532" s="85" t="s">
        <v>18</v>
      </c>
      <c r="H1532" s="85" t="s">
        <v>18</v>
      </c>
      <c r="I1532" s="83" t="s">
        <v>2747</v>
      </c>
      <c r="J1532" s="83" t="s">
        <v>12074</v>
      </c>
      <c r="K1532" s="87"/>
      <c r="L1532" s="87"/>
      <c r="M1532" s="87"/>
      <c r="N1532" s="92"/>
      <c r="O1532" s="92"/>
      <c r="P1532" s="87"/>
      <c r="Q1532" s="87"/>
    </row>
    <row r="1533" spans="1:17">
      <c r="A1533" s="11" t="s">
        <v>5552</v>
      </c>
      <c r="B1533" s="11" t="s">
        <v>5552</v>
      </c>
      <c r="C1533" s="3" t="s">
        <v>35</v>
      </c>
      <c r="D1533" s="3" t="s">
        <v>393</v>
      </c>
      <c r="E1533" s="3" t="s">
        <v>445</v>
      </c>
      <c r="F1533" s="25" t="s">
        <v>5553</v>
      </c>
      <c r="G1533" s="25" t="s">
        <v>18</v>
      </c>
      <c r="H1533" s="25" t="s">
        <v>18</v>
      </c>
      <c r="I1533" s="11" t="s">
        <v>23</v>
      </c>
      <c r="J1533" s="11" t="s">
        <v>12074</v>
      </c>
    </row>
    <row r="1534" spans="1:17">
      <c r="A1534" s="83" t="s">
        <v>5554</v>
      </c>
      <c r="B1534" s="83" t="s">
        <v>5554</v>
      </c>
      <c r="C1534" s="84" t="s">
        <v>35</v>
      </c>
      <c r="D1534" s="84" t="s">
        <v>393</v>
      </c>
      <c r="E1534" s="84" t="s">
        <v>445</v>
      </c>
      <c r="F1534" s="85" t="s">
        <v>5555</v>
      </c>
      <c r="G1534" s="85" t="s">
        <v>18</v>
      </c>
      <c r="H1534" s="85" t="s">
        <v>18</v>
      </c>
      <c r="I1534" s="83" t="s">
        <v>831</v>
      </c>
      <c r="J1534" s="83" t="s">
        <v>12074</v>
      </c>
      <c r="K1534" s="87"/>
      <c r="L1534" s="87"/>
      <c r="M1534" s="87"/>
      <c r="N1534" s="92"/>
      <c r="O1534" s="92"/>
      <c r="P1534" s="87"/>
      <c r="Q1534" s="87"/>
    </row>
    <row r="1535" spans="1:17">
      <c r="A1535" s="83" t="s">
        <v>5556</v>
      </c>
      <c r="B1535" s="83" t="s">
        <v>5556</v>
      </c>
      <c r="C1535" s="84" t="s">
        <v>35</v>
      </c>
      <c r="D1535" s="84" t="s">
        <v>393</v>
      </c>
      <c r="E1535" s="84" t="s">
        <v>445</v>
      </c>
      <c r="F1535" s="85" t="s">
        <v>5557</v>
      </c>
      <c r="G1535" s="85" t="s">
        <v>18</v>
      </c>
      <c r="H1535" s="85" t="s">
        <v>18</v>
      </c>
      <c r="I1535" s="83" t="s">
        <v>1076</v>
      </c>
      <c r="J1535" s="83" t="s">
        <v>12074</v>
      </c>
      <c r="K1535" s="87"/>
      <c r="L1535" s="87"/>
      <c r="M1535" s="87"/>
      <c r="N1535" s="92"/>
      <c r="O1535" s="92"/>
      <c r="P1535" s="87"/>
      <c r="Q1535" s="87"/>
    </row>
    <row r="1536" spans="1:17">
      <c r="A1536" s="11" t="s">
        <v>5558</v>
      </c>
      <c r="B1536" s="11" t="s">
        <v>5558</v>
      </c>
      <c r="C1536" s="3" t="s">
        <v>35</v>
      </c>
      <c r="D1536" s="3" t="s">
        <v>393</v>
      </c>
      <c r="E1536" s="3" t="s">
        <v>445</v>
      </c>
      <c r="F1536" s="25" t="s">
        <v>5559</v>
      </c>
      <c r="G1536" s="25" t="s">
        <v>18</v>
      </c>
      <c r="H1536" s="25" t="s">
        <v>18</v>
      </c>
      <c r="I1536" s="11" t="s">
        <v>23</v>
      </c>
      <c r="J1536" s="11" t="s">
        <v>12074</v>
      </c>
    </row>
    <row r="1537" spans="1:17">
      <c r="A1537" s="11" t="s">
        <v>5560</v>
      </c>
      <c r="B1537" s="11" t="s">
        <v>5560</v>
      </c>
      <c r="C1537" s="3" t="s">
        <v>35</v>
      </c>
      <c r="D1537" s="3" t="s">
        <v>393</v>
      </c>
      <c r="E1537" s="3" t="s">
        <v>445</v>
      </c>
      <c r="F1537" s="25" t="s">
        <v>5561</v>
      </c>
      <c r="G1537" s="25" t="s">
        <v>5562</v>
      </c>
      <c r="H1537" s="25" t="s">
        <v>18</v>
      </c>
      <c r="I1537" s="11" t="s">
        <v>23</v>
      </c>
      <c r="J1537" s="11" t="s">
        <v>12074</v>
      </c>
    </row>
    <row r="1538" spans="1:17">
      <c r="A1538" s="11" t="s">
        <v>5563</v>
      </c>
      <c r="B1538" s="11" t="s">
        <v>5563</v>
      </c>
      <c r="C1538" s="3" t="s">
        <v>35</v>
      </c>
      <c r="D1538" s="3" t="s">
        <v>393</v>
      </c>
      <c r="E1538" s="3" t="s">
        <v>445</v>
      </c>
      <c r="F1538" s="25" t="s">
        <v>5564</v>
      </c>
      <c r="G1538" s="25" t="s">
        <v>18</v>
      </c>
      <c r="H1538" s="25" t="s">
        <v>18</v>
      </c>
      <c r="I1538" s="11" t="s">
        <v>23</v>
      </c>
      <c r="J1538" s="11" t="s">
        <v>12074</v>
      </c>
    </row>
    <row r="1539" spans="1:17">
      <c r="A1539" s="12" t="s">
        <v>5565</v>
      </c>
      <c r="B1539" s="12" t="s">
        <v>5565</v>
      </c>
      <c r="C1539" s="4" t="s">
        <v>35</v>
      </c>
      <c r="D1539" s="4" t="s">
        <v>393</v>
      </c>
      <c r="E1539" s="4" t="s">
        <v>445</v>
      </c>
      <c r="F1539" s="27" t="s">
        <v>5566</v>
      </c>
      <c r="G1539" s="27" t="s">
        <v>18</v>
      </c>
      <c r="H1539" s="27" t="s">
        <v>18</v>
      </c>
      <c r="I1539" s="12" t="s">
        <v>23</v>
      </c>
      <c r="J1539" s="12" t="s">
        <v>12074</v>
      </c>
      <c r="K1539" s="39"/>
      <c r="L1539" s="39"/>
      <c r="M1539" s="39"/>
      <c r="N1539" s="154"/>
      <c r="O1539" s="154"/>
      <c r="P1539" s="39"/>
      <c r="Q1539" s="39"/>
    </row>
    <row r="1540" spans="1:17">
      <c r="A1540" s="11" t="s">
        <v>5567</v>
      </c>
      <c r="B1540" s="11" t="s">
        <v>5567</v>
      </c>
      <c r="C1540" s="3" t="s">
        <v>35</v>
      </c>
      <c r="D1540" s="3" t="s">
        <v>393</v>
      </c>
      <c r="E1540" s="3" t="s">
        <v>445</v>
      </c>
      <c r="F1540" s="25" t="s">
        <v>5568</v>
      </c>
      <c r="G1540" s="25" t="s">
        <v>18</v>
      </c>
      <c r="H1540" s="25" t="s">
        <v>18</v>
      </c>
      <c r="I1540" s="11" t="s">
        <v>5569</v>
      </c>
      <c r="J1540" s="11" t="s">
        <v>12074</v>
      </c>
    </row>
    <row r="1541" spans="1:17">
      <c r="A1541" s="83" t="s">
        <v>5570</v>
      </c>
      <c r="B1541" s="83" t="s">
        <v>5570</v>
      </c>
      <c r="C1541" s="84" t="s">
        <v>35</v>
      </c>
      <c r="D1541" s="84" t="s">
        <v>393</v>
      </c>
      <c r="E1541" s="84" t="s">
        <v>445</v>
      </c>
      <c r="F1541" s="85" t="s">
        <v>5571</v>
      </c>
      <c r="G1541" s="85" t="s">
        <v>18</v>
      </c>
      <c r="H1541" s="85" t="s">
        <v>18</v>
      </c>
      <c r="I1541" s="84" t="s">
        <v>1001</v>
      </c>
      <c r="J1541" s="83" t="s">
        <v>12074</v>
      </c>
      <c r="K1541" s="87"/>
      <c r="L1541" s="87"/>
      <c r="M1541" s="87"/>
      <c r="N1541" s="92"/>
      <c r="O1541" s="92"/>
      <c r="P1541" s="87"/>
      <c r="Q1541" s="87"/>
    </row>
    <row r="1542" spans="1:17">
      <c r="A1542" s="83" t="s">
        <v>5572</v>
      </c>
      <c r="B1542" s="83" t="s">
        <v>5572</v>
      </c>
      <c r="C1542" s="84" t="s">
        <v>35</v>
      </c>
      <c r="D1542" s="84" t="s">
        <v>393</v>
      </c>
      <c r="E1542" s="84" t="s">
        <v>445</v>
      </c>
      <c r="F1542" s="85" t="s">
        <v>5573</v>
      </c>
      <c r="G1542" s="85" t="s">
        <v>18</v>
      </c>
      <c r="H1542" s="85" t="s">
        <v>18</v>
      </c>
      <c r="I1542" s="83" t="s">
        <v>54</v>
      </c>
      <c r="J1542" s="83" t="s">
        <v>12074</v>
      </c>
      <c r="K1542" s="87"/>
      <c r="L1542" s="87"/>
      <c r="M1542" s="87"/>
      <c r="N1542" s="92"/>
      <c r="O1542" s="92"/>
      <c r="P1542" s="87"/>
      <c r="Q1542" s="87"/>
    </row>
    <row r="1543" spans="1:17">
      <c r="A1543" s="120" t="s">
        <v>5575</v>
      </c>
      <c r="B1543" s="83" t="s">
        <v>5575</v>
      </c>
      <c r="C1543" s="84" t="s">
        <v>35</v>
      </c>
      <c r="D1543" s="84" t="s">
        <v>393</v>
      </c>
      <c r="E1543" s="84" t="s">
        <v>445</v>
      </c>
      <c r="F1543" s="85" t="s">
        <v>5576</v>
      </c>
      <c r="G1543" s="85" t="s">
        <v>18</v>
      </c>
      <c r="H1543" s="85" t="s">
        <v>18</v>
      </c>
      <c r="I1543" s="83" t="s">
        <v>1747</v>
      </c>
      <c r="J1543" s="83" t="s">
        <v>12074</v>
      </c>
      <c r="K1543" s="87"/>
      <c r="L1543" s="87"/>
      <c r="M1543" s="87"/>
      <c r="N1543" s="92"/>
      <c r="O1543" s="92"/>
      <c r="P1543" s="87"/>
      <c r="Q1543" s="87"/>
    </row>
    <row r="1544" spans="1:17">
      <c r="A1544" s="12" t="s">
        <v>5577</v>
      </c>
      <c r="B1544" s="12" t="s">
        <v>5577</v>
      </c>
      <c r="C1544" s="4" t="s">
        <v>35</v>
      </c>
      <c r="D1544" s="4" t="s">
        <v>393</v>
      </c>
      <c r="E1544" s="4" t="s">
        <v>445</v>
      </c>
      <c r="F1544" s="27" t="s">
        <v>5578</v>
      </c>
      <c r="G1544" s="27" t="s">
        <v>18</v>
      </c>
      <c r="H1544" s="27" t="s">
        <v>18</v>
      </c>
      <c r="I1544" s="12" t="s">
        <v>23</v>
      </c>
      <c r="J1544" s="12" t="s">
        <v>12074</v>
      </c>
      <c r="K1544" s="39"/>
      <c r="L1544" s="39"/>
      <c r="M1544" s="39"/>
      <c r="N1544" s="154"/>
      <c r="O1544" s="154"/>
      <c r="P1544" s="39"/>
      <c r="Q1544" s="39"/>
    </row>
    <row r="1545" spans="1:17">
      <c r="A1545" s="120" t="s">
        <v>5579</v>
      </c>
      <c r="B1545" s="83" t="s">
        <v>5579</v>
      </c>
      <c r="C1545" s="84" t="s">
        <v>35</v>
      </c>
      <c r="D1545" s="84" t="s">
        <v>393</v>
      </c>
      <c r="E1545" s="84" t="s">
        <v>445</v>
      </c>
      <c r="F1545" s="85" t="s">
        <v>5580</v>
      </c>
      <c r="G1545" s="85" t="s">
        <v>18</v>
      </c>
      <c r="H1545" s="85" t="s">
        <v>18</v>
      </c>
      <c r="I1545" s="83" t="s">
        <v>2692</v>
      </c>
      <c r="J1545" s="83" t="s">
        <v>12074</v>
      </c>
      <c r="K1545" s="87"/>
      <c r="L1545" s="87"/>
      <c r="M1545" s="87"/>
      <c r="N1545" s="92"/>
      <c r="O1545" s="92"/>
      <c r="P1545" s="87"/>
      <c r="Q1545" s="87"/>
    </row>
    <row r="1546" spans="1:17">
      <c r="A1546" s="83" t="s">
        <v>5581</v>
      </c>
      <c r="B1546" s="83" t="s">
        <v>5581</v>
      </c>
      <c r="C1546" s="84" t="s">
        <v>35</v>
      </c>
      <c r="D1546" s="84" t="s">
        <v>393</v>
      </c>
      <c r="E1546" s="84" t="s">
        <v>445</v>
      </c>
      <c r="F1546" s="85" t="s">
        <v>5582</v>
      </c>
      <c r="G1546" s="85" t="s">
        <v>18</v>
      </c>
      <c r="H1546" s="85" t="s">
        <v>18</v>
      </c>
      <c r="I1546" s="83" t="s">
        <v>1169</v>
      </c>
      <c r="J1546" s="83" t="s">
        <v>12074</v>
      </c>
      <c r="K1546" s="87"/>
      <c r="L1546" s="87"/>
      <c r="M1546" s="87"/>
      <c r="N1546" s="92"/>
      <c r="O1546" s="92"/>
      <c r="P1546" s="87"/>
      <c r="Q1546" s="87"/>
    </row>
    <row r="1547" spans="1:17">
      <c r="A1547" s="83" t="s">
        <v>5583</v>
      </c>
      <c r="B1547" s="83" t="s">
        <v>5583</v>
      </c>
      <c r="C1547" s="84" t="s">
        <v>35</v>
      </c>
      <c r="D1547" s="84" t="s">
        <v>393</v>
      </c>
      <c r="E1547" s="84" t="s">
        <v>445</v>
      </c>
      <c r="F1547" s="85" t="s">
        <v>5584</v>
      </c>
      <c r="G1547" s="85" t="s">
        <v>18</v>
      </c>
      <c r="H1547" s="85" t="s">
        <v>18</v>
      </c>
      <c r="I1547" s="83" t="s">
        <v>5521</v>
      </c>
      <c r="J1547" s="83" t="s">
        <v>12074</v>
      </c>
      <c r="K1547" s="87"/>
      <c r="L1547" s="87"/>
      <c r="M1547" s="87"/>
      <c r="N1547" s="92"/>
      <c r="O1547" s="92"/>
      <c r="P1547" s="87"/>
      <c r="Q1547" s="87"/>
    </row>
    <row r="1548" spans="1:17">
      <c r="A1548" s="83" t="s">
        <v>5585</v>
      </c>
      <c r="B1548" s="83" t="s">
        <v>5585</v>
      </c>
      <c r="C1548" s="84" t="s">
        <v>35</v>
      </c>
      <c r="D1548" s="84" t="s">
        <v>393</v>
      </c>
      <c r="E1548" s="84" t="s">
        <v>445</v>
      </c>
      <c r="F1548" s="85" t="s">
        <v>5586</v>
      </c>
      <c r="G1548" s="85" t="s">
        <v>18</v>
      </c>
      <c r="H1548" s="85" t="s">
        <v>18</v>
      </c>
      <c r="I1548" s="83" t="s">
        <v>1154</v>
      </c>
      <c r="J1548" s="83" t="s">
        <v>12074</v>
      </c>
      <c r="K1548" s="87"/>
      <c r="L1548" s="87"/>
      <c r="M1548" s="87"/>
      <c r="N1548" s="92"/>
      <c r="O1548" s="92"/>
      <c r="P1548" s="87"/>
      <c r="Q1548" s="87"/>
    </row>
    <row r="1549" spans="1:17">
      <c r="A1549" s="120" t="s">
        <v>5587</v>
      </c>
      <c r="B1549" s="83" t="s">
        <v>5587</v>
      </c>
      <c r="C1549" s="84" t="s">
        <v>35</v>
      </c>
      <c r="D1549" s="84" t="s">
        <v>393</v>
      </c>
      <c r="E1549" s="84" t="s">
        <v>445</v>
      </c>
      <c r="F1549" s="85" t="s">
        <v>5588</v>
      </c>
      <c r="G1549" s="85" t="s">
        <v>18</v>
      </c>
      <c r="H1549" s="85" t="s">
        <v>18</v>
      </c>
      <c r="I1549" s="83" t="s">
        <v>1796</v>
      </c>
      <c r="J1549" s="83" t="s">
        <v>12074</v>
      </c>
      <c r="K1549" s="87"/>
      <c r="L1549" s="87"/>
      <c r="M1549" s="87"/>
      <c r="N1549" s="92"/>
      <c r="O1549" s="92"/>
      <c r="P1549" s="87"/>
      <c r="Q1549" s="87"/>
    </row>
    <row r="1550" spans="1:17">
      <c r="A1550" s="11" t="s">
        <v>5589</v>
      </c>
      <c r="B1550" s="11" t="s">
        <v>5589</v>
      </c>
      <c r="C1550" s="3" t="s">
        <v>35</v>
      </c>
      <c r="D1550" s="3" t="s">
        <v>393</v>
      </c>
      <c r="E1550" s="3" t="s">
        <v>445</v>
      </c>
      <c r="F1550" s="25" t="s">
        <v>5590</v>
      </c>
      <c r="G1550" s="25" t="s">
        <v>18</v>
      </c>
      <c r="H1550" s="25" t="s">
        <v>18</v>
      </c>
      <c r="I1550" s="11" t="s">
        <v>23</v>
      </c>
      <c r="J1550" s="11" t="s">
        <v>12074</v>
      </c>
    </row>
    <row r="1551" spans="1:17" s="376" customFormat="1">
      <c r="A1551" s="370" t="s">
        <v>5591</v>
      </c>
      <c r="B1551" s="370" t="s">
        <v>5591</v>
      </c>
      <c r="C1551" s="368" t="s">
        <v>35</v>
      </c>
      <c r="D1551" s="368" t="s">
        <v>393</v>
      </c>
      <c r="E1551" s="368" t="s">
        <v>445</v>
      </c>
      <c r="F1551" s="369" t="s">
        <v>5592</v>
      </c>
      <c r="G1551" s="369" t="s">
        <v>18</v>
      </c>
      <c r="H1551" s="369" t="s">
        <v>18</v>
      </c>
      <c r="I1551" s="370" t="s">
        <v>54</v>
      </c>
      <c r="J1551" s="370" t="s">
        <v>12074</v>
      </c>
      <c r="K1551" s="371"/>
      <c r="L1551" s="371"/>
      <c r="M1551" s="371"/>
      <c r="N1551" s="372"/>
      <c r="O1551" s="372"/>
      <c r="P1551" s="371"/>
      <c r="Q1551" s="371"/>
    </row>
    <row r="1552" spans="1:17">
      <c r="A1552" s="83" t="s">
        <v>5593</v>
      </c>
      <c r="B1552" s="83" t="s">
        <v>5593</v>
      </c>
      <c r="C1552" s="84" t="s">
        <v>35</v>
      </c>
      <c r="D1552" s="84" t="s">
        <v>393</v>
      </c>
      <c r="E1552" s="84" t="s">
        <v>445</v>
      </c>
      <c r="F1552" s="85" t="s">
        <v>5594</v>
      </c>
      <c r="G1552" s="85" t="s">
        <v>18</v>
      </c>
      <c r="H1552" s="85" t="s">
        <v>18</v>
      </c>
      <c r="I1552" s="83" t="s">
        <v>1742</v>
      </c>
      <c r="J1552" s="83" t="s">
        <v>12074</v>
      </c>
      <c r="K1552" s="87"/>
      <c r="L1552" s="87"/>
      <c r="M1552" s="87"/>
      <c r="N1552" s="92"/>
      <c r="O1552" s="92"/>
      <c r="P1552" s="87"/>
      <c r="Q1552" s="87"/>
    </row>
    <row r="1553" spans="1:17">
      <c r="A1553" s="197" t="s">
        <v>5595</v>
      </c>
      <c r="B1553" s="12" t="s">
        <v>5595</v>
      </c>
      <c r="C1553" s="4" t="s">
        <v>35</v>
      </c>
      <c r="D1553" s="4" t="s">
        <v>393</v>
      </c>
      <c r="E1553" s="4" t="s">
        <v>445</v>
      </c>
      <c r="F1553" s="27" t="s">
        <v>5596</v>
      </c>
      <c r="G1553" s="27" t="s">
        <v>18</v>
      </c>
      <c r="H1553" s="27" t="s">
        <v>18</v>
      </c>
      <c r="I1553" s="12" t="s">
        <v>23</v>
      </c>
      <c r="J1553" s="12" t="s">
        <v>12074</v>
      </c>
      <c r="K1553" s="39"/>
      <c r="L1553" s="39"/>
      <c r="M1553" s="39"/>
      <c r="N1553" s="154"/>
      <c r="O1553" s="154"/>
      <c r="P1553" s="39"/>
      <c r="Q1553" s="39"/>
    </row>
    <row r="1554" spans="1:17">
      <c r="A1554" s="12" t="s">
        <v>5597</v>
      </c>
      <c r="B1554" s="12" t="s">
        <v>5597</v>
      </c>
      <c r="C1554" s="4" t="s">
        <v>35</v>
      </c>
      <c r="D1554" s="4" t="s">
        <v>393</v>
      </c>
      <c r="E1554" s="4" t="s">
        <v>445</v>
      </c>
      <c r="F1554" s="27" t="s">
        <v>5598</v>
      </c>
      <c r="G1554" s="27" t="s">
        <v>18</v>
      </c>
      <c r="H1554" s="27" t="s">
        <v>18</v>
      </c>
      <c r="I1554" s="12" t="s">
        <v>23</v>
      </c>
      <c r="J1554" s="12" t="s">
        <v>12074</v>
      </c>
      <c r="K1554" s="39"/>
      <c r="L1554" s="39"/>
      <c r="M1554" s="39"/>
      <c r="N1554" s="154"/>
      <c r="O1554" s="154"/>
      <c r="P1554" s="39"/>
      <c r="Q1554" s="39"/>
    </row>
    <row r="1555" spans="1:17">
      <c r="A1555" s="120" t="s">
        <v>5599</v>
      </c>
      <c r="B1555" s="83" t="s">
        <v>5599</v>
      </c>
      <c r="C1555" s="84" t="s">
        <v>35</v>
      </c>
      <c r="D1555" s="84" t="s">
        <v>393</v>
      </c>
      <c r="E1555" s="84" t="s">
        <v>445</v>
      </c>
      <c r="F1555" s="85" t="s">
        <v>5600</v>
      </c>
      <c r="G1555" s="85" t="s">
        <v>18</v>
      </c>
      <c r="H1555" s="85" t="s">
        <v>18</v>
      </c>
      <c r="I1555" s="83" t="s">
        <v>1308</v>
      </c>
      <c r="J1555" s="83" t="s">
        <v>12095</v>
      </c>
      <c r="K1555" s="87"/>
      <c r="L1555" s="87"/>
      <c r="M1555" s="87"/>
      <c r="N1555" s="92"/>
      <c r="O1555" s="92"/>
      <c r="P1555" s="87"/>
      <c r="Q1555" s="87"/>
    </row>
    <row r="1556" spans="1:17">
      <c r="A1556" s="120" t="s">
        <v>5601</v>
      </c>
      <c r="B1556" s="83" t="s">
        <v>5601</v>
      </c>
      <c r="C1556" s="84" t="s">
        <v>35</v>
      </c>
      <c r="D1556" s="84" t="s">
        <v>393</v>
      </c>
      <c r="E1556" s="84" t="s">
        <v>445</v>
      </c>
      <c r="F1556" s="85" t="s">
        <v>5602</v>
      </c>
      <c r="G1556" s="85" t="s">
        <v>18</v>
      </c>
      <c r="H1556" s="85" t="s">
        <v>18</v>
      </c>
      <c r="I1556" s="83" t="s">
        <v>938</v>
      </c>
      <c r="J1556" s="83" t="s">
        <v>12080</v>
      </c>
      <c r="K1556" s="87"/>
      <c r="L1556" s="87"/>
      <c r="M1556" s="87"/>
      <c r="N1556" s="92"/>
      <c r="O1556" s="92"/>
      <c r="P1556" s="87"/>
      <c r="Q1556" s="87"/>
    </row>
    <row r="1557" spans="1:17">
      <c r="A1557" s="120" t="s">
        <v>5603</v>
      </c>
      <c r="B1557" s="83" t="s">
        <v>5603</v>
      </c>
      <c r="C1557" s="84" t="s">
        <v>4507</v>
      </c>
      <c r="D1557" s="84" t="s">
        <v>5604</v>
      </c>
      <c r="E1557" s="84" t="s">
        <v>5605</v>
      </c>
      <c r="F1557" s="85" t="s">
        <v>5606</v>
      </c>
      <c r="G1557" s="85" t="s">
        <v>5607</v>
      </c>
      <c r="H1557" s="85" t="s">
        <v>5607</v>
      </c>
      <c r="I1557" s="83" t="s">
        <v>5105</v>
      </c>
      <c r="J1557" s="83" t="s">
        <v>12074</v>
      </c>
      <c r="K1557" s="87"/>
      <c r="L1557" s="87"/>
      <c r="M1557" s="87"/>
      <c r="N1557" s="92"/>
      <c r="O1557" s="92"/>
      <c r="P1557" s="87"/>
      <c r="Q1557" s="87"/>
    </row>
    <row r="1558" spans="1:17">
      <c r="A1558" s="120" t="s">
        <v>5608</v>
      </c>
      <c r="B1558" s="83" t="s">
        <v>5608</v>
      </c>
      <c r="C1558" s="84" t="s">
        <v>4507</v>
      </c>
      <c r="D1558" s="84" t="s">
        <v>5609</v>
      </c>
      <c r="E1558" s="84" t="s">
        <v>5610</v>
      </c>
      <c r="F1558" s="85" t="s">
        <v>5611</v>
      </c>
      <c r="G1558" s="85" t="s">
        <v>5612</v>
      </c>
      <c r="H1558" s="85" t="s">
        <v>5612</v>
      </c>
      <c r="I1558" s="83" t="s">
        <v>5105</v>
      </c>
      <c r="J1558" s="83" t="s">
        <v>12074</v>
      </c>
      <c r="K1558" s="87"/>
      <c r="L1558" s="87"/>
      <c r="M1558" s="87"/>
      <c r="N1558" s="92"/>
      <c r="O1558" s="92"/>
      <c r="P1558" s="87"/>
      <c r="Q1558" s="87"/>
    </row>
    <row r="1559" spans="1:17">
      <c r="A1559" s="120" t="s">
        <v>5613</v>
      </c>
      <c r="B1559" s="83" t="s">
        <v>5613</v>
      </c>
      <c r="C1559" s="84" t="s">
        <v>2122</v>
      </c>
      <c r="D1559" s="84" t="s">
        <v>12156</v>
      </c>
      <c r="E1559" s="84" t="s">
        <v>5614</v>
      </c>
      <c r="F1559" s="85" t="s">
        <v>5615</v>
      </c>
      <c r="G1559" s="85" t="s">
        <v>5616</v>
      </c>
      <c r="H1559" s="85"/>
      <c r="I1559" s="83" t="s">
        <v>1796</v>
      </c>
      <c r="J1559" s="83" t="s">
        <v>12074</v>
      </c>
      <c r="K1559" s="87"/>
      <c r="L1559" s="87"/>
      <c r="M1559" s="87"/>
      <c r="N1559" s="92"/>
      <c r="O1559" s="92"/>
      <c r="P1559" s="87"/>
      <c r="Q1559" s="87"/>
    </row>
    <row r="1560" spans="1:17">
      <c r="A1560" s="11" t="s">
        <v>5617</v>
      </c>
      <c r="B1560" s="11" t="s">
        <v>5617</v>
      </c>
      <c r="C1560" s="3" t="s">
        <v>589</v>
      </c>
      <c r="D1560" s="3" t="s">
        <v>5618</v>
      </c>
      <c r="E1560" s="3" t="s">
        <v>5619</v>
      </c>
      <c r="F1560" s="25" t="s">
        <v>5620</v>
      </c>
      <c r="G1560" s="25" t="s">
        <v>5620</v>
      </c>
      <c r="H1560" s="25" t="s">
        <v>5620</v>
      </c>
      <c r="I1560" s="11" t="s">
        <v>23</v>
      </c>
      <c r="J1560" s="11" t="s">
        <v>12074</v>
      </c>
    </row>
    <row r="1561" spans="1:17">
      <c r="A1561" s="120" t="s">
        <v>5621</v>
      </c>
      <c r="B1561" s="83" t="s">
        <v>5622</v>
      </c>
      <c r="C1561" s="84" t="s">
        <v>35</v>
      </c>
      <c r="D1561" s="84" t="s">
        <v>339</v>
      </c>
      <c r="E1561" s="84" t="s">
        <v>326</v>
      </c>
      <c r="F1561" s="85" t="s">
        <v>5623</v>
      </c>
      <c r="G1561" s="85" t="s">
        <v>5623</v>
      </c>
      <c r="H1561" s="85" t="s">
        <v>5624</v>
      </c>
      <c r="I1561" s="83" t="s">
        <v>3530</v>
      </c>
      <c r="J1561" s="83" t="s">
        <v>12074</v>
      </c>
      <c r="K1561" s="87"/>
      <c r="L1561" s="87"/>
      <c r="M1561" s="87"/>
      <c r="N1561" s="92"/>
      <c r="O1561" s="92"/>
      <c r="P1561" s="87"/>
      <c r="Q1561" s="87"/>
    </row>
    <row r="1562" spans="1:17">
      <c r="A1562" s="120" t="s">
        <v>5625</v>
      </c>
      <c r="B1562" s="83" t="s">
        <v>5626</v>
      </c>
      <c r="C1562" s="84" t="s">
        <v>35</v>
      </c>
      <c r="D1562" s="84" t="s">
        <v>339</v>
      </c>
      <c r="E1562" s="84" t="s">
        <v>326</v>
      </c>
      <c r="F1562" s="85" t="s">
        <v>5627</v>
      </c>
      <c r="G1562" s="85" t="s">
        <v>5627</v>
      </c>
      <c r="H1562" s="85" t="s">
        <v>5628</v>
      </c>
      <c r="I1562" s="83" t="s">
        <v>1105</v>
      </c>
      <c r="J1562" s="83" t="s">
        <v>12080</v>
      </c>
      <c r="K1562" s="87"/>
      <c r="L1562" s="87"/>
      <c r="M1562" s="87"/>
      <c r="N1562" s="92"/>
      <c r="O1562" s="92"/>
      <c r="P1562" s="87"/>
      <c r="Q1562" s="87"/>
    </row>
    <row r="1563" spans="1:17">
      <c r="A1563" s="83" t="s">
        <v>5629</v>
      </c>
      <c r="B1563" s="83" t="s">
        <v>5630</v>
      </c>
      <c r="C1563" s="84" t="s">
        <v>35</v>
      </c>
      <c r="D1563" s="84" t="s">
        <v>339</v>
      </c>
      <c r="E1563" s="84" t="s">
        <v>326</v>
      </c>
      <c r="F1563" s="85" t="s">
        <v>340</v>
      </c>
      <c r="G1563" s="85" t="s">
        <v>340</v>
      </c>
      <c r="H1563" s="85" t="s">
        <v>341</v>
      </c>
      <c r="I1563" s="83" t="s">
        <v>321</v>
      </c>
      <c r="J1563" s="83" t="s">
        <v>12073</v>
      </c>
      <c r="K1563" s="87"/>
      <c r="L1563" s="87"/>
      <c r="M1563" s="87"/>
      <c r="N1563" s="92"/>
      <c r="O1563" s="92"/>
      <c r="P1563" s="87"/>
      <c r="Q1563" s="87"/>
    </row>
    <row r="1564" spans="1:17">
      <c r="A1564" s="120" t="s">
        <v>5631</v>
      </c>
      <c r="B1564" s="83" t="s">
        <v>5632</v>
      </c>
      <c r="C1564" s="84" t="s">
        <v>35</v>
      </c>
      <c r="D1564" s="84" t="s">
        <v>339</v>
      </c>
      <c r="E1564" s="84" t="s">
        <v>326</v>
      </c>
      <c r="F1564" s="85" t="s">
        <v>5633</v>
      </c>
      <c r="G1564" s="85" t="s">
        <v>5633</v>
      </c>
      <c r="H1564" s="85" t="s">
        <v>5634</v>
      </c>
      <c r="I1564" s="83" t="s">
        <v>879</v>
      </c>
      <c r="J1564" s="83" t="s">
        <v>12080</v>
      </c>
      <c r="K1564" s="87"/>
      <c r="L1564" s="87"/>
      <c r="M1564" s="87"/>
      <c r="N1564" s="92"/>
      <c r="O1564" s="92"/>
      <c r="P1564" s="87"/>
      <c r="Q1564" s="87"/>
    </row>
    <row r="1565" spans="1:17">
      <c r="A1565" s="83" t="s">
        <v>5635</v>
      </c>
      <c r="B1565" s="83" t="s">
        <v>5636</v>
      </c>
      <c r="C1565" s="84" t="s">
        <v>35</v>
      </c>
      <c r="D1565" s="84" t="s">
        <v>339</v>
      </c>
      <c r="E1565" s="84" t="s">
        <v>326</v>
      </c>
      <c r="F1565" s="85" t="s">
        <v>5637</v>
      </c>
      <c r="G1565" s="85" t="s">
        <v>5637</v>
      </c>
      <c r="H1565" s="85" t="s">
        <v>5638</v>
      </c>
      <c r="I1565" s="100" t="s">
        <v>12098</v>
      </c>
      <c r="J1565" s="83" t="s">
        <v>12074</v>
      </c>
      <c r="K1565" s="87"/>
      <c r="L1565" s="87"/>
      <c r="M1565" s="87"/>
      <c r="N1565" s="92"/>
      <c r="O1565" s="92"/>
      <c r="P1565" s="87"/>
      <c r="Q1565" s="87"/>
    </row>
    <row r="1566" spans="1:17">
      <c r="A1566" s="83" t="s">
        <v>5639</v>
      </c>
      <c r="B1566" s="83" t="s">
        <v>5639</v>
      </c>
      <c r="C1566" s="84" t="s">
        <v>35</v>
      </c>
      <c r="D1566" s="84" t="s">
        <v>387</v>
      </c>
      <c r="E1566" s="84" t="s">
        <v>388</v>
      </c>
      <c r="F1566" s="85" t="s">
        <v>5640</v>
      </c>
      <c r="G1566" s="85" t="s">
        <v>18</v>
      </c>
      <c r="H1566" s="86" t="s">
        <v>18</v>
      </c>
      <c r="I1566" s="96" t="s">
        <v>872</v>
      </c>
      <c r="J1566" s="88" t="s">
        <v>12080</v>
      </c>
      <c r="K1566" s="91">
        <v>45051</v>
      </c>
      <c r="L1566" s="87">
        <v>204930</v>
      </c>
      <c r="M1566" s="87" t="s">
        <v>12196</v>
      </c>
      <c r="N1566" s="92">
        <v>550</v>
      </c>
      <c r="O1566" s="92">
        <v>55000</v>
      </c>
      <c r="P1566" s="87" t="s">
        <v>12106</v>
      </c>
      <c r="Q1566" s="87"/>
    </row>
    <row r="1567" spans="1:17">
      <c r="A1567" s="120" t="s">
        <v>5641</v>
      </c>
      <c r="B1567" s="83" t="s">
        <v>5641</v>
      </c>
      <c r="C1567" s="84" t="s">
        <v>35</v>
      </c>
      <c r="D1567" s="84" t="s">
        <v>387</v>
      </c>
      <c r="E1567" s="84" t="s">
        <v>388</v>
      </c>
      <c r="F1567" s="85" t="s">
        <v>5642</v>
      </c>
      <c r="G1567" s="85" t="s">
        <v>18</v>
      </c>
      <c r="H1567" s="86" t="s">
        <v>18</v>
      </c>
      <c r="I1567" s="96" t="s">
        <v>1698</v>
      </c>
      <c r="J1567" s="101" t="s">
        <v>12080</v>
      </c>
      <c r="K1567" s="91">
        <v>45051</v>
      </c>
      <c r="L1567" s="87">
        <v>204930</v>
      </c>
      <c r="M1567" s="87" t="s">
        <v>12196</v>
      </c>
      <c r="N1567" s="92">
        <v>550</v>
      </c>
      <c r="O1567" s="92">
        <v>55000</v>
      </c>
      <c r="P1567" s="87" t="s">
        <v>12106</v>
      </c>
      <c r="Q1567" s="87"/>
    </row>
    <row r="1568" spans="1:17">
      <c r="A1568" s="120" t="s">
        <v>5643</v>
      </c>
      <c r="B1568" s="83" t="s">
        <v>5643</v>
      </c>
      <c r="C1568" s="84" t="s">
        <v>35</v>
      </c>
      <c r="D1568" s="84" t="s">
        <v>387</v>
      </c>
      <c r="E1568" s="84" t="s">
        <v>388</v>
      </c>
      <c r="F1568" s="85" t="s">
        <v>5644</v>
      </c>
      <c r="G1568" s="85" t="s">
        <v>18</v>
      </c>
      <c r="H1568" s="85" t="s">
        <v>18</v>
      </c>
      <c r="I1568" s="102" t="s">
        <v>861</v>
      </c>
      <c r="J1568" s="83" t="s">
        <v>12080</v>
      </c>
      <c r="K1568" s="91">
        <v>45051</v>
      </c>
      <c r="L1568" s="87">
        <v>204930</v>
      </c>
      <c r="M1568" s="87" t="s">
        <v>12196</v>
      </c>
      <c r="N1568" s="92">
        <v>550</v>
      </c>
      <c r="O1568" s="92">
        <v>55000</v>
      </c>
      <c r="P1568" s="87" t="s">
        <v>12106</v>
      </c>
      <c r="Q1568" s="87"/>
    </row>
    <row r="1569" spans="1:17">
      <c r="A1569" s="83" t="s">
        <v>5645</v>
      </c>
      <c r="B1569" s="83" t="s">
        <v>5645</v>
      </c>
      <c r="C1569" s="84" t="s">
        <v>35</v>
      </c>
      <c r="D1569" s="84" t="s">
        <v>387</v>
      </c>
      <c r="E1569" s="84" t="s">
        <v>388</v>
      </c>
      <c r="F1569" s="85" t="s">
        <v>5646</v>
      </c>
      <c r="G1569" s="85" t="s">
        <v>18</v>
      </c>
      <c r="H1569" s="85" t="s">
        <v>18</v>
      </c>
      <c r="I1569" s="83" t="s">
        <v>851</v>
      </c>
      <c r="J1569" s="83" t="s">
        <v>12080</v>
      </c>
      <c r="K1569" s="91">
        <v>45051</v>
      </c>
      <c r="L1569" s="87">
        <v>204930</v>
      </c>
      <c r="M1569" s="87" t="s">
        <v>12196</v>
      </c>
      <c r="N1569" s="92">
        <v>550</v>
      </c>
      <c r="O1569" s="92">
        <v>55000</v>
      </c>
      <c r="P1569" s="87" t="s">
        <v>12106</v>
      </c>
      <c r="Q1569" s="87"/>
    </row>
    <row r="1570" spans="1:17">
      <c r="A1570" s="120" t="s">
        <v>5647</v>
      </c>
      <c r="B1570" s="83" t="s">
        <v>5647</v>
      </c>
      <c r="C1570" s="84" t="s">
        <v>35</v>
      </c>
      <c r="D1570" s="84" t="s">
        <v>387</v>
      </c>
      <c r="E1570" s="84" t="s">
        <v>388</v>
      </c>
      <c r="F1570" s="85" t="s">
        <v>5648</v>
      </c>
      <c r="G1570" s="85" t="s">
        <v>18</v>
      </c>
      <c r="H1570" s="85" t="s">
        <v>18</v>
      </c>
      <c r="I1570" s="83" t="s">
        <v>2420</v>
      </c>
      <c r="J1570" s="83" t="s">
        <v>12080</v>
      </c>
      <c r="K1570" s="91">
        <v>45051</v>
      </c>
      <c r="L1570" s="87">
        <v>204930</v>
      </c>
      <c r="M1570" s="87" t="s">
        <v>12196</v>
      </c>
      <c r="N1570" s="92">
        <v>550</v>
      </c>
      <c r="O1570" s="92">
        <v>55000</v>
      </c>
      <c r="P1570" s="87" t="s">
        <v>12106</v>
      </c>
      <c r="Q1570" s="87"/>
    </row>
    <row r="1571" spans="1:17">
      <c r="A1571" s="120" t="s">
        <v>5649</v>
      </c>
      <c r="B1571" s="83" t="s">
        <v>5649</v>
      </c>
      <c r="C1571" s="84" t="s">
        <v>35</v>
      </c>
      <c r="D1571" s="84" t="s">
        <v>387</v>
      </c>
      <c r="E1571" s="84" t="s">
        <v>388</v>
      </c>
      <c r="F1571" s="85" t="s">
        <v>5650</v>
      </c>
      <c r="G1571" s="85" t="s">
        <v>18</v>
      </c>
      <c r="H1571" s="85" t="s">
        <v>18</v>
      </c>
      <c r="I1571" s="83" t="s">
        <v>1934</v>
      </c>
      <c r="J1571" s="83" t="s">
        <v>12080</v>
      </c>
      <c r="K1571" s="91">
        <v>45051</v>
      </c>
      <c r="L1571" s="87">
        <v>204930</v>
      </c>
      <c r="M1571" s="87" t="s">
        <v>12196</v>
      </c>
      <c r="N1571" s="92">
        <v>550</v>
      </c>
      <c r="O1571" s="92">
        <v>55000</v>
      </c>
      <c r="P1571" s="87" t="s">
        <v>12106</v>
      </c>
      <c r="Q1571" s="87"/>
    </row>
    <row r="1572" spans="1:17">
      <c r="A1572" s="120" t="s">
        <v>5651</v>
      </c>
      <c r="B1572" s="83" t="s">
        <v>5651</v>
      </c>
      <c r="C1572" s="84" t="s">
        <v>35</v>
      </c>
      <c r="D1572" s="84" t="s">
        <v>387</v>
      </c>
      <c r="E1572" s="84" t="s">
        <v>388</v>
      </c>
      <c r="F1572" s="85" t="s">
        <v>5652</v>
      </c>
      <c r="G1572" s="85" t="s">
        <v>18</v>
      </c>
      <c r="H1572" s="85" t="s">
        <v>18</v>
      </c>
      <c r="I1572" s="83" t="s">
        <v>2403</v>
      </c>
      <c r="J1572" s="83" t="s">
        <v>12084</v>
      </c>
      <c r="K1572" s="91">
        <v>45051</v>
      </c>
      <c r="L1572" s="87">
        <v>204930</v>
      </c>
      <c r="M1572" s="87" t="s">
        <v>12196</v>
      </c>
      <c r="N1572" s="92">
        <v>550</v>
      </c>
      <c r="O1572" s="92">
        <v>55000</v>
      </c>
      <c r="P1572" s="87" t="s">
        <v>12106</v>
      </c>
      <c r="Q1572" s="87"/>
    </row>
    <row r="1573" spans="1:17" s="89" customFormat="1">
      <c r="A1573" s="120" t="s">
        <v>5653</v>
      </c>
      <c r="B1573" s="83" t="s">
        <v>5653</v>
      </c>
      <c r="C1573" s="84" t="s">
        <v>35</v>
      </c>
      <c r="D1573" s="84" t="s">
        <v>387</v>
      </c>
      <c r="E1573" s="84" t="s">
        <v>388</v>
      </c>
      <c r="F1573" s="85" t="s">
        <v>5654</v>
      </c>
      <c r="G1573" s="85" t="s">
        <v>18</v>
      </c>
      <c r="H1573" s="85" t="s">
        <v>18</v>
      </c>
      <c r="I1573" s="83" t="s">
        <v>3219</v>
      </c>
      <c r="J1573" s="83" t="s">
        <v>12080</v>
      </c>
      <c r="K1573" s="91"/>
      <c r="L1573" s="87">
        <v>204930</v>
      </c>
      <c r="M1573" s="87" t="s">
        <v>12196</v>
      </c>
      <c r="N1573" s="92">
        <v>550</v>
      </c>
      <c r="O1573" s="92">
        <v>55000</v>
      </c>
      <c r="P1573" s="87" t="s">
        <v>12106</v>
      </c>
      <c r="Q1573" s="87"/>
    </row>
    <row r="1574" spans="1:17">
      <c r="A1574" s="120" t="s">
        <v>5655</v>
      </c>
      <c r="B1574" s="83" t="s">
        <v>5655</v>
      </c>
      <c r="C1574" s="84" t="s">
        <v>35</v>
      </c>
      <c r="D1574" s="84" t="s">
        <v>387</v>
      </c>
      <c r="E1574" s="84" t="s">
        <v>388</v>
      </c>
      <c r="F1574" s="85" t="s">
        <v>5656</v>
      </c>
      <c r="G1574" s="85" t="s">
        <v>18</v>
      </c>
      <c r="H1574" s="85" t="s">
        <v>18</v>
      </c>
      <c r="I1574" s="83" t="s">
        <v>853</v>
      </c>
      <c r="J1574" s="83" t="s">
        <v>12197</v>
      </c>
      <c r="K1574" s="91">
        <v>45051</v>
      </c>
      <c r="L1574" s="87">
        <v>204930</v>
      </c>
      <c r="M1574" s="87" t="s">
        <v>12196</v>
      </c>
      <c r="N1574" s="92">
        <v>550</v>
      </c>
      <c r="O1574" s="92">
        <v>55000</v>
      </c>
      <c r="P1574" s="87" t="s">
        <v>12106</v>
      </c>
      <c r="Q1574" s="87"/>
    </row>
    <row r="1575" spans="1:17">
      <c r="A1575" s="120" t="s">
        <v>5657</v>
      </c>
      <c r="B1575" s="83" t="s">
        <v>5657</v>
      </c>
      <c r="C1575" s="84" t="s">
        <v>35</v>
      </c>
      <c r="D1575" s="84" t="s">
        <v>387</v>
      </c>
      <c r="E1575" s="84" t="s">
        <v>388</v>
      </c>
      <c r="F1575" s="85" t="s">
        <v>5658</v>
      </c>
      <c r="G1575" s="85" t="s">
        <v>18</v>
      </c>
      <c r="H1575" s="85" t="s">
        <v>18</v>
      </c>
      <c r="I1575" s="83" t="s">
        <v>2001</v>
      </c>
      <c r="J1575" s="83" t="s">
        <v>12080</v>
      </c>
      <c r="K1575" s="91">
        <v>45051</v>
      </c>
      <c r="L1575" s="87">
        <v>204930</v>
      </c>
      <c r="M1575" s="87" t="s">
        <v>12196</v>
      </c>
      <c r="N1575" s="92">
        <v>550</v>
      </c>
      <c r="O1575" s="92">
        <v>55000</v>
      </c>
      <c r="P1575" s="87" t="s">
        <v>12106</v>
      </c>
      <c r="Q1575" s="87"/>
    </row>
    <row r="1576" spans="1:17">
      <c r="A1576" s="11" t="s">
        <v>5659</v>
      </c>
      <c r="B1576" s="11" t="s">
        <v>5659</v>
      </c>
      <c r="C1576" s="3" t="s">
        <v>35</v>
      </c>
      <c r="D1576" s="3" t="s">
        <v>387</v>
      </c>
      <c r="E1576" s="3" t="s">
        <v>388</v>
      </c>
      <c r="F1576" s="25" t="s">
        <v>5660</v>
      </c>
      <c r="G1576" s="25" t="s">
        <v>18</v>
      </c>
      <c r="H1576" s="25" t="s">
        <v>18</v>
      </c>
      <c r="I1576" s="11" t="s">
        <v>23</v>
      </c>
      <c r="J1576" s="11" t="s">
        <v>12074</v>
      </c>
      <c r="K1576" s="66">
        <v>45051</v>
      </c>
      <c r="L1576" s="21">
        <v>204930</v>
      </c>
      <c r="M1576" s="21" t="s">
        <v>12196</v>
      </c>
      <c r="N1576" s="45">
        <v>550</v>
      </c>
      <c r="O1576" s="45">
        <v>55000</v>
      </c>
      <c r="P1576" s="21" t="s">
        <v>12106</v>
      </c>
    </row>
    <row r="1577" spans="1:17">
      <c r="A1577" s="120" t="s">
        <v>5661</v>
      </c>
      <c r="B1577" s="83" t="s">
        <v>5661</v>
      </c>
      <c r="C1577" s="84" t="s">
        <v>35</v>
      </c>
      <c r="D1577" s="84" t="s">
        <v>387</v>
      </c>
      <c r="E1577" s="84" t="s">
        <v>388</v>
      </c>
      <c r="F1577" s="85" t="s">
        <v>5662</v>
      </c>
      <c r="G1577" s="85" t="s">
        <v>18</v>
      </c>
      <c r="H1577" s="85" t="s">
        <v>18</v>
      </c>
      <c r="I1577" s="83" t="s">
        <v>671</v>
      </c>
      <c r="J1577" s="83" t="s">
        <v>12080</v>
      </c>
      <c r="K1577" s="91">
        <v>45051</v>
      </c>
      <c r="L1577" s="87">
        <v>204930</v>
      </c>
      <c r="M1577" s="87" t="s">
        <v>12196</v>
      </c>
      <c r="N1577" s="92">
        <v>550</v>
      </c>
      <c r="O1577" s="92">
        <v>55000</v>
      </c>
      <c r="P1577" s="87" t="s">
        <v>12106</v>
      </c>
      <c r="Q1577" s="87"/>
    </row>
    <row r="1578" spans="1:17">
      <c r="A1578" s="120" t="s">
        <v>5663</v>
      </c>
      <c r="B1578" s="83" t="s">
        <v>5663</v>
      </c>
      <c r="C1578" s="84" t="s">
        <v>35</v>
      </c>
      <c r="D1578" s="84" t="s">
        <v>387</v>
      </c>
      <c r="E1578" s="84" t="s">
        <v>388</v>
      </c>
      <c r="F1578" s="85" t="s">
        <v>5664</v>
      </c>
      <c r="G1578" s="85" t="s">
        <v>18</v>
      </c>
      <c r="H1578" s="85" t="s">
        <v>18</v>
      </c>
      <c r="I1578" s="83" t="s">
        <v>1200</v>
      </c>
      <c r="J1578" s="83" t="s">
        <v>12080</v>
      </c>
      <c r="K1578" s="91">
        <v>45051</v>
      </c>
      <c r="L1578" s="87">
        <v>204930</v>
      </c>
      <c r="M1578" s="87" t="s">
        <v>12196</v>
      </c>
      <c r="N1578" s="92">
        <v>550</v>
      </c>
      <c r="O1578" s="92">
        <v>55000</v>
      </c>
      <c r="P1578" s="87" t="s">
        <v>12106</v>
      </c>
      <c r="Q1578" s="87"/>
    </row>
    <row r="1579" spans="1:17">
      <c r="A1579" s="11" t="s">
        <v>5665</v>
      </c>
      <c r="B1579" s="11" t="s">
        <v>5665</v>
      </c>
      <c r="C1579" s="3" t="s">
        <v>35</v>
      </c>
      <c r="D1579" s="3" t="s">
        <v>387</v>
      </c>
      <c r="E1579" s="3" t="s">
        <v>388</v>
      </c>
      <c r="F1579" s="25" t="s">
        <v>5666</v>
      </c>
      <c r="G1579" s="25" t="s">
        <v>18</v>
      </c>
      <c r="H1579" s="25" t="s">
        <v>18</v>
      </c>
      <c r="I1579" s="11" t="s">
        <v>23</v>
      </c>
      <c r="J1579" s="11" t="s">
        <v>12074</v>
      </c>
      <c r="K1579" s="66">
        <v>45051</v>
      </c>
      <c r="L1579" s="21">
        <v>204930</v>
      </c>
      <c r="M1579" s="21" t="s">
        <v>12196</v>
      </c>
      <c r="N1579" s="45">
        <v>550</v>
      </c>
      <c r="O1579" s="45">
        <v>55000</v>
      </c>
      <c r="P1579" s="21" t="s">
        <v>12106</v>
      </c>
    </row>
    <row r="1580" spans="1:17">
      <c r="A1580" s="120" t="s">
        <v>5667</v>
      </c>
      <c r="B1580" s="83" t="s">
        <v>5667</v>
      </c>
      <c r="C1580" s="84" t="s">
        <v>35</v>
      </c>
      <c r="D1580" s="84" t="s">
        <v>387</v>
      </c>
      <c r="E1580" s="84" t="s">
        <v>388</v>
      </c>
      <c r="F1580" s="85" t="s">
        <v>5668</v>
      </c>
      <c r="G1580" s="85" t="s">
        <v>18</v>
      </c>
      <c r="H1580" s="85" t="s">
        <v>18</v>
      </c>
      <c r="I1580" s="83" t="s">
        <v>807</v>
      </c>
      <c r="J1580" s="83" t="s">
        <v>12084</v>
      </c>
      <c r="K1580" s="91">
        <v>45051</v>
      </c>
      <c r="L1580" s="87">
        <v>204930</v>
      </c>
      <c r="M1580" s="87" t="s">
        <v>12196</v>
      </c>
      <c r="N1580" s="92">
        <v>550</v>
      </c>
      <c r="O1580" s="92">
        <v>55000</v>
      </c>
      <c r="P1580" s="87" t="s">
        <v>12106</v>
      </c>
      <c r="Q1580" s="87"/>
    </row>
    <row r="1581" spans="1:17">
      <c r="A1581" s="120" t="s">
        <v>5669</v>
      </c>
      <c r="B1581" s="83" t="s">
        <v>5669</v>
      </c>
      <c r="C1581" s="84" t="s">
        <v>35</v>
      </c>
      <c r="D1581" s="84" t="s">
        <v>387</v>
      </c>
      <c r="E1581" s="84" t="s">
        <v>388</v>
      </c>
      <c r="F1581" s="85" t="s">
        <v>5670</v>
      </c>
      <c r="G1581" s="85" t="s">
        <v>18</v>
      </c>
      <c r="H1581" s="85" t="s">
        <v>18</v>
      </c>
      <c r="I1581" s="83" t="s">
        <v>2035</v>
      </c>
      <c r="J1581" s="83" t="s">
        <v>12080</v>
      </c>
      <c r="K1581" s="91">
        <v>45051</v>
      </c>
      <c r="L1581" s="87">
        <v>204930</v>
      </c>
      <c r="M1581" s="87" t="s">
        <v>12196</v>
      </c>
      <c r="N1581" s="92">
        <v>550</v>
      </c>
      <c r="O1581" s="92">
        <v>55000</v>
      </c>
      <c r="P1581" s="87" t="s">
        <v>12106</v>
      </c>
      <c r="Q1581" s="87"/>
    </row>
    <row r="1582" spans="1:17">
      <c r="A1582" s="120" t="s">
        <v>5671</v>
      </c>
      <c r="B1582" s="83" t="s">
        <v>5671</v>
      </c>
      <c r="C1582" s="84" t="s">
        <v>35</v>
      </c>
      <c r="D1582" s="84" t="s">
        <v>387</v>
      </c>
      <c r="E1582" s="84" t="s">
        <v>388</v>
      </c>
      <c r="F1582" s="85" t="s">
        <v>5672</v>
      </c>
      <c r="G1582" s="85" t="s">
        <v>18</v>
      </c>
      <c r="H1582" s="85" t="s">
        <v>18</v>
      </c>
      <c r="I1582" s="83" t="s">
        <v>3078</v>
      </c>
      <c r="J1582" s="83" t="s">
        <v>12080</v>
      </c>
      <c r="K1582" s="91">
        <v>45051</v>
      </c>
      <c r="L1582" s="87">
        <v>204930</v>
      </c>
      <c r="M1582" s="87" t="s">
        <v>12196</v>
      </c>
      <c r="N1582" s="92">
        <v>550</v>
      </c>
      <c r="O1582" s="92">
        <v>55000</v>
      </c>
      <c r="P1582" s="87" t="s">
        <v>12106</v>
      </c>
      <c r="Q1582" s="87"/>
    </row>
    <row r="1583" spans="1:17">
      <c r="A1583" s="11" t="s">
        <v>5673</v>
      </c>
      <c r="B1583" s="11" t="s">
        <v>5673</v>
      </c>
      <c r="C1583" s="3" t="s">
        <v>35</v>
      </c>
      <c r="D1583" s="3" t="s">
        <v>387</v>
      </c>
      <c r="E1583" s="3" t="s">
        <v>388</v>
      </c>
      <c r="F1583" s="25" t="s">
        <v>5674</v>
      </c>
      <c r="G1583" s="25" t="s">
        <v>18</v>
      </c>
      <c r="H1583" s="25" t="s">
        <v>18</v>
      </c>
      <c r="I1583" s="11" t="s">
        <v>23</v>
      </c>
      <c r="J1583" s="11" t="s">
        <v>12091</v>
      </c>
      <c r="K1583" s="66">
        <v>45051</v>
      </c>
      <c r="L1583" s="21">
        <v>204930</v>
      </c>
      <c r="M1583" s="21" t="s">
        <v>12196</v>
      </c>
      <c r="N1583" s="45">
        <v>550</v>
      </c>
      <c r="O1583" s="45">
        <v>55000</v>
      </c>
      <c r="P1583" s="21" t="s">
        <v>12106</v>
      </c>
    </row>
    <row r="1584" spans="1:17">
      <c r="A1584" s="197" t="s">
        <v>5675</v>
      </c>
      <c r="B1584" s="12" t="s">
        <v>5675</v>
      </c>
      <c r="C1584" s="4" t="s">
        <v>35</v>
      </c>
      <c r="D1584" s="4" t="s">
        <v>387</v>
      </c>
      <c r="E1584" s="4" t="s">
        <v>388</v>
      </c>
      <c r="F1584" s="27" t="s">
        <v>5676</v>
      </c>
      <c r="G1584" s="27" t="s">
        <v>18</v>
      </c>
      <c r="H1584" s="27" t="s">
        <v>18</v>
      </c>
      <c r="I1584" s="12" t="s">
        <v>23</v>
      </c>
      <c r="J1584" s="12" t="s">
        <v>12080</v>
      </c>
      <c r="K1584" s="168">
        <v>45051</v>
      </c>
      <c r="L1584" s="39">
        <v>204930</v>
      </c>
      <c r="M1584" s="39" t="s">
        <v>12196</v>
      </c>
      <c r="N1584" s="154">
        <v>550</v>
      </c>
      <c r="O1584" s="154">
        <v>55000</v>
      </c>
      <c r="P1584" s="39" t="s">
        <v>12106</v>
      </c>
      <c r="Q1584" s="39"/>
    </row>
    <row r="1585" spans="1:17">
      <c r="A1585" s="120" t="s">
        <v>5677</v>
      </c>
      <c r="B1585" s="83" t="s">
        <v>5677</v>
      </c>
      <c r="C1585" s="84" t="s">
        <v>35</v>
      </c>
      <c r="D1585" s="84" t="s">
        <v>387</v>
      </c>
      <c r="E1585" s="84" t="s">
        <v>388</v>
      </c>
      <c r="F1585" s="85" t="s">
        <v>5678</v>
      </c>
      <c r="G1585" s="85" t="s">
        <v>18</v>
      </c>
      <c r="H1585" s="85" t="s">
        <v>18</v>
      </c>
      <c r="I1585" s="83" t="s">
        <v>4631</v>
      </c>
      <c r="J1585" s="83" t="s">
        <v>12091</v>
      </c>
      <c r="K1585" s="91"/>
      <c r="L1585" s="87"/>
      <c r="M1585" s="87" t="s">
        <v>12196</v>
      </c>
      <c r="N1585" s="92">
        <v>550</v>
      </c>
      <c r="O1585" s="92">
        <v>55000</v>
      </c>
      <c r="P1585" s="87" t="s">
        <v>12106</v>
      </c>
      <c r="Q1585" s="87"/>
    </row>
    <row r="1586" spans="1:17">
      <c r="A1586" s="120" t="s">
        <v>5679</v>
      </c>
      <c r="B1586" s="83" t="s">
        <v>5679</v>
      </c>
      <c r="C1586" s="84" t="s">
        <v>35</v>
      </c>
      <c r="D1586" s="84" t="s">
        <v>387</v>
      </c>
      <c r="E1586" s="84" t="s">
        <v>388</v>
      </c>
      <c r="F1586" s="85" t="s">
        <v>5680</v>
      </c>
      <c r="G1586" s="85" t="s">
        <v>18</v>
      </c>
      <c r="H1586" s="85" t="s">
        <v>18</v>
      </c>
      <c r="I1586" s="97" t="s">
        <v>1068</v>
      </c>
      <c r="J1586" s="83" t="s">
        <v>12080</v>
      </c>
      <c r="K1586" s="91">
        <v>45051</v>
      </c>
      <c r="L1586" s="87">
        <v>204930</v>
      </c>
      <c r="M1586" s="87" t="s">
        <v>12196</v>
      </c>
      <c r="N1586" s="92">
        <v>550</v>
      </c>
      <c r="O1586" s="92">
        <v>55000</v>
      </c>
      <c r="P1586" s="87" t="s">
        <v>12106</v>
      </c>
      <c r="Q1586" s="87"/>
    </row>
    <row r="1587" spans="1:17">
      <c r="A1587" s="12" t="s">
        <v>5681</v>
      </c>
      <c r="B1587" s="12" t="s">
        <v>5681</v>
      </c>
      <c r="C1587" s="4" t="s">
        <v>35</v>
      </c>
      <c r="D1587" s="4" t="s">
        <v>387</v>
      </c>
      <c r="E1587" s="4" t="s">
        <v>388</v>
      </c>
      <c r="F1587" s="27" t="s">
        <v>5682</v>
      </c>
      <c r="G1587" s="27" t="s">
        <v>18</v>
      </c>
      <c r="H1587" s="27" t="s">
        <v>18</v>
      </c>
      <c r="I1587" s="4" t="s">
        <v>23</v>
      </c>
      <c r="J1587" s="12" t="s">
        <v>12080</v>
      </c>
      <c r="K1587" s="168">
        <v>45051</v>
      </c>
      <c r="L1587" s="39">
        <v>204930</v>
      </c>
      <c r="M1587" s="39" t="s">
        <v>12196</v>
      </c>
      <c r="N1587" s="154">
        <v>550</v>
      </c>
      <c r="O1587" s="154">
        <v>55000</v>
      </c>
      <c r="P1587" s="39" t="s">
        <v>12106</v>
      </c>
      <c r="Q1587" s="39"/>
    </row>
    <row r="1588" spans="1:17">
      <c r="A1588" s="120" t="s">
        <v>5683</v>
      </c>
      <c r="B1588" s="83" t="s">
        <v>5683</v>
      </c>
      <c r="C1588" s="84" t="s">
        <v>35</v>
      </c>
      <c r="D1588" s="84" t="s">
        <v>387</v>
      </c>
      <c r="E1588" s="84" t="s">
        <v>388</v>
      </c>
      <c r="F1588" s="85" t="s">
        <v>5684</v>
      </c>
      <c r="G1588" s="85" t="s">
        <v>18</v>
      </c>
      <c r="H1588" s="85" t="s">
        <v>18</v>
      </c>
      <c r="I1588" s="88" t="s">
        <v>4624</v>
      </c>
      <c r="J1588" s="83" t="s">
        <v>12084</v>
      </c>
      <c r="K1588" s="91">
        <v>45051</v>
      </c>
      <c r="L1588" s="87">
        <v>204930</v>
      </c>
      <c r="M1588" s="87" t="s">
        <v>12196</v>
      </c>
      <c r="N1588" s="92">
        <v>550</v>
      </c>
      <c r="O1588" s="92">
        <v>55000</v>
      </c>
      <c r="P1588" s="87" t="s">
        <v>12106</v>
      </c>
      <c r="Q1588" s="87"/>
    </row>
    <row r="1589" spans="1:17">
      <c r="A1589" s="120" t="s">
        <v>5685</v>
      </c>
      <c r="B1589" s="83" t="s">
        <v>5685</v>
      </c>
      <c r="C1589" s="84" t="s">
        <v>35</v>
      </c>
      <c r="D1589" s="84" t="s">
        <v>387</v>
      </c>
      <c r="E1589" s="84" t="s">
        <v>388</v>
      </c>
      <c r="F1589" s="85" t="s">
        <v>5686</v>
      </c>
      <c r="G1589" s="85" t="s">
        <v>18</v>
      </c>
      <c r="H1589" s="85" t="s">
        <v>18</v>
      </c>
      <c r="I1589" s="83" t="s">
        <v>3899</v>
      </c>
      <c r="J1589" s="83" t="s">
        <v>12080</v>
      </c>
      <c r="K1589" s="91">
        <v>45051</v>
      </c>
      <c r="L1589" s="87">
        <v>204930</v>
      </c>
      <c r="M1589" s="87" t="s">
        <v>12196</v>
      </c>
      <c r="N1589" s="92">
        <v>550</v>
      </c>
      <c r="O1589" s="92">
        <v>55000</v>
      </c>
      <c r="P1589" s="87" t="s">
        <v>12106</v>
      </c>
      <c r="Q1589" s="87"/>
    </row>
    <row r="1590" spans="1:17">
      <c r="A1590" s="120" t="s">
        <v>5687</v>
      </c>
      <c r="B1590" s="83" t="s">
        <v>5687</v>
      </c>
      <c r="C1590" s="84" t="s">
        <v>35</v>
      </c>
      <c r="D1590" s="84" t="s">
        <v>387</v>
      </c>
      <c r="E1590" s="84" t="s">
        <v>388</v>
      </c>
      <c r="F1590" s="85" t="s">
        <v>5688</v>
      </c>
      <c r="G1590" s="85" t="s">
        <v>18</v>
      </c>
      <c r="H1590" s="85" t="s">
        <v>18</v>
      </c>
      <c r="I1590" s="83" t="s">
        <v>1689</v>
      </c>
      <c r="J1590" s="83" t="s">
        <v>12084</v>
      </c>
      <c r="K1590" s="91">
        <v>45051</v>
      </c>
      <c r="L1590" s="87">
        <v>204930</v>
      </c>
      <c r="M1590" s="87" t="s">
        <v>12196</v>
      </c>
      <c r="N1590" s="92">
        <v>550</v>
      </c>
      <c r="O1590" s="92">
        <v>55000</v>
      </c>
      <c r="P1590" s="87" t="s">
        <v>12106</v>
      </c>
      <c r="Q1590" s="87"/>
    </row>
    <row r="1591" spans="1:17">
      <c r="A1591" s="120" t="s">
        <v>5689</v>
      </c>
      <c r="B1591" s="83" t="s">
        <v>5689</v>
      </c>
      <c r="C1591" s="84" t="s">
        <v>35</v>
      </c>
      <c r="D1591" s="84" t="s">
        <v>387</v>
      </c>
      <c r="E1591" s="84" t="s">
        <v>388</v>
      </c>
      <c r="F1591" s="85" t="s">
        <v>5690</v>
      </c>
      <c r="G1591" s="85" t="s">
        <v>18</v>
      </c>
      <c r="H1591" s="85" t="s">
        <v>18</v>
      </c>
      <c r="I1591" s="88" t="s">
        <v>4391</v>
      </c>
      <c r="J1591" s="83" t="s">
        <v>12080</v>
      </c>
      <c r="K1591" s="91">
        <v>45051</v>
      </c>
      <c r="L1591" s="87">
        <v>204930</v>
      </c>
      <c r="M1591" s="87" t="s">
        <v>12196</v>
      </c>
      <c r="N1591" s="92">
        <v>550</v>
      </c>
      <c r="O1591" s="92">
        <v>55000</v>
      </c>
      <c r="P1591" s="87" t="s">
        <v>12106</v>
      </c>
      <c r="Q1591" s="87"/>
    </row>
    <row r="1592" spans="1:17">
      <c r="A1592" s="120" t="s">
        <v>5691</v>
      </c>
      <c r="B1592" s="83" t="s">
        <v>5691</v>
      </c>
      <c r="C1592" s="84" t="s">
        <v>35</v>
      </c>
      <c r="D1592" s="84" t="s">
        <v>387</v>
      </c>
      <c r="E1592" s="84" t="s">
        <v>388</v>
      </c>
      <c r="F1592" s="85" t="s">
        <v>5692</v>
      </c>
      <c r="G1592" s="85" t="s">
        <v>18</v>
      </c>
      <c r="H1592" s="85" t="s">
        <v>18</v>
      </c>
      <c r="I1592" s="83" t="s">
        <v>3890</v>
      </c>
      <c r="J1592" s="83" t="s">
        <v>12095</v>
      </c>
      <c r="K1592" s="91">
        <v>45051</v>
      </c>
      <c r="L1592" s="87">
        <v>204930</v>
      </c>
      <c r="M1592" s="87" t="s">
        <v>12196</v>
      </c>
      <c r="N1592" s="92">
        <v>550</v>
      </c>
      <c r="O1592" s="92">
        <v>55000</v>
      </c>
      <c r="P1592" s="87" t="s">
        <v>12106</v>
      </c>
      <c r="Q1592" s="87"/>
    </row>
    <row r="1593" spans="1:17">
      <c r="A1593" s="120" t="s">
        <v>5693</v>
      </c>
      <c r="B1593" s="83" t="s">
        <v>5693</v>
      </c>
      <c r="C1593" s="84" t="s">
        <v>35</v>
      </c>
      <c r="D1593" s="84" t="s">
        <v>387</v>
      </c>
      <c r="E1593" s="84" t="s">
        <v>388</v>
      </c>
      <c r="F1593" s="85" t="s">
        <v>5694</v>
      </c>
      <c r="G1593" s="85" t="s">
        <v>18</v>
      </c>
      <c r="H1593" s="85" t="s">
        <v>18</v>
      </c>
      <c r="I1593" s="83" t="s">
        <v>3828</v>
      </c>
      <c r="J1593" s="83" t="s">
        <v>12080</v>
      </c>
      <c r="K1593" s="91">
        <v>45051</v>
      </c>
      <c r="L1593" s="87">
        <v>204930</v>
      </c>
      <c r="M1593" s="87" t="s">
        <v>12196</v>
      </c>
      <c r="N1593" s="92">
        <v>550</v>
      </c>
      <c r="O1593" s="92">
        <v>55000</v>
      </c>
      <c r="P1593" s="87" t="s">
        <v>12106</v>
      </c>
      <c r="Q1593" s="87"/>
    </row>
    <row r="1594" spans="1:17">
      <c r="A1594" s="120" t="s">
        <v>5695</v>
      </c>
      <c r="B1594" s="83" t="s">
        <v>5695</v>
      </c>
      <c r="C1594" s="84" t="s">
        <v>35</v>
      </c>
      <c r="D1594" s="84" t="s">
        <v>387</v>
      </c>
      <c r="E1594" s="84" t="s">
        <v>388</v>
      </c>
      <c r="F1594" s="85" t="s">
        <v>5696</v>
      </c>
      <c r="G1594" s="85" t="s">
        <v>18</v>
      </c>
      <c r="H1594" s="85" t="s">
        <v>18</v>
      </c>
      <c r="I1594" s="83" t="s">
        <v>2008</v>
      </c>
      <c r="J1594" s="83" t="s">
        <v>12080</v>
      </c>
      <c r="K1594" s="91">
        <v>45051</v>
      </c>
      <c r="L1594" s="87">
        <v>204930</v>
      </c>
      <c r="M1594" s="87" t="s">
        <v>12196</v>
      </c>
      <c r="N1594" s="92">
        <v>550</v>
      </c>
      <c r="O1594" s="92">
        <v>55000</v>
      </c>
      <c r="P1594" s="87" t="s">
        <v>12106</v>
      </c>
      <c r="Q1594" s="87"/>
    </row>
    <row r="1595" spans="1:17">
      <c r="A1595" s="120" t="s">
        <v>5697</v>
      </c>
      <c r="B1595" s="83" t="s">
        <v>5697</v>
      </c>
      <c r="C1595" s="84" t="s">
        <v>35</v>
      </c>
      <c r="D1595" s="84" t="s">
        <v>387</v>
      </c>
      <c r="E1595" s="84" t="s">
        <v>388</v>
      </c>
      <c r="F1595" s="85" t="s">
        <v>5698</v>
      </c>
      <c r="G1595" s="85" t="s">
        <v>18</v>
      </c>
      <c r="H1595" s="85" t="s">
        <v>18</v>
      </c>
      <c r="I1595" s="83" t="s">
        <v>1116</v>
      </c>
      <c r="J1595" s="83" t="s">
        <v>12080</v>
      </c>
      <c r="K1595" s="91">
        <v>45051</v>
      </c>
      <c r="L1595" s="87">
        <v>204930</v>
      </c>
      <c r="M1595" s="87" t="s">
        <v>12196</v>
      </c>
      <c r="N1595" s="92">
        <v>550</v>
      </c>
      <c r="O1595" s="92">
        <v>55000</v>
      </c>
      <c r="P1595" s="87" t="s">
        <v>12106</v>
      </c>
      <c r="Q1595" s="87"/>
    </row>
    <row r="1596" spans="1:17">
      <c r="A1596" s="83" t="s">
        <v>5699</v>
      </c>
      <c r="B1596" s="83" t="s">
        <v>5699</v>
      </c>
      <c r="C1596" s="84" t="s">
        <v>35</v>
      </c>
      <c r="D1596" s="84" t="s">
        <v>387</v>
      </c>
      <c r="E1596" s="84" t="s">
        <v>388</v>
      </c>
      <c r="F1596" s="85" t="s">
        <v>5700</v>
      </c>
      <c r="G1596" s="85" t="s">
        <v>18</v>
      </c>
      <c r="H1596" s="85" t="s">
        <v>18</v>
      </c>
      <c r="I1596" s="83" t="s">
        <v>1441</v>
      </c>
      <c r="J1596" s="83" t="s">
        <v>12080</v>
      </c>
      <c r="K1596" s="91">
        <v>45051</v>
      </c>
      <c r="L1596" s="87">
        <v>204930</v>
      </c>
      <c r="M1596" s="87" t="s">
        <v>12196</v>
      </c>
      <c r="N1596" s="92">
        <v>550</v>
      </c>
      <c r="O1596" s="92">
        <v>55000</v>
      </c>
      <c r="P1596" s="87" t="s">
        <v>12106</v>
      </c>
      <c r="Q1596" s="87"/>
    </row>
    <row r="1597" spans="1:17">
      <c r="A1597" s="120" t="s">
        <v>5701</v>
      </c>
      <c r="B1597" s="83" t="s">
        <v>5701</v>
      </c>
      <c r="C1597" s="84" t="s">
        <v>35</v>
      </c>
      <c r="D1597" s="84" t="s">
        <v>387</v>
      </c>
      <c r="E1597" s="84" t="s">
        <v>388</v>
      </c>
      <c r="F1597" s="85" t="s">
        <v>5702</v>
      </c>
      <c r="G1597" s="85" t="s">
        <v>18</v>
      </c>
      <c r="H1597" s="85" t="s">
        <v>18</v>
      </c>
      <c r="I1597" s="83" t="s">
        <v>4618</v>
      </c>
      <c r="J1597" s="83" t="s">
        <v>12080</v>
      </c>
      <c r="K1597" s="91">
        <v>45051</v>
      </c>
      <c r="L1597" s="87">
        <v>204930</v>
      </c>
      <c r="M1597" s="87" t="s">
        <v>12196</v>
      </c>
      <c r="N1597" s="92">
        <v>550</v>
      </c>
      <c r="O1597" s="92">
        <v>55000</v>
      </c>
      <c r="P1597" s="87" t="s">
        <v>12106</v>
      </c>
      <c r="Q1597" s="87"/>
    </row>
    <row r="1598" spans="1:17">
      <c r="A1598" s="83" t="s">
        <v>5703</v>
      </c>
      <c r="B1598" s="83" t="s">
        <v>5703</v>
      </c>
      <c r="C1598" s="84" t="s">
        <v>35</v>
      </c>
      <c r="D1598" s="84" t="s">
        <v>387</v>
      </c>
      <c r="E1598" s="84" t="s">
        <v>388</v>
      </c>
      <c r="F1598" s="85" t="s">
        <v>5704</v>
      </c>
      <c r="G1598" s="85" t="s">
        <v>18</v>
      </c>
      <c r="H1598" s="85" t="s">
        <v>18</v>
      </c>
      <c r="I1598" s="83" t="s">
        <v>2145</v>
      </c>
      <c r="J1598" s="83" t="s">
        <v>12074</v>
      </c>
      <c r="K1598" s="91">
        <v>45051</v>
      </c>
      <c r="L1598" s="87">
        <v>204930</v>
      </c>
      <c r="M1598" s="87" t="s">
        <v>12196</v>
      </c>
      <c r="N1598" s="92">
        <v>550</v>
      </c>
      <c r="O1598" s="92">
        <v>55000</v>
      </c>
      <c r="P1598" s="87" t="s">
        <v>12106</v>
      </c>
      <c r="Q1598" s="87"/>
    </row>
    <row r="1599" spans="1:17">
      <c r="A1599" s="120" t="s">
        <v>5705</v>
      </c>
      <c r="B1599" s="83" t="s">
        <v>5705</v>
      </c>
      <c r="C1599" s="84" t="s">
        <v>35</v>
      </c>
      <c r="D1599" s="84" t="s">
        <v>387</v>
      </c>
      <c r="E1599" s="84" t="s">
        <v>388</v>
      </c>
      <c r="F1599" s="85" t="s">
        <v>5706</v>
      </c>
      <c r="G1599" s="85" t="s">
        <v>18</v>
      </c>
      <c r="H1599" s="85" t="s">
        <v>18</v>
      </c>
      <c r="I1599" s="83" t="s">
        <v>831</v>
      </c>
      <c r="J1599" s="83" t="s">
        <v>12080</v>
      </c>
      <c r="K1599" s="91">
        <v>45051</v>
      </c>
      <c r="L1599" s="87">
        <v>204930</v>
      </c>
      <c r="M1599" s="87" t="s">
        <v>12196</v>
      </c>
      <c r="N1599" s="92">
        <v>550</v>
      </c>
      <c r="O1599" s="92">
        <v>55000</v>
      </c>
      <c r="P1599" s="87" t="s">
        <v>12106</v>
      </c>
      <c r="Q1599" s="87"/>
    </row>
    <row r="1600" spans="1:17">
      <c r="A1600" s="83" t="s">
        <v>5707</v>
      </c>
      <c r="B1600" s="83" t="s">
        <v>5707</v>
      </c>
      <c r="C1600" s="84" t="s">
        <v>35</v>
      </c>
      <c r="D1600" s="84" t="s">
        <v>387</v>
      </c>
      <c r="E1600" s="84" t="s">
        <v>388</v>
      </c>
      <c r="F1600" s="85" t="s">
        <v>5708</v>
      </c>
      <c r="G1600" s="85" t="s">
        <v>18</v>
      </c>
      <c r="H1600" s="85" t="s">
        <v>18</v>
      </c>
      <c r="I1600" s="83" t="s">
        <v>3500</v>
      </c>
      <c r="J1600" s="83" t="s">
        <v>12080</v>
      </c>
      <c r="K1600" s="91">
        <v>45051</v>
      </c>
      <c r="L1600" s="87">
        <v>204930</v>
      </c>
      <c r="M1600" s="87" t="s">
        <v>12196</v>
      </c>
      <c r="N1600" s="92">
        <v>550</v>
      </c>
      <c r="O1600" s="92">
        <v>55000</v>
      </c>
      <c r="P1600" s="87" t="s">
        <v>12106</v>
      </c>
      <c r="Q1600" s="87"/>
    </row>
    <row r="1601" spans="1:17">
      <c r="A1601" s="83" t="s">
        <v>5709</v>
      </c>
      <c r="B1601" s="83" t="s">
        <v>5709</v>
      </c>
      <c r="C1601" s="84" t="s">
        <v>35</v>
      </c>
      <c r="D1601" s="84" t="s">
        <v>387</v>
      </c>
      <c r="E1601" s="84" t="s">
        <v>388</v>
      </c>
      <c r="F1601" s="85" t="s">
        <v>5710</v>
      </c>
      <c r="G1601" s="85" t="s">
        <v>18</v>
      </c>
      <c r="H1601" s="85" t="s">
        <v>18</v>
      </c>
      <c r="I1601" s="83" t="s">
        <v>901</v>
      </c>
      <c r="J1601" s="83" t="s">
        <v>12074</v>
      </c>
      <c r="K1601" s="91">
        <v>45051</v>
      </c>
      <c r="L1601" s="87">
        <v>204930</v>
      </c>
      <c r="M1601" s="87" t="s">
        <v>12196</v>
      </c>
      <c r="N1601" s="92">
        <v>550</v>
      </c>
      <c r="O1601" s="92">
        <v>55000</v>
      </c>
      <c r="P1601" s="87" t="s">
        <v>12106</v>
      </c>
      <c r="Q1601" s="87"/>
    </row>
    <row r="1602" spans="1:17">
      <c r="A1602" s="83" t="s">
        <v>5711</v>
      </c>
      <c r="B1602" s="83" t="s">
        <v>5711</v>
      </c>
      <c r="C1602" s="84" t="s">
        <v>35</v>
      </c>
      <c r="D1602" s="84" t="s">
        <v>387</v>
      </c>
      <c r="E1602" s="84" t="s">
        <v>388</v>
      </c>
      <c r="F1602" s="85" t="s">
        <v>5712</v>
      </c>
      <c r="G1602" s="85" t="s">
        <v>18</v>
      </c>
      <c r="H1602" s="85" t="s">
        <v>18</v>
      </c>
      <c r="I1602" s="83" t="s">
        <v>3494</v>
      </c>
      <c r="J1602" s="83" t="s">
        <v>12074</v>
      </c>
      <c r="K1602" s="91">
        <v>45051</v>
      </c>
      <c r="L1602" s="87">
        <v>204930</v>
      </c>
      <c r="M1602" s="87" t="s">
        <v>12196</v>
      </c>
      <c r="N1602" s="92">
        <v>550</v>
      </c>
      <c r="O1602" s="92">
        <v>55000</v>
      </c>
      <c r="P1602" s="87" t="s">
        <v>12106</v>
      </c>
      <c r="Q1602" s="87"/>
    </row>
    <row r="1603" spans="1:17">
      <c r="A1603" s="120" t="s">
        <v>5713</v>
      </c>
      <c r="B1603" s="83" t="s">
        <v>5713</v>
      </c>
      <c r="C1603" s="84" t="s">
        <v>35</v>
      </c>
      <c r="D1603" s="84" t="s">
        <v>387</v>
      </c>
      <c r="E1603" s="84" t="s">
        <v>388</v>
      </c>
      <c r="F1603" s="85" t="s">
        <v>5714</v>
      </c>
      <c r="G1603" s="85" t="s">
        <v>18</v>
      </c>
      <c r="H1603" s="85" t="s">
        <v>18</v>
      </c>
      <c r="I1603" s="83" t="s">
        <v>5715</v>
      </c>
      <c r="J1603" s="83" t="s">
        <v>12198</v>
      </c>
      <c r="K1603" s="91">
        <v>45051</v>
      </c>
      <c r="L1603" s="87">
        <v>204930</v>
      </c>
      <c r="M1603" s="87" t="s">
        <v>12196</v>
      </c>
      <c r="N1603" s="92">
        <v>550</v>
      </c>
      <c r="O1603" s="92">
        <v>55000</v>
      </c>
      <c r="P1603" s="87" t="s">
        <v>12106</v>
      </c>
      <c r="Q1603" s="87"/>
    </row>
    <row r="1604" spans="1:17">
      <c r="A1604" s="120" t="s">
        <v>5716</v>
      </c>
      <c r="B1604" s="83" t="s">
        <v>5716</v>
      </c>
      <c r="C1604" s="84" t="s">
        <v>35</v>
      </c>
      <c r="D1604" s="84" t="s">
        <v>387</v>
      </c>
      <c r="E1604" s="84" t="s">
        <v>388</v>
      </c>
      <c r="F1604" s="85" t="s">
        <v>5717</v>
      </c>
      <c r="G1604" s="85" t="s">
        <v>18</v>
      </c>
      <c r="H1604" s="85" t="s">
        <v>18</v>
      </c>
      <c r="I1604" s="83" t="s">
        <v>2902</v>
      </c>
      <c r="J1604" s="83" t="s">
        <v>12084</v>
      </c>
      <c r="K1604" s="91">
        <v>45051</v>
      </c>
      <c r="L1604" s="87">
        <v>204930</v>
      </c>
      <c r="M1604" s="87" t="s">
        <v>12196</v>
      </c>
      <c r="N1604" s="92">
        <v>550</v>
      </c>
      <c r="O1604" s="92">
        <v>55000</v>
      </c>
      <c r="P1604" s="87" t="s">
        <v>12106</v>
      </c>
      <c r="Q1604" s="87"/>
    </row>
    <row r="1605" spans="1:17">
      <c r="A1605" s="120" t="s">
        <v>5719</v>
      </c>
      <c r="B1605" s="83" t="s">
        <v>5719</v>
      </c>
      <c r="C1605" s="84" t="s">
        <v>35</v>
      </c>
      <c r="D1605" s="84" t="s">
        <v>387</v>
      </c>
      <c r="E1605" s="84" t="s">
        <v>388</v>
      </c>
      <c r="F1605" s="85" t="s">
        <v>5720</v>
      </c>
      <c r="G1605" s="85" t="s">
        <v>18</v>
      </c>
      <c r="H1605" s="85" t="s">
        <v>18</v>
      </c>
      <c r="I1605" s="83" t="s">
        <v>118</v>
      </c>
      <c r="J1605" s="83" t="s">
        <v>12080</v>
      </c>
      <c r="K1605" s="91">
        <v>45051</v>
      </c>
      <c r="L1605" s="87">
        <v>204930</v>
      </c>
      <c r="M1605" s="87" t="s">
        <v>12196</v>
      </c>
      <c r="N1605" s="92">
        <v>550</v>
      </c>
      <c r="O1605" s="92">
        <v>55000</v>
      </c>
      <c r="P1605" s="87" t="s">
        <v>12106</v>
      </c>
      <c r="Q1605" s="87"/>
    </row>
    <row r="1606" spans="1:17">
      <c r="A1606" s="120" t="s">
        <v>5721</v>
      </c>
      <c r="B1606" s="83" t="s">
        <v>5721</v>
      </c>
      <c r="C1606" s="84" t="s">
        <v>35</v>
      </c>
      <c r="D1606" s="84" t="s">
        <v>387</v>
      </c>
      <c r="E1606" s="84" t="s">
        <v>388</v>
      </c>
      <c r="F1606" s="85" t="s">
        <v>5722</v>
      </c>
      <c r="G1606" s="85" t="s">
        <v>18</v>
      </c>
      <c r="H1606" s="85" t="s">
        <v>18</v>
      </c>
      <c r="I1606" s="88" t="s">
        <v>3910</v>
      </c>
      <c r="J1606" s="83" t="s">
        <v>12080</v>
      </c>
      <c r="K1606" s="91">
        <v>45051</v>
      </c>
      <c r="L1606" s="87">
        <v>204930</v>
      </c>
      <c r="M1606" s="87" t="s">
        <v>12196</v>
      </c>
      <c r="N1606" s="92">
        <v>550</v>
      </c>
      <c r="O1606" s="92">
        <v>55000</v>
      </c>
      <c r="P1606" s="87" t="s">
        <v>12106</v>
      </c>
      <c r="Q1606" s="87"/>
    </row>
    <row r="1607" spans="1:17">
      <c r="A1607" s="83" t="s">
        <v>5723</v>
      </c>
      <c r="B1607" s="83" t="s">
        <v>5723</v>
      </c>
      <c r="C1607" s="84" t="s">
        <v>35</v>
      </c>
      <c r="D1607" s="84" t="s">
        <v>387</v>
      </c>
      <c r="E1607" s="84" t="s">
        <v>388</v>
      </c>
      <c r="F1607" s="85" t="s">
        <v>5724</v>
      </c>
      <c r="G1607" s="85" t="s">
        <v>18</v>
      </c>
      <c r="H1607" s="85" t="s">
        <v>18</v>
      </c>
      <c r="I1607" s="103" t="s">
        <v>1317</v>
      </c>
      <c r="J1607" s="87" t="s">
        <v>12080</v>
      </c>
      <c r="K1607" s="91">
        <v>45051</v>
      </c>
      <c r="L1607" s="87">
        <v>204930</v>
      </c>
      <c r="M1607" s="87" t="s">
        <v>12196</v>
      </c>
      <c r="N1607" s="92">
        <v>550</v>
      </c>
      <c r="O1607" s="92">
        <v>55000</v>
      </c>
      <c r="P1607" s="87" t="s">
        <v>12106</v>
      </c>
      <c r="Q1607" s="87"/>
    </row>
    <row r="1608" spans="1:17">
      <c r="A1608" s="12" t="s">
        <v>5725</v>
      </c>
      <c r="B1608" s="12" t="s">
        <v>5725</v>
      </c>
      <c r="C1608" s="4" t="s">
        <v>35</v>
      </c>
      <c r="D1608" s="4" t="s">
        <v>387</v>
      </c>
      <c r="E1608" s="4" t="s">
        <v>388</v>
      </c>
      <c r="F1608" s="27" t="s">
        <v>5726</v>
      </c>
      <c r="G1608" s="27" t="s">
        <v>18</v>
      </c>
      <c r="H1608" s="27" t="s">
        <v>18</v>
      </c>
      <c r="I1608" s="12" t="s">
        <v>23</v>
      </c>
      <c r="J1608" s="12" t="s">
        <v>12080</v>
      </c>
      <c r="K1608" s="168">
        <v>45051</v>
      </c>
      <c r="L1608" s="39">
        <v>204930</v>
      </c>
      <c r="M1608" s="39" t="s">
        <v>12196</v>
      </c>
      <c r="N1608" s="154">
        <v>550</v>
      </c>
      <c r="O1608" s="154">
        <v>55000</v>
      </c>
      <c r="P1608" s="39" t="s">
        <v>12106</v>
      </c>
      <c r="Q1608" s="39"/>
    </row>
    <row r="1609" spans="1:17">
      <c r="A1609" s="120" t="s">
        <v>5727</v>
      </c>
      <c r="B1609" s="83" t="s">
        <v>5727</v>
      </c>
      <c r="C1609" s="84" t="s">
        <v>35</v>
      </c>
      <c r="D1609" s="84" t="s">
        <v>387</v>
      </c>
      <c r="E1609" s="84" t="s">
        <v>388</v>
      </c>
      <c r="F1609" s="85" t="s">
        <v>5728</v>
      </c>
      <c r="G1609" s="85" t="s">
        <v>18</v>
      </c>
      <c r="H1609" s="85" t="s">
        <v>18</v>
      </c>
      <c r="I1609" s="83" t="s">
        <v>5729</v>
      </c>
      <c r="J1609" s="83" t="s">
        <v>12080</v>
      </c>
      <c r="K1609" s="91">
        <v>45051</v>
      </c>
      <c r="L1609" s="87">
        <v>204930</v>
      </c>
      <c r="M1609" s="87" t="s">
        <v>12196</v>
      </c>
      <c r="N1609" s="92">
        <v>550</v>
      </c>
      <c r="O1609" s="92">
        <v>55000</v>
      </c>
      <c r="P1609" s="87" t="s">
        <v>12106</v>
      </c>
      <c r="Q1609" s="87"/>
    </row>
    <row r="1610" spans="1:17">
      <c r="A1610" s="197" t="s">
        <v>5730</v>
      </c>
      <c r="B1610" s="12" t="s">
        <v>5730</v>
      </c>
      <c r="C1610" s="4" t="s">
        <v>35</v>
      </c>
      <c r="D1610" s="4" t="s">
        <v>387</v>
      </c>
      <c r="E1610" s="4" t="s">
        <v>388</v>
      </c>
      <c r="F1610" s="27" t="s">
        <v>5731</v>
      </c>
      <c r="G1610" s="27" t="s">
        <v>18</v>
      </c>
      <c r="H1610" s="27" t="s">
        <v>18</v>
      </c>
      <c r="I1610" s="12" t="s">
        <v>23</v>
      </c>
      <c r="J1610" s="12" t="s">
        <v>12084</v>
      </c>
      <c r="K1610" s="168">
        <v>45051</v>
      </c>
      <c r="L1610" s="39">
        <v>204930</v>
      </c>
      <c r="M1610" s="39" t="s">
        <v>12196</v>
      </c>
      <c r="N1610" s="154">
        <v>550</v>
      </c>
      <c r="O1610" s="154">
        <v>55000</v>
      </c>
      <c r="P1610" s="39" t="s">
        <v>12106</v>
      </c>
      <c r="Q1610" s="39"/>
    </row>
    <row r="1611" spans="1:17">
      <c r="A1611" s="11" t="s">
        <v>5732</v>
      </c>
      <c r="B1611" s="11" t="s">
        <v>5732</v>
      </c>
      <c r="C1611" s="3" t="s">
        <v>35</v>
      </c>
      <c r="D1611" s="3" t="s">
        <v>387</v>
      </c>
      <c r="E1611" s="3" t="s">
        <v>388</v>
      </c>
      <c r="F1611" s="25" t="s">
        <v>5733</v>
      </c>
      <c r="G1611" s="25" t="s">
        <v>18</v>
      </c>
      <c r="H1611" s="25" t="s">
        <v>18</v>
      </c>
      <c r="I1611" s="11" t="s">
        <v>23</v>
      </c>
      <c r="J1611" s="11" t="s">
        <v>12074</v>
      </c>
      <c r="K1611" s="66">
        <v>45051</v>
      </c>
      <c r="L1611" s="21">
        <v>204930</v>
      </c>
      <c r="M1611" s="21" t="s">
        <v>12196</v>
      </c>
      <c r="N1611" s="45">
        <v>550</v>
      </c>
      <c r="O1611" s="45">
        <v>55000</v>
      </c>
      <c r="P1611" s="21" t="s">
        <v>12106</v>
      </c>
    </row>
    <row r="1612" spans="1:17">
      <c r="A1612" s="83" t="s">
        <v>5734</v>
      </c>
      <c r="B1612" s="83" t="s">
        <v>5734</v>
      </c>
      <c r="C1612" s="84" t="s">
        <v>35</v>
      </c>
      <c r="D1612" s="84" t="s">
        <v>387</v>
      </c>
      <c r="E1612" s="84" t="s">
        <v>388</v>
      </c>
      <c r="F1612" s="85" t="s">
        <v>5735</v>
      </c>
      <c r="G1612" s="85" t="s">
        <v>18</v>
      </c>
      <c r="H1612" s="85" t="s">
        <v>18</v>
      </c>
      <c r="I1612" s="97" t="s">
        <v>5736</v>
      </c>
      <c r="J1612" s="83" t="s">
        <v>12080</v>
      </c>
      <c r="K1612" s="91">
        <v>45051</v>
      </c>
      <c r="L1612" s="87">
        <v>204930</v>
      </c>
      <c r="M1612" s="87" t="s">
        <v>12196</v>
      </c>
      <c r="N1612" s="92">
        <v>550</v>
      </c>
      <c r="O1612" s="92">
        <v>55000</v>
      </c>
      <c r="P1612" s="87" t="s">
        <v>12106</v>
      </c>
      <c r="Q1612" s="87"/>
    </row>
    <row r="1613" spans="1:17">
      <c r="A1613" s="11" t="s">
        <v>5737</v>
      </c>
      <c r="B1613" s="11" t="s">
        <v>5737</v>
      </c>
      <c r="C1613" s="3" t="s">
        <v>35</v>
      </c>
      <c r="D1613" s="3" t="s">
        <v>387</v>
      </c>
      <c r="E1613" s="3" t="s">
        <v>388</v>
      </c>
      <c r="F1613" s="25" t="s">
        <v>5738</v>
      </c>
      <c r="G1613" s="25" t="s">
        <v>18</v>
      </c>
      <c r="H1613" s="25" t="s">
        <v>18</v>
      </c>
      <c r="I1613" s="11" t="s">
        <v>23</v>
      </c>
      <c r="J1613" s="11" t="s">
        <v>12074</v>
      </c>
      <c r="K1613" s="66">
        <v>45051</v>
      </c>
      <c r="L1613" s="21">
        <v>204930</v>
      </c>
      <c r="M1613" s="21" t="s">
        <v>12196</v>
      </c>
      <c r="N1613" s="45">
        <v>550</v>
      </c>
      <c r="O1613" s="45">
        <v>55000</v>
      </c>
      <c r="P1613" s="21" t="s">
        <v>12106</v>
      </c>
    </row>
    <row r="1614" spans="1:17">
      <c r="A1614" s="120" t="s">
        <v>5739</v>
      </c>
      <c r="B1614" s="83" t="s">
        <v>5739</v>
      </c>
      <c r="C1614" s="84" t="s">
        <v>35</v>
      </c>
      <c r="D1614" s="84" t="s">
        <v>387</v>
      </c>
      <c r="E1614" s="84" t="s">
        <v>388</v>
      </c>
      <c r="F1614" s="85" t="s">
        <v>5740</v>
      </c>
      <c r="G1614" s="85" t="s">
        <v>18</v>
      </c>
      <c r="H1614" s="85" t="s">
        <v>18</v>
      </c>
      <c r="I1614" s="83" t="s">
        <v>5741</v>
      </c>
      <c r="J1614" s="83" t="s">
        <v>12080</v>
      </c>
      <c r="K1614" s="91">
        <v>45051</v>
      </c>
      <c r="L1614" s="87">
        <v>204930</v>
      </c>
      <c r="M1614" s="87" t="s">
        <v>12196</v>
      </c>
      <c r="N1614" s="92">
        <v>550</v>
      </c>
      <c r="O1614" s="92">
        <v>55000</v>
      </c>
      <c r="P1614" s="87" t="s">
        <v>12106</v>
      </c>
      <c r="Q1614" s="87"/>
    </row>
    <row r="1615" spans="1:17">
      <c r="A1615" s="120" t="s">
        <v>5742</v>
      </c>
      <c r="B1615" s="83" t="s">
        <v>5742</v>
      </c>
      <c r="C1615" s="84" t="s">
        <v>35</v>
      </c>
      <c r="D1615" s="84" t="s">
        <v>387</v>
      </c>
      <c r="E1615" s="84" t="s">
        <v>388</v>
      </c>
      <c r="F1615" s="85" t="s">
        <v>5743</v>
      </c>
      <c r="G1615" s="85" t="s">
        <v>18</v>
      </c>
      <c r="H1615" s="85" t="s">
        <v>18</v>
      </c>
      <c r="I1615" s="83" t="s">
        <v>4179</v>
      </c>
      <c r="J1615" s="83" t="s">
        <v>12080</v>
      </c>
      <c r="K1615" s="91">
        <v>45051</v>
      </c>
      <c r="L1615" s="87">
        <v>204930</v>
      </c>
      <c r="M1615" s="87" t="s">
        <v>12196</v>
      </c>
      <c r="N1615" s="92">
        <v>550</v>
      </c>
      <c r="O1615" s="92">
        <v>55000</v>
      </c>
      <c r="P1615" s="87" t="s">
        <v>12106</v>
      </c>
      <c r="Q1615" s="87"/>
    </row>
    <row r="1616" spans="1:17">
      <c r="A1616" s="120" t="s">
        <v>5744</v>
      </c>
      <c r="B1616" s="83" t="s">
        <v>5744</v>
      </c>
      <c r="C1616" s="84" t="s">
        <v>35</v>
      </c>
      <c r="D1616" s="84" t="s">
        <v>393</v>
      </c>
      <c r="E1616" s="84" t="s">
        <v>394</v>
      </c>
      <c r="F1616" s="85" t="s">
        <v>5745</v>
      </c>
      <c r="G1616" s="85" t="s">
        <v>18</v>
      </c>
      <c r="H1616" s="85" t="s">
        <v>18</v>
      </c>
      <c r="I1616" s="83" t="s">
        <v>2902</v>
      </c>
      <c r="J1616" s="83" t="s">
        <v>12084</v>
      </c>
      <c r="K1616" s="91">
        <v>45051</v>
      </c>
      <c r="L1616" s="87">
        <v>204930</v>
      </c>
      <c r="M1616" s="87" t="s">
        <v>12196</v>
      </c>
      <c r="N1616" s="92">
        <v>550</v>
      </c>
      <c r="O1616" s="92">
        <v>55000</v>
      </c>
      <c r="P1616" s="87" t="s">
        <v>12106</v>
      </c>
      <c r="Q1616" s="87"/>
    </row>
    <row r="1617" spans="1:17">
      <c r="A1617" s="120" t="s">
        <v>5746</v>
      </c>
      <c r="B1617" s="83" t="s">
        <v>5746</v>
      </c>
      <c r="C1617" s="84" t="s">
        <v>35</v>
      </c>
      <c r="D1617" s="84" t="s">
        <v>393</v>
      </c>
      <c r="E1617" s="84" t="s">
        <v>394</v>
      </c>
      <c r="F1617" s="85" t="s">
        <v>5747</v>
      </c>
      <c r="G1617" s="85" t="s">
        <v>18</v>
      </c>
      <c r="H1617" s="85" t="s">
        <v>18</v>
      </c>
      <c r="I1617" s="83" t="s">
        <v>2001</v>
      </c>
      <c r="J1617" s="83" t="s">
        <v>12080</v>
      </c>
      <c r="K1617" s="91">
        <v>45051</v>
      </c>
      <c r="L1617" s="87">
        <v>204930</v>
      </c>
      <c r="M1617" s="87" t="s">
        <v>12196</v>
      </c>
      <c r="N1617" s="92">
        <v>550</v>
      </c>
      <c r="O1617" s="92">
        <v>55000</v>
      </c>
      <c r="P1617" s="87" t="s">
        <v>12106</v>
      </c>
      <c r="Q1617" s="87"/>
    </row>
    <row r="1618" spans="1:17">
      <c r="A1618" s="120" t="s">
        <v>5748</v>
      </c>
      <c r="B1618" s="83" t="s">
        <v>5748</v>
      </c>
      <c r="C1618" s="84" t="s">
        <v>35</v>
      </c>
      <c r="D1618" s="84" t="s">
        <v>393</v>
      </c>
      <c r="E1618" s="84" t="s">
        <v>394</v>
      </c>
      <c r="F1618" s="85" t="s">
        <v>5749</v>
      </c>
      <c r="G1618" s="85" t="s">
        <v>18</v>
      </c>
      <c r="H1618" s="85" t="s">
        <v>18</v>
      </c>
      <c r="I1618" s="83" t="s">
        <v>5741</v>
      </c>
      <c r="J1618" s="83" t="s">
        <v>12080</v>
      </c>
      <c r="K1618" s="91">
        <v>45051</v>
      </c>
      <c r="L1618" s="87">
        <v>204930</v>
      </c>
      <c r="M1618" s="87" t="s">
        <v>12196</v>
      </c>
      <c r="N1618" s="92">
        <v>550</v>
      </c>
      <c r="O1618" s="92">
        <v>55000</v>
      </c>
      <c r="P1618" s="87" t="s">
        <v>12106</v>
      </c>
      <c r="Q1618" s="87"/>
    </row>
    <row r="1619" spans="1:17">
      <c r="A1619" s="120" t="s">
        <v>5750</v>
      </c>
      <c r="B1619" s="83" t="s">
        <v>5750</v>
      </c>
      <c r="C1619" s="84" t="s">
        <v>35</v>
      </c>
      <c r="D1619" s="84" t="s">
        <v>393</v>
      </c>
      <c r="E1619" s="84" t="s">
        <v>394</v>
      </c>
      <c r="F1619" s="85" t="s">
        <v>5751</v>
      </c>
      <c r="G1619" s="85" t="s">
        <v>18</v>
      </c>
      <c r="H1619" s="85" t="s">
        <v>18</v>
      </c>
      <c r="I1619" s="83" t="s">
        <v>1689</v>
      </c>
      <c r="J1619" s="83" t="s">
        <v>12084</v>
      </c>
      <c r="K1619" s="91">
        <v>45051</v>
      </c>
      <c r="L1619" s="87">
        <v>204930</v>
      </c>
      <c r="M1619" s="87" t="s">
        <v>12196</v>
      </c>
      <c r="N1619" s="92">
        <v>550</v>
      </c>
      <c r="O1619" s="92">
        <v>55000</v>
      </c>
      <c r="P1619" s="87" t="s">
        <v>12106</v>
      </c>
      <c r="Q1619" s="87"/>
    </row>
    <row r="1620" spans="1:17">
      <c r="A1620" s="120" t="s">
        <v>5752</v>
      </c>
      <c r="B1620" s="83" t="s">
        <v>5752</v>
      </c>
      <c r="C1620" s="84" t="s">
        <v>35</v>
      </c>
      <c r="D1620" s="84" t="s">
        <v>393</v>
      </c>
      <c r="E1620" s="84" t="s">
        <v>394</v>
      </c>
      <c r="F1620" s="85" t="s">
        <v>5753</v>
      </c>
      <c r="G1620" s="85" t="s">
        <v>18</v>
      </c>
      <c r="H1620" s="85" t="s">
        <v>18</v>
      </c>
      <c r="I1620" s="83" t="s">
        <v>1934</v>
      </c>
      <c r="J1620" s="83" t="s">
        <v>12080</v>
      </c>
      <c r="K1620" s="91">
        <v>45051</v>
      </c>
      <c r="L1620" s="87">
        <v>204930</v>
      </c>
      <c r="M1620" s="87" t="s">
        <v>12196</v>
      </c>
      <c r="N1620" s="92">
        <v>550</v>
      </c>
      <c r="O1620" s="92">
        <v>55000</v>
      </c>
      <c r="P1620" s="87" t="s">
        <v>12106</v>
      </c>
      <c r="Q1620" s="87"/>
    </row>
    <row r="1621" spans="1:17">
      <c r="A1621" s="120" t="s">
        <v>5754</v>
      </c>
      <c r="B1621" s="83" t="s">
        <v>5754</v>
      </c>
      <c r="C1621" s="84" t="s">
        <v>35</v>
      </c>
      <c r="D1621" s="84" t="s">
        <v>393</v>
      </c>
      <c r="E1621" s="84" t="s">
        <v>394</v>
      </c>
      <c r="F1621" s="85" t="s">
        <v>5755</v>
      </c>
      <c r="G1621" s="85" t="s">
        <v>18</v>
      </c>
      <c r="H1621" s="85" t="s">
        <v>18</v>
      </c>
      <c r="I1621" s="83" t="s">
        <v>2403</v>
      </c>
      <c r="J1621" s="83" t="s">
        <v>12084</v>
      </c>
      <c r="K1621" s="91">
        <v>45051</v>
      </c>
      <c r="L1621" s="87">
        <v>204930</v>
      </c>
      <c r="M1621" s="87" t="s">
        <v>12196</v>
      </c>
      <c r="N1621" s="92">
        <v>550</v>
      </c>
      <c r="O1621" s="92">
        <v>55000</v>
      </c>
      <c r="P1621" s="87" t="s">
        <v>12106</v>
      </c>
      <c r="Q1621" s="87"/>
    </row>
    <row r="1622" spans="1:17">
      <c r="A1622" s="120" t="s">
        <v>5756</v>
      </c>
      <c r="B1622" s="83" t="s">
        <v>5756</v>
      </c>
      <c r="C1622" s="84" t="s">
        <v>35</v>
      </c>
      <c r="D1622" s="84" t="s">
        <v>393</v>
      </c>
      <c r="E1622" s="84" t="s">
        <v>394</v>
      </c>
      <c r="F1622" s="85" t="s">
        <v>5757</v>
      </c>
      <c r="G1622" s="85" t="s">
        <v>18</v>
      </c>
      <c r="H1622" s="85" t="s">
        <v>18</v>
      </c>
      <c r="I1622" s="83" t="s">
        <v>5758</v>
      </c>
      <c r="J1622" s="83" t="s">
        <v>12080</v>
      </c>
      <c r="K1622" s="91">
        <v>45051</v>
      </c>
      <c r="L1622" s="87">
        <v>204930</v>
      </c>
      <c r="M1622" s="87" t="s">
        <v>12196</v>
      </c>
      <c r="N1622" s="92">
        <v>550</v>
      </c>
      <c r="O1622" s="92">
        <v>55000</v>
      </c>
      <c r="P1622" s="87" t="s">
        <v>12106</v>
      </c>
      <c r="Q1622" s="87"/>
    </row>
    <row r="1623" spans="1:17">
      <c r="A1623" s="120" t="s">
        <v>5759</v>
      </c>
      <c r="B1623" s="83" t="s">
        <v>5759</v>
      </c>
      <c r="C1623" s="84" t="s">
        <v>35</v>
      </c>
      <c r="D1623" s="84" t="s">
        <v>393</v>
      </c>
      <c r="E1623" s="84" t="s">
        <v>394</v>
      </c>
      <c r="F1623" s="85" t="s">
        <v>5760</v>
      </c>
      <c r="G1623" s="85" t="s">
        <v>18</v>
      </c>
      <c r="H1623" s="85" t="s">
        <v>18</v>
      </c>
      <c r="I1623" s="83" t="s">
        <v>831</v>
      </c>
      <c r="J1623" s="83" t="s">
        <v>12080</v>
      </c>
      <c r="K1623" s="91">
        <v>45051</v>
      </c>
      <c r="L1623" s="87">
        <v>204930</v>
      </c>
      <c r="M1623" s="87" t="s">
        <v>12196</v>
      </c>
      <c r="N1623" s="92">
        <v>550</v>
      </c>
      <c r="O1623" s="92">
        <v>55000</v>
      </c>
      <c r="P1623" s="87" t="s">
        <v>12106</v>
      </c>
      <c r="Q1623" s="87"/>
    </row>
    <row r="1624" spans="1:17">
      <c r="A1624" s="83" t="s">
        <v>5761</v>
      </c>
      <c r="B1624" s="83" t="s">
        <v>5761</v>
      </c>
      <c r="C1624" s="84" t="s">
        <v>35</v>
      </c>
      <c r="D1624" s="84" t="s">
        <v>393</v>
      </c>
      <c r="E1624" s="84" t="s">
        <v>394</v>
      </c>
      <c r="F1624" s="85" t="s">
        <v>5762</v>
      </c>
      <c r="G1624" s="85" t="s">
        <v>18</v>
      </c>
      <c r="H1624" s="85" t="s">
        <v>18</v>
      </c>
      <c r="I1624" s="83" t="s">
        <v>4805</v>
      </c>
      <c r="J1624" s="83" t="s">
        <v>12074</v>
      </c>
      <c r="K1624" s="91">
        <v>45051</v>
      </c>
      <c r="L1624" s="87">
        <v>204930</v>
      </c>
      <c r="M1624" s="87" t="s">
        <v>12196</v>
      </c>
      <c r="N1624" s="92">
        <v>550</v>
      </c>
      <c r="O1624" s="92">
        <v>55000</v>
      </c>
      <c r="P1624" s="87" t="s">
        <v>12106</v>
      </c>
      <c r="Q1624" s="87"/>
    </row>
    <row r="1625" spans="1:17">
      <c r="A1625" s="120" t="s">
        <v>5763</v>
      </c>
      <c r="B1625" s="83" t="s">
        <v>5763</v>
      </c>
      <c r="C1625" s="84" t="s">
        <v>35</v>
      </c>
      <c r="D1625" s="84" t="s">
        <v>393</v>
      </c>
      <c r="E1625" s="84" t="s">
        <v>394</v>
      </c>
      <c r="F1625" s="85" t="s">
        <v>5764</v>
      </c>
      <c r="G1625" s="85" t="s">
        <v>18</v>
      </c>
      <c r="H1625" s="85" t="s">
        <v>18</v>
      </c>
      <c r="I1625" s="97" t="s">
        <v>5765</v>
      </c>
      <c r="J1625" s="100" t="s">
        <v>12080</v>
      </c>
      <c r="K1625" s="91">
        <v>45051</v>
      </c>
      <c r="L1625" s="87">
        <v>204930</v>
      </c>
      <c r="M1625" s="87" t="s">
        <v>12196</v>
      </c>
      <c r="N1625" s="92">
        <v>550</v>
      </c>
      <c r="O1625" s="92">
        <v>55000</v>
      </c>
      <c r="P1625" s="87" t="s">
        <v>12106</v>
      </c>
      <c r="Q1625" s="87"/>
    </row>
    <row r="1626" spans="1:17">
      <c r="A1626" s="83" t="s">
        <v>5766</v>
      </c>
      <c r="B1626" s="83" t="s">
        <v>5766</v>
      </c>
      <c r="C1626" s="84" t="s">
        <v>35</v>
      </c>
      <c r="D1626" s="84" t="s">
        <v>393</v>
      </c>
      <c r="E1626" s="84" t="s">
        <v>394</v>
      </c>
      <c r="F1626" s="85" t="s">
        <v>5767</v>
      </c>
      <c r="G1626" s="85" t="s">
        <v>18</v>
      </c>
      <c r="H1626" s="85" t="s">
        <v>18</v>
      </c>
      <c r="I1626" s="83" t="s">
        <v>872</v>
      </c>
      <c r="J1626" s="83" t="s">
        <v>12080</v>
      </c>
      <c r="K1626" s="91">
        <v>45051</v>
      </c>
      <c r="L1626" s="87">
        <v>204930</v>
      </c>
      <c r="M1626" s="87" t="s">
        <v>12196</v>
      </c>
      <c r="N1626" s="92">
        <v>550</v>
      </c>
      <c r="O1626" s="92">
        <v>55000</v>
      </c>
      <c r="P1626" s="87" t="s">
        <v>12106</v>
      </c>
      <c r="Q1626" s="87"/>
    </row>
    <row r="1627" spans="1:17">
      <c r="A1627" s="120" t="s">
        <v>5768</v>
      </c>
      <c r="B1627" s="83" t="s">
        <v>5768</v>
      </c>
      <c r="C1627" s="84" t="s">
        <v>35</v>
      </c>
      <c r="D1627" s="84" t="s">
        <v>393</v>
      </c>
      <c r="E1627" s="84" t="s">
        <v>394</v>
      </c>
      <c r="F1627" s="85" t="s">
        <v>5769</v>
      </c>
      <c r="G1627" s="85" t="s">
        <v>18</v>
      </c>
      <c r="H1627" s="85" t="s">
        <v>18</v>
      </c>
      <c r="I1627" s="83" t="s">
        <v>4276</v>
      </c>
      <c r="J1627" s="83" t="s">
        <v>12080</v>
      </c>
      <c r="K1627" s="91">
        <v>45051</v>
      </c>
      <c r="L1627" s="87">
        <v>204930</v>
      </c>
      <c r="M1627" s="87" t="s">
        <v>12196</v>
      </c>
      <c r="N1627" s="92">
        <v>550</v>
      </c>
      <c r="O1627" s="92">
        <v>55000</v>
      </c>
      <c r="P1627" s="87" t="s">
        <v>12106</v>
      </c>
      <c r="Q1627" s="87"/>
    </row>
    <row r="1628" spans="1:17">
      <c r="A1628" s="11" t="s">
        <v>5770</v>
      </c>
      <c r="B1628" s="11" t="s">
        <v>5770</v>
      </c>
      <c r="C1628" s="3" t="s">
        <v>35</v>
      </c>
      <c r="D1628" s="3" t="s">
        <v>393</v>
      </c>
      <c r="E1628" s="3" t="s">
        <v>394</v>
      </c>
      <c r="F1628" s="25" t="s">
        <v>5771</v>
      </c>
      <c r="G1628" s="25" t="s">
        <v>18</v>
      </c>
      <c r="H1628" s="25" t="s">
        <v>18</v>
      </c>
      <c r="I1628" s="11" t="s">
        <v>23</v>
      </c>
      <c r="J1628" s="11" t="s">
        <v>12091</v>
      </c>
      <c r="K1628" s="66">
        <v>45051</v>
      </c>
      <c r="L1628" s="21">
        <v>204930</v>
      </c>
      <c r="M1628" s="21" t="s">
        <v>12196</v>
      </c>
      <c r="N1628" s="45">
        <v>550</v>
      </c>
      <c r="O1628" s="45">
        <v>55000</v>
      </c>
      <c r="P1628" s="21" t="s">
        <v>12106</v>
      </c>
    </row>
    <row r="1629" spans="1:17">
      <c r="A1629" s="120" t="s">
        <v>5772</v>
      </c>
      <c r="B1629" s="83" t="s">
        <v>5772</v>
      </c>
      <c r="C1629" s="84" t="s">
        <v>35</v>
      </c>
      <c r="D1629" s="84" t="s">
        <v>393</v>
      </c>
      <c r="E1629" s="84" t="s">
        <v>394</v>
      </c>
      <c r="F1629" s="85" t="s">
        <v>5773</v>
      </c>
      <c r="G1629" s="85" t="s">
        <v>18</v>
      </c>
      <c r="H1629" s="85" t="s">
        <v>18</v>
      </c>
      <c r="I1629" s="83" t="s">
        <v>671</v>
      </c>
      <c r="J1629" s="83" t="s">
        <v>12080</v>
      </c>
      <c r="K1629" s="91">
        <v>45051</v>
      </c>
      <c r="L1629" s="87">
        <v>204930</v>
      </c>
      <c r="M1629" s="87" t="s">
        <v>12196</v>
      </c>
      <c r="N1629" s="92">
        <v>550</v>
      </c>
      <c r="O1629" s="92">
        <v>55000</v>
      </c>
      <c r="P1629" s="87" t="s">
        <v>12106</v>
      </c>
      <c r="Q1629" s="87"/>
    </row>
    <row r="1630" spans="1:17">
      <c r="A1630" s="120" t="s">
        <v>5774</v>
      </c>
      <c r="B1630" s="83" t="s">
        <v>5774</v>
      </c>
      <c r="C1630" s="84" t="s">
        <v>35</v>
      </c>
      <c r="D1630" s="84" t="s">
        <v>393</v>
      </c>
      <c r="E1630" s="84" t="s">
        <v>394</v>
      </c>
      <c r="F1630" s="85" t="s">
        <v>5775</v>
      </c>
      <c r="G1630" s="85" t="s">
        <v>18</v>
      </c>
      <c r="H1630" s="85" t="s">
        <v>18</v>
      </c>
      <c r="I1630" s="97" t="s">
        <v>1068</v>
      </c>
      <c r="J1630" s="83" t="s">
        <v>12080</v>
      </c>
      <c r="K1630" s="91">
        <v>45051</v>
      </c>
      <c r="L1630" s="87">
        <v>204930</v>
      </c>
      <c r="M1630" s="87" t="s">
        <v>12196</v>
      </c>
      <c r="N1630" s="92">
        <v>550</v>
      </c>
      <c r="O1630" s="92">
        <v>55000</v>
      </c>
      <c r="P1630" s="87" t="s">
        <v>12106</v>
      </c>
      <c r="Q1630" s="87"/>
    </row>
    <row r="1631" spans="1:17">
      <c r="A1631" s="120" t="s">
        <v>5776</v>
      </c>
      <c r="B1631" s="83" t="s">
        <v>5776</v>
      </c>
      <c r="C1631" s="84" t="s">
        <v>35</v>
      </c>
      <c r="D1631" s="84" t="s">
        <v>393</v>
      </c>
      <c r="E1631" s="84" t="s">
        <v>394</v>
      </c>
      <c r="F1631" s="85" t="s">
        <v>5777</v>
      </c>
      <c r="G1631" s="85" t="s">
        <v>18</v>
      </c>
      <c r="H1631" s="85" t="s">
        <v>18</v>
      </c>
      <c r="I1631" s="83" t="s">
        <v>1200</v>
      </c>
      <c r="J1631" s="83" t="s">
        <v>12080</v>
      </c>
      <c r="K1631" s="91">
        <v>45051</v>
      </c>
      <c r="L1631" s="87">
        <v>204930</v>
      </c>
      <c r="M1631" s="87" t="s">
        <v>12196</v>
      </c>
      <c r="N1631" s="92">
        <v>550</v>
      </c>
      <c r="O1631" s="92">
        <v>55000</v>
      </c>
      <c r="P1631" s="87" t="s">
        <v>12106</v>
      </c>
      <c r="Q1631" s="87"/>
    </row>
    <row r="1632" spans="1:17">
      <c r="A1632" s="120" t="s">
        <v>5778</v>
      </c>
      <c r="B1632" s="83" t="s">
        <v>5778</v>
      </c>
      <c r="C1632" s="84" t="s">
        <v>35</v>
      </c>
      <c r="D1632" s="84" t="s">
        <v>393</v>
      </c>
      <c r="E1632" s="84" t="s">
        <v>394</v>
      </c>
      <c r="F1632" s="85" t="s">
        <v>5779</v>
      </c>
      <c r="G1632" s="85" t="s">
        <v>18</v>
      </c>
      <c r="H1632" s="85" t="s">
        <v>18</v>
      </c>
      <c r="I1632" s="83" t="s">
        <v>2420</v>
      </c>
      <c r="J1632" s="83" t="s">
        <v>12080</v>
      </c>
      <c r="K1632" s="91">
        <v>45051</v>
      </c>
      <c r="L1632" s="87">
        <v>204930</v>
      </c>
      <c r="M1632" s="87" t="s">
        <v>12196</v>
      </c>
      <c r="N1632" s="92">
        <v>550</v>
      </c>
      <c r="O1632" s="92">
        <v>55000</v>
      </c>
      <c r="P1632" s="87" t="s">
        <v>12106</v>
      </c>
      <c r="Q1632" s="87"/>
    </row>
    <row r="1633" spans="1:17">
      <c r="A1633" s="120" t="s">
        <v>5780</v>
      </c>
      <c r="B1633" s="83" t="s">
        <v>5780</v>
      </c>
      <c r="C1633" s="84" t="s">
        <v>35</v>
      </c>
      <c r="D1633" s="84" t="s">
        <v>393</v>
      </c>
      <c r="E1633" s="84" t="s">
        <v>394</v>
      </c>
      <c r="F1633" s="85" t="s">
        <v>5781</v>
      </c>
      <c r="G1633" s="85" t="s">
        <v>18</v>
      </c>
      <c r="H1633" s="85" t="s">
        <v>18</v>
      </c>
      <c r="I1633" s="83" t="s">
        <v>5782</v>
      </c>
      <c r="J1633" s="83" t="s">
        <v>12080</v>
      </c>
      <c r="K1633" s="91">
        <v>45051</v>
      </c>
      <c r="L1633" s="87">
        <v>204930</v>
      </c>
      <c r="M1633" s="87" t="s">
        <v>12196</v>
      </c>
      <c r="N1633" s="92">
        <v>550</v>
      </c>
      <c r="O1633" s="92">
        <v>55000</v>
      </c>
      <c r="P1633" s="87" t="s">
        <v>12106</v>
      </c>
      <c r="Q1633" s="87"/>
    </row>
    <row r="1634" spans="1:17">
      <c r="A1634" s="12" t="s">
        <v>5783</v>
      </c>
      <c r="B1634" s="12" t="s">
        <v>5783</v>
      </c>
      <c r="C1634" s="4" t="s">
        <v>35</v>
      </c>
      <c r="D1634" s="4" t="s">
        <v>393</v>
      </c>
      <c r="E1634" s="4" t="s">
        <v>394</v>
      </c>
      <c r="F1634" s="27" t="s">
        <v>12199</v>
      </c>
      <c r="G1634" s="27" t="s">
        <v>18</v>
      </c>
      <c r="H1634" s="27" t="s">
        <v>18</v>
      </c>
      <c r="I1634" s="400" t="s">
        <v>23</v>
      </c>
      <c r="J1634" s="12" t="s">
        <v>12080</v>
      </c>
      <c r="K1634" s="168">
        <v>45051</v>
      </c>
      <c r="L1634" s="39">
        <v>204930</v>
      </c>
      <c r="M1634" s="39" t="s">
        <v>12196</v>
      </c>
      <c r="N1634" s="154">
        <v>550</v>
      </c>
      <c r="O1634" s="154">
        <v>55000</v>
      </c>
      <c r="P1634" s="39" t="s">
        <v>12106</v>
      </c>
      <c r="Q1634" s="39"/>
    </row>
    <row r="1635" spans="1:17">
      <c r="A1635" s="120" t="s">
        <v>5785</v>
      </c>
      <c r="B1635" s="83" t="s">
        <v>5785</v>
      </c>
      <c r="C1635" s="84" t="s">
        <v>35</v>
      </c>
      <c r="D1635" s="84" t="s">
        <v>393</v>
      </c>
      <c r="E1635" s="84" t="s">
        <v>394</v>
      </c>
      <c r="F1635" s="85" t="s">
        <v>5786</v>
      </c>
      <c r="G1635" s="85" t="s">
        <v>18</v>
      </c>
      <c r="H1635" s="85" t="s">
        <v>18</v>
      </c>
      <c r="I1635" s="83" t="s">
        <v>2067</v>
      </c>
      <c r="J1635" s="83" t="s">
        <v>12080</v>
      </c>
      <c r="K1635" s="91">
        <v>45051</v>
      </c>
      <c r="L1635" s="87">
        <v>204930</v>
      </c>
      <c r="M1635" s="87" t="s">
        <v>12196</v>
      </c>
      <c r="N1635" s="92">
        <v>550</v>
      </c>
      <c r="O1635" s="92">
        <v>55000</v>
      </c>
      <c r="P1635" s="87" t="s">
        <v>12106</v>
      </c>
      <c r="Q1635" s="87"/>
    </row>
    <row r="1636" spans="1:17">
      <c r="A1636" s="12" t="s">
        <v>5787</v>
      </c>
      <c r="B1636" s="12" t="s">
        <v>5787</v>
      </c>
      <c r="C1636" s="4" t="s">
        <v>35</v>
      </c>
      <c r="D1636" s="4" t="s">
        <v>393</v>
      </c>
      <c r="E1636" s="4" t="s">
        <v>394</v>
      </c>
      <c r="F1636" s="27" t="s">
        <v>5788</v>
      </c>
      <c r="G1636" s="27" t="s">
        <v>18</v>
      </c>
      <c r="H1636" s="27" t="s">
        <v>18</v>
      </c>
      <c r="I1636" s="12" t="s">
        <v>23</v>
      </c>
      <c r="J1636" s="12" t="s">
        <v>12091</v>
      </c>
      <c r="K1636" s="168">
        <v>45051</v>
      </c>
      <c r="L1636" s="39">
        <v>204930</v>
      </c>
      <c r="M1636" s="39" t="s">
        <v>12196</v>
      </c>
      <c r="N1636" s="154">
        <v>550</v>
      </c>
      <c r="O1636" s="154">
        <v>55000</v>
      </c>
      <c r="P1636" s="39" t="s">
        <v>12106</v>
      </c>
      <c r="Q1636" s="39"/>
    </row>
    <row r="1637" spans="1:17">
      <c r="A1637" s="120" t="s">
        <v>5789</v>
      </c>
      <c r="B1637" s="83" t="s">
        <v>5789</v>
      </c>
      <c r="C1637" s="84" t="s">
        <v>35</v>
      </c>
      <c r="D1637" s="84" t="s">
        <v>393</v>
      </c>
      <c r="E1637" s="84" t="s">
        <v>394</v>
      </c>
      <c r="F1637" s="85" t="s">
        <v>5790</v>
      </c>
      <c r="G1637" s="85" t="s">
        <v>18</v>
      </c>
      <c r="H1637" s="85" t="s">
        <v>18</v>
      </c>
      <c r="I1637" s="83" t="s">
        <v>4631</v>
      </c>
      <c r="J1637" s="83" t="s">
        <v>12091</v>
      </c>
      <c r="K1637" s="91">
        <v>45051</v>
      </c>
      <c r="L1637" s="87">
        <v>204930</v>
      </c>
      <c r="M1637" s="87" t="s">
        <v>12196</v>
      </c>
      <c r="N1637" s="92">
        <v>550</v>
      </c>
      <c r="O1637" s="92">
        <v>55000</v>
      </c>
      <c r="P1637" s="87" t="s">
        <v>12106</v>
      </c>
      <c r="Q1637" s="87"/>
    </row>
    <row r="1638" spans="1:17">
      <c r="A1638" s="120" t="s">
        <v>5791</v>
      </c>
      <c r="B1638" s="83" t="s">
        <v>5791</v>
      </c>
      <c r="C1638" s="84" t="s">
        <v>35</v>
      </c>
      <c r="D1638" s="84" t="s">
        <v>393</v>
      </c>
      <c r="E1638" s="84" t="s">
        <v>394</v>
      </c>
      <c r="F1638" s="85" t="s">
        <v>5792</v>
      </c>
      <c r="G1638" s="85" t="s">
        <v>18</v>
      </c>
      <c r="H1638" s="85" t="s">
        <v>18</v>
      </c>
      <c r="I1638" s="83" t="s">
        <v>807</v>
      </c>
      <c r="J1638" s="83" t="s">
        <v>12084</v>
      </c>
      <c r="K1638" s="91">
        <v>45051</v>
      </c>
      <c r="L1638" s="87">
        <v>204930</v>
      </c>
      <c r="M1638" s="87" t="s">
        <v>12196</v>
      </c>
      <c r="N1638" s="92">
        <v>550</v>
      </c>
      <c r="O1638" s="92">
        <v>55000</v>
      </c>
      <c r="P1638" s="87" t="s">
        <v>12106</v>
      </c>
      <c r="Q1638" s="87"/>
    </row>
    <row r="1639" spans="1:17">
      <c r="A1639" s="120" t="s">
        <v>5793</v>
      </c>
      <c r="B1639" s="83" t="s">
        <v>5793</v>
      </c>
      <c r="C1639" s="84" t="s">
        <v>35</v>
      </c>
      <c r="D1639" s="84" t="s">
        <v>393</v>
      </c>
      <c r="E1639" s="84" t="s">
        <v>394</v>
      </c>
      <c r="F1639" s="85" t="s">
        <v>5794</v>
      </c>
      <c r="G1639" s="85" t="s">
        <v>18</v>
      </c>
      <c r="H1639" s="85" t="s">
        <v>18</v>
      </c>
      <c r="I1639" s="83" t="s">
        <v>2035</v>
      </c>
      <c r="J1639" s="83" t="s">
        <v>12080</v>
      </c>
      <c r="K1639" s="91">
        <v>45051</v>
      </c>
      <c r="L1639" s="87">
        <v>204930</v>
      </c>
      <c r="M1639" s="87" t="s">
        <v>12196</v>
      </c>
      <c r="N1639" s="92">
        <v>550</v>
      </c>
      <c r="O1639" s="92">
        <v>55000</v>
      </c>
      <c r="P1639" s="87" t="s">
        <v>12106</v>
      </c>
      <c r="Q1639" s="87"/>
    </row>
    <row r="1640" spans="1:17">
      <c r="A1640" s="120" t="s">
        <v>5795</v>
      </c>
      <c r="B1640" s="83" t="s">
        <v>5795</v>
      </c>
      <c r="C1640" s="84" t="s">
        <v>35</v>
      </c>
      <c r="D1640" s="84" t="s">
        <v>393</v>
      </c>
      <c r="E1640" s="84" t="s">
        <v>394</v>
      </c>
      <c r="F1640" s="85" t="s">
        <v>5796</v>
      </c>
      <c r="G1640" s="85" t="s">
        <v>18</v>
      </c>
      <c r="H1640" s="85" t="s">
        <v>18</v>
      </c>
      <c r="I1640" s="83" t="s">
        <v>118</v>
      </c>
      <c r="J1640" s="83" t="s">
        <v>12080</v>
      </c>
      <c r="K1640" s="91">
        <v>45051</v>
      </c>
      <c r="L1640" s="87">
        <v>204930</v>
      </c>
      <c r="M1640" s="87" t="s">
        <v>12196</v>
      </c>
      <c r="N1640" s="92">
        <v>550</v>
      </c>
      <c r="O1640" s="92">
        <v>55000</v>
      </c>
      <c r="P1640" s="87" t="s">
        <v>12106</v>
      </c>
      <c r="Q1640" s="87"/>
    </row>
    <row r="1641" spans="1:17">
      <c r="A1641" s="83" t="s">
        <v>5797</v>
      </c>
      <c r="B1641" s="83" t="s">
        <v>5797</v>
      </c>
      <c r="C1641" s="84" t="s">
        <v>35</v>
      </c>
      <c r="D1641" s="84" t="s">
        <v>393</v>
      </c>
      <c r="E1641" s="84" t="s">
        <v>394</v>
      </c>
      <c r="F1641" s="85" t="s">
        <v>5798</v>
      </c>
      <c r="G1641" s="85" t="s">
        <v>18</v>
      </c>
      <c r="H1641" s="85" t="s">
        <v>18</v>
      </c>
      <c r="I1641" s="83" t="s">
        <v>4179</v>
      </c>
      <c r="J1641" s="83" t="s">
        <v>12080</v>
      </c>
      <c r="K1641" s="91">
        <v>45051</v>
      </c>
      <c r="L1641" s="87">
        <v>204930</v>
      </c>
      <c r="M1641" s="87" t="s">
        <v>12196</v>
      </c>
      <c r="N1641" s="92">
        <v>550</v>
      </c>
      <c r="O1641" s="92">
        <v>55000</v>
      </c>
      <c r="P1641" s="87" t="s">
        <v>12106</v>
      </c>
      <c r="Q1641" s="87"/>
    </row>
    <row r="1642" spans="1:17">
      <c r="A1642" s="197" t="s">
        <v>5799</v>
      </c>
      <c r="B1642" s="12" t="s">
        <v>5799</v>
      </c>
      <c r="C1642" s="4" t="s">
        <v>35</v>
      </c>
      <c r="D1642" s="4" t="s">
        <v>393</v>
      </c>
      <c r="E1642" s="4" t="s">
        <v>394</v>
      </c>
      <c r="F1642" s="27" t="s">
        <v>5800</v>
      </c>
      <c r="G1642" s="27" t="s">
        <v>18</v>
      </c>
      <c r="H1642" s="27" t="s">
        <v>18</v>
      </c>
      <c r="I1642" s="12" t="s">
        <v>23</v>
      </c>
      <c r="J1642" s="12" t="s">
        <v>12080</v>
      </c>
      <c r="K1642" s="168">
        <v>45051</v>
      </c>
      <c r="L1642" s="39">
        <v>204930</v>
      </c>
      <c r="M1642" s="39" t="s">
        <v>12196</v>
      </c>
      <c r="N1642" s="154">
        <v>550</v>
      </c>
      <c r="O1642" s="154">
        <v>55000</v>
      </c>
      <c r="P1642" s="39" t="s">
        <v>12106</v>
      </c>
      <c r="Q1642" s="39"/>
    </row>
    <row r="1643" spans="1:17">
      <c r="A1643" s="83" t="s">
        <v>5801</v>
      </c>
      <c r="B1643" s="83" t="s">
        <v>5801</v>
      </c>
      <c r="C1643" s="84" t="s">
        <v>35</v>
      </c>
      <c r="D1643" s="84" t="s">
        <v>393</v>
      </c>
      <c r="E1643" s="84" t="s">
        <v>394</v>
      </c>
      <c r="F1643" s="85" t="s">
        <v>5802</v>
      </c>
      <c r="G1643" s="85" t="s">
        <v>18</v>
      </c>
      <c r="H1643" s="85" t="s">
        <v>18</v>
      </c>
      <c r="I1643" s="103" t="s">
        <v>1317</v>
      </c>
      <c r="J1643" s="87" t="s">
        <v>12080</v>
      </c>
      <c r="K1643" s="91">
        <v>45051</v>
      </c>
      <c r="L1643" s="87">
        <v>204930</v>
      </c>
      <c r="M1643" s="87" t="s">
        <v>12196</v>
      </c>
      <c r="N1643" s="92">
        <v>550</v>
      </c>
      <c r="O1643" s="92">
        <v>55000</v>
      </c>
      <c r="P1643" s="87" t="s">
        <v>12106</v>
      </c>
      <c r="Q1643" s="87"/>
    </row>
    <row r="1644" spans="1:17" s="89" customFormat="1">
      <c r="A1644" s="120" t="s">
        <v>5803</v>
      </c>
      <c r="B1644" s="83" t="s">
        <v>5803</v>
      </c>
      <c r="C1644" s="84" t="s">
        <v>35</v>
      </c>
      <c r="D1644" s="84" t="s">
        <v>393</v>
      </c>
      <c r="E1644" s="84" t="s">
        <v>394</v>
      </c>
      <c r="F1644" s="85" t="s">
        <v>5804</v>
      </c>
      <c r="G1644" s="85" t="s">
        <v>18</v>
      </c>
      <c r="H1644" s="85" t="s">
        <v>18</v>
      </c>
      <c r="I1644" s="83" t="s">
        <v>3219</v>
      </c>
      <c r="J1644" s="83" t="s">
        <v>12080</v>
      </c>
      <c r="K1644" s="91">
        <v>45051</v>
      </c>
      <c r="L1644" s="87">
        <v>204930</v>
      </c>
      <c r="M1644" s="87" t="s">
        <v>12196</v>
      </c>
      <c r="N1644" s="92">
        <v>550</v>
      </c>
      <c r="O1644" s="92">
        <v>55000</v>
      </c>
      <c r="P1644" s="87" t="s">
        <v>12106</v>
      </c>
      <c r="Q1644" s="87"/>
    </row>
    <row r="1645" spans="1:17">
      <c r="A1645" s="120" t="s">
        <v>5805</v>
      </c>
      <c r="B1645" s="83" t="s">
        <v>5805</v>
      </c>
      <c r="C1645" s="84" t="s">
        <v>35</v>
      </c>
      <c r="D1645" s="84" t="s">
        <v>393</v>
      </c>
      <c r="E1645" s="84" t="s">
        <v>394</v>
      </c>
      <c r="F1645" s="85" t="s">
        <v>5806</v>
      </c>
      <c r="G1645" s="85" t="s">
        <v>18</v>
      </c>
      <c r="H1645" s="85" t="s">
        <v>18</v>
      </c>
      <c r="I1645" s="88" t="s">
        <v>3910</v>
      </c>
      <c r="J1645" s="83" t="s">
        <v>12080</v>
      </c>
      <c r="K1645" s="91">
        <v>45051</v>
      </c>
      <c r="L1645" s="87">
        <v>204930</v>
      </c>
      <c r="M1645" s="87" t="s">
        <v>12196</v>
      </c>
      <c r="N1645" s="92">
        <v>550</v>
      </c>
      <c r="O1645" s="92">
        <v>55000</v>
      </c>
      <c r="P1645" s="87" t="s">
        <v>12106</v>
      </c>
      <c r="Q1645" s="87"/>
    </row>
    <row r="1646" spans="1:17">
      <c r="A1646" s="120" t="s">
        <v>5807</v>
      </c>
      <c r="B1646" s="83" t="s">
        <v>5807</v>
      </c>
      <c r="C1646" s="84" t="s">
        <v>35</v>
      </c>
      <c r="D1646" s="84" t="s">
        <v>393</v>
      </c>
      <c r="E1646" s="84" t="s">
        <v>394</v>
      </c>
      <c r="F1646" s="85" t="s">
        <v>5808</v>
      </c>
      <c r="G1646" s="85" t="s">
        <v>18</v>
      </c>
      <c r="H1646" s="85" t="s">
        <v>18</v>
      </c>
      <c r="I1646" s="83" t="s">
        <v>5729</v>
      </c>
      <c r="J1646" s="83" t="s">
        <v>12080</v>
      </c>
      <c r="K1646" s="91">
        <v>45051</v>
      </c>
      <c r="L1646" s="87">
        <v>204930</v>
      </c>
      <c r="M1646" s="87" t="s">
        <v>12196</v>
      </c>
      <c r="N1646" s="92">
        <v>550</v>
      </c>
      <c r="O1646" s="92">
        <v>55000</v>
      </c>
      <c r="P1646" s="87" t="s">
        <v>12106</v>
      </c>
      <c r="Q1646" s="87"/>
    </row>
    <row r="1647" spans="1:17">
      <c r="A1647" s="120" t="s">
        <v>5809</v>
      </c>
      <c r="B1647" s="83" t="s">
        <v>5809</v>
      </c>
      <c r="C1647" s="84" t="s">
        <v>35</v>
      </c>
      <c r="D1647" s="84" t="s">
        <v>393</v>
      </c>
      <c r="E1647" s="84" t="s">
        <v>394</v>
      </c>
      <c r="F1647" s="85" t="s">
        <v>5810</v>
      </c>
      <c r="G1647" s="85" t="s">
        <v>18</v>
      </c>
      <c r="H1647" s="85" t="s">
        <v>18</v>
      </c>
      <c r="I1647" s="83" t="s">
        <v>5043</v>
      </c>
      <c r="J1647" s="83" t="s">
        <v>12084</v>
      </c>
      <c r="K1647" s="91">
        <v>45051</v>
      </c>
      <c r="L1647" s="87">
        <v>204930</v>
      </c>
      <c r="M1647" s="87" t="s">
        <v>12196</v>
      </c>
      <c r="N1647" s="92">
        <v>550</v>
      </c>
      <c r="O1647" s="92">
        <v>55000</v>
      </c>
      <c r="P1647" s="87" t="s">
        <v>12106</v>
      </c>
      <c r="Q1647" s="87"/>
    </row>
    <row r="1648" spans="1:17">
      <c r="A1648" s="120" t="s">
        <v>5811</v>
      </c>
      <c r="B1648" s="83" t="s">
        <v>5811</v>
      </c>
      <c r="C1648" s="84" t="s">
        <v>35</v>
      </c>
      <c r="D1648" s="84" t="s">
        <v>393</v>
      </c>
      <c r="E1648" s="84" t="s">
        <v>394</v>
      </c>
      <c r="F1648" s="85" t="s">
        <v>5812</v>
      </c>
      <c r="G1648" s="85" t="s">
        <v>18</v>
      </c>
      <c r="H1648" s="85" t="s">
        <v>18</v>
      </c>
      <c r="I1648" s="83" t="s">
        <v>3899</v>
      </c>
      <c r="J1648" s="83" t="s">
        <v>12080</v>
      </c>
      <c r="K1648" s="91">
        <v>45051</v>
      </c>
      <c r="L1648" s="87">
        <v>204930</v>
      </c>
      <c r="M1648" s="87" t="s">
        <v>12196</v>
      </c>
      <c r="N1648" s="92">
        <v>550</v>
      </c>
      <c r="O1648" s="92">
        <v>55000</v>
      </c>
      <c r="P1648" s="87" t="s">
        <v>12106</v>
      </c>
      <c r="Q1648" s="87"/>
    </row>
    <row r="1649" spans="1:17">
      <c r="A1649" s="120" t="s">
        <v>5813</v>
      </c>
      <c r="B1649" s="83" t="s">
        <v>5813</v>
      </c>
      <c r="C1649" s="84" t="s">
        <v>35</v>
      </c>
      <c r="D1649" s="84" t="s">
        <v>393</v>
      </c>
      <c r="E1649" s="84" t="s">
        <v>394</v>
      </c>
      <c r="F1649" s="85" t="s">
        <v>5814</v>
      </c>
      <c r="G1649" s="85" t="s">
        <v>18</v>
      </c>
      <c r="H1649" s="85" t="s">
        <v>18</v>
      </c>
      <c r="I1649" s="83" t="s">
        <v>2008</v>
      </c>
      <c r="J1649" s="83" t="s">
        <v>12080</v>
      </c>
      <c r="K1649" s="91">
        <v>45051</v>
      </c>
      <c r="L1649" s="87">
        <v>204930</v>
      </c>
      <c r="M1649" s="87" t="s">
        <v>12196</v>
      </c>
      <c r="N1649" s="92">
        <v>550</v>
      </c>
      <c r="O1649" s="92">
        <v>55000</v>
      </c>
      <c r="P1649" s="87" t="s">
        <v>12106</v>
      </c>
      <c r="Q1649" s="87"/>
    </row>
    <row r="1650" spans="1:17">
      <c r="A1650" s="197" t="s">
        <v>5815</v>
      </c>
      <c r="B1650" s="12" t="s">
        <v>5815</v>
      </c>
      <c r="C1650" s="4" t="s">
        <v>35</v>
      </c>
      <c r="D1650" s="4" t="s">
        <v>393</v>
      </c>
      <c r="E1650" s="4" t="s">
        <v>394</v>
      </c>
      <c r="F1650" s="27" t="s">
        <v>5816</v>
      </c>
      <c r="G1650" s="27" t="s">
        <v>18</v>
      </c>
      <c r="H1650" s="27" t="s">
        <v>18</v>
      </c>
      <c r="I1650" s="178" t="s">
        <v>54</v>
      </c>
      <c r="J1650" s="12" t="s">
        <v>12084</v>
      </c>
      <c r="K1650" s="168">
        <v>45051</v>
      </c>
      <c r="L1650" s="39">
        <v>204930</v>
      </c>
      <c r="M1650" s="39" t="s">
        <v>12196</v>
      </c>
      <c r="N1650" s="154">
        <v>550</v>
      </c>
      <c r="O1650" s="154">
        <v>55000</v>
      </c>
      <c r="P1650" s="39" t="s">
        <v>12106</v>
      </c>
      <c r="Q1650" s="39"/>
    </row>
    <row r="1651" spans="1:17">
      <c r="A1651" s="83" t="s">
        <v>5817</v>
      </c>
      <c r="B1651" s="83" t="s">
        <v>5817</v>
      </c>
      <c r="C1651" s="84" t="s">
        <v>35</v>
      </c>
      <c r="D1651" s="84" t="s">
        <v>393</v>
      </c>
      <c r="E1651" s="84" t="s">
        <v>394</v>
      </c>
      <c r="F1651" s="85" t="s">
        <v>5818</v>
      </c>
      <c r="G1651" s="85" t="s">
        <v>18</v>
      </c>
      <c r="H1651" s="85" t="s">
        <v>18</v>
      </c>
      <c r="I1651" s="97" t="s">
        <v>973</v>
      </c>
      <c r="J1651" s="83" t="s">
        <v>12080</v>
      </c>
      <c r="K1651" s="91">
        <v>45051</v>
      </c>
      <c r="L1651" s="87">
        <v>204930</v>
      </c>
      <c r="M1651" s="87" t="s">
        <v>12196</v>
      </c>
      <c r="N1651" s="92">
        <v>550</v>
      </c>
      <c r="O1651" s="92">
        <v>55000</v>
      </c>
      <c r="P1651" s="87" t="s">
        <v>12106</v>
      </c>
      <c r="Q1651" s="87"/>
    </row>
    <row r="1652" spans="1:17">
      <c r="A1652" s="197" t="s">
        <v>5819</v>
      </c>
      <c r="B1652" s="12" t="s">
        <v>5819</v>
      </c>
      <c r="C1652" s="4" t="s">
        <v>35</v>
      </c>
      <c r="D1652" s="4" t="s">
        <v>393</v>
      </c>
      <c r="E1652" s="4" t="s">
        <v>394</v>
      </c>
      <c r="F1652" s="27" t="s">
        <v>5820</v>
      </c>
      <c r="G1652" s="27" t="s">
        <v>18</v>
      </c>
      <c r="H1652" s="27" t="s">
        <v>18</v>
      </c>
      <c r="I1652" s="12" t="s">
        <v>23</v>
      </c>
      <c r="J1652" s="12" t="s">
        <v>12074</v>
      </c>
      <c r="K1652" s="168">
        <v>45051</v>
      </c>
      <c r="L1652" s="39">
        <v>204930</v>
      </c>
      <c r="M1652" s="39" t="s">
        <v>12196</v>
      </c>
      <c r="N1652" s="154">
        <v>550</v>
      </c>
      <c r="O1652" s="154">
        <v>55000</v>
      </c>
      <c r="P1652" s="39" t="s">
        <v>12106</v>
      </c>
      <c r="Q1652" s="39"/>
    </row>
    <row r="1653" spans="1:17">
      <c r="A1653" s="120" t="s">
        <v>5821</v>
      </c>
      <c r="B1653" s="83" t="s">
        <v>5821</v>
      </c>
      <c r="C1653" s="84" t="s">
        <v>35</v>
      </c>
      <c r="D1653" s="84" t="s">
        <v>393</v>
      </c>
      <c r="E1653" s="84" t="s">
        <v>394</v>
      </c>
      <c r="F1653" s="85" t="s">
        <v>5822</v>
      </c>
      <c r="G1653" s="85" t="s">
        <v>18</v>
      </c>
      <c r="H1653" s="85" t="s">
        <v>18</v>
      </c>
      <c r="I1653" s="83" t="s">
        <v>3828</v>
      </c>
      <c r="J1653" s="83" t="s">
        <v>12080</v>
      </c>
      <c r="K1653" s="91">
        <v>45051</v>
      </c>
      <c r="L1653" s="87">
        <v>204930</v>
      </c>
      <c r="M1653" s="87" t="s">
        <v>12196</v>
      </c>
      <c r="N1653" s="92">
        <v>550</v>
      </c>
      <c r="O1653" s="92">
        <v>55000</v>
      </c>
      <c r="P1653" s="87" t="s">
        <v>12106</v>
      </c>
      <c r="Q1653" s="87"/>
    </row>
    <row r="1654" spans="1:17">
      <c r="A1654" s="83" t="s">
        <v>5823</v>
      </c>
      <c r="B1654" s="83" t="s">
        <v>5823</v>
      </c>
      <c r="C1654" s="84" t="s">
        <v>35</v>
      </c>
      <c r="D1654" s="84" t="s">
        <v>393</v>
      </c>
      <c r="E1654" s="84" t="s">
        <v>394</v>
      </c>
      <c r="F1654" s="85" t="s">
        <v>5824</v>
      </c>
      <c r="G1654" s="85" t="s">
        <v>18</v>
      </c>
      <c r="H1654" s="85" t="s">
        <v>18</v>
      </c>
      <c r="I1654" s="83" t="s">
        <v>3500</v>
      </c>
      <c r="J1654" s="83" t="s">
        <v>12080</v>
      </c>
      <c r="K1654" s="91">
        <v>45051</v>
      </c>
      <c r="L1654" s="87">
        <v>204930</v>
      </c>
      <c r="M1654" s="87" t="s">
        <v>12196</v>
      </c>
      <c r="N1654" s="92">
        <v>550</v>
      </c>
      <c r="O1654" s="92">
        <v>55000</v>
      </c>
      <c r="P1654" s="87" t="s">
        <v>12106</v>
      </c>
      <c r="Q1654" s="87"/>
    </row>
    <row r="1655" spans="1:17">
      <c r="A1655" s="120" t="s">
        <v>5825</v>
      </c>
      <c r="B1655" s="83" t="s">
        <v>5825</v>
      </c>
      <c r="C1655" s="84" t="s">
        <v>35</v>
      </c>
      <c r="D1655" s="84" t="s">
        <v>393</v>
      </c>
      <c r="E1655" s="84" t="s">
        <v>394</v>
      </c>
      <c r="F1655" s="85" t="s">
        <v>5826</v>
      </c>
      <c r="G1655" s="85" t="s">
        <v>18</v>
      </c>
      <c r="H1655" s="85" t="s">
        <v>18</v>
      </c>
      <c r="I1655" s="88" t="s">
        <v>4391</v>
      </c>
      <c r="J1655" s="83" t="s">
        <v>12080</v>
      </c>
      <c r="K1655" s="91">
        <v>45051</v>
      </c>
      <c r="L1655" s="87">
        <v>204930</v>
      </c>
      <c r="M1655" s="87" t="s">
        <v>12196</v>
      </c>
      <c r="N1655" s="92">
        <v>550</v>
      </c>
      <c r="O1655" s="92">
        <v>55000</v>
      </c>
      <c r="P1655" s="87" t="s">
        <v>12106</v>
      </c>
      <c r="Q1655" s="87"/>
    </row>
    <row r="1656" spans="1:17">
      <c r="A1656" s="11" t="s">
        <v>5827</v>
      </c>
      <c r="B1656" s="11" t="s">
        <v>5827</v>
      </c>
      <c r="C1656" s="3" t="s">
        <v>35</v>
      </c>
      <c r="D1656" s="3" t="s">
        <v>393</v>
      </c>
      <c r="E1656" s="3" t="s">
        <v>394</v>
      </c>
      <c r="F1656" s="25" t="s">
        <v>5828</v>
      </c>
      <c r="G1656" s="25" t="s">
        <v>18</v>
      </c>
      <c r="H1656" s="25" t="s">
        <v>18</v>
      </c>
      <c r="I1656" s="11" t="s">
        <v>23</v>
      </c>
      <c r="J1656" s="11" t="s">
        <v>12074</v>
      </c>
      <c r="K1656" s="66">
        <v>45051</v>
      </c>
      <c r="L1656" s="21">
        <v>204930</v>
      </c>
      <c r="M1656" s="21" t="s">
        <v>12196</v>
      </c>
      <c r="N1656" s="45">
        <v>550</v>
      </c>
      <c r="O1656" s="45">
        <v>55000</v>
      </c>
      <c r="P1656" s="21" t="s">
        <v>12106</v>
      </c>
    </row>
    <row r="1657" spans="1:17">
      <c r="A1657" s="120" t="s">
        <v>5829</v>
      </c>
      <c r="B1657" s="83" t="s">
        <v>5829</v>
      </c>
      <c r="C1657" s="84" t="s">
        <v>35</v>
      </c>
      <c r="D1657" s="84" t="s">
        <v>393</v>
      </c>
      <c r="E1657" s="84" t="s">
        <v>394</v>
      </c>
      <c r="F1657" s="85" t="s">
        <v>5830</v>
      </c>
      <c r="G1657" s="85" t="s">
        <v>18</v>
      </c>
      <c r="H1657" s="85" t="s">
        <v>18</v>
      </c>
      <c r="I1657" s="83" t="s">
        <v>3061</v>
      </c>
      <c r="J1657" s="83" t="s">
        <v>12084</v>
      </c>
      <c r="K1657" s="91">
        <v>45051</v>
      </c>
      <c r="L1657" s="87">
        <v>204930</v>
      </c>
      <c r="M1657" s="87" t="s">
        <v>12196</v>
      </c>
      <c r="N1657" s="92">
        <v>550</v>
      </c>
      <c r="O1657" s="92">
        <v>55000</v>
      </c>
      <c r="P1657" s="87" t="s">
        <v>12106</v>
      </c>
      <c r="Q1657" s="87"/>
    </row>
    <row r="1658" spans="1:17">
      <c r="A1658" s="197" t="s">
        <v>5831</v>
      </c>
      <c r="B1658" s="12" t="s">
        <v>5831</v>
      </c>
      <c r="C1658" s="4" t="s">
        <v>35</v>
      </c>
      <c r="D1658" s="4" t="s">
        <v>393</v>
      </c>
      <c r="E1658" s="4" t="s">
        <v>394</v>
      </c>
      <c r="F1658" s="27" t="s">
        <v>5832</v>
      </c>
      <c r="G1658" s="27" t="s">
        <v>18</v>
      </c>
      <c r="H1658" s="27" t="s">
        <v>18</v>
      </c>
      <c r="I1658" s="12" t="s">
        <v>23</v>
      </c>
      <c r="J1658" s="12" t="s">
        <v>12084</v>
      </c>
      <c r="K1658" s="168">
        <v>45051</v>
      </c>
      <c r="L1658" s="39">
        <v>204930</v>
      </c>
      <c r="M1658" s="39" t="s">
        <v>12196</v>
      </c>
      <c r="N1658" s="154">
        <v>550</v>
      </c>
      <c r="O1658" s="154">
        <v>55000</v>
      </c>
      <c r="P1658" s="39" t="s">
        <v>12106</v>
      </c>
      <c r="Q1658" s="39"/>
    </row>
    <row r="1659" spans="1:17">
      <c r="A1659" s="83" t="s">
        <v>5833</v>
      </c>
      <c r="B1659" s="83" t="s">
        <v>5833</v>
      </c>
      <c r="C1659" s="84" t="s">
        <v>35</v>
      </c>
      <c r="D1659" s="84" t="s">
        <v>393</v>
      </c>
      <c r="E1659" s="84" t="s">
        <v>394</v>
      </c>
      <c r="F1659" s="85" t="s">
        <v>5834</v>
      </c>
      <c r="G1659" s="85" t="s">
        <v>18</v>
      </c>
      <c r="H1659" s="85" t="s">
        <v>18</v>
      </c>
      <c r="I1659" s="83" t="s">
        <v>876</v>
      </c>
      <c r="J1659" s="83" t="s">
        <v>12074</v>
      </c>
      <c r="K1659" s="91">
        <v>45051</v>
      </c>
      <c r="L1659" s="87">
        <v>204930</v>
      </c>
      <c r="M1659" s="87" t="s">
        <v>12196</v>
      </c>
      <c r="N1659" s="92">
        <v>550</v>
      </c>
      <c r="O1659" s="92">
        <v>55000</v>
      </c>
      <c r="P1659" s="87" t="s">
        <v>12106</v>
      </c>
      <c r="Q1659" s="87"/>
    </row>
    <row r="1660" spans="1:17">
      <c r="A1660" s="11" t="s">
        <v>5835</v>
      </c>
      <c r="B1660" s="11" t="s">
        <v>5835</v>
      </c>
      <c r="C1660" s="3" t="s">
        <v>35</v>
      </c>
      <c r="D1660" s="3" t="s">
        <v>393</v>
      </c>
      <c r="E1660" s="3" t="s">
        <v>394</v>
      </c>
      <c r="F1660" s="25" t="s">
        <v>5836</v>
      </c>
      <c r="G1660" s="25" t="s">
        <v>18</v>
      </c>
      <c r="H1660" s="25" t="s">
        <v>18</v>
      </c>
      <c r="I1660" s="11" t="s">
        <v>23</v>
      </c>
      <c r="J1660" s="11" t="s">
        <v>12074</v>
      </c>
      <c r="K1660" s="66">
        <v>45051</v>
      </c>
      <c r="L1660" s="21">
        <v>204930</v>
      </c>
      <c r="M1660" s="21" t="s">
        <v>12196</v>
      </c>
      <c r="N1660" s="45">
        <v>550</v>
      </c>
      <c r="O1660" s="45">
        <v>55000</v>
      </c>
      <c r="P1660" s="21" t="s">
        <v>12106</v>
      </c>
    </row>
    <row r="1661" spans="1:17">
      <c r="A1661" s="83" t="s">
        <v>5837</v>
      </c>
      <c r="B1661" s="83" t="s">
        <v>5837</v>
      </c>
      <c r="C1661" s="84" t="s">
        <v>35</v>
      </c>
      <c r="D1661" s="84" t="s">
        <v>393</v>
      </c>
      <c r="E1661" s="84" t="s">
        <v>394</v>
      </c>
      <c r="F1661" s="85" t="s">
        <v>5838</v>
      </c>
      <c r="G1661" s="85" t="s">
        <v>18</v>
      </c>
      <c r="H1661" s="85" t="s">
        <v>18</v>
      </c>
      <c r="I1661" s="83" t="s">
        <v>901</v>
      </c>
      <c r="J1661" s="83" t="s">
        <v>12074</v>
      </c>
      <c r="K1661" s="91">
        <v>45051</v>
      </c>
      <c r="L1661" s="87">
        <v>204930</v>
      </c>
      <c r="M1661" s="87" t="s">
        <v>12196</v>
      </c>
      <c r="N1661" s="92">
        <v>550</v>
      </c>
      <c r="O1661" s="92">
        <v>55000</v>
      </c>
      <c r="P1661" s="87" t="s">
        <v>12106</v>
      </c>
      <c r="Q1661" s="87"/>
    </row>
    <row r="1662" spans="1:17">
      <c r="A1662" s="120" t="s">
        <v>5839</v>
      </c>
      <c r="B1662" s="83" t="s">
        <v>5839</v>
      </c>
      <c r="C1662" s="84" t="s">
        <v>35</v>
      </c>
      <c r="D1662" s="84" t="s">
        <v>393</v>
      </c>
      <c r="E1662" s="84" t="s">
        <v>394</v>
      </c>
      <c r="F1662" s="85" t="s">
        <v>5840</v>
      </c>
      <c r="G1662" s="85" t="s">
        <v>18</v>
      </c>
      <c r="H1662" s="85" t="s">
        <v>18</v>
      </c>
      <c r="I1662" s="83" t="s">
        <v>5715</v>
      </c>
      <c r="J1662" s="83" t="s">
        <v>12198</v>
      </c>
      <c r="K1662" s="91">
        <v>45051</v>
      </c>
      <c r="L1662" s="87">
        <v>204930</v>
      </c>
      <c r="M1662" s="87" t="s">
        <v>12196</v>
      </c>
      <c r="N1662" s="92">
        <v>550</v>
      </c>
      <c r="O1662" s="92">
        <v>55000</v>
      </c>
      <c r="P1662" s="87" t="s">
        <v>12106</v>
      </c>
      <c r="Q1662" s="87"/>
    </row>
    <row r="1663" spans="1:17">
      <c r="A1663" s="12" t="s">
        <v>5841</v>
      </c>
      <c r="B1663" s="12" t="s">
        <v>5841</v>
      </c>
      <c r="C1663" s="4" t="s">
        <v>35</v>
      </c>
      <c r="D1663" s="4" t="s">
        <v>393</v>
      </c>
      <c r="E1663" s="4" t="s">
        <v>394</v>
      </c>
      <c r="F1663" s="27" t="s">
        <v>5842</v>
      </c>
      <c r="G1663" s="27" t="s">
        <v>18</v>
      </c>
      <c r="H1663" s="27" t="s">
        <v>18</v>
      </c>
      <c r="I1663" s="4" t="s">
        <v>23</v>
      </c>
      <c r="J1663" s="12" t="s">
        <v>12080</v>
      </c>
      <c r="K1663" s="168">
        <v>45051</v>
      </c>
      <c r="L1663" s="39">
        <v>204930</v>
      </c>
      <c r="M1663" s="39" t="s">
        <v>12196</v>
      </c>
      <c r="N1663" s="154">
        <v>550</v>
      </c>
      <c r="O1663" s="154">
        <v>55000</v>
      </c>
      <c r="P1663" s="39" t="s">
        <v>12106</v>
      </c>
      <c r="Q1663" s="39"/>
    </row>
    <row r="1664" spans="1:17">
      <c r="A1664" s="120" t="s">
        <v>5843</v>
      </c>
      <c r="B1664" s="83" t="s">
        <v>5843</v>
      </c>
      <c r="C1664" s="84" t="s">
        <v>35</v>
      </c>
      <c r="D1664" s="84" t="s">
        <v>393</v>
      </c>
      <c r="E1664" s="84" t="s">
        <v>394</v>
      </c>
      <c r="F1664" s="85" t="s">
        <v>5844</v>
      </c>
      <c r="G1664" s="85" t="s">
        <v>18</v>
      </c>
      <c r="H1664" s="85" t="s">
        <v>18</v>
      </c>
      <c r="I1664" s="83" t="s">
        <v>4618</v>
      </c>
      <c r="J1664" s="83" t="s">
        <v>12080</v>
      </c>
      <c r="K1664" s="91">
        <v>45051</v>
      </c>
      <c r="L1664" s="87">
        <v>204930</v>
      </c>
      <c r="M1664" s="87" t="s">
        <v>12196</v>
      </c>
      <c r="N1664" s="92">
        <v>550</v>
      </c>
      <c r="O1664" s="92">
        <v>55000</v>
      </c>
      <c r="P1664" s="87" t="s">
        <v>12106</v>
      </c>
      <c r="Q1664" s="87"/>
    </row>
    <row r="1665" spans="1:17">
      <c r="A1665" s="120" t="s">
        <v>5845</v>
      </c>
      <c r="B1665" s="83" t="s">
        <v>5845</v>
      </c>
      <c r="C1665" s="84" t="s">
        <v>35</v>
      </c>
      <c r="D1665" s="84" t="s">
        <v>393</v>
      </c>
      <c r="E1665" s="84" t="s">
        <v>394</v>
      </c>
      <c r="F1665" s="85" t="s">
        <v>5846</v>
      </c>
      <c r="G1665" s="85" t="s">
        <v>18</v>
      </c>
      <c r="H1665" s="85" t="s">
        <v>18</v>
      </c>
      <c r="I1665" s="83" t="s">
        <v>1308</v>
      </c>
      <c r="J1665" s="83" t="s">
        <v>12095</v>
      </c>
      <c r="K1665" s="91">
        <v>45051</v>
      </c>
      <c r="L1665" s="87">
        <v>204930</v>
      </c>
      <c r="M1665" s="87" t="s">
        <v>12196</v>
      </c>
      <c r="N1665" s="92">
        <v>550</v>
      </c>
      <c r="O1665" s="92">
        <v>55000</v>
      </c>
      <c r="P1665" s="87" t="s">
        <v>12106</v>
      </c>
      <c r="Q1665" s="87"/>
    </row>
    <row r="1666" spans="1:17">
      <c r="A1666" s="11" t="s">
        <v>5847</v>
      </c>
      <c r="B1666" s="11" t="s">
        <v>5847</v>
      </c>
      <c r="C1666" s="3" t="s">
        <v>5848</v>
      </c>
      <c r="D1666" s="3" t="s">
        <v>5849</v>
      </c>
      <c r="E1666" s="3" t="s">
        <v>5850</v>
      </c>
      <c r="F1666" s="25" t="s">
        <v>5851</v>
      </c>
      <c r="G1666" s="25" t="s">
        <v>5851</v>
      </c>
      <c r="H1666" s="25" t="s">
        <v>5851</v>
      </c>
      <c r="I1666" s="11" t="s">
        <v>5852</v>
      </c>
      <c r="J1666" s="11" t="s">
        <v>12074</v>
      </c>
    </row>
    <row r="1667" spans="1:17">
      <c r="A1667" s="11" t="s">
        <v>5853</v>
      </c>
      <c r="B1667" s="11" t="s">
        <v>5853</v>
      </c>
      <c r="C1667" s="3" t="s">
        <v>5848</v>
      </c>
      <c r="D1667" s="3" t="s">
        <v>5849</v>
      </c>
      <c r="E1667" s="3" t="s">
        <v>5850</v>
      </c>
      <c r="F1667" s="25" t="s">
        <v>5854</v>
      </c>
      <c r="G1667" s="25" t="s">
        <v>5854</v>
      </c>
      <c r="H1667" s="25" t="s">
        <v>5854</v>
      </c>
      <c r="I1667" s="11" t="s">
        <v>5852</v>
      </c>
      <c r="J1667" s="11" t="s">
        <v>12074</v>
      </c>
    </row>
    <row r="1668" spans="1:17">
      <c r="A1668" s="11" t="s">
        <v>5855</v>
      </c>
      <c r="B1668" s="11" t="s">
        <v>5855</v>
      </c>
      <c r="C1668" s="3" t="s">
        <v>5848</v>
      </c>
      <c r="D1668" s="3" t="s">
        <v>5849</v>
      </c>
      <c r="E1668" s="3" t="s">
        <v>5850</v>
      </c>
      <c r="F1668" s="25" t="s">
        <v>5856</v>
      </c>
      <c r="G1668" s="25" t="s">
        <v>5856</v>
      </c>
      <c r="H1668" s="25" t="s">
        <v>5856</v>
      </c>
      <c r="I1668" s="11" t="s">
        <v>5852</v>
      </c>
      <c r="J1668" s="11" t="s">
        <v>12074</v>
      </c>
    </row>
    <row r="1669" spans="1:17">
      <c r="A1669" s="11" t="s">
        <v>5857</v>
      </c>
      <c r="B1669" s="11" t="s">
        <v>5857</v>
      </c>
      <c r="C1669" s="3" t="s">
        <v>5848</v>
      </c>
      <c r="D1669" s="3" t="s">
        <v>5849</v>
      </c>
      <c r="E1669" s="3" t="s">
        <v>5850</v>
      </c>
      <c r="F1669" s="25" t="s">
        <v>5858</v>
      </c>
      <c r="G1669" s="25" t="s">
        <v>5858</v>
      </c>
      <c r="H1669" s="25" t="s">
        <v>5858</v>
      </c>
      <c r="I1669" s="11" t="s">
        <v>5852</v>
      </c>
      <c r="J1669" s="11" t="s">
        <v>12074</v>
      </c>
    </row>
    <row r="1670" spans="1:17">
      <c r="A1670" s="11" t="s">
        <v>5859</v>
      </c>
      <c r="B1670" s="11" t="s">
        <v>5859</v>
      </c>
      <c r="C1670" s="3" t="s">
        <v>5848</v>
      </c>
      <c r="D1670" s="3" t="s">
        <v>5849</v>
      </c>
      <c r="E1670" s="3" t="s">
        <v>5850</v>
      </c>
      <c r="F1670" s="25" t="s">
        <v>5860</v>
      </c>
      <c r="G1670" s="25" t="s">
        <v>5860</v>
      </c>
      <c r="H1670" s="25" t="s">
        <v>5860</v>
      </c>
      <c r="I1670" s="11" t="s">
        <v>5852</v>
      </c>
      <c r="J1670" s="11" t="s">
        <v>12074</v>
      </c>
    </row>
    <row r="1671" spans="1:17">
      <c r="A1671" s="83" t="s">
        <v>5861</v>
      </c>
      <c r="B1671" s="83" t="s">
        <v>5862</v>
      </c>
      <c r="C1671" s="84" t="s">
        <v>35</v>
      </c>
      <c r="D1671" s="84" t="s">
        <v>339</v>
      </c>
      <c r="E1671" s="84" t="s">
        <v>326</v>
      </c>
      <c r="F1671" s="85" t="s">
        <v>5863</v>
      </c>
      <c r="G1671" s="85" t="s">
        <v>5863</v>
      </c>
      <c r="H1671" s="85" t="s">
        <v>5864</v>
      </c>
      <c r="I1671" s="83" t="s">
        <v>816</v>
      </c>
      <c r="J1671" s="12" t="s">
        <v>12080</v>
      </c>
      <c r="K1671" s="39"/>
      <c r="L1671" s="39"/>
      <c r="M1671" s="39"/>
      <c r="N1671" s="154"/>
      <c r="O1671" s="154"/>
      <c r="P1671" s="39"/>
      <c r="Q1671" s="39"/>
    </row>
    <row r="1672" spans="1:17">
      <c r="A1672" s="83" t="s">
        <v>5865</v>
      </c>
      <c r="B1672" s="83" t="s">
        <v>5866</v>
      </c>
      <c r="C1672" s="84" t="s">
        <v>35</v>
      </c>
      <c r="D1672" s="84" t="s">
        <v>339</v>
      </c>
      <c r="E1672" s="84" t="s">
        <v>326</v>
      </c>
      <c r="F1672" s="85" t="s">
        <v>5867</v>
      </c>
      <c r="G1672" s="85" t="s">
        <v>5867</v>
      </c>
      <c r="H1672" s="85" t="s">
        <v>5868</v>
      </c>
      <c r="I1672" s="83" t="s">
        <v>938</v>
      </c>
      <c r="J1672" s="83" t="s">
        <v>12080</v>
      </c>
      <c r="K1672" s="87"/>
      <c r="L1672" s="87"/>
      <c r="M1672" s="87"/>
      <c r="N1672" s="92"/>
      <c r="O1672" s="92"/>
      <c r="P1672" s="87"/>
      <c r="Q1672" s="87"/>
    </row>
    <row r="1673" spans="1:17">
      <c r="A1673" s="120" t="s">
        <v>5869</v>
      </c>
      <c r="B1673" s="83" t="s">
        <v>5870</v>
      </c>
      <c r="C1673" s="84" t="s">
        <v>35</v>
      </c>
      <c r="D1673" s="84" t="s">
        <v>339</v>
      </c>
      <c r="E1673" s="84" t="s">
        <v>326</v>
      </c>
      <c r="F1673" s="85" t="s">
        <v>5871</v>
      </c>
      <c r="G1673" s="85" t="s">
        <v>5871</v>
      </c>
      <c r="H1673" s="85" t="s">
        <v>5872</v>
      </c>
      <c r="I1673" s="83" t="s">
        <v>3745</v>
      </c>
      <c r="J1673" s="83" t="s">
        <v>12074</v>
      </c>
      <c r="K1673" s="87"/>
      <c r="L1673" s="87"/>
      <c r="M1673" s="87"/>
      <c r="N1673" s="92"/>
      <c r="O1673" s="92"/>
      <c r="P1673" s="87"/>
      <c r="Q1673" s="87"/>
    </row>
    <row r="1674" spans="1:17">
      <c r="A1674" s="120" t="s">
        <v>5873</v>
      </c>
      <c r="B1674" s="83" t="s">
        <v>5874</v>
      </c>
      <c r="C1674" s="84" t="s">
        <v>35</v>
      </c>
      <c r="D1674" s="84" t="s">
        <v>339</v>
      </c>
      <c r="E1674" s="84" t="s">
        <v>326</v>
      </c>
      <c r="F1674" s="85" t="s">
        <v>5875</v>
      </c>
      <c r="G1674" s="85" t="s">
        <v>5875</v>
      </c>
      <c r="H1674" s="85" t="s">
        <v>5876</v>
      </c>
      <c r="I1674" s="83" t="s">
        <v>5877</v>
      </c>
      <c r="J1674" s="83" t="s">
        <v>12080</v>
      </c>
      <c r="K1674" s="87"/>
      <c r="L1674" s="87"/>
      <c r="M1674" s="87"/>
      <c r="N1674" s="92"/>
      <c r="O1674" s="92"/>
      <c r="P1674" s="87"/>
      <c r="Q1674" s="87"/>
    </row>
    <row r="1675" spans="1:17">
      <c r="A1675" s="83" t="s">
        <v>5878</v>
      </c>
      <c r="B1675" s="83" t="s">
        <v>5879</v>
      </c>
      <c r="C1675" s="84" t="s">
        <v>35</v>
      </c>
      <c r="D1675" s="84" t="s">
        <v>339</v>
      </c>
      <c r="E1675" s="84" t="s">
        <v>326</v>
      </c>
      <c r="F1675" s="85" t="s">
        <v>5880</v>
      </c>
      <c r="G1675" s="85" t="s">
        <v>5880</v>
      </c>
      <c r="H1675" s="85" t="s">
        <v>5881</v>
      </c>
      <c r="I1675" s="83" t="s">
        <v>245</v>
      </c>
      <c r="J1675" s="83" t="s">
        <v>12073</v>
      </c>
      <c r="K1675" s="87"/>
      <c r="L1675" s="87"/>
      <c r="M1675" s="87"/>
      <c r="N1675" s="92"/>
      <c r="O1675" s="92"/>
      <c r="P1675" s="87"/>
      <c r="Q1675" s="87"/>
    </row>
    <row r="1676" spans="1:17">
      <c r="A1676" s="120" t="s">
        <v>5882</v>
      </c>
      <c r="B1676" s="83" t="s">
        <v>5883</v>
      </c>
      <c r="C1676" s="84" t="s">
        <v>35</v>
      </c>
      <c r="D1676" s="84" t="s">
        <v>339</v>
      </c>
      <c r="E1676" s="84" t="s">
        <v>326</v>
      </c>
      <c r="F1676" s="85" t="s">
        <v>5884</v>
      </c>
      <c r="G1676" s="85" t="s">
        <v>5884</v>
      </c>
      <c r="H1676" s="85" t="s">
        <v>5885</v>
      </c>
      <c r="I1676" s="83" t="s">
        <v>929</v>
      </c>
      <c r="J1676" s="83" t="s">
        <v>12091</v>
      </c>
      <c r="K1676" s="87"/>
      <c r="L1676" s="87"/>
      <c r="M1676" s="87"/>
      <c r="N1676" s="92"/>
      <c r="O1676" s="92"/>
      <c r="P1676" s="87"/>
      <c r="Q1676" s="87"/>
    </row>
    <row r="1677" spans="1:17">
      <c r="A1677" s="11" t="s">
        <v>5886</v>
      </c>
      <c r="B1677" s="11" t="s">
        <v>5886</v>
      </c>
      <c r="C1677" s="3" t="s">
        <v>5887</v>
      </c>
      <c r="D1677" s="3" t="s">
        <v>5888</v>
      </c>
      <c r="E1677" s="3" t="s">
        <v>5889</v>
      </c>
      <c r="F1677" s="25" t="s">
        <v>5890</v>
      </c>
      <c r="G1677" s="57" t="s">
        <v>5891</v>
      </c>
      <c r="H1677" s="25" t="s">
        <v>5892</v>
      </c>
      <c r="I1677" s="12" t="s">
        <v>23</v>
      </c>
      <c r="J1677" s="11" t="s">
        <v>12074</v>
      </c>
    </row>
    <row r="1678" spans="1:17">
      <c r="A1678" s="11" t="s">
        <v>5893</v>
      </c>
      <c r="B1678" s="11" t="s">
        <v>5893</v>
      </c>
      <c r="C1678" s="3" t="s">
        <v>5894</v>
      </c>
      <c r="D1678" s="3" t="s">
        <v>5888</v>
      </c>
      <c r="E1678" s="3" t="s">
        <v>5889</v>
      </c>
      <c r="F1678" s="25" t="s">
        <v>5895</v>
      </c>
      <c r="G1678" s="25" t="s">
        <v>5895</v>
      </c>
      <c r="H1678" s="25" t="s">
        <v>5895</v>
      </c>
      <c r="I1678" s="12" t="s">
        <v>23</v>
      </c>
      <c r="J1678" s="11" t="s">
        <v>12074</v>
      </c>
    </row>
    <row r="1679" spans="1:17">
      <c r="A1679" s="11" t="s">
        <v>5896</v>
      </c>
      <c r="B1679" s="11" t="s">
        <v>5896</v>
      </c>
      <c r="C1679" s="3" t="s">
        <v>5894</v>
      </c>
      <c r="D1679" s="3" t="s">
        <v>5888</v>
      </c>
      <c r="E1679" s="3" t="s">
        <v>5897</v>
      </c>
      <c r="F1679" s="25" t="s">
        <v>5898</v>
      </c>
      <c r="G1679" s="25" t="s">
        <v>5898</v>
      </c>
      <c r="H1679" s="25" t="s">
        <v>5898</v>
      </c>
      <c r="I1679" s="12" t="s">
        <v>23</v>
      </c>
      <c r="J1679" s="11" t="s">
        <v>12074</v>
      </c>
    </row>
    <row r="1680" spans="1:17">
      <c r="A1680" s="11" t="s">
        <v>5899</v>
      </c>
      <c r="B1680" s="11" t="s">
        <v>5899</v>
      </c>
      <c r="C1680" s="3" t="s">
        <v>5894</v>
      </c>
      <c r="D1680" s="3" t="s">
        <v>5888</v>
      </c>
      <c r="E1680" s="3" t="s">
        <v>5897</v>
      </c>
      <c r="F1680" s="25" t="s">
        <v>5900</v>
      </c>
      <c r="G1680" s="25" t="s">
        <v>5900</v>
      </c>
      <c r="H1680" s="25" t="s">
        <v>5900</v>
      </c>
      <c r="I1680" s="12" t="s">
        <v>23</v>
      </c>
      <c r="J1680" s="11" t="s">
        <v>12074</v>
      </c>
    </row>
    <row r="1681" spans="1:17">
      <c r="A1681" s="11" t="s">
        <v>5901</v>
      </c>
      <c r="B1681" s="11" t="s">
        <v>5901</v>
      </c>
      <c r="C1681" s="3" t="s">
        <v>5894</v>
      </c>
      <c r="D1681" s="3" t="s">
        <v>4816</v>
      </c>
      <c r="E1681" s="3" t="s">
        <v>5902</v>
      </c>
      <c r="F1681" s="25" t="s">
        <v>5903</v>
      </c>
      <c r="G1681" s="25" t="s">
        <v>5903</v>
      </c>
      <c r="H1681" s="25" t="s">
        <v>5903</v>
      </c>
      <c r="I1681" s="12" t="s">
        <v>23</v>
      </c>
      <c r="J1681" s="11" t="s">
        <v>12074</v>
      </c>
    </row>
    <row r="1682" spans="1:17">
      <c r="A1682" s="11" t="s">
        <v>5904</v>
      </c>
      <c r="B1682" s="11" t="s">
        <v>5904</v>
      </c>
      <c r="C1682" s="3" t="s">
        <v>5894</v>
      </c>
      <c r="D1682" s="3" t="s">
        <v>4816</v>
      </c>
      <c r="E1682" s="3" t="s">
        <v>5902</v>
      </c>
      <c r="F1682" s="25" t="s">
        <v>5905</v>
      </c>
      <c r="G1682" s="25" t="s">
        <v>5905</v>
      </c>
      <c r="H1682" s="25" t="s">
        <v>5905</v>
      </c>
      <c r="I1682" s="12" t="s">
        <v>23</v>
      </c>
      <c r="J1682" s="11" t="s">
        <v>12074</v>
      </c>
    </row>
    <row r="1683" spans="1:17">
      <c r="A1683" s="11" t="s">
        <v>5906</v>
      </c>
      <c r="B1683" s="11" t="s">
        <v>5906</v>
      </c>
      <c r="C1683" s="3" t="s">
        <v>5894</v>
      </c>
      <c r="D1683" s="3" t="s">
        <v>5888</v>
      </c>
      <c r="E1683" s="3" t="s">
        <v>5897</v>
      </c>
      <c r="F1683" s="25" t="s">
        <v>5907</v>
      </c>
      <c r="G1683" s="25" t="s">
        <v>5907</v>
      </c>
      <c r="H1683" s="25" t="s">
        <v>5907</v>
      </c>
      <c r="I1683" s="12" t="s">
        <v>23</v>
      </c>
      <c r="J1683" s="11" t="s">
        <v>12074</v>
      </c>
    </row>
    <row r="1684" spans="1:17">
      <c r="A1684" s="11" t="s">
        <v>5908</v>
      </c>
      <c r="B1684" s="11" t="s">
        <v>5908</v>
      </c>
      <c r="C1684" s="3" t="s">
        <v>5894</v>
      </c>
      <c r="D1684" s="3" t="s">
        <v>5888</v>
      </c>
      <c r="E1684" s="3" t="s">
        <v>5897</v>
      </c>
      <c r="F1684" s="25" t="s">
        <v>5909</v>
      </c>
      <c r="G1684" s="25" t="s">
        <v>5909</v>
      </c>
      <c r="H1684" s="25" t="s">
        <v>5909</v>
      </c>
      <c r="I1684" s="12" t="s">
        <v>23</v>
      </c>
      <c r="J1684" s="11" t="s">
        <v>12074</v>
      </c>
    </row>
    <row r="1685" spans="1:17">
      <c r="A1685" s="11" t="s">
        <v>5910</v>
      </c>
      <c r="B1685" s="11" t="s">
        <v>5910</v>
      </c>
      <c r="C1685" s="3" t="s">
        <v>5894</v>
      </c>
      <c r="D1685" s="3" t="s">
        <v>5888</v>
      </c>
      <c r="E1685" s="3" t="s">
        <v>5897</v>
      </c>
      <c r="F1685" s="25" t="s">
        <v>5911</v>
      </c>
      <c r="G1685" s="25" t="s">
        <v>5911</v>
      </c>
      <c r="H1685" s="25" t="s">
        <v>5911</v>
      </c>
      <c r="I1685" s="12" t="s">
        <v>23</v>
      </c>
      <c r="J1685" s="11" t="s">
        <v>12074</v>
      </c>
    </row>
    <row r="1686" spans="1:17">
      <c r="A1686" s="11" t="s">
        <v>5912</v>
      </c>
      <c r="B1686" s="11" t="s">
        <v>5912</v>
      </c>
      <c r="C1686" s="3" t="s">
        <v>5894</v>
      </c>
      <c r="D1686" s="3" t="s">
        <v>5888</v>
      </c>
      <c r="E1686" s="3" t="s">
        <v>5889</v>
      </c>
      <c r="F1686" s="25" t="s">
        <v>5913</v>
      </c>
      <c r="G1686" s="25" t="s">
        <v>5913</v>
      </c>
      <c r="H1686" s="25" t="s">
        <v>5913</v>
      </c>
      <c r="I1686" s="12" t="s">
        <v>23</v>
      </c>
      <c r="J1686" s="11" t="s">
        <v>12074</v>
      </c>
    </row>
    <row r="1687" spans="1:17">
      <c r="A1687" s="11" t="s">
        <v>5914</v>
      </c>
      <c r="B1687" s="11" t="s">
        <v>5914</v>
      </c>
      <c r="C1687" s="3" t="s">
        <v>5894</v>
      </c>
      <c r="D1687" s="3" t="s">
        <v>5888</v>
      </c>
      <c r="E1687" s="3" t="s">
        <v>5889</v>
      </c>
      <c r="F1687" s="25" t="s">
        <v>5915</v>
      </c>
      <c r="G1687" s="25" t="s">
        <v>5915</v>
      </c>
      <c r="H1687" s="25" t="s">
        <v>5915</v>
      </c>
      <c r="I1687" s="12" t="s">
        <v>23</v>
      </c>
      <c r="J1687" s="11" t="s">
        <v>12074</v>
      </c>
    </row>
    <row r="1688" spans="1:17">
      <c r="A1688" s="11" t="s">
        <v>5916</v>
      </c>
      <c r="B1688" s="11" t="s">
        <v>5916</v>
      </c>
      <c r="C1688" s="3" t="s">
        <v>5894</v>
      </c>
      <c r="D1688" s="3" t="s">
        <v>5888</v>
      </c>
      <c r="E1688" s="3" t="s">
        <v>5897</v>
      </c>
      <c r="F1688" s="25" t="s">
        <v>5917</v>
      </c>
      <c r="G1688" s="25" t="s">
        <v>5917</v>
      </c>
      <c r="H1688" s="25" t="s">
        <v>5917</v>
      </c>
      <c r="I1688" s="12" t="s">
        <v>23</v>
      </c>
      <c r="J1688" s="11" t="s">
        <v>12074</v>
      </c>
    </row>
    <row r="1689" spans="1:17">
      <c r="A1689" s="11" t="s">
        <v>5918</v>
      </c>
      <c r="B1689" s="11" t="s">
        <v>5918</v>
      </c>
      <c r="C1689" s="3" t="s">
        <v>5894</v>
      </c>
      <c r="D1689" s="3" t="s">
        <v>5888</v>
      </c>
      <c r="E1689" s="3" t="s">
        <v>5897</v>
      </c>
      <c r="F1689" s="25" t="s">
        <v>5919</v>
      </c>
      <c r="G1689" s="25" t="s">
        <v>5919</v>
      </c>
      <c r="H1689" s="25" t="s">
        <v>5919</v>
      </c>
      <c r="I1689" s="12" t="s">
        <v>23</v>
      </c>
      <c r="J1689" s="11" t="s">
        <v>12074</v>
      </c>
    </row>
    <row r="1690" spans="1:17">
      <c r="A1690" s="11" t="s">
        <v>5920</v>
      </c>
      <c r="B1690" s="11" t="s">
        <v>5920</v>
      </c>
      <c r="C1690" s="3" t="s">
        <v>5894</v>
      </c>
      <c r="D1690" s="3" t="s">
        <v>4816</v>
      </c>
      <c r="E1690" s="3" t="s">
        <v>5902</v>
      </c>
      <c r="F1690" s="25" t="s">
        <v>5921</v>
      </c>
      <c r="G1690" s="25" t="s">
        <v>5921</v>
      </c>
      <c r="H1690" s="25" t="s">
        <v>5921</v>
      </c>
      <c r="I1690" s="12" t="s">
        <v>23</v>
      </c>
      <c r="J1690" s="11" t="s">
        <v>12074</v>
      </c>
    </row>
    <row r="1691" spans="1:17">
      <c r="A1691" s="11" t="s">
        <v>5922</v>
      </c>
      <c r="B1691" s="11" t="s">
        <v>5922</v>
      </c>
      <c r="C1691" s="3" t="s">
        <v>5894</v>
      </c>
      <c r="D1691" s="3" t="s">
        <v>4816</v>
      </c>
      <c r="E1691" s="3" t="s">
        <v>5902</v>
      </c>
      <c r="F1691" s="25" t="s">
        <v>5923</v>
      </c>
      <c r="G1691" s="25" t="s">
        <v>5923</v>
      </c>
      <c r="H1691" s="30" t="s">
        <v>5923</v>
      </c>
      <c r="I1691" s="12" t="s">
        <v>23</v>
      </c>
      <c r="J1691" s="11" t="s">
        <v>12074</v>
      </c>
    </row>
    <row r="1692" spans="1:17">
      <c r="A1692" s="120" t="s">
        <v>5924</v>
      </c>
      <c r="B1692" s="83" t="s">
        <v>5925</v>
      </c>
      <c r="C1692" s="84" t="s">
        <v>35</v>
      </c>
      <c r="D1692" s="84" t="s">
        <v>205</v>
      </c>
      <c r="E1692" s="84" t="s">
        <v>205</v>
      </c>
      <c r="F1692" s="85" t="s">
        <v>343</v>
      </c>
      <c r="G1692" s="86" t="s">
        <v>344</v>
      </c>
      <c r="H1692" s="87">
        <v>12814899266</v>
      </c>
      <c r="I1692" s="88" t="s">
        <v>118</v>
      </c>
      <c r="J1692" s="83" t="s">
        <v>12080</v>
      </c>
      <c r="K1692" s="87"/>
      <c r="L1692" s="87"/>
      <c r="M1692" s="87"/>
      <c r="N1692" s="92"/>
      <c r="O1692" s="92"/>
      <c r="P1692" s="87"/>
      <c r="Q1692" s="87"/>
    </row>
    <row r="1693" spans="1:17">
      <c r="A1693" s="120" t="s">
        <v>5926</v>
      </c>
      <c r="B1693" s="83" t="s">
        <v>5927</v>
      </c>
      <c r="C1693" s="84" t="s">
        <v>35</v>
      </c>
      <c r="D1693" s="84" t="s">
        <v>205</v>
      </c>
      <c r="E1693" s="84" t="s">
        <v>205</v>
      </c>
      <c r="F1693" s="85" t="s">
        <v>5928</v>
      </c>
      <c r="G1693" s="86" t="s">
        <v>5929</v>
      </c>
      <c r="H1693" s="87">
        <v>13194961634</v>
      </c>
      <c r="I1693" s="88" t="s">
        <v>5930</v>
      </c>
      <c r="J1693" s="83" t="s">
        <v>12080</v>
      </c>
      <c r="K1693" s="87"/>
      <c r="L1693" s="87"/>
      <c r="M1693" s="87"/>
      <c r="N1693" s="92"/>
      <c r="O1693" s="92"/>
      <c r="P1693" s="87"/>
      <c r="Q1693" s="87"/>
    </row>
    <row r="1694" spans="1:17">
      <c r="A1694" s="120" t="s">
        <v>5931</v>
      </c>
      <c r="B1694" s="87" t="s">
        <v>5932</v>
      </c>
      <c r="C1694" s="84" t="s">
        <v>35</v>
      </c>
      <c r="D1694" s="84" t="s">
        <v>205</v>
      </c>
      <c r="E1694" s="84" t="s">
        <v>205</v>
      </c>
      <c r="F1694" s="85" t="s">
        <v>5933</v>
      </c>
      <c r="G1694" s="85" t="s">
        <v>5934</v>
      </c>
      <c r="H1694" s="124" t="s">
        <v>5935</v>
      </c>
      <c r="I1694" s="83" t="s">
        <v>3899</v>
      </c>
      <c r="J1694" s="83" t="s">
        <v>12080</v>
      </c>
      <c r="K1694" s="87"/>
      <c r="L1694" s="87"/>
      <c r="M1694" s="87"/>
      <c r="N1694" s="92"/>
      <c r="O1694" s="92"/>
      <c r="P1694" s="87"/>
      <c r="Q1694" s="87"/>
    </row>
    <row r="1695" spans="1:17">
      <c r="A1695" s="11" t="s">
        <v>5936</v>
      </c>
      <c r="B1695" s="11" t="s">
        <v>5936</v>
      </c>
      <c r="C1695" s="3" t="s">
        <v>35</v>
      </c>
      <c r="D1695" s="3" t="s">
        <v>205</v>
      </c>
      <c r="E1695" s="3" t="s">
        <v>205</v>
      </c>
      <c r="F1695" s="25" t="s">
        <v>5937</v>
      </c>
      <c r="G1695" s="25" t="s">
        <v>5938</v>
      </c>
      <c r="H1695" s="25" t="s">
        <v>5939</v>
      </c>
      <c r="I1695" s="12" t="s">
        <v>23</v>
      </c>
      <c r="J1695" s="11" t="s">
        <v>12074</v>
      </c>
    </row>
    <row r="1696" spans="1:17">
      <c r="A1696" s="197" t="s">
        <v>5940</v>
      </c>
      <c r="B1696" s="39" t="s">
        <v>5941</v>
      </c>
      <c r="C1696" s="4" t="s">
        <v>35</v>
      </c>
      <c r="D1696" s="4" t="s">
        <v>191</v>
      </c>
      <c r="E1696" s="4" t="s">
        <v>191</v>
      </c>
      <c r="F1696" s="27" t="s">
        <v>5942</v>
      </c>
      <c r="G1696" s="27" t="s">
        <v>5943</v>
      </c>
      <c r="H1696" s="27" t="s">
        <v>5944</v>
      </c>
      <c r="I1696" s="12" t="s">
        <v>23</v>
      </c>
      <c r="J1696" s="12" t="s">
        <v>12074</v>
      </c>
      <c r="K1696" s="39"/>
      <c r="L1696" s="39"/>
      <c r="M1696" s="39"/>
      <c r="N1696" s="154"/>
      <c r="O1696" s="154"/>
      <c r="P1696" s="39"/>
      <c r="Q1696" s="39"/>
    </row>
    <row r="1697" spans="1:17">
      <c r="A1697" s="83" t="s">
        <v>5945</v>
      </c>
      <c r="B1697" s="83" t="s">
        <v>5946</v>
      </c>
      <c r="C1697" s="84" t="s">
        <v>35</v>
      </c>
      <c r="D1697" s="84" t="s">
        <v>205</v>
      </c>
      <c r="E1697" s="84" t="s">
        <v>205</v>
      </c>
      <c r="F1697" s="85" t="s">
        <v>5947</v>
      </c>
      <c r="G1697" s="85" t="s">
        <v>5948</v>
      </c>
      <c r="H1697" s="85" t="s">
        <v>5949</v>
      </c>
      <c r="I1697" s="83" t="s">
        <v>5950</v>
      </c>
      <c r="J1697" s="83" t="s">
        <v>12128</v>
      </c>
      <c r="K1697" s="87"/>
      <c r="L1697" s="129"/>
      <c r="M1697" s="87"/>
      <c r="N1697" s="92"/>
      <c r="O1697" s="92"/>
      <c r="P1697" s="87"/>
      <c r="Q1697" s="87"/>
    </row>
    <row r="1698" spans="1:17">
      <c r="A1698" s="83" t="s">
        <v>5951</v>
      </c>
      <c r="B1698" s="83" t="s">
        <v>5952</v>
      </c>
      <c r="C1698" s="84" t="s">
        <v>35</v>
      </c>
      <c r="D1698" s="84" t="s">
        <v>191</v>
      </c>
      <c r="E1698" s="84" t="s">
        <v>191</v>
      </c>
      <c r="F1698" s="85" t="s">
        <v>5953</v>
      </c>
      <c r="G1698" s="85" t="s">
        <v>5954</v>
      </c>
      <c r="H1698" s="85" t="s">
        <v>5955</v>
      </c>
      <c r="I1698" s="83" t="s">
        <v>4618</v>
      </c>
      <c r="J1698" s="83" t="s">
        <v>12080</v>
      </c>
      <c r="K1698" s="87"/>
      <c r="L1698" s="87"/>
      <c r="M1698" s="87"/>
      <c r="N1698" s="92"/>
      <c r="O1698" s="92"/>
      <c r="P1698" s="87"/>
      <c r="Q1698" s="87"/>
    </row>
    <row r="1699" spans="1:17">
      <c r="A1699" s="11" t="s">
        <v>5956</v>
      </c>
      <c r="B1699" s="11" t="s">
        <v>5957</v>
      </c>
      <c r="C1699" s="3" t="s">
        <v>35</v>
      </c>
      <c r="D1699" s="3" t="s">
        <v>191</v>
      </c>
      <c r="E1699" s="3" t="s">
        <v>191</v>
      </c>
      <c r="F1699" s="25" t="s">
        <v>5958</v>
      </c>
      <c r="G1699" s="25" t="s">
        <v>5959</v>
      </c>
      <c r="H1699" s="25" t="s">
        <v>5960</v>
      </c>
      <c r="I1699" s="12" t="s">
        <v>23</v>
      </c>
      <c r="J1699" s="11" t="s">
        <v>12074</v>
      </c>
    </row>
    <row r="1700" spans="1:17">
      <c r="A1700" s="11" t="s">
        <v>5961</v>
      </c>
      <c r="B1700" s="11" t="s">
        <v>5961</v>
      </c>
      <c r="C1700" s="3" t="s">
        <v>35</v>
      </c>
      <c r="D1700" s="3" t="s">
        <v>191</v>
      </c>
      <c r="E1700" s="3" t="s">
        <v>191</v>
      </c>
      <c r="F1700" s="25" t="s">
        <v>5962</v>
      </c>
      <c r="G1700" s="25" t="s">
        <v>5963</v>
      </c>
      <c r="H1700" s="25" t="s">
        <v>5964</v>
      </c>
      <c r="I1700" s="12" t="s">
        <v>23</v>
      </c>
      <c r="J1700" s="11" t="s">
        <v>12074</v>
      </c>
    </row>
    <row r="1701" spans="1:17">
      <c r="A1701" s="12" t="s">
        <v>5965</v>
      </c>
      <c r="B1701" s="12" t="s">
        <v>5966</v>
      </c>
      <c r="C1701" s="4" t="s">
        <v>35</v>
      </c>
      <c r="D1701" s="4" t="s">
        <v>205</v>
      </c>
      <c r="E1701" s="4" t="s">
        <v>205</v>
      </c>
      <c r="F1701" s="27" t="s">
        <v>5967</v>
      </c>
      <c r="G1701" s="27" t="s">
        <v>5968</v>
      </c>
      <c r="H1701" s="27" t="s">
        <v>5969</v>
      </c>
      <c r="I1701" s="12" t="s">
        <v>23</v>
      </c>
      <c r="J1701" s="12" t="s">
        <v>12080</v>
      </c>
      <c r="K1701" s="39"/>
      <c r="L1701" s="39"/>
      <c r="M1701" s="39"/>
      <c r="N1701" s="154"/>
      <c r="O1701" s="154"/>
      <c r="P1701" s="39"/>
      <c r="Q1701" s="39"/>
    </row>
    <row r="1702" spans="1:17">
      <c r="A1702" s="11" t="s">
        <v>5970</v>
      </c>
      <c r="B1702" s="11" t="s">
        <v>5970</v>
      </c>
      <c r="C1702" s="3" t="s">
        <v>35</v>
      </c>
      <c r="D1702" s="3" t="s">
        <v>205</v>
      </c>
      <c r="E1702" s="3" t="s">
        <v>205</v>
      </c>
      <c r="F1702" s="25" t="s">
        <v>5971</v>
      </c>
      <c r="G1702" s="25" t="s">
        <v>5972</v>
      </c>
      <c r="H1702" s="25" t="s">
        <v>5973</v>
      </c>
      <c r="I1702" s="12" t="s">
        <v>23</v>
      </c>
      <c r="J1702" s="11" t="s">
        <v>12074</v>
      </c>
    </row>
    <row r="1703" spans="1:17">
      <c r="A1703" s="83" t="s">
        <v>5974</v>
      </c>
      <c r="B1703" s="83" t="s">
        <v>5975</v>
      </c>
      <c r="C1703" s="84" t="s">
        <v>35</v>
      </c>
      <c r="D1703" s="84" t="s">
        <v>205</v>
      </c>
      <c r="E1703" s="84" t="s">
        <v>205</v>
      </c>
      <c r="F1703" s="85" t="s">
        <v>5976</v>
      </c>
      <c r="G1703" s="85" t="s">
        <v>5977</v>
      </c>
      <c r="H1703" s="85" t="s">
        <v>5978</v>
      </c>
      <c r="I1703" s="83" t="s">
        <v>5979</v>
      </c>
      <c r="J1703" s="83" t="s">
        <v>12200</v>
      </c>
      <c r="K1703" s="87"/>
      <c r="L1703" s="87"/>
      <c r="M1703" s="87"/>
      <c r="N1703" s="92"/>
      <c r="O1703" s="92"/>
      <c r="P1703" s="87"/>
      <c r="Q1703" s="87"/>
    </row>
    <row r="1704" spans="1:17">
      <c r="A1704" s="304" t="s">
        <v>5980</v>
      </c>
      <c r="B1704" s="218" t="s">
        <v>5980</v>
      </c>
      <c r="C1704" s="219" t="s">
        <v>35</v>
      </c>
      <c r="D1704" s="219" t="s">
        <v>205</v>
      </c>
      <c r="E1704" s="219" t="s">
        <v>205</v>
      </c>
      <c r="F1704" s="220" t="s">
        <v>5981</v>
      </c>
      <c r="G1704" s="220" t="s">
        <v>5982</v>
      </c>
      <c r="H1704" s="220" t="s">
        <v>5983</v>
      </c>
      <c r="I1704" s="218" t="s">
        <v>1200</v>
      </c>
      <c r="J1704" s="218" t="s">
        <v>12080</v>
      </c>
      <c r="K1704" s="237"/>
      <c r="L1704" s="237"/>
      <c r="M1704" s="237"/>
      <c r="N1704" s="238"/>
      <c r="O1704" s="238"/>
      <c r="P1704" s="237"/>
      <c r="Q1704" s="237"/>
    </row>
    <row r="1705" spans="1:17">
      <c r="A1705" s="12" t="s">
        <v>5984</v>
      </c>
      <c r="B1705" s="39" t="s">
        <v>5985</v>
      </c>
      <c r="C1705" s="4" t="s">
        <v>35</v>
      </c>
      <c r="D1705" s="4" t="s">
        <v>205</v>
      </c>
      <c r="E1705" s="4" t="s">
        <v>205</v>
      </c>
      <c r="F1705" s="27" t="s">
        <v>5986</v>
      </c>
      <c r="G1705" s="27" t="s">
        <v>5987</v>
      </c>
      <c r="H1705" s="27" t="s">
        <v>5988</v>
      </c>
      <c r="I1705" s="12" t="s">
        <v>23</v>
      </c>
      <c r="J1705" s="12" t="s">
        <v>12080</v>
      </c>
      <c r="K1705" s="39"/>
      <c r="L1705" s="39"/>
      <c r="M1705" s="39"/>
      <c r="N1705" s="154"/>
      <c r="O1705" s="154"/>
      <c r="P1705" s="39"/>
      <c r="Q1705" s="39"/>
    </row>
    <row r="1706" spans="1:17">
      <c r="A1706" s="11" t="s">
        <v>5989</v>
      </c>
      <c r="B1706" s="11" t="s">
        <v>5990</v>
      </c>
      <c r="C1706" s="3" t="s">
        <v>35</v>
      </c>
      <c r="D1706" s="3" t="s">
        <v>205</v>
      </c>
      <c r="E1706" s="3" t="s">
        <v>205</v>
      </c>
      <c r="F1706" s="25" t="s">
        <v>347</v>
      </c>
      <c r="G1706" s="25" t="s">
        <v>348</v>
      </c>
      <c r="H1706" s="25" t="s">
        <v>349</v>
      </c>
      <c r="I1706" s="12" t="s">
        <v>23</v>
      </c>
      <c r="J1706" s="11" t="s">
        <v>12073</v>
      </c>
    </row>
    <row r="1707" spans="1:17">
      <c r="A1707" s="11" t="s">
        <v>5991</v>
      </c>
      <c r="B1707" s="11" t="s">
        <v>5991</v>
      </c>
      <c r="C1707" s="3" t="s">
        <v>35</v>
      </c>
      <c r="D1707" s="3" t="s">
        <v>205</v>
      </c>
      <c r="E1707" s="3" t="s">
        <v>205</v>
      </c>
      <c r="F1707" s="25" t="s">
        <v>5992</v>
      </c>
      <c r="G1707" s="25" t="s">
        <v>5993</v>
      </c>
      <c r="H1707" s="25" t="s">
        <v>5994</v>
      </c>
      <c r="I1707" s="12" t="s">
        <v>23</v>
      </c>
      <c r="J1707" s="11" t="s">
        <v>12074</v>
      </c>
    </row>
    <row r="1708" spans="1:17">
      <c r="A1708" s="11" t="s">
        <v>5995</v>
      </c>
      <c r="B1708" s="11" t="s">
        <v>5995</v>
      </c>
      <c r="C1708" s="3" t="s">
        <v>35</v>
      </c>
      <c r="D1708" s="3" t="s">
        <v>205</v>
      </c>
      <c r="E1708" s="3" t="s">
        <v>205</v>
      </c>
      <c r="F1708" s="25" t="s">
        <v>5996</v>
      </c>
      <c r="G1708" s="25" t="s">
        <v>5997</v>
      </c>
      <c r="H1708" s="25" t="s">
        <v>5998</v>
      </c>
      <c r="I1708" s="12" t="s">
        <v>23</v>
      </c>
      <c r="J1708" s="11" t="s">
        <v>12074</v>
      </c>
    </row>
    <row r="1709" spans="1:17" s="376" customFormat="1">
      <c r="A1709" s="381" t="s">
        <v>5999</v>
      </c>
      <c r="B1709" s="370" t="s">
        <v>5999</v>
      </c>
      <c r="C1709" s="368" t="s">
        <v>35</v>
      </c>
      <c r="D1709" s="368" t="s">
        <v>205</v>
      </c>
      <c r="E1709" s="368" t="s">
        <v>205</v>
      </c>
      <c r="F1709" s="369" t="s">
        <v>6000</v>
      </c>
      <c r="G1709" s="369" t="s">
        <v>6001</v>
      </c>
      <c r="H1709" s="369" t="s">
        <v>6002</v>
      </c>
      <c r="I1709" s="370" t="s">
        <v>54</v>
      </c>
      <c r="J1709" s="370" t="s">
        <v>12084</v>
      </c>
      <c r="K1709" s="371"/>
      <c r="L1709" s="371"/>
      <c r="M1709" s="371"/>
      <c r="N1709" s="372"/>
      <c r="O1709" s="372"/>
      <c r="P1709" s="371"/>
      <c r="Q1709" s="371"/>
    </row>
    <row r="1710" spans="1:17">
      <c r="A1710" s="83" t="s">
        <v>6003</v>
      </c>
      <c r="B1710" s="83" t="s">
        <v>6004</v>
      </c>
      <c r="C1710" s="84" t="s">
        <v>35</v>
      </c>
      <c r="D1710" s="84" t="s">
        <v>205</v>
      </c>
      <c r="E1710" s="84" t="s">
        <v>205</v>
      </c>
      <c r="F1710" s="85" t="s">
        <v>6005</v>
      </c>
      <c r="G1710" s="85" t="s">
        <v>6006</v>
      </c>
      <c r="H1710" s="85" t="s">
        <v>6007</v>
      </c>
      <c r="I1710" s="83" t="s">
        <v>4631</v>
      </c>
      <c r="J1710" s="83" t="s">
        <v>12080</v>
      </c>
      <c r="K1710" s="87"/>
      <c r="L1710" s="87"/>
      <c r="M1710" s="87"/>
      <c r="N1710" s="92"/>
      <c r="O1710" s="92"/>
      <c r="P1710" s="87"/>
      <c r="Q1710" s="87"/>
    </row>
    <row r="1711" spans="1:17" s="254" customFormat="1">
      <c r="A1711" s="310" t="s">
        <v>6008</v>
      </c>
      <c r="B1711" s="310" t="s">
        <v>6009</v>
      </c>
      <c r="C1711" s="272" t="s">
        <v>35</v>
      </c>
      <c r="D1711" s="272" t="s">
        <v>205</v>
      </c>
      <c r="E1711" s="272" t="s">
        <v>205</v>
      </c>
      <c r="F1711" s="134" t="s">
        <v>6010</v>
      </c>
      <c r="G1711" s="134" t="s">
        <v>6011</v>
      </c>
      <c r="H1711" s="134" t="s">
        <v>6012</v>
      </c>
      <c r="I1711" s="310" t="s">
        <v>1371</v>
      </c>
      <c r="J1711" s="310" t="s">
        <v>12201</v>
      </c>
      <c r="K1711" s="136"/>
      <c r="L1711" s="136"/>
      <c r="M1711" s="136"/>
      <c r="N1711" s="311"/>
      <c r="O1711" s="311"/>
      <c r="P1711" s="136"/>
      <c r="Q1711" s="136"/>
    </row>
    <row r="1712" spans="1:17">
      <c r="A1712" s="11" t="s">
        <v>6013</v>
      </c>
      <c r="B1712" s="11" t="s">
        <v>6013</v>
      </c>
      <c r="C1712" s="3" t="s">
        <v>35</v>
      </c>
      <c r="D1712" s="3" t="s">
        <v>205</v>
      </c>
      <c r="E1712" s="3" t="s">
        <v>205</v>
      </c>
      <c r="F1712" s="25" t="s">
        <v>6014</v>
      </c>
      <c r="G1712" s="25" t="s">
        <v>6015</v>
      </c>
      <c r="H1712" s="25" t="s">
        <v>6016</v>
      </c>
      <c r="I1712" s="12" t="s">
        <v>23</v>
      </c>
      <c r="J1712" s="11" t="s">
        <v>12074</v>
      </c>
    </row>
    <row r="1713" spans="1:17">
      <c r="A1713" s="197">
        <v>1659</v>
      </c>
      <c r="B1713" s="39" t="s">
        <v>6017</v>
      </c>
      <c r="C1713" s="4" t="s">
        <v>35</v>
      </c>
      <c r="D1713" s="4" t="s">
        <v>205</v>
      </c>
      <c r="E1713" s="4" t="s">
        <v>205</v>
      </c>
      <c r="F1713" s="27" t="s">
        <v>6018</v>
      </c>
      <c r="G1713" s="27" t="s">
        <v>6019</v>
      </c>
      <c r="H1713" s="27" t="s">
        <v>6020</v>
      </c>
      <c r="I1713" s="12" t="s">
        <v>23</v>
      </c>
      <c r="J1713" s="12" t="s">
        <v>12074</v>
      </c>
      <c r="K1713" s="39"/>
      <c r="L1713" s="39"/>
      <c r="M1713" s="39"/>
      <c r="N1713" s="154"/>
      <c r="O1713" s="154"/>
      <c r="P1713" s="39"/>
      <c r="Q1713" s="39"/>
    </row>
    <row r="1714" spans="1:17">
      <c r="A1714" s="83" t="s">
        <v>6021</v>
      </c>
      <c r="B1714" s="83" t="s">
        <v>6021</v>
      </c>
      <c r="C1714" s="84" t="s">
        <v>35</v>
      </c>
      <c r="D1714" s="84" t="s">
        <v>205</v>
      </c>
      <c r="E1714" s="84" t="s">
        <v>205</v>
      </c>
      <c r="F1714" s="85" t="s">
        <v>6022</v>
      </c>
      <c r="G1714" s="85" t="s">
        <v>6023</v>
      </c>
      <c r="H1714" s="85" t="s">
        <v>6024</v>
      </c>
      <c r="I1714" s="83" t="s">
        <v>766</v>
      </c>
      <c r="J1714" s="83" t="s">
        <v>12074</v>
      </c>
      <c r="K1714" s="87"/>
      <c r="L1714" s="87"/>
      <c r="M1714" s="87"/>
      <c r="N1714" s="92"/>
      <c r="O1714" s="92"/>
      <c r="P1714" s="87"/>
      <c r="Q1714" s="87"/>
    </row>
    <row r="1715" spans="1:17">
      <c r="A1715" s="197" t="s">
        <v>6025</v>
      </c>
      <c r="B1715" s="12" t="s">
        <v>6026</v>
      </c>
      <c r="C1715" s="4" t="s">
        <v>35</v>
      </c>
      <c r="D1715" s="4" t="s">
        <v>205</v>
      </c>
      <c r="E1715" s="4" t="s">
        <v>205</v>
      </c>
      <c r="F1715" s="27" t="s">
        <v>6027</v>
      </c>
      <c r="G1715" s="27" t="s">
        <v>6028</v>
      </c>
      <c r="H1715" s="27" t="s">
        <v>6029</v>
      </c>
      <c r="I1715" s="12" t="s">
        <v>23</v>
      </c>
      <c r="J1715" s="12" t="s">
        <v>12091</v>
      </c>
      <c r="K1715" s="39"/>
      <c r="L1715" s="39"/>
      <c r="M1715" s="39"/>
      <c r="N1715" s="154"/>
      <c r="O1715" s="154"/>
      <c r="P1715" s="39"/>
      <c r="Q1715" s="39"/>
    </row>
    <row r="1716" spans="1:17">
      <c r="A1716" s="83" t="s">
        <v>6030</v>
      </c>
      <c r="B1716" s="83" t="s">
        <v>6031</v>
      </c>
      <c r="C1716" s="84" t="s">
        <v>35</v>
      </c>
      <c r="D1716" s="84" t="s">
        <v>205</v>
      </c>
      <c r="E1716" s="84" t="s">
        <v>205</v>
      </c>
      <c r="F1716" s="85" t="s">
        <v>6032</v>
      </c>
      <c r="G1716" s="85" t="s">
        <v>6033</v>
      </c>
      <c r="H1716" s="85" t="s">
        <v>6034</v>
      </c>
      <c r="I1716" s="83" t="s">
        <v>12100</v>
      </c>
      <c r="J1716" s="83" t="s">
        <v>12074</v>
      </c>
      <c r="K1716" s="87"/>
      <c r="L1716" s="87"/>
      <c r="M1716" s="87"/>
      <c r="N1716" s="92"/>
      <c r="O1716" s="92"/>
      <c r="P1716" s="87"/>
      <c r="Q1716" s="87"/>
    </row>
    <row r="1717" spans="1:17">
      <c r="A1717" s="83" t="s">
        <v>6035</v>
      </c>
      <c r="B1717" s="83" t="s">
        <v>6036</v>
      </c>
      <c r="C1717" s="84" t="s">
        <v>35</v>
      </c>
      <c r="D1717" s="84" t="s">
        <v>205</v>
      </c>
      <c r="E1717" s="84" t="s">
        <v>205</v>
      </c>
      <c r="F1717" s="85" t="s">
        <v>6037</v>
      </c>
      <c r="G1717" s="85" t="s">
        <v>6038</v>
      </c>
      <c r="H1717" s="85" t="s">
        <v>6039</v>
      </c>
      <c r="I1717" s="83" t="s">
        <v>807</v>
      </c>
      <c r="J1717" s="83" t="s">
        <v>12080</v>
      </c>
      <c r="K1717" s="87"/>
      <c r="L1717" s="87"/>
      <c r="M1717" s="87"/>
      <c r="N1717" s="92"/>
      <c r="O1717" s="92"/>
      <c r="P1717" s="87"/>
      <c r="Q1717" s="87"/>
    </row>
    <row r="1718" spans="1:17">
      <c r="A1718" s="11" t="s">
        <v>6040</v>
      </c>
      <c r="B1718" s="11" t="s">
        <v>6040</v>
      </c>
      <c r="C1718" s="3" t="s">
        <v>35</v>
      </c>
      <c r="D1718" s="3" t="s">
        <v>205</v>
      </c>
      <c r="E1718" s="3" t="s">
        <v>205</v>
      </c>
      <c r="F1718" s="25" t="s">
        <v>6042</v>
      </c>
      <c r="G1718" s="25" t="s">
        <v>6043</v>
      </c>
      <c r="H1718" s="25" t="s">
        <v>6044</v>
      </c>
      <c r="I1718" s="12" t="s">
        <v>23</v>
      </c>
      <c r="J1718" s="11" t="s">
        <v>12074</v>
      </c>
    </row>
    <row r="1719" spans="1:17">
      <c r="A1719" s="83" t="s">
        <v>6045</v>
      </c>
      <c r="B1719" s="83" t="s">
        <v>6046</v>
      </c>
      <c r="C1719" s="84" t="s">
        <v>35</v>
      </c>
      <c r="D1719" s="84" t="s">
        <v>205</v>
      </c>
      <c r="E1719" s="84" t="s">
        <v>205</v>
      </c>
      <c r="F1719" s="85" t="s">
        <v>6047</v>
      </c>
      <c r="G1719" s="85" t="s">
        <v>6048</v>
      </c>
      <c r="H1719" s="85" t="s">
        <v>6049</v>
      </c>
      <c r="I1719" s="83" t="s">
        <v>801</v>
      </c>
      <c r="J1719" s="83" t="s">
        <v>12084</v>
      </c>
      <c r="K1719" s="87"/>
      <c r="L1719" s="87"/>
      <c r="M1719" s="87"/>
      <c r="N1719" s="92"/>
      <c r="O1719" s="92"/>
      <c r="P1719" s="87"/>
      <c r="Q1719" s="87"/>
    </row>
    <row r="1720" spans="1:17">
      <c r="A1720" s="120" t="s">
        <v>6050</v>
      </c>
      <c r="B1720" s="83" t="s">
        <v>6051</v>
      </c>
      <c r="C1720" s="84" t="s">
        <v>35</v>
      </c>
      <c r="D1720" s="84" t="s">
        <v>205</v>
      </c>
      <c r="E1720" s="84" t="s">
        <v>191</v>
      </c>
      <c r="F1720" s="85" t="s">
        <v>6052</v>
      </c>
      <c r="G1720" s="99" t="s">
        <v>6053</v>
      </c>
      <c r="H1720" s="99" t="s">
        <v>6054</v>
      </c>
      <c r="I1720" s="83" t="s">
        <v>5715</v>
      </c>
      <c r="J1720" s="83" t="s">
        <v>12198</v>
      </c>
      <c r="K1720" s="87"/>
      <c r="L1720" s="87"/>
      <c r="M1720" s="87"/>
      <c r="N1720" s="92"/>
      <c r="O1720" s="92"/>
      <c r="P1720" s="87"/>
      <c r="Q1720" s="87"/>
    </row>
    <row r="1721" spans="1:17">
      <c r="A1721" s="120" t="s">
        <v>6055</v>
      </c>
      <c r="B1721" s="83" t="s">
        <v>6056</v>
      </c>
      <c r="C1721" s="84" t="s">
        <v>35</v>
      </c>
      <c r="D1721" s="84" t="s">
        <v>205</v>
      </c>
      <c r="E1721" s="84" t="s">
        <v>191</v>
      </c>
      <c r="F1721" s="86" t="s">
        <v>6057</v>
      </c>
      <c r="G1721" s="122" t="s">
        <v>6058</v>
      </c>
      <c r="H1721" s="111">
        <v>16459769702</v>
      </c>
      <c r="I1721" s="83" t="s">
        <v>6059</v>
      </c>
      <c r="J1721" s="83" t="s">
        <v>12080</v>
      </c>
      <c r="K1721" s="87"/>
      <c r="L1721" s="87"/>
      <c r="M1721" s="87"/>
      <c r="N1721" s="92"/>
      <c r="O1721" s="92"/>
      <c r="P1721" s="87"/>
      <c r="Q1721" s="87"/>
    </row>
    <row r="1722" spans="1:17">
      <c r="A1722" s="11" t="s">
        <v>6060</v>
      </c>
      <c r="B1722" s="11" t="s">
        <v>6061</v>
      </c>
      <c r="C1722" s="3" t="s">
        <v>35</v>
      </c>
      <c r="D1722" s="4" t="s">
        <v>205</v>
      </c>
      <c r="E1722" s="4" t="s">
        <v>191</v>
      </c>
      <c r="F1722" s="49" t="s">
        <v>6062</v>
      </c>
      <c r="G1722" s="67" t="s">
        <v>6063</v>
      </c>
      <c r="H1722" s="68">
        <v>13204663490</v>
      </c>
      <c r="I1722" s="12" t="s">
        <v>5741</v>
      </c>
      <c r="J1722" s="11" t="s">
        <v>12080</v>
      </c>
    </row>
    <row r="1723" spans="1:17">
      <c r="A1723" s="120" t="s">
        <v>6064</v>
      </c>
      <c r="B1723" s="87" t="s">
        <v>6065</v>
      </c>
      <c r="C1723" s="84" t="s">
        <v>35</v>
      </c>
      <c r="D1723" s="84" t="s">
        <v>205</v>
      </c>
      <c r="E1723" s="84" t="s">
        <v>205</v>
      </c>
      <c r="F1723" s="86" t="s">
        <v>6066</v>
      </c>
      <c r="G1723" s="114" t="s">
        <v>6067</v>
      </c>
      <c r="H1723" s="122">
        <v>13201304258</v>
      </c>
      <c r="I1723" s="88" t="s">
        <v>3890</v>
      </c>
      <c r="J1723" s="83" t="s">
        <v>12095</v>
      </c>
      <c r="K1723" s="87"/>
      <c r="L1723" s="87"/>
      <c r="M1723" s="87"/>
      <c r="N1723" s="92"/>
      <c r="O1723" s="92"/>
      <c r="P1723" s="87"/>
      <c r="Q1723" s="87"/>
    </row>
    <row r="1724" spans="1:17">
      <c r="A1724" s="11" t="s">
        <v>6068</v>
      </c>
      <c r="B1724" s="11" t="s">
        <v>6068</v>
      </c>
      <c r="C1724" s="3" t="s">
        <v>35</v>
      </c>
      <c r="D1724" s="4" t="s">
        <v>191</v>
      </c>
      <c r="E1724" s="4" t="s">
        <v>191</v>
      </c>
      <c r="F1724" s="49" t="s">
        <v>6069</v>
      </c>
      <c r="G1724" s="69" t="s">
        <v>6070</v>
      </c>
      <c r="H1724" s="68">
        <v>24725665046</v>
      </c>
      <c r="I1724" s="12" t="s">
        <v>23</v>
      </c>
      <c r="J1724" s="11" t="s">
        <v>12074</v>
      </c>
    </row>
    <row r="1725" spans="1:17">
      <c r="A1725" s="11" t="s">
        <v>6071</v>
      </c>
      <c r="B1725" s="11" t="s">
        <v>6071</v>
      </c>
      <c r="C1725" s="3" t="s">
        <v>35</v>
      </c>
      <c r="D1725" s="4" t="s">
        <v>191</v>
      </c>
      <c r="E1725" s="4" t="s">
        <v>191</v>
      </c>
      <c r="F1725" s="49" t="s">
        <v>6072</v>
      </c>
      <c r="G1725" s="32" t="s">
        <v>6073</v>
      </c>
      <c r="H1725" s="68">
        <v>24724265366</v>
      </c>
      <c r="I1725" s="12" t="s">
        <v>23</v>
      </c>
      <c r="J1725" s="11" t="s">
        <v>12074</v>
      </c>
    </row>
    <row r="1726" spans="1:17">
      <c r="A1726" s="83" t="s">
        <v>6074</v>
      </c>
      <c r="B1726" s="83" t="s">
        <v>6075</v>
      </c>
      <c r="C1726" s="84" t="s">
        <v>35</v>
      </c>
      <c r="D1726" s="84" t="s">
        <v>191</v>
      </c>
      <c r="E1726" s="84" t="s">
        <v>191</v>
      </c>
      <c r="F1726" s="86" t="s">
        <v>6076</v>
      </c>
      <c r="G1726" s="95" t="s">
        <v>6077</v>
      </c>
      <c r="H1726" s="169">
        <v>37941661694</v>
      </c>
      <c r="I1726" s="83" t="s">
        <v>2035</v>
      </c>
      <c r="J1726" s="83" t="s">
        <v>12074</v>
      </c>
      <c r="K1726" s="87"/>
      <c r="L1726" s="87"/>
      <c r="M1726" s="87"/>
      <c r="N1726" s="92"/>
      <c r="O1726" s="92"/>
      <c r="P1726" s="87"/>
      <c r="Q1726" s="87"/>
    </row>
    <row r="1727" spans="1:17">
      <c r="A1727" s="11" t="s">
        <v>6078</v>
      </c>
      <c r="B1727" s="11" t="s">
        <v>6078</v>
      </c>
      <c r="C1727" s="3" t="s">
        <v>35</v>
      </c>
      <c r="D1727" s="4" t="s">
        <v>191</v>
      </c>
      <c r="E1727" s="4" t="s">
        <v>191</v>
      </c>
      <c r="F1727" s="49" t="s">
        <v>6079</v>
      </c>
      <c r="G1727" s="70" t="s">
        <v>6080</v>
      </c>
      <c r="H1727" s="67">
        <v>6260698046</v>
      </c>
      <c r="I1727" s="12" t="s">
        <v>23</v>
      </c>
      <c r="J1727" s="11" t="s">
        <v>12074</v>
      </c>
    </row>
    <row r="1728" spans="1:17">
      <c r="A1728" s="83" t="s">
        <v>6081</v>
      </c>
      <c r="B1728" s="83" t="s">
        <v>6082</v>
      </c>
      <c r="C1728" s="84" t="s">
        <v>35</v>
      </c>
      <c r="D1728" s="84" t="s">
        <v>205</v>
      </c>
      <c r="E1728" s="84" t="s">
        <v>205</v>
      </c>
      <c r="F1728" s="85" t="s">
        <v>351</v>
      </c>
      <c r="G1728" s="86" t="s">
        <v>352</v>
      </c>
      <c r="H1728" s="111">
        <v>9251533046</v>
      </c>
      <c r="I1728" s="83" t="s">
        <v>118</v>
      </c>
      <c r="J1728" s="83" t="s">
        <v>12080</v>
      </c>
      <c r="K1728" s="87"/>
      <c r="L1728" s="87"/>
      <c r="M1728" s="87"/>
      <c r="N1728" s="92"/>
      <c r="O1728" s="92"/>
      <c r="P1728" s="87"/>
      <c r="Q1728" s="87"/>
    </row>
    <row r="1729" spans="1:17">
      <c r="A1729" s="120" t="s">
        <v>6083</v>
      </c>
      <c r="B1729" s="83" t="s">
        <v>6083</v>
      </c>
      <c r="C1729" s="84" t="s">
        <v>35</v>
      </c>
      <c r="D1729" s="84" t="s">
        <v>191</v>
      </c>
      <c r="E1729" s="84" t="s">
        <v>191</v>
      </c>
      <c r="F1729" s="85" t="s">
        <v>6084</v>
      </c>
      <c r="G1729" s="86" t="s">
        <v>6085</v>
      </c>
      <c r="H1729" s="111">
        <v>17661340334</v>
      </c>
      <c r="I1729" s="83" t="s">
        <v>4402</v>
      </c>
      <c r="J1729" s="83" t="s">
        <v>12080</v>
      </c>
      <c r="K1729" s="87"/>
      <c r="L1729" s="87"/>
      <c r="M1729" s="87"/>
      <c r="N1729" s="92"/>
      <c r="O1729" s="92"/>
      <c r="P1729" s="87"/>
      <c r="Q1729" s="87"/>
    </row>
    <row r="1730" spans="1:17">
      <c r="A1730" s="197" t="s">
        <v>6086</v>
      </c>
      <c r="B1730" s="12" t="s">
        <v>6087</v>
      </c>
      <c r="C1730" s="4" t="s">
        <v>35</v>
      </c>
      <c r="D1730" s="4" t="s">
        <v>191</v>
      </c>
      <c r="E1730" s="4" t="s">
        <v>191</v>
      </c>
      <c r="F1730" s="27" t="s">
        <v>6088</v>
      </c>
      <c r="G1730" s="188" t="s">
        <v>6089</v>
      </c>
      <c r="H1730" s="189">
        <v>12513230354</v>
      </c>
      <c r="I1730" s="12" t="s">
        <v>23</v>
      </c>
      <c r="J1730" s="12" t="s">
        <v>12074</v>
      </c>
      <c r="K1730" s="39"/>
      <c r="L1730" s="39"/>
      <c r="M1730" s="39"/>
      <c r="N1730" s="154"/>
      <c r="O1730" s="154"/>
      <c r="P1730" s="39"/>
      <c r="Q1730" s="39"/>
    </row>
    <row r="1731" spans="1:17">
      <c r="A1731" s="83" t="s">
        <v>6090</v>
      </c>
      <c r="B1731" s="83" t="s">
        <v>6091</v>
      </c>
      <c r="C1731" s="84" t="s">
        <v>35</v>
      </c>
      <c r="D1731" s="84" t="s">
        <v>191</v>
      </c>
      <c r="E1731" s="84" t="s">
        <v>191</v>
      </c>
      <c r="F1731" s="85" t="s">
        <v>6092</v>
      </c>
      <c r="G1731" s="86" t="s">
        <v>6093</v>
      </c>
      <c r="H1731" s="111">
        <v>12300197762</v>
      </c>
      <c r="I1731" s="83" t="s">
        <v>5758</v>
      </c>
      <c r="J1731" s="83" t="s">
        <v>12080</v>
      </c>
      <c r="K1731" s="87"/>
      <c r="L1731" s="87"/>
      <c r="M1731" s="87"/>
      <c r="N1731" s="92"/>
      <c r="O1731" s="92"/>
      <c r="P1731" s="87"/>
      <c r="Q1731" s="87"/>
    </row>
    <row r="1732" spans="1:17">
      <c r="A1732" s="83" t="s">
        <v>6094</v>
      </c>
      <c r="B1732" s="83" t="s">
        <v>6094</v>
      </c>
      <c r="C1732" s="84" t="s">
        <v>35</v>
      </c>
      <c r="D1732" s="84" t="s">
        <v>191</v>
      </c>
      <c r="E1732" s="84" t="s">
        <v>191</v>
      </c>
      <c r="F1732" s="99" t="s">
        <v>6095</v>
      </c>
      <c r="G1732" s="226" t="s">
        <v>6096</v>
      </c>
      <c r="H1732" s="169">
        <v>12256342418</v>
      </c>
      <c r="I1732" s="100" t="s">
        <v>1366</v>
      </c>
      <c r="J1732" s="83" t="s">
        <v>12080</v>
      </c>
      <c r="K1732" s="87"/>
      <c r="L1732" s="87"/>
      <c r="M1732" s="87"/>
      <c r="N1732" s="92"/>
      <c r="O1732" s="92"/>
      <c r="P1732" s="87"/>
      <c r="Q1732" s="87"/>
    </row>
    <row r="1733" spans="1:17">
      <c r="A1733" s="83" t="s">
        <v>6097</v>
      </c>
      <c r="B1733" s="83" t="s">
        <v>6097</v>
      </c>
      <c r="C1733" s="84" t="s">
        <v>35</v>
      </c>
      <c r="D1733" s="84" t="s">
        <v>191</v>
      </c>
      <c r="E1733" s="84" t="s">
        <v>191</v>
      </c>
      <c r="F1733" s="95" t="s">
        <v>6098</v>
      </c>
      <c r="G1733" s="95" t="s">
        <v>6099</v>
      </c>
      <c r="H1733" s="111">
        <v>13609873442</v>
      </c>
      <c r="I1733" s="87" t="s">
        <v>872</v>
      </c>
      <c r="J1733" s="88" t="s">
        <v>12074</v>
      </c>
      <c r="K1733" s="87"/>
      <c r="L1733" s="87"/>
      <c r="M1733" s="87"/>
      <c r="N1733" s="92"/>
      <c r="O1733" s="92"/>
      <c r="P1733" s="87"/>
      <c r="Q1733" s="87"/>
    </row>
    <row r="1734" spans="1:17">
      <c r="A1734" s="83" t="s">
        <v>6100</v>
      </c>
      <c r="B1734" s="83" t="s">
        <v>6101</v>
      </c>
      <c r="C1734" s="84" t="s">
        <v>35</v>
      </c>
      <c r="D1734" s="84" t="s">
        <v>191</v>
      </c>
      <c r="E1734" s="83" t="s">
        <v>191</v>
      </c>
      <c r="F1734" s="95" t="s">
        <v>6102</v>
      </c>
      <c r="G1734" s="95" t="s">
        <v>6103</v>
      </c>
      <c r="H1734" s="111">
        <v>20421098606</v>
      </c>
      <c r="I1734" s="87" t="s">
        <v>5736</v>
      </c>
      <c r="J1734" s="88" t="s">
        <v>12080</v>
      </c>
      <c r="K1734" s="87"/>
      <c r="L1734" s="87"/>
      <c r="M1734" s="87"/>
      <c r="N1734" s="92"/>
      <c r="O1734" s="92"/>
      <c r="P1734" s="87"/>
      <c r="Q1734" s="87"/>
    </row>
    <row r="1735" spans="1:17">
      <c r="A1735" s="120" t="s">
        <v>6104</v>
      </c>
      <c r="B1735" s="83" t="s">
        <v>6105</v>
      </c>
      <c r="C1735" s="84" t="s">
        <v>35</v>
      </c>
      <c r="D1735" s="84" t="s">
        <v>205</v>
      </c>
      <c r="E1735" s="83" t="s">
        <v>205</v>
      </c>
      <c r="F1735" s="95" t="s">
        <v>6106</v>
      </c>
      <c r="G1735" s="95" t="s">
        <v>6107</v>
      </c>
      <c r="H1735" s="111">
        <v>4146805478</v>
      </c>
      <c r="I1735" s="87" t="s">
        <v>2936</v>
      </c>
      <c r="J1735" s="88" t="s">
        <v>12091</v>
      </c>
      <c r="K1735" s="87"/>
      <c r="L1735" s="87"/>
      <c r="M1735" s="87"/>
      <c r="N1735" s="92"/>
      <c r="O1735" s="92"/>
      <c r="P1735" s="87"/>
      <c r="Q1735" s="87"/>
    </row>
    <row r="1736" spans="1:17">
      <c r="A1736" s="83" t="s">
        <v>6108</v>
      </c>
      <c r="B1736" s="83" t="s">
        <v>6109</v>
      </c>
      <c r="C1736" s="84" t="s">
        <v>35</v>
      </c>
      <c r="D1736" s="84" t="s">
        <v>191</v>
      </c>
      <c r="E1736" s="83" t="s">
        <v>191</v>
      </c>
      <c r="F1736" s="95" t="s">
        <v>6110</v>
      </c>
      <c r="G1736" s="95" t="s">
        <v>6111</v>
      </c>
      <c r="H1736" s="111">
        <v>12253029842</v>
      </c>
      <c r="I1736" s="87" t="s">
        <v>6112</v>
      </c>
      <c r="J1736" s="88" t="s">
        <v>12074</v>
      </c>
      <c r="K1736" s="87"/>
      <c r="L1736" s="87"/>
      <c r="M1736" s="87"/>
      <c r="N1736" s="92"/>
      <c r="O1736" s="92"/>
      <c r="P1736" s="87"/>
      <c r="Q1736" s="87"/>
    </row>
    <row r="1737" spans="1:17">
      <c r="A1737" s="120" t="s">
        <v>6113</v>
      </c>
      <c r="B1737" s="83" t="s">
        <v>6114</v>
      </c>
      <c r="C1737" s="84" t="s">
        <v>35</v>
      </c>
      <c r="D1737" s="84" t="s">
        <v>205</v>
      </c>
      <c r="E1737" s="83" t="s">
        <v>205</v>
      </c>
      <c r="F1737" s="95" t="s">
        <v>6115</v>
      </c>
      <c r="G1737" s="95" t="s">
        <v>6116</v>
      </c>
      <c r="H1737" s="111">
        <v>3187444070</v>
      </c>
      <c r="I1737" s="87" t="s">
        <v>1224</v>
      </c>
      <c r="J1737" s="88" t="s">
        <v>12084</v>
      </c>
      <c r="K1737" s="87"/>
      <c r="L1737" s="87"/>
      <c r="M1737" s="87"/>
      <c r="N1737" s="92"/>
      <c r="O1737" s="92"/>
      <c r="P1737" s="87"/>
      <c r="Q1737" s="87"/>
    </row>
    <row r="1738" spans="1:17">
      <c r="A1738" s="120" t="s">
        <v>6117</v>
      </c>
      <c r="B1738" s="83" t="s">
        <v>6118</v>
      </c>
      <c r="C1738" s="84" t="s">
        <v>35</v>
      </c>
      <c r="D1738" s="84" t="s">
        <v>205</v>
      </c>
      <c r="E1738" s="83" t="s">
        <v>205</v>
      </c>
      <c r="F1738" s="95" t="s">
        <v>6119</v>
      </c>
      <c r="G1738" s="95" t="s">
        <v>6120</v>
      </c>
      <c r="H1738" s="111">
        <v>42170159342</v>
      </c>
      <c r="I1738" s="87" t="s">
        <v>6121</v>
      </c>
      <c r="J1738" s="88" t="s">
        <v>12080</v>
      </c>
      <c r="K1738" s="87"/>
      <c r="L1738" s="87"/>
      <c r="M1738" s="87"/>
      <c r="N1738" s="92"/>
      <c r="O1738" s="92"/>
      <c r="P1738" s="87"/>
      <c r="Q1738" s="87"/>
    </row>
    <row r="1739" spans="1:17">
      <c r="A1739" s="120" t="s">
        <v>6122</v>
      </c>
      <c r="B1739" s="83" t="s">
        <v>6123</v>
      </c>
      <c r="C1739" s="84" t="s">
        <v>35</v>
      </c>
      <c r="D1739" s="84" t="s">
        <v>191</v>
      </c>
      <c r="E1739" s="83" t="s">
        <v>191</v>
      </c>
      <c r="F1739" s="95" t="s">
        <v>6124</v>
      </c>
      <c r="G1739" s="95" t="s">
        <v>6125</v>
      </c>
      <c r="H1739" s="111">
        <v>17655973598</v>
      </c>
      <c r="I1739" s="307" t="s">
        <v>778</v>
      </c>
      <c r="J1739" s="88" t="s">
        <v>12074</v>
      </c>
      <c r="K1739" s="87"/>
      <c r="L1739" s="87"/>
      <c r="M1739" s="87"/>
      <c r="N1739" s="92"/>
      <c r="O1739" s="92"/>
      <c r="P1739" s="87"/>
      <c r="Q1739" s="87"/>
    </row>
    <row r="1740" spans="1:17">
      <c r="A1740" s="120" t="s">
        <v>6126</v>
      </c>
      <c r="B1740" s="83" t="s">
        <v>6127</v>
      </c>
      <c r="C1740" s="84" t="s">
        <v>35</v>
      </c>
      <c r="D1740" s="84" t="s">
        <v>191</v>
      </c>
      <c r="E1740" s="83" t="s">
        <v>191</v>
      </c>
      <c r="F1740" s="95" t="s">
        <v>6128</v>
      </c>
      <c r="G1740" s="95" t="s">
        <v>6129</v>
      </c>
      <c r="H1740" s="111">
        <v>17659472798</v>
      </c>
      <c r="I1740" s="96" t="s">
        <v>12123</v>
      </c>
      <c r="J1740" s="88" t="s">
        <v>12080</v>
      </c>
      <c r="K1740" s="87"/>
      <c r="L1740" s="87"/>
      <c r="M1740" s="87"/>
      <c r="N1740" s="92"/>
      <c r="O1740" s="92"/>
      <c r="P1740" s="87"/>
      <c r="Q1740" s="87"/>
    </row>
    <row r="1741" spans="1:17">
      <c r="A1741" s="120" t="s">
        <v>6130</v>
      </c>
      <c r="B1741" s="83" t="s">
        <v>6131</v>
      </c>
      <c r="C1741" s="84" t="s">
        <v>35</v>
      </c>
      <c r="D1741" s="84" t="s">
        <v>191</v>
      </c>
      <c r="E1741" s="83" t="s">
        <v>191</v>
      </c>
      <c r="F1741" s="95" t="s">
        <v>6132</v>
      </c>
      <c r="G1741" s="95" t="s">
        <v>6133</v>
      </c>
      <c r="H1741" s="111">
        <v>17657887790</v>
      </c>
      <c r="I1741" s="87" t="s">
        <v>6134</v>
      </c>
      <c r="J1741" s="88" t="s">
        <v>12080</v>
      </c>
      <c r="K1741" s="87"/>
      <c r="L1741" s="87"/>
      <c r="M1741" s="87"/>
      <c r="N1741" s="92"/>
      <c r="O1741" s="92"/>
      <c r="P1741" s="87"/>
      <c r="Q1741" s="87"/>
    </row>
    <row r="1742" spans="1:17">
      <c r="A1742" s="83" t="s">
        <v>6135</v>
      </c>
      <c r="B1742" s="83" t="s">
        <v>6135</v>
      </c>
      <c r="C1742" s="84" t="s">
        <v>35</v>
      </c>
      <c r="D1742" s="84" t="s">
        <v>205</v>
      </c>
      <c r="E1742" s="83" t="s">
        <v>205</v>
      </c>
      <c r="F1742" s="95" t="s">
        <v>6137</v>
      </c>
      <c r="G1742" s="95" t="s">
        <v>6138</v>
      </c>
      <c r="H1742" s="122">
        <v>13196358722</v>
      </c>
      <c r="I1742" s="87" t="s">
        <v>6139</v>
      </c>
      <c r="J1742" s="88" t="s">
        <v>12074</v>
      </c>
      <c r="K1742" s="87"/>
      <c r="L1742" s="87"/>
      <c r="M1742" s="87"/>
      <c r="N1742" s="92"/>
      <c r="O1742" s="92"/>
      <c r="P1742" s="87"/>
      <c r="Q1742" s="87"/>
    </row>
    <row r="1743" spans="1:17">
      <c r="A1743" s="11" t="s">
        <v>6140</v>
      </c>
      <c r="B1743" s="11" t="s">
        <v>6140</v>
      </c>
      <c r="C1743" s="3" t="s">
        <v>35</v>
      </c>
      <c r="D1743" s="4" t="s">
        <v>191</v>
      </c>
      <c r="E1743" s="12" t="s">
        <v>191</v>
      </c>
      <c r="F1743" s="32" t="s">
        <v>12202</v>
      </c>
      <c r="G1743" s="32" t="s">
        <v>6142</v>
      </c>
      <c r="H1743" s="68">
        <v>4215904310</v>
      </c>
      <c r="I1743" s="39" t="s">
        <v>23</v>
      </c>
      <c r="J1743" s="47" t="s">
        <v>12074</v>
      </c>
    </row>
    <row r="1744" spans="1:17">
      <c r="A1744" s="11" t="s">
        <v>6143</v>
      </c>
      <c r="B1744" s="11" t="s">
        <v>6144</v>
      </c>
      <c r="C1744" s="3" t="s">
        <v>35</v>
      </c>
      <c r="D1744" s="3" t="s">
        <v>205</v>
      </c>
      <c r="E1744" s="11" t="s">
        <v>205</v>
      </c>
      <c r="F1744" s="32" t="s">
        <v>6145</v>
      </c>
      <c r="G1744" s="32" t="s">
        <v>6146</v>
      </c>
      <c r="H1744" s="68">
        <v>24142740266</v>
      </c>
      <c r="I1744" s="21" t="s">
        <v>23</v>
      </c>
      <c r="J1744" s="47" t="s">
        <v>12074</v>
      </c>
    </row>
    <row r="1745" spans="1:17">
      <c r="A1745" s="11" t="s">
        <v>6147</v>
      </c>
      <c r="B1745" s="11" t="s">
        <v>6147</v>
      </c>
      <c r="C1745" s="3" t="s">
        <v>35</v>
      </c>
      <c r="D1745" s="4" t="s">
        <v>205</v>
      </c>
      <c r="E1745" s="12" t="s">
        <v>205</v>
      </c>
      <c r="F1745" s="32" t="s">
        <v>6148</v>
      </c>
      <c r="G1745" s="32" t="s">
        <v>6149</v>
      </c>
      <c r="H1745" s="68">
        <v>25686197138</v>
      </c>
      <c r="I1745" s="39" t="s">
        <v>23</v>
      </c>
      <c r="J1745" s="47" t="s">
        <v>12074</v>
      </c>
    </row>
    <row r="1746" spans="1:17">
      <c r="A1746" s="83" t="s">
        <v>6150</v>
      </c>
      <c r="B1746" s="83" t="s">
        <v>6151</v>
      </c>
      <c r="C1746" s="84" t="s">
        <v>35</v>
      </c>
      <c r="D1746" s="84" t="s">
        <v>191</v>
      </c>
      <c r="E1746" s="84" t="s">
        <v>191</v>
      </c>
      <c r="F1746" s="124" t="s">
        <v>6152</v>
      </c>
      <c r="G1746" s="186" t="s">
        <v>6153</v>
      </c>
      <c r="H1746" s="229">
        <v>27517093922</v>
      </c>
      <c r="I1746" s="102" t="s">
        <v>4179</v>
      </c>
      <c r="J1746" s="83" t="s">
        <v>12080</v>
      </c>
      <c r="K1746" s="87"/>
      <c r="L1746" s="87"/>
      <c r="M1746" s="87"/>
      <c r="N1746" s="92"/>
      <c r="O1746" s="92"/>
      <c r="P1746" s="87"/>
      <c r="Q1746" s="87"/>
    </row>
    <row r="1747" spans="1:17" s="239" customFormat="1">
      <c r="A1747" s="157" t="s">
        <v>6154</v>
      </c>
      <c r="B1747" s="157" t="s">
        <v>6154</v>
      </c>
      <c r="C1747" s="156" t="s">
        <v>35</v>
      </c>
      <c r="D1747" s="156" t="s">
        <v>191</v>
      </c>
      <c r="E1747" s="156" t="s">
        <v>191</v>
      </c>
      <c r="F1747" s="198" t="s">
        <v>6155</v>
      </c>
      <c r="G1747" s="231" t="s">
        <v>6156</v>
      </c>
      <c r="H1747" s="232">
        <v>42167202086</v>
      </c>
      <c r="I1747" s="157" t="s">
        <v>23</v>
      </c>
      <c r="J1747" s="157" t="s">
        <v>12074</v>
      </c>
      <c r="K1747" s="196"/>
      <c r="L1747" s="196"/>
      <c r="M1747" s="196"/>
      <c r="N1747" s="199"/>
      <c r="O1747" s="199"/>
      <c r="P1747" s="196"/>
      <c r="Q1747" s="196"/>
    </row>
    <row r="1748" spans="1:17">
      <c r="A1748" s="120" t="s">
        <v>6157</v>
      </c>
      <c r="B1748" s="83" t="s">
        <v>6158</v>
      </c>
      <c r="C1748" s="84" t="s">
        <v>35</v>
      </c>
      <c r="D1748" s="84" t="s">
        <v>205</v>
      </c>
      <c r="E1748" s="84" t="s">
        <v>205</v>
      </c>
      <c r="F1748" s="85" t="s">
        <v>6159</v>
      </c>
      <c r="G1748" s="86" t="s">
        <v>6160</v>
      </c>
      <c r="H1748" s="122">
        <v>15249067238</v>
      </c>
      <c r="I1748" s="88" t="s">
        <v>5043</v>
      </c>
      <c r="J1748" s="83" t="s">
        <v>12084</v>
      </c>
      <c r="K1748" s="87"/>
      <c r="L1748" s="87"/>
      <c r="M1748" s="87"/>
      <c r="N1748" s="92"/>
      <c r="O1748" s="92"/>
      <c r="P1748" s="87"/>
      <c r="Q1748" s="87"/>
    </row>
    <row r="1749" spans="1:17">
      <c r="A1749" s="120" t="s">
        <v>6161</v>
      </c>
      <c r="B1749" s="83" t="s">
        <v>6162</v>
      </c>
      <c r="C1749" s="84" t="s">
        <v>35</v>
      </c>
      <c r="D1749" s="84" t="s">
        <v>205</v>
      </c>
      <c r="E1749" s="84" t="s">
        <v>205</v>
      </c>
      <c r="F1749" s="85" t="s">
        <v>6163</v>
      </c>
      <c r="G1749" s="86" t="s">
        <v>6164</v>
      </c>
      <c r="H1749" s="111">
        <v>3182685158</v>
      </c>
      <c r="I1749" s="88" t="s">
        <v>4624</v>
      </c>
      <c r="J1749" s="83" t="s">
        <v>12084</v>
      </c>
      <c r="K1749" s="87"/>
      <c r="L1749" s="87"/>
      <c r="M1749" s="87"/>
      <c r="N1749" s="92"/>
      <c r="O1749" s="92"/>
      <c r="P1749" s="87"/>
      <c r="Q1749" s="87"/>
    </row>
    <row r="1750" spans="1:17">
      <c r="A1750" s="11" t="s">
        <v>6165</v>
      </c>
      <c r="B1750" s="11" t="s">
        <v>6165</v>
      </c>
      <c r="C1750" s="3" t="s">
        <v>35</v>
      </c>
      <c r="D1750" s="4" t="s">
        <v>205</v>
      </c>
      <c r="E1750" s="4" t="s">
        <v>205</v>
      </c>
      <c r="F1750" s="25" t="s">
        <v>6166</v>
      </c>
      <c r="G1750" s="49" t="s">
        <v>6167</v>
      </c>
      <c r="H1750" s="68">
        <v>14822294510</v>
      </c>
      <c r="I1750" s="12" t="s">
        <v>23</v>
      </c>
      <c r="J1750" s="11" t="s">
        <v>12074</v>
      </c>
    </row>
    <row r="1751" spans="1:17">
      <c r="A1751" s="11" t="s">
        <v>6168</v>
      </c>
      <c r="B1751" s="11" t="s">
        <v>6168</v>
      </c>
      <c r="C1751" s="3" t="s">
        <v>35</v>
      </c>
      <c r="D1751" s="4" t="s">
        <v>205</v>
      </c>
      <c r="E1751" s="4" t="s">
        <v>205</v>
      </c>
      <c r="F1751" s="25" t="s">
        <v>6169</v>
      </c>
      <c r="G1751" s="49" t="s">
        <v>6170</v>
      </c>
      <c r="H1751" s="71">
        <v>4150492598</v>
      </c>
      <c r="I1751" s="12" t="s">
        <v>23</v>
      </c>
      <c r="J1751" s="11" t="s">
        <v>12074</v>
      </c>
    </row>
    <row r="1752" spans="1:17">
      <c r="A1752" s="120" t="s">
        <v>6171</v>
      </c>
      <c r="B1752" s="83" t="s">
        <v>6172</v>
      </c>
      <c r="C1752" s="84" t="s">
        <v>35</v>
      </c>
      <c r="D1752" s="84" t="s">
        <v>191</v>
      </c>
      <c r="E1752" s="84" t="s">
        <v>191</v>
      </c>
      <c r="F1752" s="85" t="s">
        <v>6173</v>
      </c>
      <c r="G1752" s="86" t="s">
        <v>6174</v>
      </c>
      <c r="H1752" s="111">
        <v>38633174894</v>
      </c>
      <c r="I1752" s="88" t="s">
        <v>2838</v>
      </c>
      <c r="J1752" s="83" t="s">
        <v>12074</v>
      </c>
      <c r="K1752" s="87"/>
      <c r="L1752" s="87"/>
      <c r="M1752" s="87"/>
      <c r="N1752" s="92"/>
      <c r="O1752" s="92"/>
      <c r="P1752" s="87"/>
      <c r="Q1752" s="87"/>
    </row>
    <row r="1753" spans="1:17">
      <c r="A1753" s="83" t="s">
        <v>6175</v>
      </c>
      <c r="B1753" s="83" t="s">
        <v>6176</v>
      </c>
      <c r="C1753" s="84" t="s">
        <v>35</v>
      </c>
      <c r="D1753" s="84" t="s">
        <v>191</v>
      </c>
      <c r="E1753" s="84" t="s">
        <v>191</v>
      </c>
      <c r="F1753" s="86" t="s">
        <v>6177</v>
      </c>
      <c r="G1753" s="86" t="s">
        <v>6178</v>
      </c>
      <c r="H1753" s="111">
        <v>19080668882</v>
      </c>
      <c r="I1753" s="83" t="s">
        <v>23</v>
      </c>
      <c r="J1753" s="83" t="s">
        <v>12074</v>
      </c>
      <c r="K1753" s="87"/>
      <c r="L1753" s="87"/>
      <c r="M1753" s="87"/>
      <c r="N1753" s="92"/>
      <c r="O1753" s="92"/>
      <c r="P1753" s="87"/>
      <c r="Q1753" s="87"/>
    </row>
    <row r="1754" spans="1:17">
      <c r="A1754" s="11" t="s">
        <v>6179</v>
      </c>
      <c r="B1754" s="11" t="s">
        <v>6179</v>
      </c>
      <c r="C1754" s="3" t="s">
        <v>35</v>
      </c>
      <c r="D1754" s="4" t="s">
        <v>205</v>
      </c>
      <c r="E1754" s="4" t="s">
        <v>205</v>
      </c>
      <c r="F1754" s="25" t="s">
        <v>6180</v>
      </c>
      <c r="G1754" s="49" t="s">
        <v>6181</v>
      </c>
      <c r="H1754" s="71">
        <v>4143820790</v>
      </c>
      <c r="I1754" s="12" t="s">
        <v>23</v>
      </c>
      <c r="J1754" s="11" t="s">
        <v>12074</v>
      </c>
    </row>
    <row r="1755" spans="1:17">
      <c r="A1755" s="11" t="s">
        <v>6182</v>
      </c>
      <c r="B1755" s="11" t="s">
        <v>6182</v>
      </c>
      <c r="C1755" s="3" t="s">
        <v>35</v>
      </c>
      <c r="D1755" s="4" t="s">
        <v>6183</v>
      </c>
      <c r="E1755" s="4" t="s">
        <v>6183</v>
      </c>
      <c r="F1755" s="25" t="s">
        <v>6184</v>
      </c>
      <c r="G1755" s="49" t="s">
        <v>6185</v>
      </c>
      <c r="H1755" s="68">
        <v>6869644598</v>
      </c>
      <c r="I1755" s="12" t="s">
        <v>23</v>
      </c>
      <c r="J1755" s="11" t="s">
        <v>12074</v>
      </c>
    </row>
    <row r="1756" spans="1:17">
      <c r="A1756" s="83" t="s">
        <v>6186</v>
      </c>
      <c r="B1756" s="83" t="s">
        <v>6186</v>
      </c>
      <c r="C1756" s="84" t="s">
        <v>35</v>
      </c>
      <c r="D1756" s="84" t="s">
        <v>205</v>
      </c>
      <c r="E1756" s="84" t="s">
        <v>205</v>
      </c>
      <c r="F1756" s="85" t="s">
        <v>6187</v>
      </c>
      <c r="G1756" s="86" t="s">
        <v>6188</v>
      </c>
      <c r="H1756" s="111">
        <v>4173913910</v>
      </c>
      <c r="I1756" s="83" t="s">
        <v>4313</v>
      </c>
      <c r="J1756" s="11" t="s">
        <v>12074</v>
      </c>
    </row>
    <row r="1757" spans="1:17">
      <c r="A1757" s="120" t="s">
        <v>6189</v>
      </c>
      <c r="B1757" s="83" t="s">
        <v>6190</v>
      </c>
      <c r="C1757" s="84" t="s">
        <v>35</v>
      </c>
      <c r="D1757" s="84" t="s">
        <v>205</v>
      </c>
      <c r="E1757" s="84" t="s">
        <v>205</v>
      </c>
      <c r="F1757" s="85" t="s">
        <v>6191</v>
      </c>
      <c r="G1757" s="86" t="s">
        <v>6192</v>
      </c>
      <c r="H1757" s="111">
        <v>42170514878</v>
      </c>
      <c r="I1757" s="83" t="s">
        <v>1261</v>
      </c>
      <c r="J1757" s="83" t="s">
        <v>12080</v>
      </c>
      <c r="K1757" s="87"/>
      <c r="L1757" s="87"/>
      <c r="M1757" s="87"/>
      <c r="N1757" s="92"/>
      <c r="O1757" s="92"/>
      <c r="P1757" s="87"/>
      <c r="Q1757" s="87"/>
    </row>
    <row r="1758" spans="1:17">
      <c r="A1758" s="120" t="s">
        <v>6193</v>
      </c>
      <c r="B1758" s="83" t="s">
        <v>6193</v>
      </c>
      <c r="C1758" s="84" t="s">
        <v>35</v>
      </c>
      <c r="D1758" s="84" t="s">
        <v>205</v>
      </c>
      <c r="E1758" s="84" t="s">
        <v>205</v>
      </c>
      <c r="F1758" s="85" t="s">
        <v>6195</v>
      </c>
      <c r="G1758" s="86" t="s">
        <v>6196</v>
      </c>
      <c r="H1758" s="111">
        <v>3190709990</v>
      </c>
      <c r="I1758" s="83" t="s">
        <v>23</v>
      </c>
      <c r="J1758" s="83" t="s">
        <v>12080</v>
      </c>
      <c r="K1758" s="87"/>
      <c r="L1758" s="87"/>
      <c r="M1758" s="87"/>
      <c r="N1758" s="92"/>
      <c r="O1758" s="92"/>
      <c r="P1758" s="87"/>
      <c r="Q1758" s="87"/>
    </row>
    <row r="1759" spans="1:17">
      <c r="A1759" s="83" t="s">
        <v>6197</v>
      </c>
      <c r="B1759" s="83" t="s">
        <v>6198</v>
      </c>
      <c r="C1759" s="84" t="s">
        <v>35</v>
      </c>
      <c r="D1759" s="84" t="s">
        <v>205</v>
      </c>
      <c r="E1759" s="84" t="s">
        <v>205</v>
      </c>
      <c r="F1759" s="85" t="s">
        <v>6199</v>
      </c>
      <c r="G1759" s="226" t="s">
        <v>6200</v>
      </c>
      <c r="H1759" s="169">
        <v>30234627110</v>
      </c>
      <c r="I1759" s="83" t="s">
        <v>5225</v>
      </c>
      <c r="J1759" s="83" t="s">
        <v>12074</v>
      </c>
      <c r="K1759" s="87"/>
      <c r="L1759" s="87"/>
      <c r="M1759" s="87"/>
      <c r="N1759" s="92"/>
      <c r="O1759" s="92"/>
      <c r="P1759" s="87"/>
      <c r="Q1759" s="87"/>
    </row>
    <row r="1760" spans="1:17">
      <c r="A1760" s="120" t="s">
        <v>6201</v>
      </c>
      <c r="B1760" s="87" t="s">
        <v>6202</v>
      </c>
      <c r="C1760" s="84" t="s">
        <v>35</v>
      </c>
      <c r="D1760" s="84" t="s">
        <v>205</v>
      </c>
      <c r="E1760" s="84" t="s">
        <v>205</v>
      </c>
      <c r="F1760" s="86" t="s">
        <v>6203</v>
      </c>
      <c r="G1760" s="95" t="s">
        <v>6204</v>
      </c>
      <c r="H1760" s="111">
        <v>13203030530</v>
      </c>
      <c r="I1760" s="88" t="s">
        <v>3828</v>
      </c>
      <c r="J1760" s="83" t="s">
        <v>12080</v>
      </c>
      <c r="K1760" s="87"/>
      <c r="L1760" s="87"/>
      <c r="M1760" s="87"/>
      <c r="N1760" s="92"/>
      <c r="O1760" s="92"/>
      <c r="P1760" s="87"/>
      <c r="Q1760" s="87"/>
    </row>
    <row r="1761" spans="1:19">
      <c r="A1761" s="11" t="s">
        <v>6205</v>
      </c>
      <c r="B1761" s="11" t="s">
        <v>6205</v>
      </c>
      <c r="C1761" s="3" t="s">
        <v>35</v>
      </c>
      <c r="D1761" s="4" t="s">
        <v>205</v>
      </c>
      <c r="E1761" s="4" t="s">
        <v>205</v>
      </c>
      <c r="F1761" s="49" t="s">
        <v>6206</v>
      </c>
      <c r="G1761" s="32" t="s">
        <v>6207</v>
      </c>
      <c r="H1761" s="71">
        <v>4210677542</v>
      </c>
      <c r="I1761" s="12" t="s">
        <v>23</v>
      </c>
      <c r="J1761" s="11" t="s">
        <v>12074</v>
      </c>
    </row>
    <row r="1762" spans="1:19">
      <c r="A1762" s="11" t="s">
        <v>6208</v>
      </c>
      <c r="B1762" s="11" t="s">
        <v>6208</v>
      </c>
      <c r="C1762" s="3" t="s">
        <v>35</v>
      </c>
      <c r="D1762" s="4" t="s">
        <v>205</v>
      </c>
      <c r="E1762" s="4" t="s">
        <v>205</v>
      </c>
      <c r="F1762" s="49" t="s">
        <v>6209</v>
      </c>
      <c r="G1762" s="74" t="s">
        <v>6210</v>
      </c>
      <c r="H1762" s="67">
        <v>29485539110</v>
      </c>
      <c r="I1762" s="12" t="s">
        <v>23</v>
      </c>
      <c r="J1762" s="11" t="s">
        <v>12074</v>
      </c>
    </row>
    <row r="1763" spans="1:19">
      <c r="A1763" s="120" t="s">
        <v>6211</v>
      </c>
      <c r="B1763" s="87" t="s">
        <v>6212</v>
      </c>
      <c r="C1763" s="84" t="s">
        <v>35</v>
      </c>
      <c r="D1763" s="84" t="s">
        <v>205</v>
      </c>
      <c r="E1763" s="84" t="s">
        <v>205</v>
      </c>
      <c r="F1763" s="85" t="s">
        <v>6213</v>
      </c>
      <c r="G1763" s="116" t="s">
        <v>6214</v>
      </c>
      <c r="H1763" s="169">
        <v>42171685058</v>
      </c>
      <c r="I1763" s="88" t="s">
        <v>4391</v>
      </c>
      <c r="J1763" s="83" t="s">
        <v>12080</v>
      </c>
      <c r="K1763" s="87"/>
      <c r="L1763" s="87"/>
      <c r="M1763" s="87"/>
      <c r="N1763" s="92"/>
      <c r="O1763" s="92"/>
      <c r="P1763" s="87"/>
      <c r="Q1763" s="87"/>
    </row>
    <row r="1764" spans="1:19">
      <c r="A1764" s="11" t="s">
        <v>6215</v>
      </c>
      <c r="B1764" s="11" t="s">
        <v>6215</v>
      </c>
      <c r="C1764" s="3" t="s">
        <v>35</v>
      </c>
      <c r="D1764" s="4" t="s">
        <v>191</v>
      </c>
      <c r="E1764" s="4" t="s">
        <v>191</v>
      </c>
      <c r="F1764" s="49" t="s">
        <v>6216</v>
      </c>
      <c r="G1764" s="74" t="s">
        <v>6217</v>
      </c>
      <c r="H1764" s="68">
        <v>35399868662</v>
      </c>
      <c r="I1764" s="12" t="s">
        <v>23</v>
      </c>
      <c r="J1764" s="11" t="s">
        <v>12074</v>
      </c>
    </row>
    <row r="1765" spans="1:19">
      <c r="A1765" s="11" t="s">
        <v>6218</v>
      </c>
      <c r="B1765" s="11" t="s">
        <v>6218</v>
      </c>
      <c r="C1765" s="3" t="s">
        <v>35</v>
      </c>
      <c r="D1765" s="4" t="s">
        <v>205</v>
      </c>
      <c r="E1765" s="4" t="s">
        <v>205</v>
      </c>
      <c r="F1765" s="49" t="s">
        <v>6219</v>
      </c>
      <c r="G1765" s="74" t="s">
        <v>6220</v>
      </c>
      <c r="H1765" s="68">
        <v>26936257574</v>
      </c>
      <c r="I1765" s="12" t="s">
        <v>23</v>
      </c>
      <c r="J1765" s="11" t="s">
        <v>12074</v>
      </c>
    </row>
    <row r="1766" spans="1:19">
      <c r="A1766" s="83" t="s">
        <v>6221</v>
      </c>
      <c r="B1766" s="83" t="s">
        <v>6222</v>
      </c>
      <c r="C1766" s="84" t="s">
        <v>35</v>
      </c>
      <c r="D1766" s="84" t="s">
        <v>205</v>
      </c>
      <c r="E1766" s="84" t="s">
        <v>205</v>
      </c>
      <c r="F1766" s="85" t="s">
        <v>6223</v>
      </c>
      <c r="G1766" s="116" t="s">
        <v>6224</v>
      </c>
      <c r="H1766" s="169">
        <v>42166656542</v>
      </c>
      <c r="I1766" s="83" t="s">
        <v>851</v>
      </c>
      <c r="J1766" s="83" t="s">
        <v>12074</v>
      </c>
      <c r="K1766" s="87"/>
      <c r="L1766" s="87"/>
      <c r="M1766" s="87"/>
      <c r="N1766" s="92"/>
      <c r="O1766" s="92"/>
      <c r="P1766" s="87"/>
      <c r="Q1766" s="87"/>
    </row>
    <row r="1767" spans="1:19">
      <c r="A1767" s="83" t="s">
        <v>6225</v>
      </c>
      <c r="B1767" s="83" t="s">
        <v>6226</v>
      </c>
      <c r="C1767" s="84" t="s">
        <v>35</v>
      </c>
      <c r="D1767" s="84" t="s">
        <v>205</v>
      </c>
      <c r="E1767" s="84" t="s">
        <v>205</v>
      </c>
      <c r="F1767" s="85" t="s">
        <v>6227</v>
      </c>
      <c r="G1767" s="116" t="s">
        <v>6228</v>
      </c>
      <c r="H1767" s="111">
        <v>30236166758</v>
      </c>
      <c r="I1767" s="83" t="s">
        <v>853</v>
      </c>
      <c r="J1767" s="83" t="s">
        <v>12080</v>
      </c>
      <c r="K1767" s="87"/>
      <c r="L1767" s="87"/>
      <c r="M1767" s="87"/>
      <c r="N1767" s="92"/>
      <c r="O1767" s="92"/>
      <c r="P1767" s="87"/>
      <c r="Q1767" s="87"/>
    </row>
    <row r="1768" spans="1:19">
      <c r="A1768" s="83" t="s">
        <v>6229</v>
      </c>
      <c r="B1768" s="83" t="s">
        <v>6230</v>
      </c>
      <c r="C1768" s="84" t="s">
        <v>35</v>
      </c>
      <c r="D1768" s="84" t="s">
        <v>205</v>
      </c>
      <c r="E1768" s="84" t="s">
        <v>205</v>
      </c>
      <c r="F1768" s="85" t="s">
        <v>6231</v>
      </c>
      <c r="G1768" s="116" t="s">
        <v>6232</v>
      </c>
      <c r="H1768" s="111">
        <v>13196172098</v>
      </c>
      <c r="I1768" s="83" t="s">
        <v>3393</v>
      </c>
      <c r="J1768" s="83" t="s">
        <v>12080</v>
      </c>
      <c r="K1768" s="87"/>
      <c r="L1768" s="87"/>
      <c r="M1768" s="87"/>
      <c r="N1768" s="92"/>
      <c r="O1768" s="92"/>
      <c r="P1768" s="87"/>
      <c r="Q1768" s="87"/>
    </row>
    <row r="1769" spans="1:19">
      <c r="A1769" s="83" t="s">
        <v>6233</v>
      </c>
      <c r="B1769" s="83" t="s">
        <v>6234</v>
      </c>
      <c r="C1769" s="84" t="s">
        <v>35</v>
      </c>
      <c r="D1769" s="84" t="s">
        <v>191</v>
      </c>
      <c r="E1769" s="84" t="s">
        <v>191</v>
      </c>
      <c r="F1769" s="85" t="s">
        <v>6235</v>
      </c>
      <c r="G1769" s="116" t="s">
        <v>6236</v>
      </c>
      <c r="H1769" s="111">
        <v>33051832742</v>
      </c>
      <c r="I1769" s="83" t="s">
        <v>2208</v>
      </c>
      <c r="J1769" s="83" t="s">
        <v>12084</v>
      </c>
      <c r="K1769" s="87"/>
      <c r="L1769" s="87"/>
      <c r="M1769" s="87"/>
      <c r="N1769" s="92"/>
      <c r="O1769" s="92"/>
      <c r="P1769" s="87"/>
      <c r="Q1769" s="87"/>
    </row>
    <row r="1770" spans="1:19">
      <c r="A1770" s="83" t="s">
        <v>6237</v>
      </c>
      <c r="B1770" s="83" t="s">
        <v>6238</v>
      </c>
      <c r="C1770" s="105" t="s">
        <v>35</v>
      </c>
      <c r="D1770" s="105" t="s">
        <v>191</v>
      </c>
      <c r="E1770" s="105" t="s">
        <v>191</v>
      </c>
      <c r="F1770" s="99" t="s">
        <v>6239</v>
      </c>
      <c r="G1770" s="225" t="s">
        <v>6240</v>
      </c>
      <c r="H1770" s="169">
        <v>3970441874</v>
      </c>
      <c r="I1770" s="83" t="s">
        <v>6241</v>
      </c>
      <c r="J1770" s="83" t="s">
        <v>12074</v>
      </c>
      <c r="K1770" s="127"/>
      <c r="L1770" s="127"/>
      <c r="M1770" s="127"/>
      <c r="N1770" s="128"/>
      <c r="O1770" s="128"/>
      <c r="P1770" s="127"/>
      <c r="Q1770" s="127"/>
    </row>
    <row r="1771" spans="1:19">
      <c r="A1771" s="11" t="s">
        <v>6242</v>
      </c>
      <c r="B1771" s="11" t="s">
        <v>6242</v>
      </c>
      <c r="C1771" s="21" t="s">
        <v>35</v>
      </c>
      <c r="D1771" s="39" t="s">
        <v>205</v>
      </c>
      <c r="E1771" s="39" t="s">
        <v>205</v>
      </c>
      <c r="F1771" s="32" t="s">
        <v>6243</v>
      </c>
      <c r="G1771" s="32" t="s">
        <v>6244</v>
      </c>
      <c r="H1771" s="68">
        <v>4207364966</v>
      </c>
      <c r="I1771" s="12" t="s">
        <v>23</v>
      </c>
      <c r="J1771" s="11" t="s">
        <v>12074</v>
      </c>
      <c r="R1771" s="39"/>
      <c r="S1771" s="39"/>
    </row>
    <row r="1772" spans="1:19">
      <c r="A1772" s="11" t="s">
        <v>6245</v>
      </c>
      <c r="B1772" s="11" t="s">
        <v>6245</v>
      </c>
      <c r="C1772" s="21" t="s">
        <v>35</v>
      </c>
      <c r="D1772" s="39" t="s">
        <v>205</v>
      </c>
      <c r="E1772" s="39" t="s">
        <v>205</v>
      </c>
      <c r="F1772" s="32" t="s">
        <v>6246</v>
      </c>
      <c r="G1772" s="32" t="s">
        <v>6247</v>
      </c>
      <c r="H1772" s="68">
        <v>4155296870</v>
      </c>
      <c r="I1772" s="12" t="s">
        <v>23</v>
      </c>
      <c r="J1772" s="11" t="s">
        <v>12074</v>
      </c>
      <c r="R1772" s="39"/>
      <c r="S1772" s="39"/>
    </row>
    <row r="1773" spans="1:19">
      <c r="A1773" s="11" t="s">
        <v>6248</v>
      </c>
      <c r="B1773" s="11" t="s">
        <v>6248</v>
      </c>
      <c r="C1773" s="21" t="s">
        <v>35</v>
      </c>
      <c r="D1773" s="39" t="s">
        <v>205</v>
      </c>
      <c r="E1773" s="39" t="s">
        <v>205</v>
      </c>
      <c r="F1773" s="32" t="s">
        <v>6249</v>
      </c>
      <c r="G1773" s="32" t="s">
        <v>6250</v>
      </c>
      <c r="H1773" s="68">
        <v>4128376358</v>
      </c>
      <c r="I1773" s="12" t="s">
        <v>23</v>
      </c>
      <c r="J1773" s="11" t="s">
        <v>12074</v>
      </c>
      <c r="R1773" s="39"/>
      <c r="S1773" s="39"/>
    </row>
    <row r="1774" spans="1:19">
      <c r="A1774" s="120" t="s">
        <v>6251</v>
      </c>
      <c r="B1774" s="83" t="s">
        <v>6252</v>
      </c>
      <c r="C1774" s="87" t="s">
        <v>35</v>
      </c>
      <c r="D1774" s="87" t="s">
        <v>191</v>
      </c>
      <c r="E1774" s="87" t="s">
        <v>191</v>
      </c>
      <c r="F1774" s="95" t="s">
        <v>6253</v>
      </c>
      <c r="G1774" s="95" t="s">
        <v>6254</v>
      </c>
      <c r="H1774" s="111">
        <v>17650934750</v>
      </c>
      <c r="I1774" s="83" t="s">
        <v>6255</v>
      </c>
      <c r="J1774" s="83" t="s">
        <v>12080</v>
      </c>
      <c r="K1774" s="87"/>
      <c r="L1774" s="87"/>
      <c r="M1774" s="87"/>
      <c r="N1774" s="92"/>
      <c r="O1774" s="92"/>
      <c r="P1774" s="87"/>
      <c r="Q1774" s="87"/>
      <c r="R1774" s="39"/>
      <c r="S1774" s="39"/>
    </row>
    <row r="1775" spans="1:19">
      <c r="A1775" s="120" t="s">
        <v>6256</v>
      </c>
      <c r="B1775" s="83" t="s">
        <v>6257</v>
      </c>
      <c r="C1775" s="87" t="s">
        <v>35</v>
      </c>
      <c r="D1775" s="87" t="s">
        <v>205</v>
      </c>
      <c r="E1775" s="87" t="s">
        <v>205</v>
      </c>
      <c r="F1775" s="95" t="s">
        <v>6258</v>
      </c>
      <c r="G1775" s="95" t="s">
        <v>6259</v>
      </c>
      <c r="H1775" s="286">
        <v>12813219650</v>
      </c>
      <c r="I1775" s="83" t="s">
        <v>1541</v>
      </c>
      <c r="J1775" s="83" t="s">
        <v>12080</v>
      </c>
      <c r="K1775" s="87"/>
      <c r="L1775" s="87"/>
      <c r="M1775" s="87"/>
      <c r="N1775" s="92"/>
      <c r="O1775" s="92"/>
      <c r="P1775" s="87"/>
      <c r="Q1775" s="87"/>
      <c r="R1775" s="39"/>
      <c r="S1775" s="39"/>
    </row>
    <row r="1776" spans="1:19">
      <c r="A1776" s="197" t="s">
        <v>6260</v>
      </c>
      <c r="B1776" s="12" t="s">
        <v>6260</v>
      </c>
      <c r="C1776" s="39" t="s">
        <v>35</v>
      </c>
      <c r="D1776" s="327" t="s">
        <v>6261</v>
      </c>
      <c r="E1776" s="327" t="s">
        <v>6261</v>
      </c>
      <c r="F1776" s="177" t="s">
        <v>6262</v>
      </c>
      <c r="G1776" s="194" t="s">
        <v>6263</v>
      </c>
      <c r="H1776" s="189">
        <v>12285174530</v>
      </c>
      <c r="I1776" s="12" t="s">
        <v>23</v>
      </c>
      <c r="J1776" s="12" t="s">
        <v>12080</v>
      </c>
      <c r="K1776" s="39"/>
      <c r="L1776" s="39"/>
      <c r="M1776" s="39"/>
      <c r="N1776" s="154"/>
      <c r="O1776" s="154"/>
      <c r="P1776" s="39"/>
      <c r="Q1776" s="39"/>
      <c r="R1776" s="39"/>
      <c r="S1776" s="39"/>
    </row>
    <row r="1777" spans="1:19">
      <c r="A1777" s="12" t="s">
        <v>6264</v>
      </c>
      <c r="B1777" s="12" t="s">
        <v>6264</v>
      </c>
      <c r="C1777" s="39" t="s">
        <v>35</v>
      </c>
      <c r="D1777" s="39" t="s">
        <v>205</v>
      </c>
      <c r="E1777" s="39" t="s">
        <v>205</v>
      </c>
      <c r="F1777" s="177" t="s">
        <v>6249</v>
      </c>
      <c r="G1777" s="194" t="s">
        <v>6265</v>
      </c>
      <c r="H1777" s="189">
        <v>4123478774</v>
      </c>
      <c r="I1777" s="183" t="s">
        <v>23</v>
      </c>
      <c r="J1777" s="39" t="s">
        <v>12080</v>
      </c>
      <c r="K1777" s="39"/>
      <c r="L1777" s="39"/>
      <c r="M1777" s="39"/>
      <c r="N1777" s="154"/>
      <c r="O1777" s="154"/>
      <c r="P1777" s="39"/>
      <c r="Q1777" s="39"/>
      <c r="R1777" s="39"/>
      <c r="S1777" s="39"/>
    </row>
    <row r="1778" spans="1:19">
      <c r="A1778" s="12" t="s">
        <v>6266</v>
      </c>
      <c r="B1778" s="12" t="s">
        <v>6267</v>
      </c>
      <c r="C1778" s="39" t="s">
        <v>35</v>
      </c>
      <c r="D1778" s="39" t="s">
        <v>205</v>
      </c>
      <c r="E1778" s="39" t="s">
        <v>205</v>
      </c>
      <c r="F1778" s="177" t="s">
        <v>6268</v>
      </c>
      <c r="G1778" s="194" t="s">
        <v>6269</v>
      </c>
      <c r="H1778" s="189">
        <v>4212403814</v>
      </c>
      <c r="I1778" s="12" t="s">
        <v>23</v>
      </c>
      <c r="J1778" s="12" t="s">
        <v>12203</v>
      </c>
      <c r="K1778" s="39"/>
      <c r="L1778" s="39"/>
      <c r="M1778" s="39"/>
      <c r="N1778" s="154"/>
      <c r="O1778" s="154"/>
      <c r="P1778" s="39"/>
      <c r="Q1778" s="39"/>
      <c r="R1778" s="39"/>
      <c r="S1778" s="39"/>
    </row>
    <row r="1779" spans="1:19" s="376" customFormat="1">
      <c r="A1779" s="370" t="s">
        <v>6270</v>
      </c>
      <c r="B1779" s="370" t="s">
        <v>6270</v>
      </c>
      <c r="C1779" s="371" t="s">
        <v>35</v>
      </c>
      <c r="D1779" s="371" t="s">
        <v>205</v>
      </c>
      <c r="E1779" s="371" t="s">
        <v>205</v>
      </c>
      <c r="F1779" s="378" t="s">
        <v>6268</v>
      </c>
      <c r="G1779" s="397" t="s">
        <v>6271</v>
      </c>
      <c r="H1779" s="398">
        <v>4194162614</v>
      </c>
      <c r="I1779" s="370" t="s">
        <v>23</v>
      </c>
      <c r="J1779" s="370" t="s">
        <v>12074</v>
      </c>
      <c r="K1779" s="371"/>
      <c r="L1779" s="371"/>
      <c r="M1779" s="371"/>
      <c r="N1779" s="372"/>
      <c r="O1779" s="372"/>
      <c r="P1779" s="371"/>
      <c r="Q1779" s="371"/>
      <c r="R1779" s="371"/>
      <c r="S1779" s="371"/>
    </row>
    <row r="1780" spans="1:19" s="376" customFormat="1">
      <c r="A1780" s="370" t="s">
        <v>6272</v>
      </c>
      <c r="B1780" s="370" t="s">
        <v>6272</v>
      </c>
      <c r="C1780" s="371" t="s">
        <v>35</v>
      </c>
      <c r="D1780" s="371" t="s">
        <v>241</v>
      </c>
      <c r="E1780" s="371" t="s">
        <v>241</v>
      </c>
      <c r="F1780" s="378" t="s">
        <v>6273</v>
      </c>
      <c r="G1780" s="397" t="s">
        <v>6274</v>
      </c>
      <c r="H1780" s="388">
        <v>7229804114</v>
      </c>
      <c r="I1780" s="370" t="s">
        <v>54</v>
      </c>
      <c r="J1780" s="370" t="s">
        <v>54</v>
      </c>
      <c r="K1780" s="371"/>
      <c r="L1780" s="371"/>
      <c r="M1780" s="371"/>
      <c r="N1780" s="372"/>
      <c r="O1780" s="372"/>
      <c r="P1780" s="371"/>
      <c r="Q1780" s="371"/>
      <c r="R1780" s="371"/>
      <c r="S1780" s="371"/>
    </row>
    <row r="1781" spans="1:19">
      <c r="A1781" s="120" t="s">
        <v>6275</v>
      </c>
      <c r="B1781" s="83" t="s">
        <v>6275</v>
      </c>
      <c r="C1781" s="87" t="s">
        <v>35</v>
      </c>
      <c r="D1781" s="87" t="s">
        <v>241</v>
      </c>
      <c r="E1781" s="87" t="s">
        <v>241</v>
      </c>
      <c r="F1781" s="95" t="s">
        <v>6276</v>
      </c>
      <c r="G1781" s="116" t="s">
        <v>6277</v>
      </c>
      <c r="H1781" s="351">
        <v>34899099554</v>
      </c>
      <c r="I1781" s="190" t="s">
        <v>5950</v>
      </c>
      <c r="J1781" s="83" t="s">
        <v>802</v>
      </c>
      <c r="K1781" s="87"/>
      <c r="L1781" s="87"/>
      <c r="M1781" s="87"/>
      <c r="N1781" s="92"/>
      <c r="O1781" s="92"/>
      <c r="P1781" s="87"/>
      <c r="Q1781" s="87"/>
      <c r="R1781" s="39"/>
      <c r="S1781" s="39"/>
    </row>
    <row r="1782" spans="1:19">
      <c r="A1782" s="11" t="s">
        <v>353</v>
      </c>
      <c r="B1782" s="11" t="s">
        <v>353</v>
      </c>
      <c r="C1782" s="21" t="s">
        <v>35</v>
      </c>
      <c r="D1782" s="21" t="s">
        <v>241</v>
      </c>
      <c r="E1782" s="21" t="s">
        <v>241</v>
      </c>
      <c r="F1782" s="32" t="s">
        <v>354</v>
      </c>
      <c r="G1782" s="74" t="s">
        <v>355</v>
      </c>
      <c r="H1782" s="77">
        <v>24424772006</v>
      </c>
      <c r="I1782" s="12" t="s">
        <v>23</v>
      </c>
      <c r="J1782" s="11" t="s">
        <v>12073</v>
      </c>
      <c r="R1782" s="39"/>
      <c r="S1782" s="39"/>
    </row>
    <row r="1783" spans="1:19">
      <c r="A1783" s="120" t="s">
        <v>6278</v>
      </c>
      <c r="B1783" s="83" t="s">
        <v>6278</v>
      </c>
      <c r="C1783" s="87" t="s">
        <v>35</v>
      </c>
      <c r="D1783" s="87" t="s">
        <v>241</v>
      </c>
      <c r="E1783" s="87" t="s">
        <v>241</v>
      </c>
      <c r="F1783" s="95" t="s">
        <v>6279</v>
      </c>
      <c r="G1783" s="116" t="s">
        <v>6280</v>
      </c>
      <c r="H1783" s="111">
        <v>11549871074</v>
      </c>
      <c r="I1783" s="83" t="s">
        <v>6059</v>
      </c>
      <c r="J1783" s="83" t="s">
        <v>12080</v>
      </c>
      <c r="K1783" s="87"/>
      <c r="L1783" s="87"/>
      <c r="M1783" s="87"/>
      <c r="N1783" s="92"/>
      <c r="O1783" s="92"/>
      <c r="P1783" s="87"/>
      <c r="Q1783" s="87"/>
      <c r="R1783" s="39"/>
      <c r="S1783" s="39"/>
    </row>
    <row r="1784" spans="1:19">
      <c r="A1784" s="83" t="s">
        <v>6281</v>
      </c>
      <c r="B1784" s="83" t="s">
        <v>6281</v>
      </c>
      <c r="C1784" s="87" t="s">
        <v>35</v>
      </c>
      <c r="D1784" s="87" t="s">
        <v>241</v>
      </c>
      <c r="E1784" s="87" t="s">
        <v>241</v>
      </c>
      <c r="F1784" s="95" t="s">
        <v>6282</v>
      </c>
      <c r="G1784" s="116" t="s">
        <v>6283</v>
      </c>
      <c r="H1784" s="111">
        <v>12150138278</v>
      </c>
      <c r="I1784" s="83" t="s">
        <v>2936</v>
      </c>
      <c r="J1784" s="83" t="s">
        <v>12074</v>
      </c>
      <c r="K1784" s="87"/>
      <c r="L1784" s="87"/>
      <c r="M1784" s="87"/>
      <c r="N1784" s="92"/>
      <c r="O1784" s="92"/>
      <c r="P1784" s="87"/>
      <c r="Q1784" s="87"/>
      <c r="R1784" s="39"/>
      <c r="S1784" s="39"/>
    </row>
    <row r="1785" spans="1:19">
      <c r="A1785" s="11" t="s">
        <v>6284</v>
      </c>
      <c r="B1785" s="11" t="s">
        <v>6284</v>
      </c>
      <c r="C1785" s="21" t="s">
        <v>35</v>
      </c>
      <c r="D1785" s="21" t="s">
        <v>241</v>
      </c>
      <c r="E1785" s="21" t="s">
        <v>241</v>
      </c>
      <c r="F1785" s="32" t="s">
        <v>6285</v>
      </c>
      <c r="G1785" s="74" t="s">
        <v>6286</v>
      </c>
      <c r="H1785" s="68">
        <v>2903207906</v>
      </c>
      <c r="I1785" s="12" t="s">
        <v>23</v>
      </c>
      <c r="J1785" s="11" t="s">
        <v>12074</v>
      </c>
      <c r="R1785" s="39"/>
      <c r="S1785" s="39"/>
    </row>
    <row r="1786" spans="1:19">
      <c r="A1786" s="83" t="s">
        <v>6287</v>
      </c>
      <c r="B1786" s="83" t="s">
        <v>6287</v>
      </c>
      <c r="C1786" s="87" t="s">
        <v>35</v>
      </c>
      <c r="D1786" s="87" t="s">
        <v>241</v>
      </c>
      <c r="E1786" s="87" t="s">
        <v>241</v>
      </c>
      <c r="F1786" s="95" t="s">
        <v>6288</v>
      </c>
      <c r="G1786" s="116" t="s">
        <v>6289</v>
      </c>
      <c r="H1786" s="169">
        <v>8218157222</v>
      </c>
      <c r="I1786" s="83" t="s">
        <v>1519</v>
      </c>
      <c r="J1786" s="83" t="s">
        <v>12074</v>
      </c>
      <c r="K1786" s="87"/>
      <c r="L1786" s="87"/>
      <c r="M1786" s="87"/>
      <c r="N1786" s="92"/>
      <c r="O1786" s="92"/>
      <c r="P1786" s="87"/>
      <c r="Q1786" s="87"/>
      <c r="R1786" s="39"/>
      <c r="S1786" s="39"/>
    </row>
    <row r="1787" spans="1:19">
      <c r="A1787" s="83" t="s">
        <v>6290</v>
      </c>
      <c r="B1787" s="83" t="s">
        <v>6290</v>
      </c>
      <c r="C1787" s="87" t="s">
        <v>35</v>
      </c>
      <c r="D1787" s="87" t="s">
        <v>241</v>
      </c>
      <c r="E1787" s="87" t="s">
        <v>241</v>
      </c>
      <c r="F1787" s="95" t="s">
        <v>6291</v>
      </c>
      <c r="G1787" s="116" t="s">
        <v>6292</v>
      </c>
      <c r="H1787" s="111">
        <v>16999431842</v>
      </c>
      <c r="I1787" s="83" t="s">
        <v>6293</v>
      </c>
      <c r="J1787" s="83" t="s">
        <v>12080</v>
      </c>
      <c r="K1787" s="87"/>
      <c r="L1787" s="87"/>
      <c r="M1787" s="87"/>
      <c r="N1787" s="92"/>
      <c r="O1787" s="92"/>
      <c r="P1787" s="87"/>
      <c r="Q1787" s="87"/>
      <c r="R1787" s="39"/>
      <c r="S1787" s="39"/>
    </row>
    <row r="1788" spans="1:19">
      <c r="A1788" s="12" t="s">
        <v>356</v>
      </c>
      <c r="B1788" s="12" t="s">
        <v>356</v>
      </c>
      <c r="C1788" s="39" t="s">
        <v>35</v>
      </c>
      <c r="D1788" s="39" t="s">
        <v>241</v>
      </c>
      <c r="E1788" s="39" t="s">
        <v>241</v>
      </c>
      <c r="F1788" s="177" t="s">
        <v>357</v>
      </c>
      <c r="G1788" s="194" t="s">
        <v>358</v>
      </c>
      <c r="H1788" s="203">
        <v>13008664226</v>
      </c>
      <c r="I1788" s="4" t="s">
        <v>23</v>
      </c>
      <c r="J1788" s="12" t="s">
        <v>12080</v>
      </c>
      <c r="K1788" s="39"/>
      <c r="L1788" s="39"/>
      <c r="M1788" s="39"/>
      <c r="N1788" s="154"/>
      <c r="O1788" s="154"/>
      <c r="P1788" s="39"/>
      <c r="Q1788" s="39"/>
      <c r="R1788" s="39"/>
      <c r="S1788" s="39"/>
    </row>
    <row r="1789" spans="1:19">
      <c r="A1789" s="120" t="s">
        <v>6294</v>
      </c>
      <c r="B1789" s="83" t="s">
        <v>6294</v>
      </c>
      <c r="C1789" s="87" t="s">
        <v>35</v>
      </c>
      <c r="D1789" s="87" t="s">
        <v>241</v>
      </c>
      <c r="E1789" s="87" t="s">
        <v>241</v>
      </c>
      <c r="F1789" s="95" t="s">
        <v>6295</v>
      </c>
      <c r="G1789" s="116" t="s">
        <v>6296</v>
      </c>
      <c r="H1789" s="117">
        <v>17180830370</v>
      </c>
      <c r="I1789" s="113" t="s">
        <v>5877</v>
      </c>
      <c r="J1789" s="83" t="s">
        <v>12080</v>
      </c>
      <c r="K1789" s="87"/>
      <c r="L1789" s="87"/>
      <c r="M1789" s="87"/>
      <c r="N1789" s="92"/>
      <c r="O1789" s="92"/>
      <c r="P1789" s="87"/>
      <c r="Q1789" s="87"/>
      <c r="R1789" s="39"/>
      <c r="S1789" s="39"/>
    </row>
    <row r="1790" spans="1:19">
      <c r="A1790" s="119" t="s">
        <v>6297</v>
      </c>
      <c r="B1790" s="83" t="s">
        <v>6297</v>
      </c>
      <c r="C1790" s="87" t="s">
        <v>35</v>
      </c>
      <c r="D1790" s="87" t="s">
        <v>241</v>
      </c>
      <c r="E1790" s="87" t="s">
        <v>241</v>
      </c>
      <c r="F1790" s="95" t="s">
        <v>6298</v>
      </c>
      <c r="G1790" s="116" t="s">
        <v>6299</v>
      </c>
      <c r="H1790" s="117">
        <v>15816001106</v>
      </c>
      <c r="I1790" s="103" t="s">
        <v>4631</v>
      </c>
      <c r="J1790" s="87" t="s">
        <v>12091</v>
      </c>
      <c r="K1790" s="87"/>
      <c r="L1790" s="87"/>
      <c r="M1790" s="87"/>
      <c r="N1790" s="92"/>
      <c r="O1790" s="92"/>
      <c r="P1790" s="87"/>
      <c r="Q1790" s="87"/>
      <c r="R1790" s="39"/>
      <c r="S1790" s="39"/>
    </row>
    <row r="1791" spans="1:19">
      <c r="A1791" s="120" t="s">
        <v>6300</v>
      </c>
      <c r="B1791" s="83" t="s">
        <v>6300</v>
      </c>
      <c r="C1791" s="87" t="s">
        <v>35</v>
      </c>
      <c r="D1791" s="87" t="s">
        <v>241</v>
      </c>
      <c r="E1791" s="87" t="s">
        <v>241</v>
      </c>
      <c r="F1791" s="95" t="s">
        <v>6301</v>
      </c>
      <c r="G1791" s="116" t="s">
        <v>6302</v>
      </c>
      <c r="H1791" s="117">
        <v>39069586082</v>
      </c>
      <c r="I1791" s="83" t="s">
        <v>2302</v>
      </c>
      <c r="J1791" s="83" t="s">
        <v>12080</v>
      </c>
      <c r="K1791" s="87"/>
      <c r="L1791" s="87"/>
      <c r="M1791" s="87"/>
      <c r="N1791" s="92"/>
      <c r="O1791" s="92"/>
      <c r="P1791" s="87"/>
      <c r="Q1791" s="87"/>
      <c r="R1791" s="39"/>
      <c r="S1791" s="39"/>
    </row>
    <row r="1792" spans="1:19">
      <c r="A1792" s="11" t="s">
        <v>6303</v>
      </c>
      <c r="B1792" s="11" t="s">
        <v>6303</v>
      </c>
      <c r="C1792" s="21" t="s">
        <v>35</v>
      </c>
      <c r="D1792" s="21" t="s">
        <v>241</v>
      </c>
      <c r="E1792" s="21" t="s">
        <v>241</v>
      </c>
      <c r="F1792" s="32" t="s">
        <v>6304</v>
      </c>
      <c r="G1792" s="74" t="s">
        <v>6305</v>
      </c>
      <c r="H1792" s="76">
        <v>19908385490</v>
      </c>
      <c r="I1792" s="12" t="s">
        <v>5741</v>
      </c>
      <c r="J1792" s="11" t="s">
        <v>12080</v>
      </c>
      <c r="R1792" s="39"/>
      <c r="S1792" s="39"/>
    </row>
    <row r="1793" spans="1:19">
      <c r="A1793" s="11" t="s">
        <v>6306</v>
      </c>
      <c r="B1793" s="11" t="s">
        <v>6306</v>
      </c>
      <c r="C1793" s="21" t="s">
        <v>35</v>
      </c>
      <c r="D1793" s="21" t="s">
        <v>241</v>
      </c>
      <c r="E1793" s="21" t="s">
        <v>241</v>
      </c>
      <c r="F1793" s="32" t="s">
        <v>6307</v>
      </c>
      <c r="G1793" s="74" t="s">
        <v>6308</v>
      </c>
      <c r="H1793" s="76">
        <v>9406586450</v>
      </c>
      <c r="I1793" s="12" t="s">
        <v>23</v>
      </c>
      <c r="J1793" s="11" t="s">
        <v>12074</v>
      </c>
      <c r="R1793" s="39"/>
      <c r="S1793" s="39"/>
    </row>
    <row r="1794" spans="1:19">
      <c r="A1794" s="83" t="s">
        <v>359</v>
      </c>
      <c r="B1794" s="83" t="s">
        <v>359</v>
      </c>
      <c r="C1794" s="87" t="s">
        <v>35</v>
      </c>
      <c r="D1794" s="87" t="s">
        <v>241</v>
      </c>
      <c r="E1794" s="87" t="s">
        <v>241</v>
      </c>
      <c r="F1794" s="95" t="s">
        <v>360</v>
      </c>
      <c r="G1794" s="116" t="s">
        <v>361</v>
      </c>
      <c r="H1794" s="117">
        <v>10894027682</v>
      </c>
      <c r="I1794" s="84" t="s">
        <v>321</v>
      </c>
      <c r="J1794" s="83" t="s">
        <v>12073</v>
      </c>
      <c r="K1794" s="87"/>
      <c r="L1794" s="87"/>
      <c r="M1794" s="87"/>
      <c r="N1794" s="92"/>
      <c r="O1794" s="92"/>
      <c r="P1794" s="87"/>
      <c r="Q1794" s="87"/>
      <c r="R1794" s="39"/>
      <c r="S1794" s="39"/>
    </row>
    <row r="1795" spans="1:19">
      <c r="A1795" s="83" t="s">
        <v>6309</v>
      </c>
      <c r="B1795" s="83" t="s">
        <v>6309</v>
      </c>
      <c r="C1795" s="87" t="s">
        <v>35</v>
      </c>
      <c r="D1795" s="87" t="s">
        <v>241</v>
      </c>
      <c r="E1795" s="87" t="s">
        <v>241</v>
      </c>
      <c r="F1795" s="95" t="s">
        <v>6310</v>
      </c>
      <c r="G1795" s="116" t="s">
        <v>6311</v>
      </c>
      <c r="H1795" s="117">
        <v>33472124498</v>
      </c>
      <c r="I1795" s="83" t="s">
        <v>545</v>
      </c>
      <c r="J1795" s="83" t="s">
        <v>12074</v>
      </c>
      <c r="K1795" s="87"/>
      <c r="L1795" s="87"/>
      <c r="M1795" s="87"/>
      <c r="N1795" s="92"/>
      <c r="O1795" s="92"/>
      <c r="P1795" s="87"/>
      <c r="Q1795" s="87"/>
      <c r="R1795" s="39"/>
      <c r="S1795" s="39"/>
    </row>
    <row r="1796" spans="1:19">
      <c r="A1796" s="83" t="s">
        <v>6312</v>
      </c>
      <c r="B1796" s="83" t="s">
        <v>6312</v>
      </c>
      <c r="C1796" s="87" t="s">
        <v>35</v>
      </c>
      <c r="D1796" s="87" t="s">
        <v>241</v>
      </c>
      <c r="E1796" s="87" t="s">
        <v>241</v>
      </c>
      <c r="F1796" s="95" t="s">
        <v>6313</v>
      </c>
      <c r="G1796" s="116" t="s">
        <v>6314</v>
      </c>
      <c r="H1796" s="117">
        <v>41368980386</v>
      </c>
      <c r="I1796" s="83" t="s">
        <v>901</v>
      </c>
      <c r="J1796" s="83" t="s">
        <v>12074</v>
      </c>
      <c r="K1796" s="87"/>
      <c r="L1796" s="87"/>
      <c r="M1796" s="87"/>
      <c r="N1796" s="92"/>
      <c r="O1796" s="92"/>
      <c r="P1796" s="87"/>
      <c r="Q1796" s="87"/>
      <c r="R1796" s="39"/>
      <c r="S1796" s="39"/>
    </row>
    <row r="1797" spans="1:19">
      <c r="A1797" s="83" t="s">
        <v>6315</v>
      </c>
      <c r="B1797" s="83" t="s">
        <v>6315</v>
      </c>
      <c r="C1797" s="87" t="s">
        <v>35</v>
      </c>
      <c r="D1797" s="87" t="s">
        <v>241</v>
      </c>
      <c r="E1797" s="87" t="s">
        <v>241</v>
      </c>
      <c r="F1797" s="95" t="s">
        <v>6316</v>
      </c>
      <c r="G1797" s="116" t="s">
        <v>6317</v>
      </c>
      <c r="H1797" s="117">
        <v>23954721698</v>
      </c>
      <c r="I1797" s="84" t="s">
        <v>1441</v>
      </c>
      <c r="J1797" s="83" t="s">
        <v>12080</v>
      </c>
      <c r="K1797" s="87"/>
      <c r="L1797" s="87"/>
      <c r="M1797" s="87"/>
      <c r="N1797" s="92"/>
      <c r="O1797" s="92"/>
      <c r="P1797" s="87"/>
      <c r="Q1797" s="87"/>
      <c r="R1797" s="39"/>
      <c r="S1797" s="39"/>
    </row>
    <row r="1798" spans="1:19">
      <c r="A1798" s="118" t="s">
        <v>6318</v>
      </c>
      <c r="B1798" s="84" t="s">
        <v>6318</v>
      </c>
      <c r="C1798" s="87" t="s">
        <v>35</v>
      </c>
      <c r="D1798" s="87" t="s">
        <v>241</v>
      </c>
      <c r="E1798" s="87" t="s">
        <v>241</v>
      </c>
      <c r="F1798" s="95" t="s">
        <v>6319</v>
      </c>
      <c r="G1798" s="116" t="s">
        <v>6320</v>
      </c>
      <c r="H1798" s="117">
        <v>37825689170</v>
      </c>
      <c r="I1798" s="83" t="s">
        <v>6321</v>
      </c>
      <c r="J1798" s="83" t="s">
        <v>12091</v>
      </c>
      <c r="K1798" s="87"/>
      <c r="L1798" s="87"/>
      <c r="M1798" s="87"/>
      <c r="N1798" s="92"/>
      <c r="O1798" s="92"/>
      <c r="P1798" s="87"/>
      <c r="Q1798" s="87"/>
      <c r="R1798" s="39"/>
      <c r="S1798" s="39"/>
    </row>
    <row r="1799" spans="1:19">
      <c r="A1799" s="84" t="s">
        <v>6322</v>
      </c>
      <c r="B1799" s="84" t="s">
        <v>6322</v>
      </c>
      <c r="C1799" s="87" t="s">
        <v>35</v>
      </c>
      <c r="D1799" s="87" t="s">
        <v>241</v>
      </c>
      <c r="E1799" s="87" t="s">
        <v>241</v>
      </c>
      <c r="F1799" s="95" t="s">
        <v>6323</v>
      </c>
      <c r="G1799" s="186" t="s">
        <v>6324</v>
      </c>
      <c r="H1799" s="117">
        <v>37262178002</v>
      </c>
      <c r="I1799" s="83" t="s">
        <v>1308</v>
      </c>
      <c r="J1799" s="83" t="s">
        <v>12080</v>
      </c>
      <c r="K1799" s="129"/>
      <c r="L1799" s="129"/>
      <c r="M1799" s="129"/>
      <c r="N1799" s="130"/>
      <c r="O1799" s="130"/>
      <c r="P1799" s="129"/>
      <c r="Q1799" s="129"/>
    </row>
    <row r="1800" spans="1:19">
      <c r="A1800" s="118" t="s">
        <v>6325</v>
      </c>
      <c r="B1800" s="84" t="s">
        <v>6325</v>
      </c>
      <c r="C1800" s="87" t="s">
        <v>35</v>
      </c>
      <c r="D1800" s="87" t="s">
        <v>241</v>
      </c>
      <c r="E1800" s="87" t="s">
        <v>241</v>
      </c>
      <c r="F1800" s="95" t="s">
        <v>6326</v>
      </c>
      <c r="G1800" s="86" t="s">
        <v>6327</v>
      </c>
      <c r="H1800" s="117">
        <v>29636862626</v>
      </c>
      <c r="I1800" s="83" t="s">
        <v>2461</v>
      </c>
      <c r="J1800" s="83" t="s">
        <v>12080</v>
      </c>
      <c r="K1800" s="87"/>
      <c r="L1800" s="87"/>
      <c r="M1800" s="87"/>
      <c r="N1800" s="92"/>
      <c r="O1800" s="92"/>
      <c r="P1800" s="87"/>
      <c r="Q1800" s="87"/>
    </row>
    <row r="1801" spans="1:19">
      <c r="A1801" s="84" t="s">
        <v>6328</v>
      </c>
      <c r="B1801" s="84" t="s">
        <v>6328</v>
      </c>
      <c r="C1801" s="87" t="s">
        <v>35</v>
      </c>
      <c r="D1801" s="87" t="s">
        <v>241</v>
      </c>
      <c r="E1801" s="87" t="s">
        <v>241</v>
      </c>
      <c r="F1801" s="95" t="s">
        <v>6329</v>
      </c>
      <c r="G1801" s="86" t="s">
        <v>6330</v>
      </c>
      <c r="H1801" s="117">
        <v>2755307090</v>
      </c>
      <c r="I1801" s="83" t="s">
        <v>5225</v>
      </c>
      <c r="J1801" s="83" t="s">
        <v>12074</v>
      </c>
      <c r="K1801" s="87"/>
      <c r="L1801" s="87"/>
      <c r="M1801" s="87"/>
      <c r="N1801" s="92"/>
      <c r="O1801" s="92"/>
      <c r="P1801" s="87"/>
      <c r="Q1801" s="87"/>
    </row>
    <row r="1802" spans="1:19">
      <c r="A1802" s="118" t="s">
        <v>6331</v>
      </c>
      <c r="B1802" s="84" t="s">
        <v>6331</v>
      </c>
      <c r="C1802" s="87" t="s">
        <v>35</v>
      </c>
      <c r="D1802" s="87" t="s">
        <v>241</v>
      </c>
      <c r="E1802" s="87" t="s">
        <v>241</v>
      </c>
      <c r="F1802" s="95" t="s">
        <v>6332</v>
      </c>
      <c r="G1802" s="86" t="s">
        <v>6333</v>
      </c>
      <c r="H1802" s="117">
        <v>10033822118</v>
      </c>
      <c r="I1802" s="83" t="s">
        <v>812</v>
      </c>
      <c r="J1802" s="83" t="s">
        <v>12074</v>
      </c>
      <c r="K1802" s="87"/>
      <c r="L1802" s="87"/>
      <c r="M1802" s="87"/>
      <c r="N1802" s="92"/>
      <c r="O1802" s="92"/>
      <c r="P1802" s="87"/>
      <c r="Q1802" s="87"/>
    </row>
    <row r="1803" spans="1:19">
      <c r="A1803" s="84" t="s">
        <v>6334</v>
      </c>
      <c r="B1803" s="84" t="s">
        <v>6334</v>
      </c>
      <c r="C1803" s="87" t="s">
        <v>35</v>
      </c>
      <c r="D1803" s="87" t="s">
        <v>241</v>
      </c>
      <c r="E1803" s="87" t="s">
        <v>241</v>
      </c>
      <c r="F1803" s="95" t="s">
        <v>6335</v>
      </c>
      <c r="G1803" s="86" t="s">
        <v>6336</v>
      </c>
      <c r="H1803" s="117">
        <v>33230259794</v>
      </c>
      <c r="I1803" s="83" t="s">
        <v>2218</v>
      </c>
      <c r="J1803" s="83" t="s">
        <v>12074</v>
      </c>
      <c r="K1803" s="87"/>
      <c r="L1803" s="87"/>
      <c r="M1803" s="87"/>
      <c r="N1803" s="92"/>
      <c r="O1803" s="92"/>
      <c r="P1803" s="87"/>
      <c r="Q1803" s="87"/>
    </row>
    <row r="1804" spans="1:19">
      <c r="A1804" s="84" t="s">
        <v>6337</v>
      </c>
      <c r="B1804" s="84" t="s">
        <v>6337</v>
      </c>
      <c r="C1804" s="87" t="s">
        <v>35</v>
      </c>
      <c r="D1804" s="87" t="s">
        <v>241</v>
      </c>
      <c r="E1804" s="87" t="s">
        <v>241</v>
      </c>
      <c r="F1804" s="95" t="s">
        <v>6338</v>
      </c>
      <c r="G1804" s="86" t="s">
        <v>6339</v>
      </c>
      <c r="H1804" s="117">
        <v>28615514834</v>
      </c>
      <c r="I1804" s="83" t="s">
        <v>5979</v>
      </c>
      <c r="J1804" s="83" t="s">
        <v>12074</v>
      </c>
      <c r="K1804" s="87"/>
      <c r="L1804" s="87"/>
      <c r="M1804" s="87"/>
      <c r="N1804" s="92"/>
      <c r="O1804" s="92"/>
      <c r="P1804" s="87"/>
      <c r="Q1804" s="87"/>
    </row>
    <row r="1805" spans="1:19">
      <c r="A1805" s="84" t="s">
        <v>6340</v>
      </c>
      <c r="B1805" s="84" t="s">
        <v>6340</v>
      </c>
      <c r="C1805" s="87" t="s">
        <v>35</v>
      </c>
      <c r="D1805" s="87" t="s">
        <v>241</v>
      </c>
      <c r="E1805" s="87" t="s">
        <v>241</v>
      </c>
      <c r="F1805" s="95" t="s">
        <v>6341</v>
      </c>
      <c r="G1805" s="86" t="s">
        <v>6342</v>
      </c>
      <c r="H1805" s="117">
        <v>34838633378</v>
      </c>
      <c r="I1805" s="83" t="s">
        <v>4276</v>
      </c>
      <c r="J1805" s="83" t="s">
        <v>12080</v>
      </c>
      <c r="K1805" s="87"/>
      <c r="L1805" s="87"/>
      <c r="M1805" s="87"/>
      <c r="N1805" s="92"/>
      <c r="O1805" s="92"/>
      <c r="P1805" s="87"/>
      <c r="Q1805" s="87"/>
    </row>
    <row r="1806" spans="1:19">
      <c r="A1806" s="118" t="s">
        <v>6343</v>
      </c>
      <c r="B1806" s="84" t="s">
        <v>6343</v>
      </c>
      <c r="C1806" s="87" t="s">
        <v>35</v>
      </c>
      <c r="D1806" s="87" t="s">
        <v>241</v>
      </c>
      <c r="E1806" s="87" t="s">
        <v>241</v>
      </c>
      <c r="F1806" s="95" t="s">
        <v>6335</v>
      </c>
      <c r="G1806" s="85" t="s">
        <v>6336</v>
      </c>
      <c r="H1806" s="200">
        <v>33230259794</v>
      </c>
      <c r="I1806" s="83" t="s">
        <v>2892</v>
      </c>
      <c r="J1806" s="83" t="s">
        <v>12074</v>
      </c>
      <c r="K1806" s="87"/>
      <c r="L1806" s="87"/>
      <c r="M1806" s="87"/>
      <c r="N1806" s="92"/>
      <c r="O1806" s="92"/>
      <c r="P1806" s="87"/>
      <c r="Q1806" s="87"/>
    </row>
    <row r="1807" spans="1:19">
      <c r="A1807" s="84" t="s">
        <v>362</v>
      </c>
      <c r="B1807" s="84" t="s">
        <v>362</v>
      </c>
      <c r="C1807" s="87" t="s">
        <v>35</v>
      </c>
      <c r="D1807" s="87" t="s">
        <v>241</v>
      </c>
      <c r="E1807" s="87" t="s">
        <v>241</v>
      </c>
      <c r="F1807" s="85" t="s">
        <v>363</v>
      </c>
      <c r="G1807" s="85" t="s">
        <v>364</v>
      </c>
      <c r="H1807" s="85" t="s">
        <v>365</v>
      </c>
      <c r="I1807" s="83" t="s">
        <v>175</v>
      </c>
      <c r="J1807" s="83" t="s">
        <v>12073</v>
      </c>
      <c r="K1807" s="87"/>
      <c r="L1807" s="87"/>
      <c r="M1807" s="87"/>
      <c r="N1807" s="92"/>
      <c r="O1807" s="92"/>
      <c r="P1807" s="87"/>
      <c r="Q1807" s="87"/>
    </row>
    <row r="1808" spans="1:19">
      <c r="A1808" s="118" t="s">
        <v>6344</v>
      </c>
      <c r="B1808" s="84" t="s">
        <v>6344</v>
      </c>
      <c r="C1808" s="87" t="s">
        <v>35</v>
      </c>
      <c r="D1808" s="87" t="s">
        <v>241</v>
      </c>
      <c r="E1808" s="87" t="s">
        <v>241</v>
      </c>
      <c r="F1808" s="85" t="s">
        <v>6345</v>
      </c>
      <c r="G1808" s="85" t="s">
        <v>6346</v>
      </c>
      <c r="H1808" s="99" t="s">
        <v>6347</v>
      </c>
      <c r="I1808" s="83" t="s">
        <v>1371</v>
      </c>
      <c r="J1808" s="83" t="s">
        <v>12201</v>
      </c>
      <c r="K1808" s="87"/>
      <c r="L1808" s="87"/>
      <c r="M1808" s="87"/>
      <c r="N1808" s="92"/>
      <c r="O1808" s="92"/>
      <c r="P1808" s="87"/>
      <c r="Q1808" s="87"/>
    </row>
    <row r="1809" spans="1:17">
      <c r="A1809" s="3" t="s">
        <v>6348</v>
      </c>
      <c r="B1809" s="3" t="s">
        <v>6348</v>
      </c>
      <c r="C1809" s="21" t="s">
        <v>35</v>
      </c>
      <c r="D1809" s="21" t="s">
        <v>241</v>
      </c>
      <c r="E1809" s="21" t="s">
        <v>241</v>
      </c>
      <c r="F1809" s="32" t="s">
        <v>6349</v>
      </c>
      <c r="G1809" s="49" t="s">
        <v>6350</v>
      </c>
      <c r="H1809" s="68">
        <v>18801417638</v>
      </c>
      <c r="I1809" s="12" t="s">
        <v>23</v>
      </c>
      <c r="J1809" s="11" t="s">
        <v>12074</v>
      </c>
    </row>
    <row r="1810" spans="1:17">
      <c r="A1810" s="84" t="s">
        <v>6351</v>
      </c>
      <c r="B1810" s="84" t="s">
        <v>6351</v>
      </c>
      <c r="C1810" s="87" t="s">
        <v>35</v>
      </c>
      <c r="D1810" s="87" t="s">
        <v>241</v>
      </c>
      <c r="E1810" s="87" t="s">
        <v>241</v>
      </c>
      <c r="F1810" s="95" t="s">
        <v>6352</v>
      </c>
      <c r="G1810" s="86" t="s">
        <v>6353</v>
      </c>
      <c r="H1810" s="111">
        <v>15554820818</v>
      </c>
      <c r="I1810" s="83" t="s">
        <v>3078</v>
      </c>
      <c r="J1810" s="83" t="s">
        <v>12080</v>
      </c>
      <c r="K1810" s="87"/>
      <c r="L1810" s="87"/>
      <c r="M1810" s="87"/>
      <c r="N1810" s="92"/>
      <c r="O1810" s="92"/>
      <c r="P1810" s="87"/>
      <c r="Q1810" s="87"/>
    </row>
    <row r="1811" spans="1:17">
      <c r="A1811" s="84" t="s">
        <v>6354</v>
      </c>
      <c r="B1811" s="84" t="s">
        <v>6354</v>
      </c>
      <c r="C1811" s="87" t="s">
        <v>35</v>
      </c>
      <c r="D1811" s="87" t="s">
        <v>241</v>
      </c>
      <c r="E1811" s="87" t="s">
        <v>241</v>
      </c>
      <c r="F1811" s="95" t="s">
        <v>6355</v>
      </c>
      <c r="G1811" s="86" t="s">
        <v>6356</v>
      </c>
      <c r="H1811" s="111">
        <v>35407042130</v>
      </c>
      <c r="I1811" s="83" t="s">
        <v>2162</v>
      </c>
      <c r="J1811" s="83" t="s">
        <v>12080</v>
      </c>
      <c r="K1811" s="87"/>
      <c r="L1811" s="87"/>
      <c r="M1811" s="87"/>
      <c r="N1811" s="92"/>
      <c r="O1811" s="92"/>
      <c r="P1811" s="87"/>
      <c r="Q1811" s="87"/>
    </row>
    <row r="1812" spans="1:17">
      <c r="A1812" s="84" t="s">
        <v>6357</v>
      </c>
      <c r="B1812" s="84" t="s">
        <v>6357</v>
      </c>
      <c r="C1812" s="87" t="s">
        <v>35</v>
      </c>
      <c r="D1812" s="87" t="s">
        <v>241</v>
      </c>
      <c r="E1812" s="87" t="s">
        <v>241</v>
      </c>
      <c r="F1812" s="95" t="s">
        <v>6358</v>
      </c>
      <c r="G1812" s="86" t="s">
        <v>6359</v>
      </c>
      <c r="H1812" s="286">
        <v>34171825826</v>
      </c>
      <c r="I1812" s="83" t="s">
        <v>2366</v>
      </c>
      <c r="J1812" s="83" t="s">
        <v>12074</v>
      </c>
      <c r="K1812" s="87"/>
      <c r="L1812" s="87"/>
      <c r="M1812" s="87"/>
      <c r="N1812" s="92"/>
      <c r="O1812" s="92"/>
      <c r="P1812" s="87"/>
      <c r="Q1812" s="87"/>
    </row>
    <row r="1813" spans="1:17">
      <c r="A1813" s="118" t="s">
        <v>6360</v>
      </c>
      <c r="B1813" s="84" t="s">
        <v>6360</v>
      </c>
      <c r="C1813" s="87" t="s">
        <v>35</v>
      </c>
      <c r="D1813" s="87" t="s">
        <v>241</v>
      </c>
      <c r="E1813" s="87" t="s">
        <v>241</v>
      </c>
      <c r="F1813" s="95" t="s">
        <v>6361</v>
      </c>
      <c r="G1813" s="86" t="s">
        <v>6362</v>
      </c>
      <c r="H1813" s="111">
        <v>17482506770</v>
      </c>
      <c r="I1813" s="83" t="s">
        <v>5521</v>
      </c>
      <c r="J1813" s="83" t="s">
        <v>12074</v>
      </c>
      <c r="K1813" s="87"/>
      <c r="L1813" s="87"/>
      <c r="M1813" s="87"/>
      <c r="N1813" s="92"/>
      <c r="O1813" s="92"/>
      <c r="P1813" s="87"/>
      <c r="Q1813" s="87"/>
    </row>
    <row r="1814" spans="1:17">
      <c r="A1814" s="84" t="s">
        <v>6363</v>
      </c>
      <c r="B1814" s="84" t="s">
        <v>6363</v>
      </c>
      <c r="C1814" s="87" t="s">
        <v>35</v>
      </c>
      <c r="D1814" s="87" t="s">
        <v>241</v>
      </c>
      <c r="E1814" s="87" t="s">
        <v>241</v>
      </c>
      <c r="F1814" s="95" t="s">
        <v>6364</v>
      </c>
      <c r="G1814" s="86" t="s">
        <v>6365</v>
      </c>
      <c r="H1814" s="122">
        <v>10625627342</v>
      </c>
      <c r="I1814" s="103" t="s">
        <v>3890</v>
      </c>
      <c r="J1814" s="87" t="s">
        <v>12095</v>
      </c>
      <c r="K1814" s="87"/>
      <c r="L1814" s="87"/>
      <c r="M1814" s="87"/>
      <c r="N1814" s="92"/>
      <c r="O1814" s="92"/>
      <c r="P1814" s="87"/>
      <c r="Q1814" s="87"/>
    </row>
    <row r="1815" spans="1:17">
      <c r="A1815" s="118" t="s">
        <v>6366</v>
      </c>
      <c r="B1815" s="84" t="s">
        <v>6366</v>
      </c>
      <c r="C1815" s="87" t="s">
        <v>35</v>
      </c>
      <c r="D1815" s="87" t="s">
        <v>241</v>
      </c>
      <c r="E1815" s="87" t="s">
        <v>241</v>
      </c>
      <c r="F1815" s="95" t="s">
        <v>6367</v>
      </c>
      <c r="G1815" s="86" t="s">
        <v>6368</v>
      </c>
      <c r="H1815" s="111">
        <v>24462664274</v>
      </c>
      <c r="I1815" s="88" t="s">
        <v>1317</v>
      </c>
      <c r="J1815" s="83" t="s">
        <v>12080</v>
      </c>
      <c r="K1815" s="87"/>
      <c r="L1815" s="87"/>
      <c r="M1815" s="87"/>
      <c r="N1815" s="92"/>
      <c r="O1815" s="92"/>
      <c r="P1815" s="87"/>
      <c r="Q1815" s="87"/>
    </row>
    <row r="1816" spans="1:17">
      <c r="A1816" s="84" t="s">
        <v>6369</v>
      </c>
      <c r="B1816" s="84" t="s">
        <v>6369</v>
      </c>
      <c r="C1816" s="87" t="s">
        <v>35</v>
      </c>
      <c r="D1816" s="87" t="s">
        <v>241</v>
      </c>
      <c r="E1816" s="87" t="s">
        <v>241</v>
      </c>
      <c r="F1816" s="95" t="s">
        <v>6370</v>
      </c>
      <c r="G1816" s="86" t="s">
        <v>6371</v>
      </c>
      <c r="H1816" s="122">
        <v>42697556642</v>
      </c>
      <c r="I1816" s="83" t="s">
        <v>5758</v>
      </c>
      <c r="J1816" s="83" t="s">
        <v>12074</v>
      </c>
      <c r="K1816" s="87"/>
      <c r="L1816" s="87"/>
      <c r="M1816" s="87"/>
      <c r="N1816" s="92"/>
      <c r="O1816" s="92"/>
      <c r="P1816" s="87"/>
      <c r="Q1816" s="87"/>
    </row>
    <row r="1817" spans="1:17">
      <c r="A1817" s="118" t="s">
        <v>6372</v>
      </c>
      <c r="B1817" s="84" t="s">
        <v>6372</v>
      </c>
      <c r="C1817" s="87" t="s">
        <v>35</v>
      </c>
      <c r="D1817" s="87" t="s">
        <v>241</v>
      </c>
      <c r="E1817" s="87" t="s">
        <v>241</v>
      </c>
      <c r="F1817" s="95" t="s">
        <v>6373</v>
      </c>
      <c r="G1817" s="86" t="s">
        <v>6374</v>
      </c>
      <c r="H1817" s="111">
        <v>17047898534</v>
      </c>
      <c r="I1817" s="83" t="s">
        <v>6255</v>
      </c>
      <c r="J1817" s="83" t="s">
        <v>12074</v>
      </c>
      <c r="K1817" s="87"/>
      <c r="L1817" s="87"/>
      <c r="M1817" s="87"/>
      <c r="N1817" s="92"/>
      <c r="O1817" s="92"/>
      <c r="P1817" s="87"/>
      <c r="Q1817" s="87"/>
    </row>
    <row r="1818" spans="1:17">
      <c r="A1818" s="84" t="s">
        <v>6375</v>
      </c>
      <c r="B1818" s="84" t="s">
        <v>6375</v>
      </c>
      <c r="C1818" s="87" t="s">
        <v>35</v>
      </c>
      <c r="D1818" s="87" t="s">
        <v>241</v>
      </c>
      <c r="E1818" s="87" t="s">
        <v>241</v>
      </c>
      <c r="F1818" s="95" t="s">
        <v>6376</v>
      </c>
      <c r="G1818" s="86" t="s">
        <v>6377</v>
      </c>
      <c r="H1818" s="286">
        <v>20317466594</v>
      </c>
      <c r="I1818" s="83" t="s">
        <v>3838</v>
      </c>
      <c r="J1818" s="83" t="s">
        <v>12074</v>
      </c>
      <c r="K1818" s="87"/>
      <c r="L1818" s="87"/>
      <c r="M1818" s="87"/>
      <c r="N1818" s="92"/>
      <c r="O1818" s="92"/>
      <c r="P1818" s="87"/>
      <c r="Q1818" s="87"/>
    </row>
    <row r="1819" spans="1:17">
      <c r="A1819" s="84" t="s">
        <v>366</v>
      </c>
      <c r="B1819" s="84" t="s">
        <v>366</v>
      </c>
      <c r="C1819" s="87" t="s">
        <v>35</v>
      </c>
      <c r="D1819" s="87" t="s">
        <v>241</v>
      </c>
      <c r="E1819" s="87" t="s">
        <v>241</v>
      </c>
      <c r="F1819" s="95" t="s">
        <v>367</v>
      </c>
      <c r="G1819" s="86" t="s">
        <v>368</v>
      </c>
      <c r="H1819" s="111">
        <v>12571721894</v>
      </c>
      <c r="I1819" s="83" t="s">
        <v>61</v>
      </c>
      <c r="J1819" s="83" t="s">
        <v>12073</v>
      </c>
      <c r="K1819" s="87"/>
      <c r="L1819" s="87"/>
      <c r="M1819" s="87"/>
      <c r="N1819" s="92"/>
      <c r="O1819" s="92"/>
      <c r="P1819" s="87"/>
      <c r="Q1819" s="87"/>
    </row>
    <row r="1820" spans="1:17">
      <c r="A1820" s="84" t="s">
        <v>6378</v>
      </c>
      <c r="B1820" s="84" t="s">
        <v>6378</v>
      </c>
      <c r="C1820" s="87" t="s">
        <v>35</v>
      </c>
      <c r="D1820" s="87" t="s">
        <v>241</v>
      </c>
      <c r="E1820" s="87" t="s">
        <v>241</v>
      </c>
      <c r="F1820" s="95" t="s">
        <v>6379</v>
      </c>
      <c r="G1820" s="86" t="s">
        <v>6380</v>
      </c>
      <c r="H1820" s="111">
        <v>19176214178</v>
      </c>
      <c r="I1820" s="100" t="s">
        <v>3494</v>
      </c>
      <c r="J1820" s="83" t="s">
        <v>12200</v>
      </c>
      <c r="K1820" s="87"/>
      <c r="L1820" s="87"/>
      <c r="M1820" s="87"/>
      <c r="N1820" s="92"/>
      <c r="O1820" s="92"/>
      <c r="P1820" s="87"/>
      <c r="Q1820" s="87"/>
    </row>
    <row r="1821" spans="1:17" s="376" customFormat="1">
      <c r="A1821" s="373" t="s">
        <v>6381</v>
      </c>
      <c r="B1821" s="368" t="s">
        <v>6381</v>
      </c>
      <c r="C1821" s="371" t="s">
        <v>35</v>
      </c>
      <c r="D1821" s="371" t="s">
        <v>241</v>
      </c>
      <c r="E1821" s="371" t="s">
        <v>241</v>
      </c>
      <c r="F1821" s="378" t="s">
        <v>6382</v>
      </c>
      <c r="G1821" s="383" t="s">
        <v>6383</v>
      </c>
      <c r="H1821" s="384">
        <v>13726653410</v>
      </c>
      <c r="I1821" s="399" t="s">
        <v>54</v>
      </c>
      <c r="J1821" s="385" t="s">
        <v>12074</v>
      </c>
      <c r="K1821" s="371"/>
      <c r="L1821" s="371"/>
      <c r="M1821" s="371"/>
      <c r="N1821" s="372"/>
      <c r="O1821" s="372"/>
      <c r="P1821" s="371"/>
      <c r="Q1821" s="371"/>
    </row>
    <row r="1822" spans="1:17">
      <c r="A1822" s="84" t="s">
        <v>6384</v>
      </c>
      <c r="B1822" s="84" t="s">
        <v>6384</v>
      </c>
      <c r="C1822" s="87" t="s">
        <v>35</v>
      </c>
      <c r="D1822" s="87" t="s">
        <v>241</v>
      </c>
      <c r="E1822" s="87" t="s">
        <v>241</v>
      </c>
      <c r="F1822" s="95" t="s">
        <v>6385</v>
      </c>
      <c r="G1822" s="86" t="s">
        <v>6386</v>
      </c>
      <c r="H1822" s="111">
        <v>14748504230</v>
      </c>
      <c r="I1822" s="102" t="s">
        <v>4426</v>
      </c>
      <c r="J1822" s="83" t="s">
        <v>12074</v>
      </c>
      <c r="K1822" s="87"/>
      <c r="L1822" s="87"/>
      <c r="M1822" s="87"/>
      <c r="N1822" s="92"/>
      <c r="O1822" s="92"/>
      <c r="P1822" s="87"/>
      <c r="Q1822" s="87"/>
    </row>
    <row r="1823" spans="1:17">
      <c r="A1823" s="118" t="s">
        <v>6387</v>
      </c>
      <c r="B1823" s="84" t="s">
        <v>6387</v>
      </c>
      <c r="C1823" s="87" t="s">
        <v>35</v>
      </c>
      <c r="D1823" s="87" t="s">
        <v>241</v>
      </c>
      <c r="E1823" s="87" t="s">
        <v>241</v>
      </c>
      <c r="F1823" s="95" t="s">
        <v>6388</v>
      </c>
      <c r="G1823" s="86" t="s">
        <v>6389</v>
      </c>
      <c r="H1823" s="111">
        <v>10394939558</v>
      </c>
      <c r="I1823" s="83" t="s">
        <v>2254</v>
      </c>
      <c r="J1823" s="83" t="s">
        <v>12080</v>
      </c>
      <c r="K1823" s="87"/>
      <c r="L1823" s="87"/>
      <c r="M1823" s="87"/>
      <c r="N1823" s="92"/>
      <c r="O1823" s="92"/>
      <c r="P1823" s="87"/>
      <c r="Q1823" s="87"/>
    </row>
    <row r="1824" spans="1:17">
      <c r="A1824" s="118" t="s">
        <v>6390</v>
      </c>
      <c r="B1824" s="84" t="s">
        <v>6390</v>
      </c>
      <c r="C1824" s="87" t="s">
        <v>35</v>
      </c>
      <c r="D1824" s="87" t="s">
        <v>241</v>
      </c>
      <c r="E1824" s="87" t="s">
        <v>241</v>
      </c>
      <c r="F1824" s="95" t="s">
        <v>6391</v>
      </c>
      <c r="G1824" s="86" t="s">
        <v>6392</v>
      </c>
      <c r="H1824" s="122">
        <v>9373088738</v>
      </c>
      <c r="I1824" s="83" t="s">
        <v>4638</v>
      </c>
      <c r="J1824" s="83" t="s">
        <v>12080</v>
      </c>
      <c r="K1824" s="87"/>
      <c r="L1824" s="87"/>
      <c r="M1824" s="87"/>
      <c r="N1824" s="92"/>
      <c r="O1824" s="92"/>
      <c r="P1824" s="87"/>
      <c r="Q1824" s="87"/>
    </row>
    <row r="1825" spans="1:17">
      <c r="A1825" s="84" t="s">
        <v>6393</v>
      </c>
      <c r="B1825" s="84" t="s">
        <v>6393</v>
      </c>
      <c r="C1825" s="87" t="s">
        <v>35</v>
      </c>
      <c r="D1825" s="87" t="s">
        <v>241</v>
      </c>
      <c r="E1825" s="87" t="s">
        <v>241</v>
      </c>
      <c r="F1825" s="95" t="s">
        <v>6394</v>
      </c>
      <c r="G1825" s="86" t="s">
        <v>6395</v>
      </c>
      <c r="H1825" s="111">
        <v>34353224354</v>
      </c>
      <c r="I1825" s="83" t="s">
        <v>4618</v>
      </c>
      <c r="J1825" s="83" t="s">
        <v>12080</v>
      </c>
      <c r="K1825" s="87"/>
      <c r="L1825" s="87"/>
      <c r="M1825" s="87"/>
      <c r="N1825" s="92"/>
      <c r="O1825" s="92"/>
      <c r="P1825" s="87"/>
      <c r="Q1825" s="87"/>
    </row>
    <row r="1826" spans="1:17">
      <c r="A1826" s="118" t="s">
        <v>6396</v>
      </c>
      <c r="B1826" s="84" t="s">
        <v>6396</v>
      </c>
      <c r="C1826" s="87" t="s">
        <v>35</v>
      </c>
      <c r="D1826" s="87" t="s">
        <v>241</v>
      </c>
      <c r="E1826" s="87" t="s">
        <v>241</v>
      </c>
      <c r="F1826" s="95" t="s">
        <v>6397</v>
      </c>
      <c r="G1826" s="86" t="s">
        <v>6398</v>
      </c>
      <c r="H1826" s="111">
        <v>6847691474</v>
      </c>
      <c r="I1826" s="88" t="s">
        <v>4374</v>
      </c>
      <c r="J1826" s="83" t="s">
        <v>12080</v>
      </c>
      <c r="K1826" s="87"/>
      <c r="L1826" s="87"/>
      <c r="M1826" s="87"/>
      <c r="N1826" s="92"/>
      <c r="O1826" s="92"/>
      <c r="P1826" s="87"/>
      <c r="Q1826" s="87"/>
    </row>
    <row r="1827" spans="1:17">
      <c r="A1827" s="3" t="s">
        <v>6399</v>
      </c>
      <c r="B1827" s="3" t="s">
        <v>6399</v>
      </c>
      <c r="C1827" s="21" t="s">
        <v>35</v>
      </c>
      <c r="D1827" s="21" t="s">
        <v>241</v>
      </c>
      <c r="E1827" s="21" t="s">
        <v>241</v>
      </c>
      <c r="F1827" s="32" t="s">
        <v>6400</v>
      </c>
      <c r="G1827" s="49" t="s">
        <v>6401</v>
      </c>
      <c r="H1827" s="72">
        <v>6115520162</v>
      </c>
      <c r="I1827" s="12" t="s">
        <v>23</v>
      </c>
      <c r="J1827" s="11" t="s">
        <v>12080</v>
      </c>
    </row>
    <row r="1828" spans="1:17" s="89" customFormat="1">
      <c r="A1828" s="118" t="s">
        <v>6402</v>
      </c>
      <c r="B1828" s="84" t="s">
        <v>6402</v>
      </c>
      <c r="C1828" s="87" t="s">
        <v>35</v>
      </c>
      <c r="D1828" s="87" t="s">
        <v>241</v>
      </c>
      <c r="E1828" s="87" t="s">
        <v>241</v>
      </c>
      <c r="F1828" s="95" t="s">
        <v>6403</v>
      </c>
      <c r="G1828" s="86" t="s">
        <v>6404</v>
      </c>
      <c r="H1828" s="111">
        <v>9024473810</v>
      </c>
      <c r="I1828" s="83" t="s">
        <v>3219</v>
      </c>
      <c r="J1828" s="83" t="s">
        <v>12074</v>
      </c>
      <c r="K1828" s="87"/>
      <c r="L1828" s="87"/>
      <c r="M1828" s="87"/>
      <c r="N1828" s="92"/>
      <c r="O1828" s="92"/>
      <c r="P1828" s="87"/>
      <c r="Q1828" s="87"/>
    </row>
    <row r="1829" spans="1:17">
      <c r="A1829" s="118" t="s">
        <v>6405</v>
      </c>
      <c r="B1829" s="84" t="s">
        <v>6405</v>
      </c>
      <c r="C1829" s="87" t="s">
        <v>35</v>
      </c>
      <c r="D1829" s="87" t="s">
        <v>241</v>
      </c>
      <c r="E1829" s="87" t="s">
        <v>241</v>
      </c>
      <c r="F1829" s="95" t="s">
        <v>6406</v>
      </c>
      <c r="G1829" s="86" t="s">
        <v>6407</v>
      </c>
      <c r="H1829" s="111">
        <v>33317694434</v>
      </c>
      <c r="I1829" s="88" t="s">
        <v>4391</v>
      </c>
      <c r="J1829" s="83" t="s">
        <v>12080</v>
      </c>
      <c r="K1829" s="87"/>
      <c r="L1829" s="87"/>
      <c r="M1829" s="87"/>
      <c r="N1829" s="92"/>
      <c r="O1829" s="92"/>
      <c r="P1829" s="87"/>
      <c r="Q1829" s="87"/>
    </row>
    <row r="1830" spans="1:17">
      <c r="A1830" s="118" t="s">
        <v>6408</v>
      </c>
      <c r="B1830" s="84" t="s">
        <v>6408</v>
      </c>
      <c r="C1830" s="87" t="s">
        <v>35</v>
      </c>
      <c r="D1830" s="87" t="s">
        <v>241</v>
      </c>
      <c r="E1830" s="87" t="s">
        <v>241</v>
      </c>
      <c r="F1830" s="95" t="s">
        <v>6409</v>
      </c>
      <c r="G1830" s="86" t="s">
        <v>6410</v>
      </c>
      <c r="H1830" s="111">
        <v>9973355942</v>
      </c>
      <c r="I1830" s="88" t="s">
        <v>3910</v>
      </c>
      <c r="J1830" s="83" t="s">
        <v>12080</v>
      </c>
      <c r="K1830" s="87"/>
      <c r="L1830" s="87"/>
      <c r="M1830" s="87"/>
      <c r="N1830" s="92"/>
      <c r="O1830" s="92"/>
      <c r="P1830" s="87"/>
      <c r="Q1830" s="87"/>
    </row>
    <row r="1831" spans="1:17">
      <c r="A1831" s="118" t="s">
        <v>6411</v>
      </c>
      <c r="B1831" s="84" t="s">
        <v>6411</v>
      </c>
      <c r="C1831" s="87" t="s">
        <v>35</v>
      </c>
      <c r="D1831" s="87" t="s">
        <v>241</v>
      </c>
      <c r="E1831" s="87" t="s">
        <v>241</v>
      </c>
      <c r="F1831" s="95" t="s">
        <v>6412</v>
      </c>
      <c r="G1831" s="86" t="s">
        <v>6413</v>
      </c>
      <c r="H1831" s="111">
        <v>37550326754</v>
      </c>
      <c r="I1831" s="174" t="s">
        <v>6414</v>
      </c>
      <c r="J1831" s="174" t="s">
        <v>12080</v>
      </c>
      <c r="K1831" s="87"/>
      <c r="L1831" s="87"/>
      <c r="M1831" s="87"/>
      <c r="N1831" s="92"/>
      <c r="O1831" s="92"/>
      <c r="P1831" s="87"/>
      <c r="Q1831" s="87"/>
    </row>
    <row r="1832" spans="1:17">
      <c r="A1832" s="4" t="s">
        <v>369</v>
      </c>
      <c r="B1832" s="4" t="s">
        <v>369</v>
      </c>
      <c r="C1832" s="39" t="s">
        <v>35</v>
      </c>
      <c r="D1832" s="39" t="s">
        <v>241</v>
      </c>
      <c r="E1832" s="39" t="s">
        <v>241</v>
      </c>
      <c r="F1832" s="177" t="s">
        <v>370</v>
      </c>
      <c r="G1832" s="188" t="s">
        <v>371</v>
      </c>
      <c r="H1832" s="189">
        <v>15717642662</v>
      </c>
      <c r="I1832" s="12" t="s">
        <v>23</v>
      </c>
      <c r="J1832" s="12" t="s">
        <v>12073</v>
      </c>
      <c r="K1832" s="39"/>
      <c r="L1832" s="39"/>
      <c r="M1832" s="39"/>
      <c r="N1832" s="154"/>
      <c r="O1832" s="154"/>
      <c r="P1832" s="39"/>
      <c r="Q1832" s="39"/>
    </row>
    <row r="1833" spans="1:17">
      <c r="A1833" s="84" t="s">
        <v>6415</v>
      </c>
      <c r="B1833" s="84" t="s">
        <v>6415</v>
      </c>
      <c r="C1833" s="87" t="s">
        <v>35</v>
      </c>
      <c r="D1833" s="87" t="s">
        <v>241</v>
      </c>
      <c r="E1833" s="87" t="s">
        <v>241</v>
      </c>
      <c r="F1833" s="95" t="s">
        <v>6416</v>
      </c>
      <c r="G1833" s="86" t="s">
        <v>6417</v>
      </c>
      <c r="H1833" s="111">
        <v>42625090982</v>
      </c>
      <c r="I1833" s="83" t="s">
        <v>3500</v>
      </c>
      <c r="J1833" s="83" t="s">
        <v>12074</v>
      </c>
      <c r="K1833" s="87"/>
      <c r="L1833" s="87"/>
      <c r="M1833" s="87"/>
      <c r="N1833" s="92"/>
      <c r="O1833" s="92"/>
      <c r="P1833" s="87"/>
      <c r="Q1833" s="87"/>
    </row>
    <row r="1834" spans="1:17">
      <c r="A1834" s="84" t="s">
        <v>6418</v>
      </c>
      <c r="B1834" s="84" t="s">
        <v>6418</v>
      </c>
      <c r="C1834" s="87" t="s">
        <v>35</v>
      </c>
      <c r="D1834" s="87" t="s">
        <v>241</v>
      </c>
      <c r="E1834" s="87" t="s">
        <v>241</v>
      </c>
      <c r="F1834" s="95" t="s">
        <v>6419</v>
      </c>
      <c r="G1834" s="86" t="s">
        <v>6420</v>
      </c>
      <c r="H1834" s="111">
        <v>35494476770</v>
      </c>
      <c r="I1834" s="83" t="s">
        <v>1509</v>
      </c>
      <c r="J1834" s="83" t="s">
        <v>12074</v>
      </c>
      <c r="K1834" s="87"/>
      <c r="L1834" s="87"/>
      <c r="M1834" s="87"/>
      <c r="N1834" s="92"/>
      <c r="O1834" s="92"/>
      <c r="P1834" s="87"/>
      <c r="Q1834" s="87"/>
    </row>
    <row r="1835" spans="1:17">
      <c r="A1835" s="118" t="s">
        <v>6421</v>
      </c>
      <c r="B1835" s="84" t="s">
        <v>6421</v>
      </c>
      <c r="C1835" s="87" t="s">
        <v>35</v>
      </c>
      <c r="D1835" s="87" t="s">
        <v>241</v>
      </c>
      <c r="E1835" s="87" t="s">
        <v>241</v>
      </c>
      <c r="F1835" s="95" t="s">
        <v>6422</v>
      </c>
      <c r="G1835" s="86" t="s">
        <v>6423</v>
      </c>
      <c r="H1835" s="111">
        <v>7796573606</v>
      </c>
      <c r="I1835" s="83" t="s">
        <v>5715</v>
      </c>
      <c r="J1835" s="83" t="s">
        <v>12198</v>
      </c>
      <c r="K1835" s="87"/>
      <c r="L1835" s="87"/>
      <c r="M1835" s="87"/>
      <c r="N1835" s="92"/>
      <c r="O1835" s="92"/>
      <c r="P1835" s="87"/>
      <c r="Q1835" s="87"/>
    </row>
    <row r="1836" spans="1:17">
      <c r="A1836" s="84" t="s">
        <v>6424</v>
      </c>
      <c r="B1836" s="84" t="s">
        <v>6424</v>
      </c>
      <c r="C1836" s="87" t="s">
        <v>35</v>
      </c>
      <c r="D1836" s="87" t="s">
        <v>241</v>
      </c>
      <c r="E1836" s="87" t="s">
        <v>241</v>
      </c>
      <c r="F1836" s="95" t="s">
        <v>6425</v>
      </c>
      <c r="G1836" s="86" t="s">
        <v>6426</v>
      </c>
      <c r="H1836" s="111">
        <v>37671259106</v>
      </c>
      <c r="I1836" s="83" t="s">
        <v>6134</v>
      </c>
      <c r="J1836" s="83" t="s">
        <v>12074</v>
      </c>
      <c r="K1836" s="87"/>
      <c r="L1836" s="87"/>
      <c r="M1836" s="87"/>
      <c r="N1836" s="92"/>
      <c r="O1836" s="92"/>
      <c r="P1836" s="87"/>
      <c r="Q1836" s="87"/>
    </row>
    <row r="1837" spans="1:17">
      <c r="A1837" s="118" t="s">
        <v>6427</v>
      </c>
      <c r="B1837" s="84" t="s">
        <v>6427</v>
      </c>
      <c r="C1837" s="87" t="s">
        <v>35</v>
      </c>
      <c r="D1837" s="87" t="s">
        <v>241</v>
      </c>
      <c r="E1837" s="87" t="s">
        <v>241</v>
      </c>
      <c r="F1837" s="95" t="s">
        <v>6428</v>
      </c>
      <c r="G1837" s="86" t="s">
        <v>6429</v>
      </c>
      <c r="H1837" s="111">
        <v>33196762082</v>
      </c>
      <c r="I1837" s="83" t="s">
        <v>1303</v>
      </c>
      <c r="J1837" s="83" t="s">
        <v>12080</v>
      </c>
      <c r="K1837" s="87"/>
      <c r="L1837" s="87"/>
      <c r="M1837" s="87"/>
      <c r="N1837" s="92"/>
      <c r="O1837" s="92"/>
      <c r="P1837" s="87"/>
      <c r="Q1837" s="87"/>
    </row>
    <row r="1838" spans="1:17">
      <c r="A1838" s="84" t="s">
        <v>6430</v>
      </c>
      <c r="B1838" s="84" t="s">
        <v>6430</v>
      </c>
      <c r="C1838" s="87" t="s">
        <v>35</v>
      </c>
      <c r="D1838" s="87" t="s">
        <v>241</v>
      </c>
      <c r="E1838" s="87" t="s">
        <v>241</v>
      </c>
      <c r="F1838" s="95" t="s">
        <v>6431</v>
      </c>
      <c r="G1838" s="86" t="s">
        <v>6432</v>
      </c>
      <c r="H1838" s="111">
        <v>24860034722</v>
      </c>
      <c r="I1838" s="83" t="s">
        <v>12100</v>
      </c>
      <c r="J1838" s="83" t="s">
        <v>12080</v>
      </c>
      <c r="K1838" s="87"/>
      <c r="L1838" s="87"/>
      <c r="M1838" s="87"/>
      <c r="N1838" s="92"/>
      <c r="O1838" s="92"/>
      <c r="P1838" s="87"/>
      <c r="Q1838" s="87"/>
    </row>
    <row r="1839" spans="1:17">
      <c r="A1839" s="118" t="s">
        <v>6433</v>
      </c>
      <c r="B1839" s="84" t="s">
        <v>6433</v>
      </c>
      <c r="C1839" s="87" t="s">
        <v>35</v>
      </c>
      <c r="D1839" s="87" t="s">
        <v>241</v>
      </c>
      <c r="E1839" s="87" t="s">
        <v>241</v>
      </c>
      <c r="F1839" s="95" t="s">
        <v>6434</v>
      </c>
      <c r="G1839" s="86" t="s">
        <v>6435</v>
      </c>
      <c r="H1839" s="111">
        <v>2656948646</v>
      </c>
      <c r="I1839" s="84" t="s">
        <v>3838</v>
      </c>
      <c r="J1839" s="83" t="s">
        <v>12080</v>
      </c>
      <c r="K1839" s="87"/>
      <c r="L1839" s="87"/>
      <c r="M1839" s="87"/>
      <c r="N1839" s="92"/>
      <c r="O1839" s="92"/>
      <c r="P1839" s="87"/>
      <c r="Q1839" s="87"/>
    </row>
    <row r="1840" spans="1:17">
      <c r="A1840" s="118" t="s">
        <v>372</v>
      </c>
      <c r="B1840" s="84" t="s">
        <v>372</v>
      </c>
      <c r="C1840" s="87" t="s">
        <v>35</v>
      </c>
      <c r="D1840" s="87" t="s">
        <v>241</v>
      </c>
      <c r="E1840" s="87" t="s">
        <v>241</v>
      </c>
      <c r="F1840" s="95" t="s">
        <v>373</v>
      </c>
      <c r="G1840" s="86" t="s">
        <v>374</v>
      </c>
      <c r="H1840" s="111">
        <v>26666415074</v>
      </c>
      <c r="I1840" s="83" t="s">
        <v>61</v>
      </c>
      <c r="J1840" s="83" t="s">
        <v>12073</v>
      </c>
      <c r="K1840" s="87"/>
      <c r="L1840" s="87"/>
      <c r="M1840" s="87"/>
      <c r="N1840" s="92"/>
      <c r="O1840" s="92"/>
      <c r="P1840" s="87"/>
      <c r="Q1840" s="87"/>
    </row>
    <row r="1841" spans="1:17">
      <c r="A1841" s="84" t="s">
        <v>6436</v>
      </c>
      <c r="B1841" s="84" t="s">
        <v>6436</v>
      </c>
      <c r="C1841" s="87" t="s">
        <v>35</v>
      </c>
      <c r="D1841" s="87" t="s">
        <v>241</v>
      </c>
      <c r="E1841" s="87" t="s">
        <v>241</v>
      </c>
      <c r="F1841" s="95" t="s">
        <v>6437</v>
      </c>
      <c r="G1841" s="86" t="s">
        <v>6438</v>
      </c>
      <c r="H1841" s="111">
        <v>19102068902</v>
      </c>
      <c r="I1841" s="83" t="s">
        <v>6439</v>
      </c>
      <c r="J1841" s="83" t="s">
        <v>12080</v>
      </c>
      <c r="K1841" s="87"/>
      <c r="L1841" s="87"/>
      <c r="M1841" s="87"/>
      <c r="N1841" s="92"/>
      <c r="O1841" s="92"/>
      <c r="P1841" s="87"/>
      <c r="Q1841" s="87"/>
    </row>
    <row r="1842" spans="1:17">
      <c r="A1842" s="118" t="s">
        <v>6440</v>
      </c>
      <c r="B1842" s="84" t="s">
        <v>6440</v>
      </c>
      <c r="C1842" s="87" t="s">
        <v>35</v>
      </c>
      <c r="D1842" s="87" t="s">
        <v>241</v>
      </c>
      <c r="E1842" s="87" t="s">
        <v>241</v>
      </c>
      <c r="F1842" s="95" t="s">
        <v>6441</v>
      </c>
      <c r="G1842" s="86" t="s">
        <v>6442</v>
      </c>
      <c r="H1842" s="169">
        <v>20290498130</v>
      </c>
      <c r="I1842" s="83" t="s">
        <v>23</v>
      </c>
      <c r="J1842" s="83" t="s">
        <v>12080</v>
      </c>
      <c r="K1842" s="87"/>
      <c r="L1842" s="87"/>
      <c r="M1842" s="87"/>
      <c r="N1842" s="92"/>
      <c r="O1842" s="92"/>
      <c r="P1842" s="87"/>
      <c r="Q1842" s="87"/>
    </row>
    <row r="1843" spans="1:17">
      <c r="A1843" s="118" t="s">
        <v>6443</v>
      </c>
      <c r="B1843" s="84" t="s">
        <v>6443</v>
      </c>
      <c r="C1843" s="87" t="s">
        <v>35</v>
      </c>
      <c r="D1843" s="87" t="s">
        <v>241</v>
      </c>
      <c r="E1843" s="87" t="s">
        <v>241</v>
      </c>
      <c r="F1843" s="95" t="s">
        <v>6444</v>
      </c>
      <c r="G1843" s="86" t="s">
        <v>6445</v>
      </c>
      <c r="H1843" s="122">
        <v>32722317218</v>
      </c>
      <c r="I1843" s="83" t="s">
        <v>4402</v>
      </c>
      <c r="J1843" s="83" t="s">
        <v>12080</v>
      </c>
      <c r="K1843" s="87"/>
      <c r="L1843" s="87"/>
      <c r="M1843" s="87"/>
      <c r="N1843" s="92"/>
      <c r="O1843" s="92"/>
      <c r="P1843" s="87"/>
      <c r="Q1843" s="87"/>
    </row>
    <row r="1844" spans="1:17">
      <c r="A1844" s="118" t="s">
        <v>6446</v>
      </c>
      <c r="B1844" s="84" t="s">
        <v>6446</v>
      </c>
      <c r="C1844" s="87" t="s">
        <v>35</v>
      </c>
      <c r="D1844" s="87" t="s">
        <v>241</v>
      </c>
      <c r="E1844" s="87" t="s">
        <v>241</v>
      </c>
      <c r="F1844" s="95" t="s">
        <v>6447</v>
      </c>
      <c r="G1844" s="86" t="s">
        <v>6448</v>
      </c>
      <c r="H1844" s="111">
        <v>2245030418</v>
      </c>
      <c r="I1844" s="83" t="s">
        <v>1366</v>
      </c>
      <c r="J1844" s="83" t="s">
        <v>12080</v>
      </c>
      <c r="K1844" s="87"/>
      <c r="L1844" s="87"/>
      <c r="M1844" s="87"/>
      <c r="N1844" s="92"/>
      <c r="O1844" s="92"/>
      <c r="P1844" s="87"/>
      <c r="Q1844" s="87"/>
    </row>
    <row r="1845" spans="1:17">
      <c r="A1845" s="84" t="s">
        <v>6449</v>
      </c>
      <c r="B1845" s="84" t="s">
        <v>6449</v>
      </c>
      <c r="C1845" s="87" t="s">
        <v>35</v>
      </c>
      <c r="D1845" s="87" t="s">
        <v>241</v>
      </c>
      <c r="E1845" s="87" t="s">
        <v>241</v>
      </c>
      <c r="F1845" s="95" t="s">
        <v>6450</v>
      </c>
      <c r="G1845" s="86" t="s">
        <v>6451</v>
      </c>
      <c r="H1845" s="169">
        <v>35387726546</v>
      </c>
      <c r="I1845" s="83" t="s">
        <v>6121</v>
      </c>
      <c r="J1845" s="83" t="s">
        <v>12080</v>
      </c>
      <c r="K1845" s="87"/>
      <c r="L1845" s="87"/>
      <c r="M1845" s="87"/>
      <c r="N1845" s="92"/>
      <c r="O1845" s="92"/>
      <c r="P1845" s="87"/>
      <c r="Q1845" s="87"/>
    </row>
    <row r="1846" spans="1:17">
      <c r="A1846" s="118" t="s">
        <v>6452</v>
      </c>
      <c r="B1846" s="84" t="s">
        <v>6452</v>
      </c>
      <c r="C1846" s="87" t="s">
        <v>35</v>
      </c>
      <c r="D1846" s="87" t="s">
        <v>241</v>
      </c>
      <c r="E1846" s="87" t="s">
        <v>241</v>
      </c>
      <c r="F1846" s="95" t="s">
        <v>6453</v>
      </c>
      <c r="G1846" s="86" t="s">
        <v>6454</v>
      </c>
      <c r="H1846" s="111">
        <v>17424374690</v>
      </c>
      <c r="I1846" s="88" t="s">
        <v>3828</v>
      </c>
      <c r="J1846" s="83" t="s">
        <v>12080</v>
      </c>
      <c r="K1846" s="87"/>
      <c r="L1846" s="87"/>
      <c r="M1846" s="87"/>
      <c r="N1846" s="92"/>
      <c r="O1846" s="92"/>
      <c r="P1846" s="87"/>
      <c r="Q1846" s="87"/>
    </row>
    <row r="1847" spans="1:17">
      <c r="A1847" s="181" t="s">
        <v>6455</v>
      </c>
      <c r="B1847" s="4" t="s">
        <v>6455</v>
      </c>
      <c r="C1847" s="39" t="s">
        <v>35</v>
      </c>
      <c r="D1847" s="39" t="s">
        <v>241</v>
      </c>
      <c r="E1847" s="39" t="s">
        <v>241</v>
      </c>
      <c r="F1847" s="177" t="s">
        <v>6456</v>
      </c>
      <c r="G1847" s="188" t="s">
        <v>6457</v>
      </c>
      <c r="H1847" s="189">
        <v>36455861414</v>
      </c>
      <c r="I1847" s="178" t="s">
        <v>23</v>
      </c>
      <c r="J1847" s="12" t="s">
        <v>12080</v>
      </c>
      <c r="K1847" s="39"/>
      <c r="L1847" s="39"/>
      <c r="M1847" s="39"/>
      <c r="N1847" s="154"/>
      <c r="O1847" s="154"/>
      <c r="P1847" s="39"/>
      <c r="Q1847" s="39"/>
    </row>
    <row r="1848" spans="1:17">
      <c r="A1848" s="84" t="s">
        <v>6458</v>
      </c>
      <c r="B1848" s="84" t="s">
        <v>6458</v>
      </c>
      <c r="C1848" s="87" t="s">
        <v>35</v>
      </c>
      <c r="D1848" s="87" t="s">
        <v>241</v>
      </c>
      <c r="E1848" s="87" t="s">
        <v>241</v>
      </c>
      <c r="F1848" s="95" t="s">
        <v>6459</v>
      </c>
      <c r="G1848" s="86" t="s">
        <v>6460</v>
      </c>
      <c r="H1848" s="111">
        <v>18080218082</v>
      </c>
      <c r="I1848" s="97" t="s">
        <v>2838</v>
      </c>
      <c r="J1848" s="83" t="s">
        <v>12074</v>
      </c>
      <c r="K1848" s="87"/>
      <c r="L1848" s="87"/>
      <c r="M1848" s="87"/>
      <c r="N1848" s="92"/>
      <c r="O1848" s="92"/>
      <c r="P1848" s="87"/>
      <c r="Q1848" s="87"/>
    </row>
    <row r="1849" spans="1:17">
      <c r="A1849" s="84" t="s">
        <v>6461</v>
      </c>
      <c r="B1849" s="84" t="s">
        <v>6461</v>
      </c>
      <c r="C1849" s="87" t="s">
        <v>35</v>
      </c>
      <c r="D1849" s="87" t="s">
        <v>241</v>
      </c>
      <c r="E1849" s="87" t="s">
        <v>241</v>
      </c>
      <c r="F1849" s="95" t="s">
        <v>6462</v>
      </c>
      <c r="G1849" s="86" t="s">
        <v>6463</v>
      </c>
      <c r="H1849" s="111">
        <v>38343991970</v>
      </c>
      <c r="I1849" s="84" t="s">
        <v>969</v>
      </c>
      <c r="J1849" s="83" t="s">
        <v>12080</v>
      </c>
      <c r="K1849" s="87"/>
      <c r="L1849" s="87"/>
      <c r="M1849" s="87"/>
      <c r="N1849" s="92"/>
      <c r="O1849" s="92"/>
      <c r="P1849" s="87"/>
      <c r="Q1849" s="87"/>
    </row>
    <row r="1850" spans="1:17">
      <c r="A1850" s="118" t="s">
        <v>6464</v>
      </c>
      <c r="B1850" s="84" t="s">
        <v>6464</v>
      </c>
      <c r="C1850" s="87" t="s">
        <v>35</v>
      </c>
      <c r="D1850" s="87" t="s">
        <v>241</v>
      </c>
      <c r="E1850" s="87" t="s">
        <v>241</v>
      </c>
      <c r="F1850" s="95" t="s">
        <v>6465</v>
      </c>
      <c r="G1850" s="86" t="s">
        <v>6466</v>
      </c>
      <c r="H1850" s="111">
        <v>28555048658</v>
      </c>
      <c r="I1850" s="83" t="s">
        <v>3899</v>
      </c>
      <c r="J1850" s="83" t="s">
        <v>12080</v>
      </c>
      <c r="K1850" s="87"/>
      <c r="L1850" s="87"/>
      <c r="M1850" s="87"/>
      <c r="N1850" s="92"/>
      <c r="O1850" s="92"/>
      <c r="P1850" s="87"/>
      <c r="Q1850" s="87"/>
    </row>
    <row r="1851" spans="1:17">
      <c r="A1851" s="118" t="s">
        <v>6467</v>
      </c>
      <c r="B1851" s="84" t="s">
        <v>6467</v>
      </c>
      <c r="C1851" s="87" t="s">
        <v>35</v>
      </c>
      <c r="D1851" s="87" t="s">
        <v>241</v>
      </c>
      <c r="E1851" s="87" t="s">
        <v>241</v>
      </c>
      <c r="F1851" s="95" t="s">
        <v>6468</v>
      </c>
      <c r="G1851" s="86" t="s">
        <v>6469</v>
      </c>
      <c r="H1851" s="111">
        <v>26006557970</v>
      </c>
      <c r="I1851" s="83" t="s">
        <v>2902</v>
      </c>
      <c r="J1851" s="83" t="s">
        <v>12084</v>
      </c>
      <c r="K1851" s="87"/>
      <c r="L1851" s="87"/>
      <c r="M1851" s="87"/>
      <c r="N1851" s="92"/>
      <c r="O1851" s="92"/>
      <c r="P1851" s="87"/>
      <c r="Q1851" s="87"/>
    </row>
    <row r="1852" spans="1:17">
      <c r="A1852" s="3" t="s">
        <v>375</v>
      </c>
      <c r="B1852" s="3" t="s">
        <v>375</v>
      </c>
      <c r="C1852" s="21" t="s">
        <v>35</v>
      </c>
      <c r="D1852" s="21" t="s">
        <v>241</v>
      </c>
      <c r="E1852" s="21" t="s">
        <v>241</v>
      </c>
      <c r="F1852" s="32" t="s">
        <v>376</v>
      </c>
      <c r="G1852" s="49" t="s">
        <v>377</v>
      </c>
      <c r="H1852" s="68">
        <v>7929505442</v>
      </c>
      <c r="I1852" s="12" t="s">
        <v>23</v>
      </c>
      <c r="J1852" s="11" t="s">
        <v>12073</v>
      </c>
    </row>
    <row r="1853" spans="1:17">
      <c r="A1853" s="57" t="s">
        <v>6470</v>
      </c>
      <c r="B1853" s="84" t="s">
        <v>6471</v>
      </c>
      <c r="C1853" s="87" t="s">
        <v>35</v>
      </c>
      <c r="D1853" s="87" t="s">
        <v>241</v>
      </c>
      <c r="E1853" s="87" t="s">
        <v>241</v>
      </c>
      <c r="F1853" s="95" t="s">
        <v>6472</v>
      </c>
      <c r="G1853" s="86" t="s">
        <v>6473</v>
      </c>
      <c r="H1853" s="111">
        <v>35373544418</v>
      </c>
      <c r="I1853" s="83" t="s">
        <v>6293</v>
      </c>
      <c r="J1853" s="83" t="s">
        <v>12080</v>
      </c>
      <c r="K1853" s="87"/>
      <c r="L1853" s="87"/>
      <c r="M1853" s="87"/>
      <c r="N1853" s="92"/>
      <c r="O1853" s="92"/>
      <c r="P1853" s="87"/>
      <c r="Q1853" s="87"/>
    </row>
    <row r="1854" spans="1:17">
      <c r="A1854" s="84" t="s">
        <v>6474</v>
      </c>
      <c r="B1854" s="84" t="s">
        <v>6474</v>
      </c>
      <c r="C1854" s="87" t="s">
        <v>35</v>
      </c>
      <c r="D1854" s="87" t="s">
        <v>241</v>
      </c>
      <c r="E1854" s="87" t="s">
        <v>241</v>
      </c>
      <c r="F1854" s="95" t="s">
        <v>6475</v>
      </c>
      <c r="G1854" s="86" t="s">
        <v>6476</v>
      </c>
      <c r="H1854" s="111">
        <v>17845958306</v>
      </c>
      <c r="I1854" s="83" t="s">
        <v>1339</v>
      </c>
      <c r="J1854" s="83" t="s">
        <v>12074</v>
      </c>
      <c r="K1854" s="87"/>
      <c r="L1854" s="87"/>
      <c r="M1854" s="87"/>
      <c r="N1854" s="92"/>
      <c r="O1854" s="92"/>
      <c r="P1854" s="87"/>
      <c r="Q1854" s="87"/>
    </row>
    <row r="1855" spans="1:17">
      <c r="A1855" s="84" t="s">
        <v>6477</v>
      </c>
      <c r="B1855" s="84" t="s">
        <v>6477</v>
      </c>
      <c r="C1855" s="87" t="s">
        <v>35</v>
      </c>
      <c r="D1855" s="87" t="s">
        <v>241</v>
      </c>
      <c r="E1855" s="87" t="s">
        <v>241</v>
      </c>
      <c r="F1855" s="95" t="s">
        <v>6478</v>
      </c>
      <c r="G1855" s="86" t="s">
        <v>6479</v>
      </c>
      <c r="H1855" s="111">
        <v>15903435746</v>
      </c>
      <c r="I1855" s="83" t="s">
        <v>2355</v>
      </c>
      <c r="J1855" s="83" t="s">
        <v>12074</v>
      </c>
      <c r="K1855" s="87"/>
      <c r="L1855" s="87"/>
      <c r="M1855" s="87"/>
      <c r="N1855" s="92"/>
      <c r="O1855" s="92"/>
      <c r="P1855" s="87"/>
      <c r="Q1855" s="87"/>
    </row>
    <row r="1856" spans="1:17">
      <c r="A1856" s="3" t="s">
        <v>6480</v>
      </c>
      <c r="B1856" s="3" t="s">
        <v>6480</v>
      </c>
      <c r="C1856" s="21" t="s">
        <v>35</v>
      </c>
      <c r="D1856" s="21" t="s">
        <v>241</v>
      </c>
      <c r="E1856" s="21" t="s">
        <v>241</v>
      </c>
      <c r="F1856" s="32" t="s">
        <v>6481</v>
      </c>
      <c r="G1856" s="49" t="s">
        <v>6482</v>
      </c>
      <c r="H1856" s="68">
        <v>27809198246</v>
      </c>
      <c r="I1856" s="12" t="s">
        <v>23</v>
      </c>
      <c r="J1856" s="11" t="s">
        <v>12074</v>
      </c>
    </row>
    <row r="1857" spans="1:17">
      <c r="A1857" s="84" t="s">
        <v>6483</v>
      </c>
      <c r="B1857" s="84" t="s">
        <v>6483</v>
      </c>
      <c r="C1857" s="87" t="s">
        <v>35</v>
      </c>
      <c r="D1857" s="87" t="s">
        <v>241</v>
      </c>
      <c r="E1857" s="87" t="s">
        <v>241</v>
      </c>
      <c r="F1857" s="95" t="s">
        <v>6484</v>
      </c>
      <c r="G1857" s="86" t="s">
        <v>6485</v>
      </c>
      <c r="H1857" s="111">
        <v>10469084834</v>
      </c>
      <c r="I1857" s="83" t="s">
        <v>2372</v>
      </c>
      <c r="J1857" s="83" t="s">
        <v>12074</v>
      </c>
      <c r="K1857" s="87"/>
      <c r="L1857" s="87"/>
      <c r="M1857" s="87"/>
      <c r="N1857" s="92"/>
      <c r="O1857" s="92"/>
      <c r="P1857" s="87"/>
      <c r="Q1857" s="87"/>
    </row>
    <row r="1858" spans="1:17">
      <c r="A1858" s="118" t="s">
        <v>6486</v>
      </c>
      <c r="B1858" s="84" t="s">
        <v>6486</v>
      </c>
      <c r="C1858" s="87" t="s">
        <v>35</v>
      </c>
      <c r="D1858" s="87" t="s">
        <v>241</v>
      </c>
      <c r="E1858" s="87" t="s">
        <v>241</v>
      </c>
      <c r="F1858" s="95" t="s">
        <v>6487</v>
      </c>
      <c r="G1858" s="86" t="s">
        <v>6488</v>
      </c>
      <c r="H1858" s="111">
        <v>21278851238</v>
      </c>
      <c r="I1858" s="83" t="s">
        <v>6241</v>
      </c>
      <c r="J1858" s="83" t="s">
        <v>12074</v>
      </c>
      <c r="K1858" s="87"/>
      <c r="L1858" s="87"/>
      <c r="M1858" s="87"/>
      <c r="N1858" s="92"/>
      <c r="O1858" s="92"/>
      <c r="P1858" s="87"/>
      <c r="Q1858" s="87"/>
    </row>
    <row r="1859" spans="1:17">
      <c r="A1859" s="118" t="s">
        <v>6489</v>
      </c>
      <c r="B1859" s="84" t="s">
        <v>6489</v>
      </c>
      <c r="C1859" s="87" t="s">
        <v>35</v>
      </c>
      <c r="D1859" s="87" t="s">
        <v>241</v>
      </c>
      <c r="E1859" s="87" t="s">
        <v>241</v>
      </c>
      <c r="F1859" s="95" t="s">
        <v>6490</v>
      </c>
      <c r="G1859" s="86" t="s">
        <v>6491</v>
      </c>
      <c r="H1859" s="111">
        <v>14459852450</v>
      </c>
      <c r="I1859" s="83" t="s">
        <v>6439</v>
      </c>
      <c r="J1859" s="83" t="s">
        <v>12080</v>
      </c>
      <c r="K1859" s="87"/>
      <c r="L1859" s="87"/>
      <c r="M1859" s="87"/>
      <c r="N1859" s="92"/>
      <c r="O1859" s="92"/>
      <c r="P1859" s="87"/>
      <c r="Q1859" s="87"/>
    </row>
    <row r="1860" spans="1:17">
      <c r="A1860" s="118" t="s">
        <v>6492</v>
      </c>
      <c r="B1860" s="84" t="s">
        <v>6492</v>
      </c>
      <c r="C1860" s="87" t="s">
        <v>35</v>
      </c>
      <c r="D1860" s="87" t="s">
        <v>241</v>
      </c>
      <c r="E1860" s="87" t="s">
        <v>241</v>
      </c>
      <c r="F1860" s="95" t="s">
        <v>6493</v>
      </c>
      <c r="G1860" s="86" t="s">
        <v>6494</v>
      </c>
      <c r="H1860" s="111">
        <v>14871116198</v>
      </c>
      <c r="I1860" s="83" t="s">
        <v>742</v>
      </c>
      <c r="J1860" s="83" t="s">
        <v>12080</v>
      </c>
      <c r="K1860" s="87"/>
      <c r="L1860" s="87"/>
      <c r="M1860" s="87"/>
      <c r="N1860" s="92"/>
      <c r="O1860" s="92"/>
      <c r="P1860" s="87"/>
      <c r="Q1860" s="87"/>
    </row>
    <row r="1861" spans="1:17">
      <c r="A1861" s="84" t="s">
        <v>6495</v>
      </c>
      <c r="B1861" s="84" t="s">
        <v>6495</v>
      </c>
      <c r="C1861" s="87" t="s">
        <v>35</v>
      </c>
      <c r="D1861" s="87" t="s">
        <v>241</v>
      </c>
      <c r="E1861" s="87" t="s">
        <v>241</v>
      </c>
      <c r="F1861" s="95" t="s">
        <v>6496</v>
      </c>
      <c r="G1861" s="86" t="s">
        <v>6497</v>
      </c>
      <c r="H1861" s="111">
        <v>3864592550</v>
      </c>
      <c r="I1861" s="83" t="s">
        <v>920</v>
      </c>
      <c r="J1861" s="83" t="s">
        <v>12080</v>
      </c>
      <c r="K1861" s="87"/>
      <c r="L1861" s="87"/>
      <c r="M1861" s="87"/>
      <c r="N1861" s="92"/>
      <c r="O1861" s="92"/>
      <c r="P1861" s="87"/>
      <c r="Q1861" s="87"/>
    </row>
    <row r="1862" spans="1:17">
      <c r="A1862" s="84" t="s">
        <v>6498</v>
      </c>
      <c r="B1862" s="84" t="s">
        <v>6498</v>
      </c>
      <c r="C1862" s="87" t="s">
        <v>35</v>
      </c>
      <c r="D1862" s="87" t="s">
        <v>241</v>
      </c>
      <c r="E1862" s="87" t="s">
        <v>241</v>
      </c>
      <c r="F1862" s="95" t="s">
        <v>6499</v>
      </c>
      <c r="G1862" s="86" t="s">
        <v>6500</v>
      </c>
      <c r="H1862" s="122">
        <v>25706561186</v>
      </c>
      <c r="I1862" s="83" t="s">
        <v>947</v>
      </c>
      <c r="J1862" s="83" t="s">
        <v>12074</v>
      </c>
      <c r="K1862" s="87"/>
      <c r="L1862" s="87"/>
      <c r="M1862" s="87"/>
      <c r="N1862" s="92"/>
      <c r="O1862" s="92"/>
      <c r="P1862" s="87"/>
      <c r="Q1862" s="87"/>
    </row>
    <row r="1863" spans="1:17">
      <c r="A1863" s="84" t="s">
        <v>6501</v>
      </c>
      <c r="B1863" s="84" t="s">
        <v>6501</v>
      </c>
      <c r="C1863" s="87" t="s">
        <v>35</v>
      </c>
      <c r="D1863" s="87" t="s">
        <v>241</v>
      </c>
      <c r="E1863" s="87" t="s">
        <v>241</v>
      </c>
      <c r="F1863" s="95" t="s">
        <v>6502</v>
      </c>
      <c r="G1863" s="86" t="s">
        <v>6503</v>
      </c>
      <c r="H1863" s="169">
        <v>3938737826</v>
      </c>
      <c r="I1863" s="83" t="s">
        <v>5205</v>
      </c>
      <c r="J1863" s="83" t="s">
        <v>12074</v>
      </c>
      <c r="K1863" s="87"/>
      <c r="L1863" s="87"/>
      <c r="M1863" s="87"/>
      <c r="N1863" s="92"/>
      <c r="O1863" s="92"/>
      <c r="P1863" s="87"/>
      <c r="Q1863" s="87"/>
    </row>
    <row r="1864" spans="1:17">
      <c r="A1864" s="84" t="s">
        <v>6504</v>
      </c>
      <c r="B1864" s="84" t="s">
        <v>6504</v>
      </c>
      <c r="C1864" s="87" t="s">
        <v>35</v>
      </c>
      <c r="D1864" s="87" t="s">
        <v>241</v>
      </c>
      <c r="E1864" s="87" t="s">
        <v>241</v>
      </c>
      <c r="F1864" s="95" t="s">
        <v>6505</v>
      </c>
      <c r="G1864" s="86" t="s">
        <v>6506</v>
      </c>
      <c r="H1864" s="111">
        <v>32908613330</v>
      </c>
      <c r="I1864" s="83" t="s">
        <v>5736</v>
      </c>
      <c r="J1864" s="83" t="s">
        <v>12074</v>
      </c>
      <c r="K1864" s="87"/>
      <c r="L1864" s="87"/>
      <c r="M1864" s="87"/>
      <c r="N1864" s="92"/>
      <c r="O1864" s="92"/>
      <c r="P1864" s="87"/>
      <c r="Q1864" s="87"/>
    </row>
    <row r="1865" spans="1:17">
      <c r="A1865" s="4" t="s">
        <v>6507</v>
      </c>
      <c r="B1865" s="4" t="s">
        <v>6507</v>
      </c>
      <c r="C1865" s="39" t="s">
        <v>35</v>
      </c>
      <c r="D1865" s="39" t="s">
        <v>241</v>
      </c>
      <c r="E1865" s="39" t="s">
        <v>241</v>
      </c>
      <c r="F1865" s="177" t="s">
        <v>6508</v>
      </c>
      <c r="G1865" s="188" t="s">
        <v>6509</v>
      </c>
      <c r="H1865" s="189">
        <v>41676208850</v>
      </c>
      <c r="I1865" s="12" t="s">
        <v>23</v>
      </c>
      <c r="J1865" s="12" t="s">
        <v>12080</v>
      </c>
      <c r="K1865" s="39"/>
      <c r="L1865" s="39"/>
      <c r="M1865" s="39"/>
      <c r="N1865" s="154"/>
      <c r="O1865" s="154"/>
      <c r="P1865" s="39"/>
      <c r="Q1865" s="39"/>
    </row>
    <row r="1866" spans="1:17">
      <c r="A1866" s="84" t="s">
        <v>6510</v>
      </c>
      <c r="B1866" s="84" t="s">
        <v>6510</v>
      </c>
      <c r="C1866" s="87" t="s">
        <v>35</v>
      </c>
      <c r="D1866" s="87" t="s">
        <v>241</v>
      </c>
      <c r="E1866" s="87" t="s">
        <v>241</v>
      </c>
      <c r="F1866" s="95" t="s">
        <v>6502</v>
      </c>
      <c r="G1866" s="86" t="s">
        <v>6511</v>
      </c>
      <c r="H1866" s="111">
        <v>15064514210</v>
      </c>
      <c r="I1866" s="83" t="s">
        <v>2145</v>
      </c>
      <c r="J1866" s="83" t="s">
        <v>12074</v>
      </c>
      <c r="K1866" s="87"/>
      <c r="L1866" s="87"/>
      <c r="M1866" s="87"/>
      <c r="N1866" s="92"/>
      <c r="O1866" s="92"/>
      <c r="P1866" s="87"/>
      <c r="Q1866" s="87"/>
    </row>
    <row r="1867" spans="1:17">
      <c r="A1867" s="4" t="s">
        <v>6512</v>
      </c>
      <c r="B1867" s="4" t="s">
        <v>6512</v>
      </c>
      <c r="C1867" s="39" t="s">
        <v>35</v>
      </c>
      <c r="D1867" s="39" t="s">
        <v>241</v>
      </c>
      <c r="E1867" s="39" t="s">
        <v>241</v>
      </c>
      <c r="F1867" s="177" t="s">
        <v>6513</v>
      </c>
      <c r="G1867" s="188" t="s">
        <v>6514</v>
      </c>
      <c r="H1867" s="189">
        <v>41876922962</v>
      </c>
      <c r="I1867" s="12" t="s">
        <v>23</v>
      </c>
      <c r="J1867" s="12" t="s">
        <v>12074</v>
      </c>
      <c r="K1867" s="39"/>
      <c r="L1867" s="39"/>
      <c r="M1867" s="39"/>
      <c r="N1867" s="154"/>
      <c r="O1867" s="154"/>
      <c r="P1867" s="39"/>
      <c r="Q1867" s="39"/>
    </row>
    <row r="1868" spans="1:17">
      <c r="A1868" s="4" t="s">
        <v>378</v>
      </c>
      <c r="B1868" s="4" t="s">
        <v>378</v>
      </c>
      <c r="C1868" s="39" t="s">
        <v>35</v>
      </c>
      <c r="D1868" s="39" t="s">
        <v>241</v>
      </c>
      <c r="E1868" s="39" t="s">
        <v>241</v>
      </c>
      <c r="F1868" s="177" t="s">
        <v>379</v>
      </c>
      <c r="G1868" s="188" t="s">
        <v>380</v>
      </c>
      <c r="H1868" s="189">
        <v>11201256146</v>
      </c>
      <c r="I1868" s="12" t="s">
        <v>23</v>
      </c>
      <c r="J1868" s="12" t="s">
        <v>12073</v>
      </c>
      <c r="K1868" s="39"/>
      <c r="L1868" s="39"/>
      <c r="M1868" s="39"/>
      <c r="N1868" s="154"/>
      <c r="O1868" s="154"/>
      <c r="P1868" s="39"/>
      <c r="Q1868" s="39"/>
    </row>
    <row r="1869" spans="1:17">
      <c r="A1869" s="84" t="s">
        <v>6515</v>
      </c>
      <c r="B1869" s="84" t="s">
        <v>6515</v>
      </c>
      <c r="C1869" s="87" t="s">
        <v>35</v>
      </c>
      <c r="D1869" s="87" t="s">
        <v>241</v>
      </c>
      <c r="E1869" s="87" t="s">
        <v>241</v>
      </c>
      <c r="F1869" s="95" t="s">
        <v>6516</v>
      </c>
      <c r="G1869" s="86" t="s">
        <v>6517</v>
      </c>
      <c r="H1869" s="111">
        <v>9285654098</v>
      </c>
      <c r="I1869" s="83" t="s">
        <v>2414</v>
      </c>
      <c r="J1869" s="83" t="s">
        <v>12074</v>
      </c>
      <c r="K1869" s="87"/>
      <c r="L1869" s="87"/>
      <c r="M1869" s="87"/>
      <c r="N1869" s="92"/>
      <c r="O1869" s="92"/>
      <c r="P1869" s="87"/>
      <c r="Q1869" s="87"/>
    </row>
    <row r="1870" spans="1:17">
      <c r="A1870" s="84" t="s">
        <v>6518</v>
      </c>
      <c r="B1870" s="84" t="s">
        <v>6518</v>
      </c>
      <c r="C1870" s="87" t="s">
        <v>35</v>
      </c>
      <c r="D1870" s="87" t="s">
        <v>241</v>
      </c>
      <c r="E1870" s="87" t="s">
        <v>241</v>
      </c>
      <c r="F1870" s="95" t="s">
        <v>6519</v>
      </c>
      <c r="G1870" s="86" t="s">
        <v>6520</v>
      </c>
      <c r="H1870" s="111">
        <v>34945886630</v>
      </c>
      <c r="I1870" s="83" t="s">
        <v>1393</v>
      </c>
      <c r="J1870" s="83" t="s">
        <v>12084</v>
      </c>
      <c r="K1870" s="87"/>
      <c r="L1870" s="87"/>
      <c r="M1870" s="87"/>
      <c r="N1870" s="92"/>
      <c r="O1870" s="92"/>
      <c r="P1870" s="87"/>
      <c r="Q1870" s="87"/>
    </row>
    <row r="1871" spans="1:17">
      <c r="A1871" s="181" t="s">
        <v>381</v>
      </c>
      <c r="B1871" s="4" t="s">
        <v>381</v>
      </c>
      <c r="C1871" s="39" t="s">
        <v>35</v>
      </c>
      <c r="D1871" s="39" t="s">
        <v>241</v>
      </c>
      <c r="E1871" s="39" t="s">
        <v>241</v>
      </c>
      <c r="F1871" s="177" t="s">
        <v>382</v>
      </c>
      <c r="G1871" s="188" t="s">
        <v>383</v>
      </c>
      <c r="H1871" s="264">
        <v>21352996514</v>
      </c>
      <c r="I1871" s="12" t="s">
        <v>23</v>
      </c>
      <c r="J1871" s="12" t="s">
        <v>12073</v>
      </c>
      <c r="K1871" s="39"/>
      <c r="L1871" s="39"/>
      <c r="M1871" s="39"/>
      <c r="N1871" s="154"/>
      <c r="O1871" s="154"/>
      <c r="P1871" s="39"/>
      <c r="Q1871" s="39"/>
    </row>
    <row r="1872" spans="1:17">
      <c r="A1872" s="118" t="s">
        <v>6521</v>
      </c>
      <c r="B1872" s="84" t="s">
        <v>6521</v>
      </c>
      <c r="C1872" s="87" t="s">
        <v>35</v>
      </c>
      <c r="D1872" s="87" t="s">
        <v>241</v>
      </c>
      <c r="E1872" s="87" t="s">
        <v>241</v>
      </c>
      <c r="F1872" s="95" t="s">
        <v>6522</v>
      </c>
      <c r="G1872" s="86" t="s">
        <v>6523</v>
      </c>
      <c r="H1872" s="111">
        <v>27699610898</v>
      </c>
      <c r="I1872" s="83" t="s">
        <v>1689</v>
      </c>
      <c r="J1872" s="83" t="s">
        <v>12084</v>
      </c>
      <c r="K1872" s="87"/>
      <c r="L1872" s="87"/>
      <c r="M1872" s="87"/>
      <c r="N1872" s="92"/>
      <c r="O1872" s="92"/>
      <c r="P1872" s="87"/>
      <c r="Q1872" s="87"/>
    </row>
    <row r="1873" spans="1:17">
      <c r="A1873" s="118" t="s">
        <v>6524</v>
      </c>
      <c r="B1873" s="84" t="s">
        <v>6524</v>
      </c>
      <c r="C1873" s="87" t="s">
        <v>35</v>
      </c>
      <c r="D1873" s="87" t="s">
        <v>241</v>
      </c>
      <c r="E1873" s="87" t="s">
        <v>241</v>
      </c>
      <c r="F1873" s="95" t="s">
        <v>6525</v>
      </c>
      <c r="G1873" s="86" t="s">
        <v>6526</v>
      </c>
      <c r="H1873" s="122">
        <v>42024823778</v>
      </c>
      <c r="I1873" s="83" t="s">
        <v>2173</v>
      </c>
      <c r="J1873" s="83" t="s">
        <v>12080</v>
      </c>
      <c r="K1873" s="87"/>
      <c r="L1873" s="87"/>
      <c r="M1873" s="87"/>
      <c r="N1873" s="92"/>
      <c r="O1873" s="92"/>
      <c r="P1873" s="87"/>
      <c r="Q1873" s="87"/>
    </row>
    <row r="1874" spans="1:17">
      <c r="A1874" s="118" t="s">
        <v>6527</v>
      </c>
      <c r="B1874" s="84" t="s">
        <v>6527</v>
      </c>
      <c r="C1874" s="87" t="s">
        <v>35</v>
      </c>
      <c r="D1874" s="87" t="s">
        <v>241</v>
      </c>
      <c r="E1874" s="87" t="s">
        <v>241</v>
      </c>
      <c r="F1874" s="95" t="s">
        <v>6528</v>
      </c>
      <c r="G1874" s="86" t="s">
        <v>6529</v>
      </c>
      <c r="H1874" s="111">
        <v>11243145638</v>
      </c>
      <c r="I1874" s="83" t="s">
        <v>6530</v>
      </c>
      <c r="J1874" s="83" t="s">
        <v>12074</v>
      </c>
      <c r="K1874" s="87"/>
      <c r="L1874" s="87"/>
      <c r="M1874" s="87"/>
      <c r="N1874" s="92"/>
      <c r="O1874" s="92"/>
      <c r="P1874" s="87"/>
      <c r="Q1874" s="87"/>
    </row>
    <row r="1875" spans="1:17">
      <c r="A1875" s="3" t="s">
        <v>6531</v>
      </c>
      <c r="B1875" s="3" t="s">
        <v>6531</v>
      </c>
      <c r="C1875" s="21" t="s">
        <v>35</v>
      </c>
      <c r="D1875" s="21" t="s">
        <v>241</v>
      </c>
      <c r="E1875" s="21" t="s">
        <v>241</v>
      </c>
      <c r="F1875" s="32" t="s">
        <v>6532</v>
      </c>
      <c r="G1875" s="73" t="s">
        <v>6533</v>
      </c>
      <c r="H1875" s="71">
        <v>30048126374</v>
      </c>
      <c r="I1875" s="12" t="s">
        <v>23</v>
      </c>
      <c r="J1875" s="11" t="s">
        <v>12074</v>
      </c>
    </row>
    <row r="1876" spans="1:17">
      <c r="A1876" s="118" t="s">
        <v>6534</v>
      </c>
      <c r="B1876" s="84" t="s">
        <v>6534</v>
      </c>
      <c r="C1876" s="87" t="s">
        <v>35</v>
      </c>
      <c r="D1876" s="87" t="s">
        <v>241</v>
      </c>
      <c r="E1876" s="87" t="s">
        <v>241</v>
      </c>
      <c r="F1876" s="116" t="s">
        <v>6535</v>
      </c>
      <c r="G1876" s="95" t="s">
        <v>6536</v>
      </c>
      <c r="H1876" s="122">
        <v>27929951570</v>
      </c>
      <c r="I1876" s="83" t="s">
        <v>4443</v>
      </c>
      <c r="J1876" s="83" t="s">
        <v>12080</v>
      </c>
      <c r="K1876" s="87"/>
      <c r="L1876" s="87"/>
      <c r="M1876" s="87"/>
      <c r="N1876" s="92"/>
      <c r="O1876" s="92"/>
      <c r="P1876" s="87"/>
      <c r="Q1876" s="87"/>
    </row>
    <row r="1877" spans="1:17">
      <c r="A1877" s="84" t="s">
        <v>6537</v>
      </c>
      <c r="B1877" s="84" t="s">
        <v>6537</v>
      </c>
      <c r="C1877" s="87" t="s">
        <v>35</v>
      </c>
      <c r="D1877" s="87" t="s">
        <v>241</v>
      </c>
      <c r="E1877" s="87" t="s">
        <v>241</v>
      </c>
      <c r="F1877" s="116" t="s">
        <v>6538</v>
      </c>
      <c r="G1877" s="95" t="s">
        <v>6539</v>
      </c>
      <c r="H1877" s="117">
        <v>24610565090</v>
      </c>
      <c r="I1877" s="83" t="s">
        <v>2533</v>
      </c>
      <c r="J1877" s="83" t="s">
        <v>12074</v>
      </c>
      <c r="K1877" s="87"/>
      <c r="L1877" s="87"/>
      <c r="M1877" s="87"/>
      <c r="N1877" s="92"/>
      <c r="O1877" s="92"/>
      <c r="P1877" s="87"/>
      <c r="Q1877" s="87"/>
    </row>
    <row r="1878" spans="1:17">
      <c r="A1878" s="84" t="s">
        <v>6540</v>
      </c>
      <c r="B1878" s="84" t="s">
        <v>6540</v>
      </c>
      <c r="C1878" s="87" t="s">
        <v>35</v>
      </c>
      <c r="D1878" s="87" t="s">
        <v>241</v>
      </c>
      <c r="E1878" s="87" t="s">
        <v>241</v>
      </c>
      <c r="F1878" s="116" t="s">
        <v>6541</v>
      </c>
      <c r="G1878" s="95" t="s">
        <v>6542</v>
      </c>
      <c r="H1878" s="235">
        <v>14326920614</v>
      </c>
      <c r="I1878" s="83" t="s">
        <v>1011</v>
      </c>
      <c r="J1878" s="83" t="s">
        <v>12074</v>
      </c>
      <c r="K1878" s="87"/>
      <c r="L1878" s="87"/>
      <c r="M1878" s="87"/>
      <c r="N1878" s="92"/>
      <c r="O1878" s="92"/>
      <c r="P1878" s="87"/>
      <c r="Q1878" s="87"/>
    </row>
    <row r="1879" spans="1:17">
      <c r="A1879" s="118" t="s">
        <v>6543</v>
      </c>
      <c r="B1879" s="84" t="s">
        <v>6543</v>
      </c>
      <c r="C1879" s="87" t="s">
        <v>35</v>
      </c>
      <c r="D1879" s="123" t="s">
        <v>6544</v>
      </c>
      <c r="E1879" s="147" t="s">
        <v>6544</v>
      </c>
      <c r="F1879" s="85" t="s">
        <v>6545</v>
      </c>
      <c r="G1879" s="186" t="s">
        <v>6546</v>
      </c>
      <c r="H1879" s="122">
        <v>6927112946</v>
      </c>
      <c r="I1879" s="83" t="s">
        <v>6414</v>
      </c>
      <c r="J1879" s="83" t="s">
        <v>12080</v>
      </c>
      <c r="K1879" s="87"/>
      <c r="L1879" s="87"/>
      <c r="M1879" s="87"/>
      <c r="N1879" s="92"/>
      <c r="O1879" s="92"/>
      <c r="P1879" s="87"/>
      <c r="Q1879" s="87"/>
    </row>
    <row r="1880" spans="1:17">
      <c r="A1880" s="118" t="s">
        <v>6547</v>
      </c>
      <c r="B1880" s="84" t="s">
        <v>6547</v>
      </c>
      <c r="C1880" s="87" t="s">
        <v>35</v>
      </c>
      <c r="D1880" s="123" t="s">
        <v>6548</v>
      </c>
      <c r="E1880" s="147" t="s">
        <v>6548</v>
      </c>
      <c r="F1880" s="95" t="s">
        <v>6549</v>
      </c>
      <c r="G1880" s="86" t="s">
        <v>6550</v>
      </c>
      <c r="H1880" s="122">
        <v>33043621286</v>
      </c>
      <c r="I1880" s="83" t="s">
        <v>4638</v>
      </c>
      <c r="J1880" s="83" t="s">
        <v>12080</v>
      </c>
      <c r="K1880" s="87"/>
      <c r="L1880" s="87"/>
      <c r="M1880" s="87"/>
      <c r="N1880" s="92"/>
      <c r="O1880" s="92"/>
      <c r="P1880" s="87"/>
      <c r="Q1880" s="87"/>
    </row>
    <row r="1881" spans="1:17">
      <c r="A1881" s="3" t="s">
        <v>6551</v>
      </c>
      <c r="B1881" s="3" t="s">
        <v>6551</v>
      </c>
      <c r="C1881" s="21" t="s">
        <v>35</v>
      </c>
      <c r="D1881" s="35" t="s">
        <v>6548</v>
      </c>
      <c r="E1881" s="78" t="s">
        <v>6548</v>
      </c>
      <c r="F1881" s="32" t="s">
        <v>6552</v>
      </c>
      <c r="G1881" s="49" t="s">
        <v>6553</v>
      </c>
      <c r="H1881" s="68">
        <v>17656113566</v>
      </c>
      <c r="I1881" s="12" t="s">
        <v>23</v>
      </c>
      <c r="J1881" s="11" t="s">
        <v>12074</v>
      </c>
    </row>
    <row r="1882" spans="1:17">
      <c r="A1882" s="3" t="s">
        <v>6554</v>
      </c>
      <c r="B1882" s="3" t="s">
        <v>6554</v>
      </c>
      <c r="C1882" s="21" t="s">
        <v>35</v>
      </c>
      <c r="D1882" s="35" t="s">
        <v>6544</v>
      </c>
      <c r="E1882" s="78" t="s">
        <v>6544</v>
      </c>
      <c r="F1882" s="25" t="s">
        <v>6555</v>
      </c>
      <c r="G1882" s="49" t="s">
        <v>6556</v>
      </c>
      <c r="H1882" s="68">
        <v>13203123842</v>
      </c>
      <c r="I1882" s="12" t="s">
        <v>23</v>
      </c>
      <c r="J1882" s="11" t="s">
        <v>12074</v>
      </c>
    </row>
    <row r="1883" spans="1:17">
      <c r="A1883" s="3" t="s">
        <v>6557</v>
      </c>
      <c r="B1883" s="3" t="s">
        <v>6558</v>
      </c>
      <c r="C1883" s="21" t="s">
        <v>35</v>
      </c>
      <c r="D1883" s="35" t="s">
        <v>6544</v>
      </c>
      <c r="E1883" s="78" t="s">
        <v>6544</v>
      </c>
      <c r="F1883" s="25" t="s">
        <v>6559</v>
      </c>
      <c r="G1883" s="49" t="s">
        <v>6560</v>
      </c>
      <c r="H1883" s="68">
        <v>13197991682</v>
      </c>
      <c r="I1883" s="12" t="s">
        <v>23</v>
      </c>
      <c r="J1883" s="11" t="s">
        <v>12073</v>
      </c>
    </row>
    <row r="1884" spans="1:17">
      <c r="A1884" s="84" t="s">
        <v>6561</v>
      </c>
      <c r="B1884" s="84" t="s">
        <v>6562</v>
      </c>
      <c r="C1884" s="87" t="s">
        <v>35</v>
      </c>
      <c r="D1884" s="123" t="s">
        <v>6548</v>
      </c>
      <c r="E1884" s="147" t="s">
        <v>6548</v>
      </c>
      <c r="F1884" s="95" t="s">
        <v>6563</v>
      </c>
      <c r="G1884" s="86" t="s">
        <v>6564</v>
      </c>
      <c r="H1884" s="111">
        <v>17644450862</v>
      </c>
      <c r="I1884" s="83" t="s">
        <v>781</v>
      </c>
      <c r="J1884" s="83" t="s">
        <v>12074</v>
      </c>
      <c r="K1884" s="87"/>
      <c r="L1884" s="87"/>
      <c r="M1884" s="87"/>
      <c r="N1884" s="92"/>
      <c r="O1884" s="92"/>
      <c r="P1884" s="87"/>
      <c r="Q1884" s="87"/>
    </row>
    <row r="1885" spans="1:17">
      <c r="A1885" s="84" t="s">
        <v>6565</v>
      </c>
      <c r="B1885" s="84" t="s">
        <v>6565</v>
      </c>
      <c r="C1885" s="87" t="s">
        <v>35</v>
      </c>
      <c r="D1885" s="123" t="s">
        <v>6548</v>
      </c>
      <c r="E1885" s="147" t="s">
        <v>6548</v>
      </c>
      <c r="F1885" s="95" t="s">
        <v>6566</v>
      </c>
      <c r="G1885" s="86" t="s">
        <v>6567</v>
      </c>
      <c r="H1885" s="111">
        <v>17652707678</v>
      </c>
      <c r="I1885" s="83" t="s">
        <v>879</v>
      </c>
      <c r="J1885" s="83" t="s">
        <v>12074</v>
      </c>
      <c r="K1885" s="87"/>
      <c r="L1885" s="87"/>
      <c r="M1885" s="87"/>
      <c r="N1885" s="92"/>
      <c r="O1885" s="92"/>
      <c r="P1885" s="87"/>
      <c r="Q1885" s="87"/>
    </row>
    <row r="1886" spans="1:17">
      <c r="A1886" s="3" t="s">
        <v>6568</v>
      </c>
      <c r="B1886" s="3" t="s">
        <v>6568</v>
      </c>
      <c r="C1886" s="21" t="s">
        <v>35</v>
      </c>
      <c r="D1886" s="35" t="s">
        <v>6548</v>
      </c>
      <c r="E1886" s="78" t="s">
        <v>6548</v>
      </c>
      <c r="F1886" s="32" t="s">
        <v>6569</v>
      </c>
      <c r="G1886" s="49" t="s">
        <v>6570</v>
      </c>
      <c r="H1886" s="68">
        <v>17662832030</v>
      </c>
      <c r="I1886" s="12" t="s">
        <v>23</v>
      </c>
      <c r="J1886" s="11" t="s">
        <v>12074</v>
      </c>
    </row>
    <row r="1887" spans="1:17" s="376" customFormat="1">
      <c r="A1887" s="373" t="s">
        <v>6571</v>
      </c>
      <c r="B1887" s="368" t="s">
        <v>6572</v>
      </c>
      <c r="C1887" s="371" t="s">
        <v>35</v>
      </c>
      <c r="D1887" s="387" t="s">
        <v>6548</v>
      </c>
      <c r="E1887" s="386" t="s">
        <v>6548</v>
      </c>
      <c r="F1887" s="369" t="s">
        <v>6573</v>
      </c>
      <c r="G1887" s="383" t="s">
        <v>6574</v>
      </c>
      <c r="H1887" s="388">
        <v>12493074962</v>
      </c>
      <c r="I1887" s="370" t="s">
        <v>54</v>
      </c>
      <c r="J1887" s="370" t="s">
        <v>12095</v>
      </c>
      <c r="K1887" s="371"/>
      <c r="L1887" s="371"/>
      <c r="M1887" s="371"/>
      <c r="N1887" s="372"/>
      <c r="O1887" s="372"/>
      <c r="P1887" s="371"/>
      <c r="Q1887" s="371"/>
    </row>
    <row r="1888" spans="1:17">
      <c r="A1888" s="118" t="s">
        <v>6575</v>
      </c>
      <c r="B1888" s="84" t="s">
        <v>6576</v>
      </c>
      <c r="C1888" s="87" t="s">
        <v>35</v>
      </c>
      <c r="D1888" s="123" t="s">
        <v>6548</v>
      </c>
      <c r="E1888" s="147" t="s">
        <v>6548</v>
      </c>
      <c r="F1888" s="95" t="s">
        <v>6577</v>
      </c>
      <c r="G1888" s="86" t="s">
        <v>6578</v>
      </c>
      <c r="H1888" s="111">
        <v>17376803426</v>
      </c>
      <c r="I1888" s="88" t="s">
        <v>3910</v>
      </c>
      <c r="J1888" s="83" t="s">
        <v>12080</v>
      </c>
      <c r="K1888" s="87"/>
      <c r="L1888" s="87"/>
      <c r="M1888" s="87"/>
      <c r="N1888" s="92"/>
      <c r="O1888" s="92"/>
      <c r="P1888" s="87"/>
      <c r="Q1888" s="87"/>
    </row>
    <row r="1889" spans="1:17">
      <c r="A1889" s="118" t="s">
        <v>6579</v>
      </c>
      <c r="B1889" s="84" t="s">
        <v>6580</v>
      </c>
      <c r="C1889" s="87" t="s">
        <v>35</v>
      </c>
      <c r="D1889" s="123" t="s">
        <v>6544</v>
      </c>
      <c r="E1889" s="147" t="s">
        <v>6544</v>
      </c>
      <c r="F1889" s="85" t="s">
        <v>6581</v>
      </c>
      <c r="G1889" s="86" t="s">
        <v>6582</v>
      </c>
      <c r="H1889" s="111">
        <v>24346102070</v>
      </c>
      <c r="I1889" s="83" t="s">
        <v>2947</v>
      </c>
      <c r="J1889" s="83" t="s">
        <v>12080</v>
      </c>
      <c r="K1889" s="87"/>
      <c r="L1889" s="87"/>
      <c r="M1889" s="87"/>
      <c r="N1889" s="92"/>
      <c r="O1889" s="92"/>
      <c r="P1889" s="87"/>
      <c r="Q1889" s="87"/>
    </row>
    <row r="1890" spans="1:17">
      <c r="A1890" s="118" t="s">
        <v>6583</v>
      </c>
      <c r="B1890" s="84" t="s">
        <v>6584</v>
      </c>
      <c r="C1890" s="87" t="s">
        <v>35</v>
      </c>
      <c r="D1890" s="123" t="s">
        <v>6548</v>
      </c>
      <c r="E1890" s="147" t="s">
        <v>6548</v>
      </c>
      <c r="F1890" s="85" t="s">
        <v>6573</v>
      </c>
      <c r="G1890" s="86" t="s">
        <v>6585</v>
      </c>
      <c r="H1890" s="111">
        <v>12301738706</v>
      </c>
      <c r="I1890" s="83" t="s">
        <v>3061</v>
      </c>
      <c r="J1890" s="83" t="s">
        <v>12084</v>
      </c>
      <c r="K1890" s="87"/>
      <c r="L1890" s="87"/>
      <c r="M1890" s="87"/>
      <c r="N1890" s="92"/>
      <c r="O1890" s="92"/>
      <c r="P1890" s="87"/>
      <c r="Q1890" s="87"/>
    </row>
    <row r="1891" spans="1:17">
      <c r="A1891" s="4" t="s">
        <v>6586</v>
      </c>
      <c r="B1891" s="4" t="s">
        <v>6586</v>
      </c>
      <c r="C1891" s="39" t="s">
        <v>35</v>
      </c>
      <c r="D1891" s="176" t="s">
        <v>6548</v>
      </c>
      <c r="E1891" s="258" t="s">
        <v>6548</v>
      </c>
      <c r="F1891" s="27" t="s">
        <v>6573</v>
      </c>
      <c r="G1891" s="188" t="s">
        <v>6585</v>
      </c>
      <c r="H1891" s="189">
        <v>12301738706</v>
      </c>
      <c r="I1891" s="12" t="s">
        <v>23</v>
      </c>
      <c r="J1891" s="12" t="s">
        <v>12074</v>
      </c>
      <c r="K1891" s="39"/>
      <c r="L1891" s="39"/>
      <c r="M1891" s="39"/>
      <c r="N1891" s="154"/>
      <c r="O1891" s="154"/>
      <c r="P1891" s="39"/>
      <c r="Q1891" s="39"/>
    </row>
    <row r="1892" spans="1:17">
      <c r="A1892" s="3" t="s">
        <v>6588</v>
      </c>
      <c r="B1892" s="3" t="s">
        <v>6588</v>
      </c>
      <c r="C1892" s="3" t="s">
        <v>5061</v>
      </c>
      <c r="D1892" s="11" t="s">
        <v>5062</v>
      </c>
      <c r="E1892" s="21" t="s">
        <v>6589</v>
      </c>
      <c r="F1892" s="79" t="s">
        <v>6590</v>
      </c>
      <c r="G1892" s="25" t="s">
        <v>18</v>
      </c>
      <c r="H1892" s="25" t="s">
        <v>18</v>
      </c>
      <c r="I1892" s="12" t="s">
        <v>23</v>
      </c>
      <c r="J1892" s="11" t="s">
        <v>12074</v>
      </c>
    </row>
    <row r="1893" spans="1:17">
      <c r="A1893" s="3" t="s">
        <v>6591</v>
      </c>
      <c r="B1893" s="3" t="s">
        <v>6591</v>
      </c>
      <c r="C1893" s="3" t="s">
        <v>5061</v>
      </c>
      <c r="D1893" s="11" t="s">
        <v>5062</v>
      </c>
      <c r="E1893" s="80" t="s">
        <v>6589</v>
      </c>
      <c r="F1893" s="81" t="s">
        <v>6592</v>
      </c>
      <c r="G1893" s="25" t="s">
        <v>18</v>
      </c>
      <c r="H1893" s="25" t="s">
        <v>18</v>
      </c>
      <c r="I1893" s="12" t="s">
        <v>23</v>
      </c>
      <c r="J1893" s="11" t="s">
        <v>12074</v>
      </c>
    </row>
    <row r="1894" spans="1:17">
      <c r="A1894" s="3" t="s">
        <v>6593</v>
      </c>
      <c r="B1894" s="3" t="s">
        <v>6593</v>
      </c>
      <c r="C1894" s="3" t="s">
        <v>5061</v>
      </c>
      <c r="D1894" s="11" t="s">
        <v>5062</v>
      </c>
      <c r="E1894" s="80" t="s">
        <v>6589</v>
      </c>
      <c r="F1894" s="81" t="s">
        <v>6594</v>
      </c>
      <c r="G1894" s="25" t="s">
        <v>18</v>
      </c>
      <c r="H1894" s="25" t="s">
        <v>18</v>
      </c>
      <c r="I1894" s="12" t="s">
        <v>23</v>
      </c>
      <c r="J1894" s="11" t="s">
        <v>12074</v>
      </c>
    </row>
    <row r="1895" spans="1:17">
      <c r="A1895" s="3" t="s">
        <v>6595</v>
      </c>
      <c r="B1895" s="3" t="s">
        <v>6595</v>
      </c>
      <c r="C1895" s="3" t="s">
        <v>5061</v>
      </c>
      <c r="D1895" s="11" t="s">
        <v>5062</v>
      </c>
      <c r="E1895" s="80" t="s">
        <v>6589</v>
      </c>
      <c r="F1895" s="81" t="s">
        <v>6596</v>
      </c>
      <c r="G1895" s="25" t="s">
        <v>18</v>
      </c>
      <c r="H1895" s="25" t="s">
        <v>18</v>
      </c>
      <c r="I1895" s="12" t="s">
        <v>23</v>
      </c>
      <c r="J1895" s="11" t="s">
        <v>12074</v>
      </c>
    </row>
    <row r="1896" spans="1:17">
      <c r="A1896" s="3" t="s">
        <v>6597</v>
      </c>
      <c r="B1896" s="3" t="s">
        <v>6597</v>
      </c>
      <c r="C1896" s="3" t="s">
        <v>5061</v>
      </c>
      <c r="D1896" s="11" t="s">
        <v>5062</v>
      </c>
      <c r="E1896" s="80" t="s">
        <v>6589</v>
      </c>
      <c r="F1896" s="81" t="s">
        <v>6598</v>
      </c>
      <c r="G1896" s="25" t="s">
        <v>18</v>
      </c>
      <c r="H1896" s="25" t="s">
        <v>18</v>
      </c>
      <c r="I1896" s="12" t="s">
        <v>23</v>
      </c>
      <c r="J1896" s="11" t="s">
        <v>12074</v>
      </c>
    </row>
    <row r="1897" spans="1:17">
      <c r="A1897" s="3" t="s">
        <v>6599</v>
      </c>
      <c r="B1897" s="3" t="s">
        <v>6599</v>
      </c>
      <c r="C1897" s="3" t="s">
        <v>5061</v>
      </c>
      <c r="D1897" s="11" t="s">
        <v>5062</v>
      </c>
      <c r="E1897" s="80" t="s">
        <v>6589</v>
      </c>
      <c r="F1897" s="81" t="s">
        <v>6600</v>
      </c>
      <c r="G1897" s="25" t="s">
        <v>18</v>
      </c>
      <c r="H1897" s="25" t="s">
        <v>18</v>
      </c>
      <c r="I1897" s="12" t="s">
        <v>23</v>
      </c>
      <c r="J1897" s="11" t="s">
        <v>12074</v>
      </c>
    </row>
    <row r="1898" spans="1:17">
      <c r="A1898" s="3" t="s">
        <v>6601</v>
      </c>
      <c r="B1898" s="3" t="s">
        <v>6601</v>
      </c>
      <c r="C1898" s="3" t="s">
        <v>5061</v>
      </c>
      <c r="D1898" s="11" t="s">
        <v>5062</v>
      </c>
      <c r="E1898" s="80" t="s">
        <v>6589</v>
      </c>
      <c r="F1898" s="81" t="s">
        <v>6602</v>
      </c>
      <c r="G1898" s="25" t="s">
        <v>18</v>
      </c>
      <c r="H1898" s="25" t="s">
        <v>18</v>
      </c>
      <c r="I1898" s="12" t="s">
        <v>23</v>
      </c>
      <c r="J1898" s="11" t="s">
        <v>12074</v>
      </c>
    </row>
    <row r="1899" spans="1:17">
      <c r="A1899" s="58" t="s">
        <v>6603</v>
      </c>
      <c r="B1899" s="3" t="s">
        <v>6603</v>
      </c>
      <c r="C1899" s="3" t="s">
        <v>5061</v>
      </c>
      <c r="D1899" s="11" t="s">
        <v>5062</v>
      </c>
      <c r="E1899" s="80" t="s">
        <v>6589</v>
      </c>
      <c r="F1899" s="82" t="s">
        <v>6604</v>
      </c>
      <c r="G1899" s="25" t="s">
        <v>18</v>
      </c>
      <c r="H1899" s="25" t="s">
        <v>18</v>
      </c>
      <c r="I1899" s="12" t="s">
        <v>23</v>
      </c>
      <c r="J1899" s="11" t="s">
        <v>12074</v>
      </c>
    </row>
    <row r="1900" spans="1:17">
      <c r="A1900" s="58" t="s">
        <v>6605</v>
      </c>
      <c r="B1900" s="3" t="s">
        <v>6605</v>
      </c>
      <c r="C1900" s="3" t="s">
        <v>5061</v>
      </c>
      <c r="D1900" s="11" t="s">
        <v>5062</v>
      </c>
      <c r="E1900" s="21" t="s">
        <v>6589</v>
      </c>
      <c r="F1900" s="82" t="s">
        <v>6606</v>
      </c>
      <c r="G1900" s="25" t="s">
        <v>18</v>
      </c>
      <c r="H1900" s="25" t="s">
        <v>18</v>
      </c>
      <c r="I1900" s="12" t="s">
        <v>23</v>
      </c>
      <c r="J1900" s="11" t="s">
        <v>12074</v>
      </c>
    </row>
    <row r="1901" spans="1:17">
      <c r="A1901" s="58" t="s">
        <v>6607</v>
      </c>
      <c r="B1901" s="3" t="s">
        <v>6607</v>
      </c>
      <c r="C1901" s="3" t="s">
        <v>5061</v>
      </c>
      <c r="D1901" s="11" t="s">
        <v>5062</v>
      </c>
      <c r="E1901" s="80" t="s">
        <v>6589</v>
      </c>
      <c r="F1901" s="82" t="s">
        <v>6608</v>
      </c>
      <c r="G1901" s="25" t="s">
        <v>18</v>
      </c>
      <c r="H1901" s="25" t="s">
        <v>18</v>
      </c>
      <c r="I1901" s="12" t="s">
        <v>23</v>
      </c>
      <c r="J1901" s="11" t="s">
        <v>12074</v>
      </c>
    </row>
    <row r="1902" spans="1:17">
      <c r="A1902" s="58" t="s">
        <v>6609</v>
      </c>
      <c r="B1902" s="3" t="s">
        <v>6609</v>
      </c>
      <c r="C1902" s="3" t="s">
        <v>5061</v>
      </c>
      <c r="D1902" s="11" t="s">
        <v>5062</v>
      </c>
      <c r="E1902" s="80" t="s">
        <v>6589</v>
      </c>
      <c r="F1902" s="82" t="s">
        <v>6610</v>
      </c>
      <c r="G1902" s="25" t="s">
        <v>18</v>
      </c>
      <c r="H1902" s="25" t="s">
        <v>18</v>
      </c>
      <c r="I1902" s="12" t="s">
        <v>23</v>
      </c>
      <c r="J1902" s="11" t="s">
        <v>12074</v>
      </c>
    </row>
    <row r="1903" spans="1:17">
      <c r="A1903" s="58" t="s">
        <v>6611</v>
      </c>
      <c r="B1903" s="3" t="s">
        <v>6611</v>
      </c>
      <c r="C1903" s="3" t="s">
        <v>5061</v>
      </c>
      <c r="D1903" s="11" t="s">
        <v>5062</v>
      </c>
      <c r="E1903" s="80" t="s">
        <v>6589</v>
      </c>
      <c r="F1903" s="82" t="s">
        <v>6612</v>
      </c>
      <c r="G1903" s="25" t="s">
        <v>18</v>
      </c>
      <c r="H1903" s="25" t="s">
        <v>18</v>
      </c>
      <c r="I1903" s="12" t="s">
        <v>23</v>
      </c>
      <c r="J1903" s="11" t="s">
        <v>12074</v>
      </c>
    </row>
    <row r="1904" spans="1:17">
      <c r="A1904" s="58" t="s">
        <v>6613</v>
      </c>
      <c r="B1904" s="3" t="s">
        <v>6613</v>
      </c>
      <c r="C1904" s="3" t="s">
        <v>5061</v>
      </c>
      <c r="D1904" s="11" t="s">
        <v>5062</v>
      </c>
      <c r="E1904" s="80" t="s">
        <v>6589</v>
      </c>
      <c r="F1904" s="82" t="s">
        <v>6614</v>
      </c>
      <c r="G1904" s="25" t="s">
        <v>18</v>
      </c>
      <c r="H1904" s="25" t="s">
        <v>18</v>
      </c>
      <c r="I1904" s="12" t="s">
        <v>23</v>
      </c>
      <c r="J1904" s="11" t="s">
        <v>12074</v>
      </c>
    </row>
    <row r="1905" spans="1:10">
      <c r="A1905" s="58" t="s">
        <v>6615</v>
      </c>
      <c r="B1905" s="3" t="s">
        <v>6615</v>
      </c>
      <c r="C1905" s="3" t="s">
        <v>5061</v>
      </c>
      <c r="D1905" s="11" t="s">
        <v>5062</v>
      </c>
      <c r="E1905" s="80" t="s">
        <v>6589</v>
      </c>
      <c r="F1905" s="82" t="s">
        <v>6616</v>
      </c>
      <c r="G1905" s="25" t="s">
        <v>18</v>
      </c>
      <c r="H1905" s="25" t="s">
        <v>18</v>
      </c>
      <c r="I1905" s="12" t="s">
        <v>23</v>
      </c>
      <c r="J1905" s="11" t="s">
        <v>12074</v>
      </c>
    </row>
    <row r="1906" spans="1:10">
      <c r="A1906" s="58" t="s">
        <v>6617</v>
      </c>
      <c r="B1906" s="3" t="s">
        <v>6617</v>
      </c>
      <c r="C1906" s="3" t="s">
        <v>5061</v>
      </c>
      <c r="D1906" s="11" t="s">
        <v>5062</v>
      </c>
      <c r="E1906" s="80" t="s">
        <v>6589</v>
      </c>
      <c r="F1906" s="82" t="s">
        <v>6618</v>
      </c>
      <c r="G1906" s="25" t="s">
        <v>18</v>
      </c>
      <c r="H1906" s="25" t="s">
        <v>18</v>
      </c>
      <c r="I1906" s="12" t="s">
        <v>23</v>
      </c>
      <c r="J1906" s="11" t="s">
        <v>12074</v>
      </c>
    </row>
    <row r="1907" spans="1:10">
      <c r="A1907" s="58" t="s">
        <v>6619</v>
      </c>
      <c r="B1907" s="3" t="s">
        <v>6619</v>
      </c>
      <c r="C1907" s="3" t="s">
        <v>5061</v>
      </c>
      <c r="D1907" s="11" t="s">
        <v>5062</v>
      </c>
      <c r="E1907" s="80" t="s">
        <v>6589</v>
      </c>
      <c r="F1907" s="82" t="s">
        <v>6620</v>
      </c>
      <c r="G1907" s="25" t="s">
        <v>18</v>
      </c>
      <c r="H1907" s="25" t="s">
        <v>18</v>
      </c>
      <c r="I1907" s="12" t="s">
        <v>23</v>
      </c>
      <c r="J1907" s="11" t="s">
        <v>12074</v>
      </c>
    </row>
    <row r="1908" spans="1:10">
      <c r="A1908" s="58" t="s">
        <v>6621</v>
      </c>
      <c r="B1908" s="3" t="s">
        <v>6621</v>
      </c>
      <c r="C1908" s="3" t="s">
        <v>5061</v>
      </c>
      <c r="D1908" s="11" t="s">
        <v>5062</v>
      </c>
      <c r="E1908" s="80" t="s">
        <v>6589</v>
      </c>
      <c r="F1908" s="82" t="s">
        <v>6622</v>
      </c>
      <c r="G1908" s="25" t="s">
        <v>18</v>
      </c>
      <c r="H1908" s="25" t="s">
        <v>18</v>
      </c>
      <c r="I1908" s="12" t="s">
        <v>23</v>
      </c>
      <c r="J1908" s="11" t="s">
        <v>12074</v>
      </c>
    </row>
    <row r="1909" spans="1:10">
      <c r="A1909" s="58" t="s">
        <v>6623</v>
      </c>
      <c r="B1909" s="3" t="s">
        <v>6623</v>
      </c>
      <c r="C1909" s="3" t="s">
        <v>5061</v>
      </c>
      <c r="D1909" s="11" t="s">
        <v>5062</v>
      </c>
      <c r="E1909" s="80" t="s">
        <v>6589</v>
      </c>
      <c r="F1909" s="82" t="s">
        <v>6624</v>
      </c>
      <c r="G1909" s="25" t="s">
        <v>18</v>
      </c>
      <c r="H1909" s="25" t="s">
        <v>18</v>
      </c>
      <c r="I1909" s="12" t="s">
        <v>23</v>
      </c>
      <c r="J1909" s="11" t="s">
        <v>12074</v>
      </c>
    </row>
    <row r="1910" spans="1:10">
      <c r="A1910" s="58" t="s">
        <v>6625</v>
      </c>
      <c r="B1910" s="3" t="s">
        <v>6625</v>
      </c>
      <c r="C1910" s="3" t="s">
        <v>5061</v>
      </c>
      <c r="D1910" s="11" t="s">
        <v>5062</v>
      </c>
      <c r="E1910" s="80" t="s">
        <v>6589</v>
      </c>
      <c r="F1910" s="82" t="s">
        <v>6626</v>
      </c>
      <c r="G1910" s="25" t="s">
        <v>18</v>
      </c>
      <c r="H1910" s="25" t="s">
        <v>18</v>
      </c>
      <c r="I1910" s="12" t="s">
        <v>23</v>
      </c>
      <c r="J1910" s="11" t="s">
        <v>12074</v>
      </c>
    </row>
    <row r="1911" spans="1:10">
      <c r="A1911" s="58" t="s">
        <v>6627</v>
      </c>
      <c r="B1911" s="3" t="s">
        <v>6627</v>
      </c>
      <c r="C1911" s="3" t="s">
        <v>5061</v>
      </c>
      <c r="D1911" s="11" t="s">
        <v>5062</v>
      </c>
      <c r="E1911" s="80" t="s">
        <v>6589</v>
      </c>
      <c r="F1911" s="82" t="s">
        <v>6628</v>
      </c>
      <c r="G1911" s="25" t="s">
        <v>18</v>
      </c>
      <c r="H1911" s="25" t="s">
        <v>18</v>
      </c>
      <c r="I1911" s="12" t="s">
        <v>23</v>
      </c>
      <c r="J1911" s="11" t="s">
        <v>12074</v>
      </c>
    </row>
    <row r="1912" spans="1:10">
      <c r="A1912" s="58" t="s">
        <v>6629</v>
      </c>
      <c r="B1912" s="3" t="s">
        <v>6629</v>
      </c>
      <c r="C1912" s="21" t="s">
        <v>500</v>
      </c>
      <c r="D1912" s="21" t="s">
        <v>6630</v>
      </c>
      <c r="E1912" s="21" t="s">
        <v>6631</v>
      </c>
      <c r="F1912" s="25" t="s">
        <v>6632</v>
      </c>
      <c r="G1912" s="25" t="s">
        <v>18</v>
      </c>
      <c r="H1912" s="25" t="s">
        <v>18</v>
      </c>
      <c r="I1912" s="12" t="s">
        <v>23</v>
      </c>
      <c r="J1912" s="11" t="s">
        <v>12074</v>
      </c>
    </row>
    <row r="1913" spans="1:10">
      <c r="A1913" s="58" t="s">
        <v>6633</v>
      </c>
      <c r="B1913" s="3" t="s">
        <v>6633</v>
      </c>
      <c r="C1913" s="3" t="s">
        <v>5848</v>
      </c>
      <c r="D1913" s="3" t="s">
        <v>5849</v>
      </c>
      <c r="E1913" s="3" t="s">
        <v>6634</v>
      </c>
      <c r="F1913" s="25" t="s">
        <v>6635</v>
      </c>
      <c r="G1913" s="25" t="s">
        <v>18</v>
      </c>
      <c r="H1913" s="25" t="s">
        <v>18</v>
      </c>
      <c r="I1913" s="12" t="s">
        <v>23</v>
      </c>
      <c r="J1913" s="11" t="s">
        <v>12074</v>
      </c>
    </row>
    <row r="1914" spans="1:10">
      <c r="A1914" s="58" t="s">
        <v>6636</v>
      </c>
      <c r="B1914" s="3" t="s">
        <v>6636</v>
      </c>
      <c r="C1914" s="3" t="s">
        <v>5848</v>
      </c>
      <c r="D1914" s="3" t="s">
        <v>5849</v>
      </c>
      <c r="E1914" s="3" t="s">
        <v>6634</v>
      </c>
      <c r="F1914" s="25" t="s">
        <v>6637</v>
      </c>
      <c r="G1914" s="25" t="s">
        <v>18</v>
      </c>
      <c r="H1914" s="25" t="s">
        <v>18</v>
      </c>
      <c r="I1914" s="12" t="s">
        <v>23</v>
      </c>
      <c r="J1914" s="11" t="s">
        <v>12074</v>
      </c>
    </row>
    <row r="1915" spans="1:10">
      <c r="A1915" s="58" t="s">
        <v>6638</v>
      </c>
      <c r="B1915" s="3" t="s">
        <v>6638</v>
      </c>
      <c r="C1915" s="3" t="s">
        <v>5848</v>
      </c>
      <c r="D1915" s="3" t="s">
        <v>5849</v>
      </c>
      <c r="E1915" s="3" t="s">
        <v>6634</v>
      </c>
      <c r="F1915" s="25" t="s">
        <v>6639</v>
      </c>
      <c r="G1915" s="25" t="s">
        <v>18</v>
      </c>
      <c r="H1915" s="25" t="s">
        <v>18</v>
      </c>
      <c r="I1915" s="12" t="s">
        <v>23</v>
      </c>
      <c r="J1915" s="11" t="s">
        <v>12074</v>
      </c>
    </row>
    <row r="1916" spans="1:10">
      <c r="A1916" s="58" t="s">
        <v>6640</v>
      </c>
      <c r="B1916" s="3" t="s">
        <v>6640</v>
      </c>
      <c r="C1916" s="3" t="s">
        <v>5848</v>
      </c>
      <c r="D1916" s="3" t="s">
        <v>5849</v>
      </c>
      <c r="E1916" s="3" t="s">
        <v>6634</v>
      </c>
      <c r="F1916" s="25" t="s">
        <v>6641</v>
      </c>
      <c r="G1916" s="25" t="s">
        <v>18</v>
      </c>
      <c r="H1916" s="25" t="s">
        <v>18</v>
      </c>
      <c r="I1916" s="12" t="s">
        <v>23</v>
      </c>
      <c r="J1916" s="11" t="s">
        <v>12074</v>
      </c>
    </row>
    <row r="1917" spans="1:10">
      <c r="A1917" s="58" t="s">
        <v>6642</v>
      </c>
      <c r="B1917" s="3" t="s">
        <v>6642</v>
      </c>
      <c r="C1917" s="3" t="s">
        <v>5852</v>
      </c>
      <c r="D1917" s="3" t="s">
        <v>6643</v>
      </c>
      <c r="E1917" s="3" t="s">
        <v>6644</v>
      </c>
      <c r="F1917" s="25" t="s">
        <v>6645</v>
      </c>
      <c r="G1917" s="25" t="s">
        <v>18</v>
      </c>
      <c r="H1917" s="25" t="s">
        <v>18</v>
      </c>
      <c r="I1917" s="12" t="s">
        <v>23</v>
      </c>
      <c r="J1917" s="11" t="s">
        <v>12074</v>
      </c>
    </row>
    <row r="1918" spans="1:10">
      <c r="A1918" s="58" t="s">
        <v>6646</v>
      </c>
      <c r="B1918" s="3" t="s">
        <v>6646</v>
      </c>
      <c r="C1918" s="3" t="s">
        <v>5852</v>
      </c>
      <c r="D1918" s="3" t="s">
        <v>6643</v>
      </c>
      <c r="E1918" s="3" t="s">
        <v>6644</v>
      </c>
      <c r="F1918" s="25" t="s">
        <v>6647</v>
      </c>
      <c r="G1918" s="25" t="s">
        <v>18</v>
      </c>
      <c r="H1918" s="25" t="s">
        <v>18</v>
      </c>
      <c r="I1918" s="12" t="s">
        <v>23</v>
      </c>
      <c r="J1918" s="11" t="s">
        <v>12074</v>
      </c>
    </row>
    <row r="1919" spans="1:10">
      <c r="A1919" s="58" t="s">
        <v>6648</v>
      </c>
      <c r="B1919" s="3" t="s">
        <v>6648</v>
      </c>
      <c r="C1919" s="3" t="s">
        <v>5852</v>
      </c>
      <c r="D1919" s="3" t="s">
        <v>6630</v>
      </c>
      <c r="E1919" s="3" t="s">
        <v>6649</v>
      </c>
      <c r="F1919" s="25" t="s">
        <v>6650</v>
      </c>
      <c r="G1919" s="25" t="s">
        <v>18</v>
      </c>
      <c r="H1919" s="25" t="s">
        <v>18</v>
      </c>
      <c r="I1919" s="12" t="s">
        <v>23</v>
      </c>
      <c r="J1919" s="11" t="s">
        <v>12074</v>
      </c>
    </row>
    <row r="1920" spans="1:10">
      <c r="A1920" s="58" t="s">
        <v>6651</v>
      </c>
      <c r="B1920" s="3" t="s">
        <v>6651</v>
      </c>
      <c r="C1920" s="3" t="s">
        <v>5852</v>
      </c>
      <c r="D1920" s="3" t="s">
        <v>6630</v>
      </c>
      <c r="E1920" s="3" t="s">
        <v>6649</v>
      </c>
      <c r="F1920" s="25" t="s">
        <v>6652</v>
      </c>
      <c r="G1920" s="25" t="s">
        <v>18</v>
      </c>
      <c r="H1920" s="25" t="s">
        <v>18</v>
      </c>
      <c r="I1920" s="12" t="s">
        <v>6653</v>
      </c>
      <c r="J1920" s="11" t="s">
        <v>12091</v>
      </c>
    </row>
    <row r="1921" spans="1:17">
      <c r="A1921" s="58" t="s">
        <v>6654</v>
      </c>
      <c r="B1921" s="3" t="s">
        <v>6654</v>
      </c>
      <c r="C1921" s="3" t="s">
        <v>6655</v>
      </c>
      <c r="D1921" s="3" t="s">
        <v>6656</v>
      </c>
      <c r="E1921" s="3" t="s">
        <v>6657</v>
      </c>
      <c r="F1921" s="25" t="s">
        <v>6658</v>
      </c>
      <c r="G1921" s="25" t="s">
        <v>18</v>
      </c>
      <c r="H1921" s="25" t="s">
        <v>18</v>
      </c>
      <c r="I1921" s="12" t="s">
        <v>23</v>
      </c>
    </row>
    <row r="1922" spans="1:17">
      <c r="A1922" s="58" t="s">
        <v>6659</v>
      </c>
      <c r="B1922" s="3" t="s">
        <v>6659</v>
      </c>
      <c r="C1922" s="3" t="s">
        <v>6655</v>
      </c>
      <c r="D1922" s="3" t="s">
        <v>6656</v>
      </c>
      <c r="E1922" s="3" t="s">
        <v>6660</v>
      </c>
      <c r="F1922" s="25" t="s">
        <v>6661</v>
      </c>
      <c r="G1922" s="25" t="s">
        <v>18</v>
      </c>
      <c r="H1922" s="25" t="s">
        <v>18</v>
      </c>
      <c r="I1922" s="12" t="s">
        <v>6662</v>
      </c>
      <c r="J1922" s="11" t="s">
        <v>12094</v>
      </c>
    </row>
    <row r="1923" spans="1:17">
      <c r="A1923" s="58" t="s">
        <v>6663</v>
      </c>
      <c r="B1923" s="3" t="s">
        <v>6663</v>
      </c>
      <c r="C1923" s="3" t="s">
        <v>6655</v>
      </c>
      <c r="D1923" s="3" t="s">
        <v>6656</v>
      </c>
      <c r="E1923" s="3" t="s">
        <v>6657</v>
      </c>
      <c r="F1923" s="25" t="s">
        <v>6664</v>
      </c>
      <c r="G1923" s="25" t="s">
        <v>18</v>
      </c>
      <c r="H1923" s="25" t="s">
        <v>18</v>
      </c>
      <c r="I1923" s="12" t="s">
        <v>6665</v>
      </c>
      <c r="J1923" s="11" t="s">
        <v>12094</v>
      </c>
    </row>
    <row r="1924" spans="1:17">
      <c r="A1924" s="58" t="s">
        <v>6666</v>
      </c>
      <c r="B1924" s="3" t="s">
        <v>6666</v>
      </c>
      <c r="C1924" s="3" t="s">
        <v>6655</v>
      </c>
      <c r="D1924" s="3" t="s">
        <v>6656</v>
      </c>
      <c r="E1924" s="3" t="s">
        <v>6657</v>
      </c>
      <c r="F1924" s="25" t="s">
        <v>6667</v>
      </c>
      <c r="G1924" s="25" t="s">
        <v>18</v>
      </c>
      <c r="H1924" s="25" t="s">
        <v>18</v>
      </c>
      <c r="I1924" s="12" t="s">
        <v>4689</v>
      </c>
      <c r="J1924" s="11" t="s">
        <v>12074</v>
      </c>
    </row>
    <row r="1925" spans="1:17">
      <c r="A1925" s="58" t="s">
        <v>6668</v>
      </c>
      <c r="B1925" s="3" t="s">
        <v>6668</v>
      </c>
      <c r="C1925" s="3" t="s">
        <v>6655</v>
      </c>
      <c r="D1925" s="3" t="s">
        <v>6656</v>
      </c>
      <c r="E1925" s="3" t="s">
        <v>6657</v>
      </c>
      <c r="F1925" s="25" t="s">
        <v>6669</v>
      </c>
      <c r="G1925" s="25" t="s">
        <v>18</v>
      </c>
      <c r="H1925" s="25" t="s">
        <v>18</v>
      </c>
      <c r="I1925" s="12" t="s">
        <v>23</v>
      </c>
    </row>
    <row r="1926" spans="1:17">
      <c r="A1926" s="58" t="s">
        <v>6670</v>
      </c>
      <c r="B1926" s="3" t="s">
        <v>6670</v>
      </c>
      <c r="C1926" s="3" t="s">
        <v>6655</v>
      </c>
      <c r="D1926" s="3" t="s">
        <v>6656</v>
      </c>
      <c r="E1926" s="3" t="s">
        <v>6660</v>
      </c>
      <c r="F1926" s="25" t="s">
        <v>6671</v>
      </c>
      <c r="G1926" s="25" t="s">
        <v>18</v>
      </c>
      <c r="H1926" s="25" t="s">
        <v>18</v>
      </c>
      <c r="I1926" s="12" t="s">
        <v>6672</v>
      </c>
      <c r="J1926" s="11" t="s">
        <v>12094</v>
      </c>
    </row>
    <row r="1927" spans="1:17">
      <c r="A1927" s="58" t="s">
        <v>6673</v>
      </c>
      <c r="B1927" s="3" t="s">
        <v>6673</v>
      </c>
      <c r="C1927" s="3" t="s">
        <v>6655</v>
      </c>
      <c r="D1927" s="3" t="s">
        <v>6656</v>
      </c>
      <c r="E1927" s="3" t="s">
        <v>6657</v>
      </c>
      <c r="F1927" s="25" t="s">
        <v>6674</v>
      </c>
      <c r="G1927" s="25" t="s">
        <v>18</v>
      </c>
      <c r="H1927" s="25" t="s">
        <v>18</v>
      </c>
      <c r="I1927" s="12" t="s">
        <v>6675</v>
      </c>
      <c r="J1927" s="11" t="s">
        <v>12094</v>
      </c>
    </row>
    <row r="1928" spans="1:17">
      <c r="A1928" s="58" t="s">
        <v>6676</v>
      </c>
      <c r="B1928" s="3" t="s">
        <v>6676</v>
      </c>
      <c r="C1928" s="3" t="s">
        <v>6655</v>
      </c>
      <c r="D1928" s="3" t="s">
        <v>6656</v>
      </c>
      <c r="E1928" s="3" t="s">
        <v>6657</v>
      </c>
      <c r="F1928" s="25" t="s">
        <v>6677</v>
      </c>
      <c r="G1928" s="25" t="s">
        <v>18</v>
      </c>
      <c r="H1928" s="25" t="s">
        <v>18</v>
      </c>
      <c r="I1928" s="12" t="s">
        <v>23</v>
      </c>
    </row>
    <row r="1929" spans="1:17">
      <c r="A1929" s="58" t="s">
        <v>6678</v>
      </c>
      <c r="B1929" s="3" t="s">
        <v>6678</v>
      </c>
      <c r="C1929" s="3" t="s">
        <v>5848</v>
      </c>
      <c r="D1929" s="3" t="s">
        <v>5849</v>
      </c>
      <c r="E1929" s="3" t="s">
        <v>6679</v>
      </c>
      <c r="F1929" s="25" t="s">
        <v>6680</v>
      </c>
      <c r="G1929" s="25" t="s">
        <v>18</v>
      </c>
      <c r="H1929" s="25" t="s">
        <v>18</v>
      </c>
      <c r="I1929" s="12" t="s">
        <v>23</v>
      </c>
      <c r="J1929" s="11" t="s">
        <v>12074</v>
      </c>
    </row>
    <row r="1930" spans="1:17">
      <c r="A1930" s="58" t="s">
        <v>6681</v>
      </c>
      <c r="B1930" s="3" t="s">
        <v>6681</v>
      </c>
      <c r="C1930" s="3" t="s">
        <v>5848</v>
      </c>
      <c r="D1930" s="3" t="s">
        <v>5849</v>
      </c>
      <c r="E1930" s="3" t="s">
        <v>6679</v>
      </c>
      <c r="F1930" s="25" t="s">
        <v>6682</v>
      </c>
      <c r="G1930" s="25" t="s">
        <v>18</v>
      </c>
      <c r="H1930" s="25" t="s">
        <v>18</v>
      </c>
      <c r="I1930" s="12" t="s">
        <v>23</v>
      </c>
      <c r="J1930" s="11" t="s">
        <v>12074</v>
      </c>
    </row>
    <row r="1931" spans="1:17">
      <c r="A1931" s="58" t="s">
        <v>6683</v>
      </c>
      <c r="B1931" s="3" t="s">
        <v>6683</v>
      </c>
      <c r="C1931" s="3" t="s">
        <v>5848</v>
      </c>
      <c r="D1931" s="3" t="s">
        <v>5849</v>
      </c>
      <c r="E1931" s="3" t="s">
        <v>6679</v>
      </c>
      <c r="F1931" s="25" t="s">
        <v>6684</v>
      </c>
      <c r="G1931" s="25" t="s">
        <v>18</v>
      </c>
      <c r="H1931" s="25" t="s">
        <v>18</v>
      </c>
      <c r="I1931" s="12" t="s">
        <v>23</v>
      </c>
      <c r="J1931" s="11" t="s">
        <v>12074</v>
      </c>
    </row>
    <row r="1932" spans="1:17">
      <c r="A1932" s="58" t="s">
        <v>6685</v>
      </c>
      <c r="B1932" s="3" t="s">
        <v>6685</v>
      </c>
      <c r="C1932" s="3" t="s">
        <v>5848</v>
      </c>
      <c r="D1932" s="3" t="s">
        <v>5849</v>
      </c>
      <c r="E1932" s="3" t="s">
        <v>6679</v>
      </c>
      <c r="F1932" s="25" t="s">
        <v>6686</v>
      </c>
      <c r="G1932" s="25" t="s">
        <v>18</v>
      </c>
      <c r="H1932" s="25" t="s">
        <v>18</v>
      </c>
      <c r="I1932" s="12" t="s">
        <v>23</v>
      </c>
      <c r="J1932" s="11" t="s">
        <v>12074</v>
      </c>
    </row>
    <row r="1933" spans="1:17">
      <c r="A1933" s="58" t="s">
        <v>6687</v>
      </c>
      <c r="B1933" s="3" t="s">
        <v>6687</v>
      </c>
      <c r="C1933" s="3" t="s">
        <v>5852</v>
      </c>
      <c r="D1933" s="3" t="s">
        <v>6643</v>
      </c>
      <c r="E1933" s="3" t="s">
        <v>6644</v>
      </c>
      <c r="F1933" s="25" t="s">
        <v>6688</v>
      </c>
      <c r="G1933" s="25" t="s">
        <v>18</v>
      </c>
      <c r="H1933" s="25" t="s">
        <v>18</v>
      </c>
      <c r="I1933" s="12" t="s">
        <v>23</v>
      </c>
      <c r="J1933" s="11" t="s">
        <v>12074</v>
      </c>
    </row>
    <row r="1934" spans="1:17">
      <c r="A1934" s="58" t="s">
        <v>6689</v>
      </c>
      <c r="B1934" s="3" t="s">
        <v>6689</v>
      </c>
      <c r="C1934" s="3" t="s">
        <v>5852</v>
      </c>
      <c r="D1934" s="3" t="s">
        <v>6643</v>
      </c>
      <c r="E1934" s="3" t="s">
        <v>6644</v>
      </c>
      <c r="F1934" s="25" t="s">
        <v>6690</v>
      </c>
      <c r="G1934" s="30" t="s">
        <v>18</v>
      </c>
      <c r="H1934" s="25" t="s">
        <v>18</v>
      </c>
      <c r="I1934" s="12" t="s">
        <v>23</v>
      </c>
      <c r="J1934" s="11" t="s">
        <v>12074</v>
      </c>
    </row>
    <row r="1935" spans="1:17">
      <c r="A1935" s="205" t="s">
        <v>6691</v>
      </c>
      <c r="B1935" s="4" t="s">
        <v>6692</v>
      </c>
      <c r="C1935" s="4" t="s">
        <v>35</v>
      </c>
      <c r="D1935" s="4" t="s">
        <v>339</v>
      </c>
      <c r="E1935" s="4" t="s">
        <v>326</v>
      </c>
      <c r="F1935" s="188" t="s">
        <v>6693</v>
      </c>
      <c r="G1935" s="258" t="s">
        <v>6693</v>
      </c>
      <c r="H1935" s="211" t="s">
        <v>6694</v>
      </c>
      <c r="I1935" s="12" t="s">
        <v>23</v>
      </c>
      <c r="J1935" s="12" t="s">
        <v>12080</v>
      </c>
      <c r="K1935" s="39"/>
      <c r="L1935" s="39"/>
      <c r="M1935" s="39"/>
      <c r="N1935" s="154"/>
      <c r="O1935" s="154"/>
      <c r="P1935" s="39"/>
      <c r="Q1935" s="39"/>
    </row>
    <row r="1936" spans="1:17">
      <c r="A1936" s="204" t="s">
        <v>6695</v>
      </c>
      <c r="B1936" s="84" t="s">
        <v>6696</v>
      </c>
      <c r="C1936" s="84" t="s">
        <v>35</v>
      </c>
      <c r="D1936" s="84" t="s">
        <v>339</v>
      </c>
      <c r="E1936" s="84" t="s">
        <v>326</v>
      </c>
      <c r="F1936" s="86" t="s">
        <v>6697</v>
      </c>
      <c r="G1936" s="147" t="s">
        <v>6697</v>
      </c>
      <c r="H1936" s="108" t="s">
        <v>6698</v>
      </c>
      <c r="I1936" s="83" t="s">
        <v>6699</v>
      </c>
      <c r="J1936" s="83" t="s">
        <v>12080</v>
      </c>
      <c r="K1936" s="87"/>
      <c r="L1936" s="87"/>
      <c r="M1936" s="87"/>
      <c r="N1936" s="92"/>
      <c r="O1936" s="92"/>
      <c r="P1936" s="87"/>
      <c r="Q1936" s="87"/>
    </row>
    <row r="1937" spans="1:17">
      <c r="A1937" s="204" t="s">
        <v>6700</v>
      </c>
      <c r="B1937" s="84" t="s">
        <v>6701</v>
      </c>
      <c r="C1937" s="84" t="s">
        <v>35</v>
      </c>
      <c r="D1937" s="84" t="s">
        <v>339</v>
      </c>
      <c r="E1937" s="84" t="s">
        <v>326</v>
      </c>
      <c r="F1937" s="85" t="s">
        <v>6702</v>
      </c>
      <c r="G1937" s="124" t="s">
        <v>6702</v>
      </c>
      <c r="H1937" s="85" t="s">
        <v>6703</v>
      </c>
      <c r="I1937" s="83" t="s">
        <v>6439</v>
      </c>
      <c r="J1937" s="83" t="s">
        <v>12080</v>
      </c>
      <c r="K1937" s="87"/>
      <c r="L1937" s="87"/>
      <c r="M1937" s="87"/>
      <c r="N1937" s="92"/>
      <c r="O1937" s="92"/>
      <c r="P1937" s="87"/>
      <c r="Q1937" s="87"/>
    </row>
    <row r="1938" spans="1:17">
      <c r="A1938" s="58" t="s">
        <v>6704</v>
      </c>
      <c r="B1938" s="3" t="s">
        <v>6704</v>
      </c>
      <c r="C1938" s="3" t="s">
        <v>6705</v>
      </c>
      <c r="D1938" s="3" t="s">
        <v>594</v>
      </c>
      <c r="E1938" s="3" t="s">
        <v>6706</v>
      </c>
      <c r="I1938" s="12" t="s">
        <v>23</v>
      </c>
    </row>
    <row r="1939" spans="1:17">
      <c r="A1939" s="58" t="s">
        <v>6707</v>
      </c>
      <c r="B1939" s="3" t="s">
        <v>6707</v>
      </c>
      <c r="C1939" s="3" t="s">
        <v>6655</v>
      </c>
      <c r="D1939" s="3" t="s">
        <v>6656</v>
      </c>
      <c r="E1939" s="3" t="s">
        <v>6708</v>
      </c>
      <c r="F1939" s="25" t="s">
        <v>6709</v>
      </c>
      <c r="G1939" s="25" t="s">
        <v>18</v>
      </c>
      <c r="H1939" s="25" t="s">
        <v>18</v>
      </c>
      <c r="I1939" s="12" t="s">
        <v>23</v>
      </c>
    </row>
    <row r="1940" spans="1:17">
      <c r="A1940" s="58" t="s">
        <v>6710</v>
      </c>
      <c r="B1940" s="3" t="s">
        <v>6710</v>
      </c>
      <c r="C1940" s="3" t="s">
        <v>6655</v>
      </c>
      <c r="D1940" s="3" t="s">
        <v>6656</v>
      </c>
      <c r="E1940" s="3" t="s">
        <v>6711</v>
      </c>
      <c r="I1940" s="12" t="s">
        <v>23</v>
      </c>
    </row>
    <row r="1941" spans="1:17">
      <c r="A1941" s="58" t="s">
        <v>6712</v>
      </c>
      <c r="B1941" s="3" t="s">
        <v>6712</v>
      </c>
      <c r="C1941" s="3" t="s">
        <v>6655</v>
      </c>
      <c r="D1941" s="3" t="s">
        <v>6656</v>
      </c>
      <c r="E1941" s="3" t="s">
        <v>6711</v>
      </c>
      <c r="I1941" s="12" t="s">
        <v>23</v>
      </c>
    </row>
    <row r="1942" spans="1:17">
      <c r="A1942" s="58" t="s">
        <v>6713</v>
      </c>
      <c r="B1942" s="3" t="s">
        <v>6713</v>
      </c>
      <c r="C1942" s="3" t="s">
        <v>6655</v>
      </c>
      <c r="D1942" s="3" t="s">
        <v>6656</v>
      </c>
      <c r="E1942" s="3" t="s">
        <v>6711</v>
      </c>
      <c r="I1942" s="12" t="s">
        <v>23</v>
      </c>
    </row>
    <row r="1943" spans="1:17">
      <c r="A1943" s="58" t="s">
        <v>6714</v>
      </c>
      <c r="B1943" s="3" t="s">
        <v>6714</v>
      </c>
      <c r="C1943" s="3" t="s">
        <v>6655</v>
      </c>
      <c r="D1943" s="3" t="s">
        <v>6656</v>
      </c>
      <c r="E1943" s="3" t="s">
        <v>6711</v>
      </c>
      <c r="I1943" s="12" t="s">
        <v>23</v>
      </c>
    </row>
    <row r="1944" spans="1:17">
      <c r="A1944" s="58" t="s">
        <v>6715</v>
      </c>
      <c r="B1944" s="3" t="s">
        <v>6715</v>
      </c>
      <c r="C1944" s="3" t="s">
        <v>500</v>
      </c>
      <c r="D1944" s="3" t="s">
        <v>5888</v>
      </c>
      <c r="F1944" s="25" t="s">
        <v>6716</v>
      </c>
      <c r="G1944" s="25" t="s">
        <v>18</v>
      </c>
      <c r="H1944" s="25" t="s">
        <v>18</v>
      </c>
      <c r="I1944" s="11"/>
      <c r="J1944" s="11" t="s">
        <v>12074</v>
      </c>
    </row>
    <row r="1945" spans="1:17">
      <c r="A1945" s="58" t="s">
        <v>6718</v>
      </c>
      <c r="B1945" s="3" t="s">
        <v>6718</v>
      </c>
      <c r="C1945" s="3" t="s">
        <v>500</v>
      </c>
      <c r="D1945" s="3" t="s">
        <v>5888</v>
      </c>
      <c r="F1945" s="25" t="s">
        <v>6719</v>
      </c>
      <c r="G1945" s="25" t="s">
        <v>18</v>
      </c>
      <c r="H1945" s="25" t="s">
        <v>18</v>
      </c>
      <c r="I1945" s="11"/>
      <c r="J1945" s="11" t="s">
        <v>12074</v>
      </c>
    </row>
    <row r="1946" spans="1:17">
      <c r="A1946" s="215" t="s">
        <v>6720</v>
      </c>
      <c r="B1946" s="84" t="s">
        <v>6721</v>
      </c>
      <c r="C1946" s="84" t="s">
        <v>35</v>
      </c>
      <c r="D1946" s="84" t="s">
        <v>339</v>
      </c>
      <c r="E1946" s="84" t="s">
        <v>397</v>
      </c>
      <c r="F1946" s="85" t="s">
        <v>6722</v>
      </c>
      <c r="G1946" s="85" t="s">
        <v>6722</v>
      </c>
      <c r="H1946" s="85" t="s">
        <v>6723</v>
      </c>
      <c r="I1946" s="83" t="s">
        <v>1737</v>
      </c>
      <c r="J1946" s="83" t="s">
        <v>3495</v>
      </c>
      <c r="K1946" s="87"/>
      <c r="L1946" s="87"/>
      <c r="M1946" s="87"/>
      <c r="N1946" s="92"/>
      <c r="O1946" s="92"/>
      <c r="P1946" s="87"/>
      <c r="Q1946" s="87"/>
    </row>
    <row r="1947" spans="1:17">
      <c r="A1947" s="215" t="s">
        <v>6724</v>
      </c>
      <c r="B1947" s="84" t="s">
        <v>6725</v>
      </c>
      <c r="C1947" s="87" t="s">
        <v>35</v>
      </c>
      <c r="D1947" s="87" t="s">
        <v>205</v>
      </c>
      <c r="E1947" s="87" t="s">
        <v>205</v>
      </c>
      <c r="F1947" s="85" t="s">
        <v>6726</v>
      </c>
      <c r="G1947" s="85" t="s">
        <v>6726</v>
      </c>
      <c r="H1947" s="85" t="s">
        <v>6727</v>
      </c>
      <c r="I1947" s="83" t="s">
        <v>872</v>
      </c>
      <c r="J1947" s="83" t="s">
        <v>12084</v>
      </c>
      <c r="K1947" s="87"/>
      <c r="L1947" s="87"/>
      <c r="M1947" s="87"/>
      <c r="N1947" s="92"/>
      <c r="O1947" s="92"/>
      <c r="P1947" s="87"/>
      <c r="Q1947" s="87"/>
    </row>
    <row r="1948" spans="1:17">
      <c r="A1948" s="204" t="s">
        <v>6728</v>
      </c>
      <c r="B1948" s="84" t="s">
        <v>6728</v>
      </c>
      <c r="C1948" s="84" t="s">
        <v>289</v>
      </c>
      <c r="D1948" s="84" t="s">
        <v>290</v>
      </c>
      <c r="E1948" s="84" t="s">
        <v>291</v>
      </c>
      <c r="F1948" s="85" t="s">
        <v>6729</v>
      </c>
      <c r="G1948" s="85" t="s">
        <v>18</v>
      </c>
      <c r="H1948" s="85" t="s">
        <v>18</v>
      </c>
      <c r="I1948" s="174" t="s">
        <v>6414</v>
      </c>
      <c r="J1948" s="174" t="s">
        <v>12080</v>
      </c>
      <c r="K1948" s="91">
        <v>45175</v>
      </c>
      <c r="L1948" s="87" t="s">
        <v>12204</v>
      </c>
      <c r="M1948" s="87" t="s">
        <v>12164</v>
      </c>
      <c r="N1948" s="92">
        <v>1350</v>
      </c>
      <c r="O1948" s="92">
        <v>67500</v>
      </c>
      <c r="P1948" s="87" t="s">
        <v>12106</v>
      </c>
      <c r="Q1948" s="91">
        <v>45541</v>
      </c>
    </row>
    <row r="1949" spans="1:17">
      <c r="A1949" s="204" t="s">
        <v>6730</v>
      </c>
      <c r="B1949" s="84" t="s">
        <v>6730</v>
      </c>
      <c r="C1949" s="84" t="s">
        <v>289</v>
      </c>
      <c r="D1949" s="84" t="s">
        <v>290</v>
      </c>
      <c r="E1949" s="84" t="s">
        <v>291</v>
      </c>
      <c r="F1949" s="85" t="s">
        <v>6731</v>
      </c>
      <c r="G1949" s="85" t="s">
        <v>18</v>
      </c>
      <c r="H1949" s="85" t="s">
        <v>18</v>
      </c>
      <c r="I1949" s="285" t="s">
        <v>1046</v>
      </c>
      <c r="J1949" s="83" t="s">
        <v>12080</v>
      </c>
      <c r="K1949" s="91">
        <v>45175</v>
      </c>
      <c r="L1949" s="87" t="s">
        <v>12204</v>
      </c>
      <c r="M1949" s="87" t="s">
        <v>12164</v>
      </c>
      <c r="N1949" s="92">
        <v>1350</v>
      </c>
      <c r="O1949" s="92">
        <v>67500</v>
      </c>
      <c r="P1949" s="87" t="s">
        <v>12106</v>
      </c>
      <c r="Q1949" s="91">
        <v>45541</v>
      </c>
    </row>
    <row r="1950" spans="1:17">
      <c r="A1950" s="204" t="s">
        <v>6732</v>
      </c>
      <c r="B1950" s="84" t="s">
        <v>6732</v>
      </c>
      <c r="C1950" s="84" t="s">
        <v>289</v>
      </c>
      <c r="D1950" s="84" t="s">
        <v>290</v>
      </c>
      <c r="E1950" s="84" t="s">
        <v>291</v>
      </c>
      <c r="F1950" s="85" t="s">
        <v>6733</v>
      </c>
      <c r="G1950" s="85" t="s">
        <v>18</v>
      </c>
      <c r="H1950" s="85" t="s">
        <v>18</v>
      </c>
      <c r="I1950" s="83" t="s">
        <v>6059</v>
      </c>
      <c r="J1950" s="83" t="s">
        <v>12080</v>
      </c>
      <c r="K1950" s="91">
        <v>45175</v>
      </c>
      <c r="L1950" s="87" t="s">
        <v>12204</v>
      </c>
      <c r="M1950" s="87" t="s">
        <v>12164</v>
      </c>
      <c r="N1950" s="92">
        <v>1350</v>
      </c>
      <c r="O1950" s="92">
        <v>67500</v>
      </c>
      <c r="P1950" s="87" t="s">
        <v>12106</v>
      </c>
      <c r="Q1950" s="91">
        <v>45541</v>
      </c>
    </row>
    <row r="1951" spans="1:17">
      <c r="A1951" s="255" t="s">
        <v>6734</v>
      </c>
      <c r="B1951" s="4" t="s">
        <v>6734</v>
      </c>
      <c r="C1951" s="84" t="s">
        <v>289</v>
      </c>
      <c r="D1951" s="84" t="s">
        <v>290</v>
      </c>
      <c r="E1951" s="84" t="s">
        <v>291</v>
      </c>
      <c r="F1951" s="85" t="s">
        <v>6735</v>
      </c>
      <c r="G1951" s="85" t="s">
        <v>18</v>
      </c>
      <c r="H1951" s="85" t="s">
        <v>18</v>
      </c>
      <c r="I1951" s="12" t="s">
        <v>23</v>
      </c>
      <c r="J1951" s="12"/>
      <c r="K1951" s="168"/>
      <c r="L1951" s="39"/>
      <c r="M1951" s="39"/>
      <c r="N1951" s="154"/>
      <c r="O1951" s="154"/>
      <c r="P1951" s="39"/>
      <c r="Q1951" s="168"/>
    </row>
    <row r="1952" spans="1:17">
      <c r="A1952" s="215" t="s">
        <v>6736</v>
      </c>
      <c r="B1952" s="84" t="s">
        <v>6736</v>
      </c>
      <c r="C1952" s="84" t="s">
        <v>289</v>
      </c>
      <c r="D1952" s="84" t="s">
        <v>290</v>
      </c>
      <c r="E1952" s="84" t="s">
        <v>291</v>
      </c>
      <c r="F1952" s="85" t="s">
        <v>6737</v>
      </c>
      <c r="G1952" s="85" t="s">
        <v>18</v>
      </c>
      <c r="H1952" s="85" t="s">
        <v>18</v>
      </c>
      <c r="I1952" s="83" t="s">
        <v>1843</v>
      </c>
      <c r="J1952" s="83" t="s">
        <v>12074</v>
      </c>
      <c r="K1952" s="91">
        <v>45175</v>
      </c>
      <c r="L1952" s="87" t="s">
        <v>12204</v>
      </c>
      <c r="M1952" s="87" t="s">
        <v>12164</v>
      </c>
      <c r="N1952" s="92">
        <v>1350</v>
      </c>
      <c r="O1952" s="92">
        <v>67500</v>
      </c>
      <c r="P1952" s="87" t="s">
        <v>12106</v>
      </c>
      <c r="Q1952" s="91">
        <v>45541</v>
      </c>
    </row>
    <row r="1953" spans="1:17">
      <c r="A1953" s="204" t="s">
        <v>6738</v>
      </c>
      <c r="B1953" s="84" t="s">
        <v>6738</v>
      </c>
      <c r="C1953" s="84" t="s">
        <v>289</v>
      </c>
      <c r="D1953" s="84" t="s">
        <v>290</v>
      </c>
      <c r="E1953" s="84" t="s">
        <v>291</v>
      </c>
      <c r="F1953" s="85" t="s">
        <v>6739</v>
      </c>
      <c r="G1953" s="85" t="s">
        <v>18</v>
      </c>
      <c r="H1953" s="85" t="s">
        <v>18</v>
      </c>
      <c r="I1953" s="84" t="s">
        <v>1388</v>
      </c>
      <c r="J1953" s="83" t="s">
        <v>12080</v>
      </c>
      <c r="K1953" s="91">
        <v>45175</v>
      </c>
      <c r="L1953" s="87" t="s">
        <v>12204</v>
      </c>
      <c r="M1953" s="87" t="s">
        <v>12164</v>
      </c>
      <c r="N1953" s="92">
        <v>1350</v>
      </c>
      <c r="O1953" s="92">
        <v>67500</v>
      </c>
      <c r="P1953" s="87" t="s">
        <v>12106</v>
      </c>
      <c r="Q1953" s="91">
        <v>45541</v>
      </c>
    </row>
    <row r="1954" spans="1:17">
      <c r="A1954" s="58" t="s">
        <v>6740</v>
      </c>
      <c r="B1954" s="3" t="s">
        <v>6740</v>
      </c>
      <c r="C1954" s="3" t="s">
        <v>289</v>
      </c>
      <c r="D1954" s="3" t="s">
        <v>290</v>
      </c>
      <c r="E1954" s="3" t="s">
        <v>291</v>
      </c>
      <c r="F1954" s="25" t="s">
        <v>6741</v>
      </c>
      <c r="G1954" s="25" t="s">
        <v>18</v>
      </c>
      <c r="H1954" s="25" t="s">
        <v>18</v>
      </c>
      <c r="I1954" s="12" t="s">
        <v>23</v>
      </c>
      <c r="J1954" s="11" t="s">
        <v>12073</v>
      </c>
      <c r="K1954" s="66">
        <v>45175</v>
      </c>
      <c r="L1954" s="21" t="s">
        <v>12204</v>
      </c>
      <c r="M1954" s="21" t="s">
        <v>12164</v>
      </c>
      <c r="N1954" s="45">
        <v>1350</v>
      </c>
      <c r="O1954" s="45">
        <v>67500</v>
      </c>
      <c r="P1954" s="21" t="s">
        <v>12106</v>
      </c>
      <c r="Q1954" s="66">
        <v>45541</v>
      </c>
    </row>
    <row r="1955" spans="1:17">
      <c r="A1955" s="204" t="s">
        <v>6742</v>
      </c>
      <c r="B1955" s="84" t="s">
        <v>6742</v>
      </c>
      <c r="C1955" s="84" t="s">
        <v>289</v>
      </c>
      <c r="D1955" s="84" t="s">
        <v>290</v>
      </c>
      <c r="E1955" s="84" t="s">
        <v>291</v>
      </c>
      <c r="F1955" s="85" t="s">
        <v>6743</v>
      </c>
      <c r="G1955" s="85" t="s">
        <v>18</v>
      </c>
      <c r="H1955" s="85" t="s">
        <v>18</v>
      </c>
      <c r="I1955" s="190" t="s">
        <v>2366</v>
      </c>
      <c r="J1955" s="83" t="s">
        <v>12080</v>
      </c>
      <c r="K1955" s="91">
        <v>45175</v>
      </c>
      <c r="L1955" s="87" t="s">
        <v>12204</v>
      </c>
      <c r="M1955" s="87" t="s">
        <v>12164</v>
      </c>
      <c r="N1955" s="92">
        <v>1350</v>
      </c>
      <c r="O1955" s="92">
        <v>67500</v>
      </c>
      <c r="P1955" s="87" t="s">
        <v>12106</v>
      </c>
      <c r="Q1955" s="91">
        <v>45541</v>
      </c>
    </row>
    <row r="1956" spans="1:17">
      <c r="A1956" s="204" t="s">
        <v>6744</v>
      </c>
      <c r="B1956" s="84" t="s">
        <v>6744</v>
      </c>
      <c r="C1956" s="84" t="s">
        <v>289</v>
      </c>
      <c r="D1956" s="84" t="s">
        <v>290</v>
      </c>
      <c r="E1956" s="84" t="s">
        <v>291</v>
      </c>
      <c r="F1956" s="85" t="s">
        <v>6745</v>
      </c>
      <c r="G1956" s="85" t="s">
        <v>18</v>
      </c>
      <c r="H1956" s="85" t="s">
        <v>18</v>
      </c>
      <c r="I1956" s="83" t="s">
        <v>2698</v>
      </c>
      <c r="J1956" s="83" t="s">
        <v>12074</v>
      </c>
      <c r="K1956" s="91">
        <v>45175</v>
      </c>
      <c r="L1956" s="87" t="s">
        <v>12204</v>
      </c>
      <c r="M1956" s="87" t="s">
        <v>12164</v>
      </c>
      <c r="N1956" s="92">
        <v>1350</v>
      </c>
      <c r="O1956" s="92">
        <v>67500</v>
      </c>
      <c r="P1956" s="87" t="s">
        <v>12106</v>
      </c>
      <c r="Q1956" s="91">
        <v>45541</v>
      </c>
    </row>
    <row r="1957" spans="1:17">
      <c r="A1957" s="215" t="s">
        <v>6746</v>
      </c>
      <c r="B1957" s="84" t="s">
        <v>6746</v>
      </c>
      <c r="C1957" s="84" t="s">
        <v>289</v>
      </c>
      <c r="D1957" s="84" t="s">
        <v>290</v>
      </c>
      <c r="E1957" s="84" t="s">
        <v>291</v>
      </c>
      <c r="F1957" s="85" t="s">
        <v>6747</v>
      </c>
      <c r="G1957" s="85" t="s">
        <v>18</v>
      </c>
      <c r="H1957" s="85" t="s">
        <v>18</v>
      </c>
      <c r="I1957" s="83" t="s">
        <v>1614</v>
      </c>
      <c r="J1957" s="83" t="s">
        <v>12107</v>
      </c>
      <c r="K1957" s="91">
        <v>45175</v>
      </c>
      <c r="L1957" s="87" t="s">
        <v>12204</v>
      </c>
      <c r="M1957" s="87" t="s">
        <v>12164</v>
      </c>
      <c r="N1957" s="92">
        <v>1350</v>
      </c>
      <c r="O1957" s="92">
        <v>67500</v>
      </c>
      <c r="P1957" s="87" t="s">
        <v>12106</v>
      </c>
      <c r="Q1957" s="91">
        <v>45541</v>
      </c>
    </row>
    <row r="1958" spans="1:17">
      <c r="A1958" s="204" t="s">
        <v>6748</v>
      </c>
      <c r="B1958" s="84" t="s">
        <v>6748</v>
      </c>
      <c r="C1958" s="84" t="s">
        <v>289</v>
      </c>
      <c r="D1958" s="84" t="s">
        <v>290</v>
      </c>
      <c r="E1958" s="84" t="s">
        <v>291</v>
      </c>
      <c r="F1958" s="85" t="s">
        <v>6749</v>
      </c>
      <c r="G1958" s="85" t="s">
        <v>18</v>
      </c>
      <c r="H1958" s="85" t="s">
        <v>18</v>
      </c>
      <c r="I1958" s="83" t="s">
        <v>766</v>
      </c>
      <c r="J1958" s="83" t="s">
        <v>12080</v>
      </c>
      <c r="K1958" s="91">
        <v>45175</v>
      </c>
      <c r="L1958" s="87" t="s">
        <v>12204</v>
      </c>
      <c r="M1958" s="87" t="s">
        <v>12164</v>
      </c>
      <c r="N1958" s="92">
        <v>1350</v>
      </c>
      <c r="O1958" s="92">
        <v>67500</v>
      </c>
      <c r="P1958" s="87" t="s">
        <v>12106</v>
      </c>
      <c r="Q1958" s="91">
        <v>45541</v>
      </c>
    </row>
    <row r="1959" spans="1:17">
      <c r="A1959" s="204" t="s">
        <v>6750</v>
      </c>
      <c r="B1959" s="84" t="s">
        <v>6750</v>
      </c>
      <c r="C1959" s="84" t="s">
        <v>289</v>
      </c>
      <c r="D1959" s="84" t="s">
        <v>290</v>
      </c>
      <c r="E1959" s="84" t="s">
        <v>291</v>
      </c>
      <c r="F1959" s="85" t="s">
        <v>6751</v>
      </c>
      <c r="G1959" s="85" t="s">
        <v>18</v>
      </c>
      <c r="H1959" s="85" t="s">
        <v>18</v>
      </c>
      <c r="I1959" s="83" t="s">
        <v>6752</v>
      </c>
      <c r="J1959" s="83" t="s">
        <v>12074</v>
      </c>
      <c r="K1959" s="91">
        <v>45175</v>
      </c>
      <c r="L1959" s="87" t="s">
        <v>12204</v>
      </c>
      <c r="M1959" s="87" t="s">
        <v>12164</v>
      </c>
      <c r="N1959" s="92">
        <v>1350</v>
      </c>
      <c r="O1959" s="92">
        <v>67500</v>
      </c>
      <c r="P1959" s="87" t="s">
        <v>12106</v>
      </c>
      <c r="Q1959" s="91">
        <v>45541</v>
      </c>
    </row>
    <row r="1960" spans="1:17">
      <c r="A1960" s="204" t="s">
        <v>6753</v>
      </c>
      <c r="B1960" s="84" t="s">
        <v>6753</v>
      </c>
      <c r="C1960" s="84" t="s">
        <v>289</v>
      </c>
      <c r="D1960" s="84" t="s">
        <v>290</v>
      </c>
      <c r="E1960" s="84" t="s">
        <v>291</v>
      </c>
      <c r="F1960" s="85" t="s">
        <v>6754</v>
      </c>
      <c r="G1960" s="85" t="s">
        <v>18</v>
      </c>
      <c r="H1960" s="85" t="s">
        <v>18</v>
      </c>
      <c r="I1960" s="83" t="s">
        <v>1294</v>
      </c>
      <c r="J1960" s="83" t="s">
        <v>12080</v>
      </c>
      <c r="K1960" s="91">
        <v>45175</v>
      </c>
      <c r="L1960" s="87" t="s">
        <v>12204</v>
      </c>
      <c r="M1960" s="87" t="s">
        <v>12164</v>
      </c>
      <c r="N1960" s="92">
        <v>1350</v>
      </c>
      <c r="O1960" s="92">
        <v>67500</v>
      </c>
      <c r="P1960" s="87" t="s">
        <v>12106</v>
      </c>
      <c r="Q1960" s="91">
        <v>45541</v>
      </c>
    </row>
    <row r="1961" spans="1:17">
      <c r="A1961" s="255" t="s">
        <v>6755</v>
      </c>
      <c r="B1961" s="4" t="s">
        <v>6755</v>
      </c>
      <c r="C1961" s="4" t="s">
        <v>289</v>
      </c>
      <c r="D1961" s="4" t="s">
        <v>290</v>
      </c>
      <c r="E1961" s="4" t="s">
        <v>291</v>
      </c>
      <c r="F1961" s="27" t="s">
        <v>6756</v>
      </c>
      <c r="G1961" s="27" t="s">
        <v>18</v>
      </c>
      <c r="H1961" s="27" t="s">
        <v>18</v>
      </c>
      <c r="I1961" s="12" t="s">
        <v>23</v>
      </c>
      <c r="J1961" s="12" t="s">
        <v>12080</v>
      </c>
      <c r="K1961" s="168">
        <v>45175</v>
      </c>
      <c r="L1961" s="39" t="s">
        <v>12204</v>
      </c>
      <c r="M1961" s="39" t="s">
        <v>12164</v>
      </c>
      <c r="N1961" s="154">
        <v>1350</v>
      </c>
      <c r="O1961" s="154">
        <v>67500</v>
      </c>
      <c r="P1961" s="39" t="s">
        <v>12106</v>
      </c>
      <c r="Q1961" s="168">
        <v>45541</v>
      </c>
    </row>
    <row r="1962" spans="1:17">
      <c r="A1962" s="255" t="s">
        <v>6757</v>
      </c>
      <c r="B1962" s="4" t="s">
        <v>6757</v>
      </c>
      <c r="C1962" s="4" t="s">
        <v>289</v>
      </c>
      <c r="D1962" s="4" t="s">
        <v>290</v>
      </c>
      <c r="E1962" s="4" t="s">
        <v>291</v>
      </c>
      <c r="F1962" s="27" t="s">
        <v>6758</v>
      </c>
      <c r="G1962" s="27" t="s">
        <v>18</v>
      </c>
      <c r="H1962" s="27" t="s">
        <v>18</v>
      </c>
      <c r="I1962" s="12" t="s">
        <v>23</v>
      </c>
      <c r="J1962" s="12" t="s">
        <v>12074</v>
      </c>
      <c r="K1962" s="168">
        <v>45175</v>
      </c>
      <c r="L1962" s="39" t="s">
        <v>12204</v>
      </c>
      <c r="M1962" s="39" t="s">
        <v>12164</v>
      </c>
      <c r="N1962" s="154">
        <v>1350</v>
      </c>
      <c r="O1962" s="154">
        <v>67500</v>
      </c>
      <c r="P1962" s="39" t="s">
        <v>12106</v>
      </c>
      <c r="Q1962" s="168">
        <v>45541</v>
      </c>
    </row>
    <row r="1963" spans="1:17">
      <c r="A1963" s="84" t="s">
        <v>6759</v>
      </c>
      <c r="B1963" s="84" t="s">
        <v>6759</v>
      </c>
      <c r="C1963" s="84" t="s">
        <v>289</v>
      </c>
      <c r="D1963" s="84" t="s">
        <v>290</v>
      </c>
      <c r="E1963" s="84" t="s">
        <v>291</v>
      </c>
      <c r="F1963" s="85" t="s">
        <v>6760</v>
      </c>
      <c r="G1963" s="85" t="s">
        <v>18</v>
      </c>
      <c r="H1963" s="85" t="s">
        <v>18</v>
      </c>
      <c r="I1963" s="83" t="s">
        <v>6761</v>
      </c>
      <c r="J1963" s="83" t="s">
        <v>12074</v>
      </c>
      <c r="K1963" s="168">
        <v>45175</v>
      </c>
      <c r="L1963" s="39" t="s">
        <v>12204</v>
      </c>
      <c r="M1963" s="39" t="s">
        <v>12164</v>
      </c>
      <c r="N1963" s="154">
        <v>1350</v>
      </c>
      <c r="O1963" s="154">
        <v>67500</v>
      </c>
      <c r="P1963" s="39" t="s">
        <v>12106</v>
      </c>
      <c r="Q1963" s="168">
        <v>45541</v>
      </c>
    </row>
    <row r="1964" spans="1:17">
      <c r="A1964" s="204" t="s">
        <v>6762</v>
      </c>
      <c r="B1964" s="84" t="s">
        <v>6762</v>
      </c>
      <c r="C1964" s="84" t="s">
        <v>289</v>
      </c>
      <c r="D1964" s="84" t="s">
        <v>290</v>
      </c>
      <c r="E1964" s="84" t="s">
        <v>291</v>
      </c>
      <c r="F1964" s="85" t="s">
        <v>6763</v>
      </c>
      <c r="G1964" s="85" t="s">
        <v>18</v>
      </c>
      <c r="H1964" s="85" t="s">
        <v>18</v>
      </c>
      <c r="I1964" s="83" t="s">
        <v>3145</v>
      </c>
      <c r="J1964" s="83" t="s">
        <v>12074</v>
      </c>
      <c r="K1964" s="91">
        <v>45175</v>
      </c>
      <c r="L1964" s="87" t="s">
        <v>12204</v>
      </c>
      <c r="M1964" s="87" t="s">
        <v>12164</v>
      </c>
      <c r="N1964" s="92">
        <v>1350</v>
      </c>
      <c r="O1964" s="92">
        <v>67500</v>
      </c>
      <c r="P1964" s="87" t="s">
        <v>12106</v>
      </c>
      <c r="Q1964" s="91">
        <v>45541</v>
      </c>
    </row>
    <row r="1965" spans="1:17">
      <c r="A1965" s="255" t="s">
        <v>6764</v>
      </c>
      <c r="B1965" s="4" t="s">
        <v>6764</v>
      </c>
      <c r="C1965" s="4" t="s">
        <v>289</v>
      </c>
      <c r="D1965" s="4" t="s">
        <v>290</v>
      </c>
      <c r="E1965" s="4" t="s">
        <v>291</v>
      </c>
      <c r="F1965" s="27" t="s">
        <v>6765</v>
      </c>
      <c r="G1965" s="27" t="s">
        <v>18</v>
      </c>
      <c r="H1965" s="27" t="s">
        <v>18</v>
      </c>
      <c r="I1965" s="325" t="s">
        <v>23</v>
      </c>
      <c r="J1965" s="12" t="s">
        <v>12074</v>
      </c>
      <c r="K1965" s="168">
        <v>45175</v>
      </c>
      <c r="L1965" s="39" t="s">
        <v>12204</v>
      </c>
      <c r="M1965" s="39" t="s">
        <v>12164</v>
      </c>
      <c r="N1965" s="154">
        <v>1350</v>
      </c>
      <c r="O1965" s="154">
        <v>67500</v>
      </c>
      <c r="P1965" s="39" t="s">
        <v>12106</v>
      </c>
      <c r="Q1965" s="168">
        <v>45541</v>
      </c>
    </row>
    <row r="1966" spans="1:17">
      <c r="A1966" s="204" t="s">
        <v>6766</v>
      </c>
      <c r="B1966" s="84" t="s">
        <v>6766</v>
      </c>
      <c r="C1966" s="84" t="s">
        <v>289</v>
      </c>
      <c r="D1966" s="84" t="s">
        <v>290</v>
      </c>
      <c r="E1966" s="84" t="s">
        <v>291</v>
      </c>
      <c r="F1966" s="85" t="s">
        <v>6767</v>
      </c>
      <c r="G1966" s="85" t="s">
        <v>18</v>
      </c>
      <c r="H1966" s="85" t="s">
        <v>18</v>
      </c>
      <c r="I1966" s="83" t="s">
        <v>6530</v>
      </c>
      <c r="J1966" s="83" t="s">
        <v>12074</v>
      </c>
      <c r="K1966" s="91">
        <v>45175</v>
      </c>
      <c r="L1966" s="87" t="s">
        <v>12204</v>
      </c>
      <c r="M1966" s="87" t="s">
        <v>12164</v>
      </c>
      <c r="N1966" s="92">
        <v>1350</v>
      </c>
      <c r="O1966" s="92">
        <v>67500</v>
      </c>
      <c r="P1966" s="87" t="s">
        <v>12106</v>
      </c>
      <c r="Q1966" s="91">
        <v>45541</v>
      </c>
    </row>
    <row r="1967" spans="1:17">
      <c r="A1967" s="181" t="s">
        <v>6768</v>
      </c>
      <c r="B1967" s="4" t="s">
        <v>6768</v>
      </c>
      <c r="C1967" s="4" t="s">
        <v>289</v>
      </c>
      <c r="D1967" s="4" t="s">
        <v>290</v>
      </c>
      <c r="E1967" s="4" t="s">
        <v>291</v>
      </c>
      <c r="F1967" s="27" t="s">
        <v>6769</v>
      </c>
      <c r="G1967" s="27" t="s">
        <v>18</v>
      </c>
      <c r="H1967" s="27" t="s">
        <v>18</v>
      </c>
      <c r="I1967" s="326" t="s">
        <v>23</v>
      </c>
      <c r="J1967" s="12" t="s">
        <v>12074</v>
      </c>
      <c r="K1967" s="168">
        <v>45175</v>
      </c>
      <c r="L1967" s="39" t="s">
        <v>12204</v>
      </c>
      <c r="M1967" s="39" t="s">
        <v>12164</v>
      </c>
      <c r="N1967" s="154">
        <v>1350</v>
      </c>
      <c r="O1967" s="154">
        <v>67500</v>
      </c>
      <c r="P1967" s="39" t="s">
        <v>12106</v>
      </c>
      <c r="Q1967" s="168">
        <v>45541</v>
      </c>
    </row>
    <row r="1968" spans="1:17">
      <c r="A1968" s="204" t="s">
        <v>6770</v>
      </c>
      <c r="B1968" s="84" t="s">
        <v>6770</v>
      </c>
      <c r="C1968" s="84" t="s">
        <v>289</v>
      </c>
      <c r="D1968" s="84" t="s">
        <v>290</v>
      </c>
      <c r="E1968" s="84" t="s">
        <v>291</v>
      </c>
      <c r="F1968" s="85" t="s">
        <v>6771</v>
      </c>
      <c r="G1968" s="85" t="s">
        <v>18</v>
      </c>
      <c r="H1968" s="85" t="s">
        <v>18</v>
      </c>
      <c r="I1968" s="83" t="s">
        <v>3628</v>
      </c>
      <c r="J1968" s="83" t="s">
        <v>12074</v>
      </c>
      <c r="K1968" s="91">
        <v>45175</v>
      </c>
      <c r="L1968" s="87" t="s">
        <v>12204</v>
      </c>
      <c r="M1968" s="87" t="s">
        <v>12164</v>
      </c>
      <c r="N1968" s="92">
        <v>1350</v>
      </c>
      <c r="O1968" s="92">
        <v>67500</v>
      </c>
      <c r="P1968" s="87" t="s">
        <v>12106</v>
      </c>
      <c r="Q1968" s="91">
        <v>45541</v>
      </c>
    </row>
    <row r="1969" spans="1:17">
      <c r="A1969" s="204" t="s">
        <v>6772</v>
      </c>
      <c r="B1969" s="84" t="s">
        <v>6772</v>
      </c>
      <c r="C1969" s="84" t="s">
        <v>289</v>
      </c>
      <c r="D1969" s="84" t="s">
        <v>290</v>
      </c>
      <c r="E1969" s="84" t="s">
        <v>291</v>
      </c>
      <c r="F1969" s="85" t="s">
        <v>6773</v>
      </c>
      <c r="G1969" s="85" t="s">
        <v>18</v>
      </c>
      <c r="H1969" s="85" t="s">
        <v>18</v>
      </c>
      <c r="I1969" s="83" t="s">
        <v>997</v>
      </c>
      <c r="J1969" s="83" t="s">
        <v>12074</v>
      </c>
      <c r="K1969" s="91">
        <v>45175</v>
      </c>
      <c r="L1969" s="87" t="s">
        <v>12204</v>
      </c>
      <c r="M1969" s="87" t="s">
        <v>12164</v>
      </c>
      <c r="N1969" s="92">
        <v>1350</v>
      </c>
      <c r="O1969" s="92">
        <v>67500</v>
      </c>
      <c r="P1969" s="87" t="s">
        <v>12106</v>
      </c>
      <c r="Q1969" s="91">
        <v>45541</v>
      </c>
    </row>
    <row r="1970" spans="1:17">
      <c r="A1970" s="204" t="s">
        <v>6774</v>
      </c>
      <c r="B1970" s="84" t="s">
        <v>6774</v>
      </c>
      <c r="C1970" s="84" t="s">
        <v>289</v>
      </c>
      <c r="D1970" s="84" t="s">
        <v>290</v>
      </c>
      <c r="E1970" s="84" t="s">
        <v>291</v>
      </c>
      <c r="F1970" s="85" t="s">
        <v>6775</v>
      </c>
      <c r="G1970" s="85" t="s">
        <v>18</v>
      </c>
      <c r="H1970" s="85" t="s">
        <v>18</v>
      </c>
      <c r="I1970" s="83" t="s">
        <v>1261</v>
      </c>
      <c r="J1970" s="83" t="s">
        <v>12080</v>
      </c>
      <c r="K1970" s="91">
        <v>45175</v>
      </c>
      <c r="L1970" s="87" t="s">
        <v>12204</v>
      </c>
      <c r="M1970" s="87" t="s">
        <v>12164</v>
      </c>
      <c r="N1970" s="92">
        <v>1350</v>
      </c>
      <c r="O1970" s="92">
        <v>67500</v>
      </c>
      <c r="P1970" s="87" t="s">
        <v>12106</v>
      </c>
      <c r="Q1970" s="91">
        <v>45541</v>
      </c>
    </row>
    <row r="1971" spans="1:17">
      <c r="A1971" s="204" t="s">
        <v>6776</v>
      </c>
      <c r="B1971" s="84" t="s">
        <v>6776</v>
      </c>
      <c r="C1971" s="84" t="s">
        <v>289</v>
      </c>
      <c r="D1971" s="84" t="s">
        <v>290</v>
      </c>
      <c r="E1971" s="84" t="s">
        <v>291</v>
      </c>
      <c r="F1971" s="85" t="s">
        <v>6777</v>
      </c>
      <c r="G1971" s="85" t="s">
        <v>18</v>
      </c>
      <c r="H1971" s="85" t="s">
        <v>18</v>
      </c>
      <c r="I1971" s="83" t="s">
        <v>2439</v>
      </c>
      <c r="J1971" s="83" t="s">
        <v>12080</v>
      </c>
      <c r="K1971" s="91">
        <v>45175</v>
      </c>
      <c r="L1971" s="87" t="s">
        <v>12204</v>
      </c>
      <c r="M1971" s="87" t="s">
        <v>12164</v>
      </c>
      <c r="N1971" s="92">
        <v>1350</v>
      </c>
      <c r="O1971" s="92">
        <v>67500</v>
      </c>
      <c r="P1971" s="87" t="s">
        <v>12106</v>
      </c>
      <c r="Q1971" s="91">
        <v>45541</v>
      </c>
    </row>
    <row r="1972" spans="1:17">
      <c r="A1972" s="204" t="s">
        <v>6778</v>
      </c>
      <c r="B1972" s="84" t="s">
        <v>6778</v>
      </c>
      <c r="C1972" s="84" t="s">
        <v>289</v>
      </c>
      <c r="D1972" s="84" t="s">
        <v>290</v>
      </c>
      <c r="E1972" s="84" t="s">
        <v>291</v>
      </c>
      <c r="F1972" s="85" t="s">
        <v>6779</v>
      </c>
      <c r="G1972" s="85" t="s">
        <v>18</v>
      </c>
      <c r="H1972" s="85" t="s">
        <v>18</v>
      </c>
      <c r="I1972" s="83" t="s">
        <v>2461</v>
      </c>
      <c r="J1972" s="83" t="s">
        <v>12080</v>
      </c>
      <c r="K1972" s="91">
        <v>45175</v>
      </c>
      <c r="L1972" s="87" t="s">
        <v>12204</v>
      </c>
      <c r="M1972" s="87" t="s">
        <v>12164</v>
      </c>
      <c r="N1972" s="92">
        <v>1350</v>
      </c>
      <c r="O1972" s="92">
        <v>67500</v>
      </c>
      <c r="P1972" s="87" t="s">
        <v>12106</v>
      </c>
      <c r="Q1972" s="91">
        <v>45541</v>
      </c>
    </row>
    <row r="1973" spans="1:17">
      <c r="A1973" s="215" t="s">
        <v>6780</v>
      </c>
      <c r="B1973" s="84" t="s">
        <v>6780</v>
      </c>
      <c r="C1973" s="84" t="s">
        <v>289</v>
      </c>
      <c r="D1973" s="84" t="s">
        <v>290</v>
      </c>
      <c r="E1973" s="84" t="s">
        <v>291</v>
      </c>
      <c r="F1973" s="85" t="s">
        <v>6781</v>
      </c>
      <c r="G1973" s="85" t="s">
        <v>18</v>
      </c>
      <c r="H1973" s="85" t="s">
        <v>18</v>
      </c>
      <c r="I1973" s="83" t="s">
        <v>1481</v>
      </c>
      <c r="J1973" s="83" t="s">
        <v>12074</v>
      </c>
      <c r="K1973" s="91">
        <v>45175</v>
      </c>
      <c r="L1973" s="87" t="s">
        <v>12204</v>
      </c>
      <c r="M1973" s="87" t="s">
        <v>12164</v>
      </c>
      <c r="N1973" s="92">
        <v>1350</v>
      </c>
      <c r="O1973" s="92">
        <v>67500</v>
      </c>
      <c r="P1973" s="87" t="s">
        <v>12106</v>
      </c>
      <c r="Q1973" s="91">
        <v>45541</v>
      </c>
    </row>
    <row r="1974" spans="1:17">
      <c r="A1974" s="204" t="s">
        <v>6782</v>
      </c>
      <c r="B1974" s="84" t="s">
        <v>6782</v>
      </c>
      <c r="C1974" s="84" t="s">
        <v>289</v>
      </c>
      <c r="D1974" s="84" t="s">
        <v>290</v>
      </c>
      <c r="E1974" s="84" t="s">
        <v>291</v>
      </c>
      <c r="F1974" s="85" t="s">
        <v>6783</v>
      </c>
      <c r="G1974" s="85" t="s">
        <v>18</v>
      </c>
      <c r="H1974" s="85" t="s">
        <v>18</v>
      </c>
      <c r="I1974" s="83" t="s">
        <v>3084</v>
      </c>
      <c r="J1974" s="83" t="s">
        <v>12074</v>
      </c>
      <c r="K1974" s="91">
        <v>45175</v>
      </c>
      <c r="L1974" s="87" t="s">
        <v>12204</v>
      </c>
      <c r="M1974" s="87" t="s">
        <v>12164</v>
      </c>
      <c r="N1974" s="92">
        <v>1350</v>
      </c>
      <c r="O1974" s="92">
        <v>67500</v>
      </c>
      <c r="P1974" s="87" t="s">
        <v>12106</v>
      </c>
      <c r="Q1974" s="91">
        <v>45541</v>
      </c>
    </row>
    <row r="1975" spans="1:17">
      <c r="A1975" s="4" t="s">
        <v>384</v>
      </c>
      <c r="B1975" s="4" t="s">
        <v>384</v>
      </c>
      <c r="C1975" s="4" t="s">
        <v>289</v>
      </c>
      <c r="D1975" s="4" t="s">
        <v>290</v>
      </c>
      <c r="E1975" s="4" t="s">
        <v>291</v>
      </c>
      <c r="F1975" s="27" t="s">
        <v>385</v>
      </c>
      <c r="G1975" s="27" t="s">
        <v>18</v>
      </c>
      <c r="H1975" s="27" t="s">
        <v>18</v>
      </c>
      <c r="I1975" s="12" t="s">
        <v>23</v>
      </c>
      <c r="J1975" s="12" t="s">
        <v>12080</v>
      </c>
      <c r="K1975" s="168">
        <v>45175</v>
      </c>
      <c r="L1975" s="39" t="s">
        <v>12204</v>
      </c>
      <c r="M1975" s="39" t="s">
        <v>12164</v>
      </c>
      <c r="N1975" s="154">
        <v>1350</v>
      </c>
      <c r="O1975" s="154">
        <v>67500</v>
      </c>
      <c r="P1975" s="39" t="s">
        <v>12106</v>
      </c>
      <c r="Q1975" s="168">
        <v>45541</v>
      </c>
    </row>
    <row r="1976" spans="1:17">
      <c r="A1976" s="215" t="s">
        <v>6784</v>
      </c>
      <c r="B1976" s="84" t="s">
        <v>6784</v>
      </c>
      <c r="C1976" s="84" t="s">
        <v>289</v>
      </c>
      <c r="D1976" s="84" t="s">
        <v>290</v>
      </c>
      <c r="E1976" s="84" t="s">
        <v>291</v>
      </c>
      <c r="F1976" s="85" t="s">
        <v>6785</v>
      </c>
      <c r="G1976" s="85" t="s">
        <v>18</v>
      </c>
      <c r="H1976" s="85" t="s">
        <v>18</v>
      </c>
      <c r="I1976" s="83" t="s">
        <v>2844</v>
      </c>
      <c r="J1976" s="83" t="s">
        <v>12074</v>
      </c>
      <c r="K1976" s="91">
        <v>45175</v>
      </c>
      <c r="L1976" s="87" t="s">
        <v>12204</v>
      </c>
      <c r="M1976" s="87" t="s">
        <v>12164</v>
      </c>
      <c r="N1976" s="92">
        <v>1350</v>
      </c>
      <c r="O1976" s="92">
        <v>67500</v>
      </c>
      <c r="P1976" s="87" t="s">
        <v>12106</v>
      </c>
      <c r="Q1976" s="91">
        <v>45541</v>
      </c>
    </row>
    <row r="1977" spans="1:17">
      <c r="A1977" s="204" t="s">
        <v>6786</v>
      </c>
      <c r="B1977" s="84" t="s">
        <v>6786</v>
      </c>
      <c r="C1977" s="84" t="s">
        <v>289</v>
      </c>
      <c r="D1977" s="84" t="s">
        <v>290</v>
      </c>
      <c r="E1977" s="84" t="s">
        <v>291</v>
      </c>
      <c r="F1977" s="85" t="s">
        <v>6787</v>
      </c>
      <c r="G1977" s="85" t="s">
        <v>18</v>
      </c>
      <c r="H1977" s="85" t="s">
        <v>18</v>
      </c>
      <c r="I1977" s="83" t="s">
        <v>6255</v>
      </c>
      <c r="J1977" s="83" t="s">
        <v>12080</v>
      </c>
      <c r="K1977" s="91">
        <v>45175</v>
      </c>
      <c r="L1977" s="87" t="s">
        <v>12204</v>
      </c>
      <c r="M1977" s="87" t="s">
        <v>12164</v>
      </c>
      <c r="N1977" s="92">
        <v>1350</v>
      </c>
      <c r="O1977" s="92">
        <v>67500</v>
      </c>
      <c r="P1977" s="87" t="s">
        <v>12106</v>
      </c>
      <c r="Q1977" s="91">
        <v>45541</v>
      </c>
    </row>
    <row r="1978" spans="1:17">
      <c r="A1978" s="204" t="s">
        <v>6788</v>
      </c>
      <c r="B1978" s="84" t="s">
        <v>6788</v>
      </c>
      <c r="C1978" s="84" t="s">
        <v>289</v>
      </c>
      <c r="D1978" s="84" t="s">
        <v>290</v>
      </c>
      <c r="E1978" s="84" t="s">
        <v>291</v>
      </c>
      <c r="F1978" s="85" t="s">
        <v>6789</v>
      </c>
      <c r="G1978" s="85" t="s">
        <v>18</v>
      </c>
      <c r="H1978" s="85" t="s">
        <v>18</v>
      </c>
      <c r="I1978" s="83" t="s">
        <v>6790</v>
      </c>
      <c r="J1978" s="83" t="s">
        <v>12074</v>
      </c>
      <c r="K1978" s="91">
        <v>45175</v>
      </c>
      <c r="L1978" s="87" t="s">
        <v>12204</v>
      </c>
      <c r="M1978" s="87" t="s">
        <v>12164</v>
      </c>
      <c r="N1978" s="92">
        <v>1350</v>
      </c>
      <c r="O1978" s="92">
        <v>67500</v>
      </c>
      <c r="P1978" s="87" t="s">
        <v>12106</v>
      </c>
      <c r="Q1978" s="91">
        <v>45541</v>
      </c>
    </row>
    <row r="1979" spans="1:17">
      <c r="A1979" s="204" t="s">
        <v>6791</v>
      </c>
      <c r="B1979" s="84" t="s">
        <v>6791</v>
      </c>
      <c r="C1979" s="84" t="s">
        <v>289</v>
      </c>
      <c r="D1979" s="84" t="s">
        <v>290</v>
      </c>
      <c r="E1979" s="84" t="s">
        <v>291</v>
      </c>
      <c r="F1979" s="85" t="s">
        <v>6792</v>
      </c>
      <c r="G1979" s="85" t="s">
        <v>18</v>
      </c>
      <c r="H1979" s="85" t="s">
        <v>18</v>
      </c>
      <c r="I1979" s="83" t="s">
        <v>6134</v>
      </c>
      <c r="J1979" s="83" t="s">
        <v>12080</v>
      </c>
      <c r="K1979" s="91">
        <v>45175</v>
      </c>
      <c r="L1979" s="87" t="s">
        <v>12204</v>
      </c>
      <c r="M1979" s="87" t="s">
        <v>12164</v>
      </c>
      <c r="N1979" s="92">
        <v>1350</v>
      </c>
      <c r="O1979" s="92">
        <v>67500</v>
      </c>
      <c r="P1979" s="87" t="s">
        <v>12106</v>
      </c>
      <c r="Q1979" s="91">
        <v>45541</v>
      </c>
    </row>
    <row r="1980" spans="1:17">
      <c r="A1980" s="215" t="s">
        <v>6793</v>
      </c>
      <c r="B1980" s="84" t="s">
        <v>6793</v>
      </c>
      <c r="C1980" s="84" t="s">
        <v>289</v>
      </c>
      <c r="D1980" s="84" t="s">
        <v>290</v>
      </c>
      <c r="E1980" s="84" t="s">
        <v>291</v>
      </c>
      <c r="F1980" s="85" t="s">
        <v>6794</v>
      </c>
      <c r="G1980" s="85" t="s">
        <v>18</v>
      </c>
      <c r="H1980" s="85" t="s">
        <v>18</v>
      </c>
      <c r="I1980" s="83" t="s">
        <v>4179</v>
      </c>
      <c r="J1980" s="83" t="s">
        <v>12074</v>
      </c>
      <c r="K1980" s="91">
        <v>45175</v>
      </c>
      <c r="L1980" s="87" t="s">
        <v>12204</v>
      </c>
      <c r="M1980" s="87" t="s">
        <v>12164</v>
      </c>
      <c r="N1980" s="92">
        <v>1350</v>
      </c>
      <c r="O1980" s="92">
        <v>67500</v>
      </c>
      <c r="P1980" s="87" t="s">
        <v>12106</v>
      </c>
      <c r="Q1980" s="91">
        <v>45541</v>
      </c>
    </row>
    <row r="1981" spans="1:17">
      <c r="A1981" s="215" t="s">
        <v>6795</v>
      </c>
      <c r="B1981" s="84" t="s">
        <v>6795</v>
      </c>
      <c r="C1981" s="84" t="s">
        <v>289</v>
      </c>
      <c r="D1981" s="84" t="s">
        <v>290</v>
      </c>
      <c r="E1981" s="84" t="s">
        <v>291</v>
      </c>
      <c r="F1981" s="85" t="s">
        <v>6796</v>
      </c>
      <c r="G1981" s="85" t="s">
        <v>18</v>
      </c>
      <c r="H1981" s="85" t="s">
        <v>18</v>
      </c>
      <c r="I1981" s="83" t="s">
        <v>6121</v>
      </c>
      <c r="J1981" s="83" t="s">
        <v>12080</v>
      </c>
      <c r="K1981" s="91">
        <v>45175</v>
      </c>
      <c r="L1981" s="87" t="s">
        <v>12204</v>
      </c>
      <c r="M1981" s="87" t="s">
        <v>12164</v>
      </c>
      <c r="N1981" s="92">
        <v>1350</v>
      </c>
      <c r="O1981" s="92">
        <v>67500</v>
      </c>
      <c r="P1981" s="87" t="s">
        <v>12106</v>
      </c>
      <c r="Q1981" s="91">
        <v>45541</v>
      </c>
    </row>
    <row r="1982" spans="1:17" s="376" customFormat="1">
      <c r="A1982" s="389" t="s">
        <v>6797</v>
      </c>
      <c r="B1982" s="368" t="s">
        <v>6797</v>
      </c>
      <c r="C1982" s="368" t="s">
        <v>289</v>
      </c>
      <c r="D1982" s="368" t="s">
        <v>290</v>
      </c>
      <c r="E1982" s="368" t="s">
        <v>291</v>
      </c>
      <c r="F1982" s="369" t="s">
        <v>6798</v>
      </c>
      <c r="G1982" s="369" t="s">
        <v>18</v>
      </c>
      <c r="H1982" s="369" t="s">
        <v>18</v>
      </c>
      <c r="I1982" s="368" t="s">
        <v>54</v>
      </c>
      <c r="J1982" s="370" t="s">
        <v>12080</v>
      </c>
      <c r="K1982" s="390">
        <v>45175</v>
      </c>
      <c r="L1982" s="371" t="s">
        <v>12204</v>
      </c>
      <c r="M1982" s="371" t="s">
        <v>12164</v>
      </c>
      <c r="N1982" s="372">
        <v>1350</v>
      </c>
      <c r="O1982" s="372">
        <v>67500</v>
      </c>
      <c r="P1982" s="371" t="s">
        <v>12106</v>
      </c>
      <c r="Q1982" s="390">
        <v>45541</v>
      </c>
    </row>
    <row r="1983" spans="1:17" s="376" customFormat="1">
      <c r="A1983" s="391" t="s">
        <v>6799</v>
      </c>
      <c r="B1983" s="368" t="s">
        <v>6799</v>
      </c>
      <c r="C1983" s="368" t="s">
        <v>289</v>
      </c>
      <c r="D1983" s="368" t="s">
        <v>290</v>
      </c>
      <c r="E1983" s="368" t="s">
        <v>291</v>
      </c>
      <c r="F1983" s="369" t="s">
        <v>6800</v>
      </c>
      <c r="G1983" s="369" t="s">
        <v>18</v>
      </c>
      <c r="H1983" s="369" t="s">
        <v>18</v>
      </c>
      <c r="I1983" s="368" t="s">
        <v>54</v>
      </c>
      <c r="J1983" s="370" t="s">
        <v>12080</v>
      </c>
      <c r="K1983" s="390">
        <v>45175</v>
      </c>
      <c r="L1983" s="371" t="s">
        <v>12204</v>
      </c>
      <c r="M1983" s="371" t="s">
        <v>12164</v>
      </c>
      <c r="N1983" s="372">
        <v>1350</v>
      </c>
      <c r="O1983" s="372">
        <v>67500</v>
      </c>
      <c r="P1983" s="371" t="s">
        <v>12106</v>
      </c>
      <c r="Q1983" s="390">
        <v>45541</v>
      </c>
    </row>
    <row r="1984" spans="1:17">
      <c r="A1984" s="118" t="s">
        <v>6801</v>
      </c>
      <c r="B1984" s="84" t="s">
        <v>6801</v>
      </c>
      <c r="C1984" s="84" t="s">
        <v>289</v>
      </c>
      <c r="D1984" s="84" t="s">
        <v>290</v>
      </c>
      <c r="E1984" s="84" t="s">
        <v>291</v>
      </c>
      <c r="F1984" s="85" t="s">
        <v>6802</v>
      </c>
      <c r="G1984" s="85" t="s">
        <v>18</v>
      </c>
      <c r="H1984" s="85" t="s">
        <v>18</v>
      </c>
      <c r="I1984" s="83" t="s">
        <v>3061</v>
      </c>
      <c r="J1984" s="83" t="s">
        <v>12084</v>
      </c>
      <c r="K1984" s="91">
        <v>45175</v>
      </c>
      <c r="L1984" s="87" t="s">
        <v>12204</v>
      </c>
      <c r="M1984" s="87" t="s">
        <v>12164</v>
      </c>
      <c r="N1984" s="92">
        <v>1350</v>
      </c>
      <c r="O1984" s="92">
        <v>67500</v>
      </c>
      <c r="P1984" s="87" t="s">
        <v>12106</v>
      </c>
      <c r="Q1984" s="91">
        <v>45541</v>
      </c>
    </row>
    <row r="1985" spans="1:17">
      <c r="A1985" s="58" t="s">
        <v>6803</v>
      </c>
      <c r="B1985" s="3" t="s">
        <v>6803</v>
      </c>
      <c r="C1985" s="3" t="s">
        <v>289</v>
      </c>
      <c r="D1985" s="3" t="s">
        <v>290</v>
      </c>
      <c r="E1985" s="3" t="s">
        <v>291</v>
      </c>
      <c r="F1985" s="25" t="s">
        <v>6804</v>
      </c>
      <c r="G1985" s="25" t="s">
        <v>18</v>
      </c>
      <c r="H1985" s="25" t="s">
        <v>18</v>
      </c>
      <c r="I1985" s="11" t="s">
        <v>6805</v>
      </c>
      <c r="J1985" s="11" t="s">
        <v>12080</v>
      </c>
      <c r="K1985" s="66">
        <v>45175</v>
      </c>
      <c r="L1985" s="21" t="s">
        <v>12204</v>
      </c>
      <c r="M1985" s="21" t="s">
        <v>12164</v>
      </c>
      <c r="N1985" s="45">
        <v>1350</v>
      </c>
      <c r="O1985" s="45">
        <v>67500</v>
      </c>
      <c r="P1985" s="21" t="s">
        <v>12106</v>
      </c>
      <c r="Q1985" s="66">
        <v>45541</v>
      </c>
    </row>
    <row r="1986" spans="1:17">
      <c r="A1986" s="58" t="s">
        <v>6806</v>
      </c>
      <c r="B1986" s="3" t="s">
        <v>6806</v>
      </c>
      <c r="C1986" s="3" t="s">
        <v>289</v>
      </c>
      <c r="D1986" s="3" t="s">
        <v>290</v>
      </c>
      <c r="E1986" s="3" t="s">
        <v>291</v>
      </c>
      <c r="F1986" s="25" t="s">
        <v>6807</v>
      </c>
      <c r="G1986" s="25" t="s">
        <v>18</v>
      </c>
      <c r="H1986" s="25" t="s">
        <v>18</v>
      </c>
      <c r="I1986" s="11" t="s">
        <v>23</v>
      </c>
      <c r="J1986" s="11" t="s">
        <v>12074</v>
      </c>
      <c r="K1986" s="66">
        <v>45175</v>
      </c>
      <c r="L1986" s="21" t="s">
        <v>12204</v>
      </c>
      <c r="M1986" s="21" t="s">
        <v>12164</v>
      </c>
      <c r="N1986" s="45">
        <v>1350</v>
      </c>
      <c r="O1986" s="45">
        <v>67500</v>
      </c>
      <c r="P1986" s="21" t="s">
        <v>12106</v>
      </c>
      <c r="Q1986" s="66">
        <v>45541</v>
      </c>
    </row>
    <row r="1987" spans="1:17">
      <c r="A1987" s="204" t="s">
        <v>6808</v>
      </c>
      <c r="B1987" s="84" t="s">
        <v>6808</v>
      </c>
      <c r="C1987" s="84" t="s">
        <v>289</v>
      </c>
      <c r="D1987" s="84" t="s">
        <v>290</v>
      </c>
      <c r="E1987" s="84" t="s">
        <v>291</v>
      </c>
      <c r="F1987" s="85" t="s">
        <v>6809</v>
      </c>
      <c r="G1987" s="85" t="s">
        <v>18</v>
      </c>
      <c r="H1987" s="85" t="s">
        <v>18</v>
      </c>
      <c r="I1987" s="83" t="s">
        <v>1303</v>
      </c>
      <c r="J1987" s="83" t="s">
        <v>12080</v>
      </c>
      <c r="K1987" s="91">
        <v>45175</v>
      </c>
      <c r="L1987" s="87" t="s">
        <v>12204</v>
      </c>
      <c r="M1987" s="87" t="s">
        <v>12164</v>
      </c>
      <c r="N1987" s="92">
        <v>1350</v>
      </c>
      <c r="O1987" s="92">
        <v>67500</v>
      </c>
      <c r="P1987" s="87" t="s">
        <v>12106</v>
      </c>
      <c r="Q1987" s="91">
        <v>45541</v>
      </c>
    </row>
    <row r="1988" spans="1:17">
      <c r="A1988" s="204" t="s">
        <v>6810</v>
      </c>
      <c r="B1988" s="84" t="s">
        <v>6810</v>
      </c>
      <c r="C1988" s="84" t="s">
        <v>289</v>
      </c>
      <c r="D1988" s="84" t="s">
        <v>290</v>
      </c>
      <c r="E1988" s="84" t="s">
        <v>291</v>
      </c>
      <c r="F1988" s="85" t="s">
        <v>6811</v>
      </c>
      <c r="G1988" s="85" t="s">
        <v>18</v>
      </c>
      <c r="H1988" s="85" t="s">
        <v>18</v>
      </c>
      <c r="I1988" s="175" t="s">
        <v>3509</v>
      </c>
      <c r="J1988" s="174" t="s">
        <v>12080</v>
      </c>
      <c r="K1988" s="91">
        <v>45175</v>
      </c>
      <c r="L1988" s="87" t="s">
        <v>12204</v>
      </c>
      <c r="M1988" s="87" t="s">
        <v>12164</v>
      </c>
      <c r="N1988" s="92">
        <v>1350</v>
      </c>
      <c r="O1988" s="92">
        <v>67500</v>
      </c>
      <c r="P1988" s="87" t="s">
        <v>12106</v>
      </c>
      <c r="Q1988" s="91">
        <v>45541</v>
      </c>
    </row>
    <row r="1989" spans="1:17" s="376" customFormat="1">
      <c r="A1989" s="368" t="s">
        <v>6812</v>
      </c>
      <c r="B1989" s="368" t="s">
        <v>6812</v>
      </c>
      <c r="C1989" s="368" t="s">
        <v>289</v>
      </c>
      <c r="D1989" s="368" t="s">
        <v>290</v>
      </c>
      <c r="E1989" s="368" t="s">
        <v>291</v>
      </c>
      <c r="F1989" s="369" t="s">
        <v>6813</v>
      </c>
      <c r="G1989" s="369" t="s">
        <v>18</v>
      </c>
      <c r="H1989" s="369" t="s">
        <v>18</v>
      </c>
      <c r="I1989" s="370" t="s">
        <v>54</v>
      </c>
      <c r="J1989" s="370" t="s">
        <v>12080</v>
      </c>
      <c r="K1989" s="390">
        <v>45175</v>
      </c>
      <c r="L1989" s="371" t="s">
        <v>12204</v>
      </c>
      <c r="M1989" s="371" t="s">
        <v>12164</v>
      </c>
      <c r="N1989" s="372">
        <v>1350</v>
      </c>
      <c r="O1989" s="372">
        <v>67500</v>
      </c>
      <c r="P1989" s="371" t="s">
        <v>12106</v>
      </c>
      <c r="Q1989" s="390">
        <v>45541</v>
      </c>
    </row>
    <row r="1990" spans="1:17">
      <c r="A1990" s="204" t="s">
        <v>6814</v>
      </c>
      <c r="B1990" s="84" t="s">
        <v>6814</v>
      </c>
      <c r="C1990" s="84" t="s">
        <v>289</v>
      </c>
      <c r="D1990" s="84" t="s">
        <v>290</v>
      </c>
      <c r="E1990" s="84" t="s">
        <v>291</v>
      </c>
      <c r="F1990" s="85" t="s">
        <v>6815</v>
      </c>
      <c r="G1990" s="85" t="s">
        <v>18</v>
      </c>
      <c r="H1990" s="85" t="s">
        <v>18</v>
      </c>
      <c r="I1990" s="83" t="s">
        <v>6293</v>
      </c>
      <c r="J1990" s="83" t="s">
        <v>12080</v>
      </c>
      <c r="K1990" s="91">
        <v>45175</v>
      </c>
      <c r="L1990" s="87" t="s">
        <v>12204</v>
      </c>
      <c r="M1990" s="87" t="s">
        <v>12164</v>
      </c>
      <c r="N1990" s="92">
        <v>1350</v>
      </c>
      <c r="O1990" s="92">
        <v>67500</v>
      </c>
      <c r="P1990" s="87" t="s">
        <v>12106</v>
      </c>
      <c r="Q1990" s="91">
        <v>45541</v>
      </c>
    </row>
    <row r="1991" spans="1:17">
      <c r="A1991" s="3" t="s">
        <v>6816</v>
      </c>
      <c r="B1991" s="3" t="s">
        <v>6816</v>
      </c>
      <c r="C1991" s="3" t="s">
        <v>289</v>
      </c>
      <c r="D1991" s="3" t="s">
        <v>290</v>
      </c>
      <c r="E1991" s="3" t="s">
        <v>291</v>
      </c>
      <c r="F1991" s="25" t="s">
        <v>6817</v>
      </c>
      <c r="G1991" s="25" t="s">
        <v>18</v>
      </c>
      <c r="H1991" s="25" t="s">
        <v>18</v>
      </c>
      <c r="I1991" s="11" t="s">
        <v>23</v>
      </c>
      <c r="J1991" s="11" t="s">
        <v>12074</v>
      </c>
      <c r="K1991" s="66">
        <v>45175</v>
      </c>
      <c r="L1991" s="21" t="s">
        <v>12204</v>
      </c>
      <c r="M1991" s="21" t="s">
        <v>12164</v>
      </c>
      <c r="N1991" s="45">
        <v>1350</v>
      </c>
      <c r="O1991" s="45">
        <v>67500</v>
      </c>
      <c r="P1991" s="21" t="s">
        <v>12106</v>
      </c>
      <c r="Q1991" s="66">
        <v>45541</v>
      </c>
    </row>
    <row r="1992" spans="1:17">
      <c r="A1992" s="204" t="s">
        <v>6818</v>
      </c>
      <c r="B1992" s="84" t="s">
        <v>6818</v>
      </c>
      <c r="C1992" s="84" t="s">
        <v>289</v>
      </c>
      <c r="D1992" s="84" t="s">
        <v>290</v>
      </c>
      <c r="E1992" s="84" t="s">
        <v>291</v>
      </c>
      <c r="F1992" s="85" t="s">
        <v>6819</v>
      </c>
      <c r="G1992" s="85" t="s">
        <v>18</v>
      </c>
      <c r="H1992" s="85" t="s">
        <v>18</v>
      </c>
      <c r="I1992" s="83" t="s">
        <v>778</v>
      </c>
      <c r="J1992" s="83" t="s">
        <v>12080</v>
      </c>
      <c r="K1992" s="91">
        <v>45175</v>
      </c>
      <c r="L1992" s="87" t="s">
        <v>12204</v>
      </c>
      <c r="M1992" s="87" t="s">
        <v>12164</v>
      </c>
      <c r="N1992" s="92">
        <v>1350</v>
      </c>
      <c r="O1992" s="92">
        <v>67500</v>
      </c>
      <c r="P1992" s="87" t="s">
        <v>12106</v>
      </c>
      <c r="Q1992" s="91">
        <v>45541</v>
      </c>
    </row>
    <row r="1993" spans="1:17">
      <c r="A1993" s="204" t="s">
        <v>6820</v>
      </c>
      <c r="B1993" s="84" t="s">
        <v>6820</v>
      </c>
      <c r="C1993" s="84" t="s">
        <v>289</v>
      </c>
      <c r="D1993" s="84" t="s">
        <v>290</v>
      </c>
      <c r="E1993" s="84" t="s">
        <v>291</v>
      </c>
      <c r="F1993" s="85" t="s">
        <v>6821</v>
      </c>
      <c r="G1993" s="85" t="s">
        <v>18</v>
      </c>
      <c r="H1993" s="85" t="s">
        <v>18</v>
      </c>
      <c r="I1993" s="83" t="s">
        <v>5715</v>
      </c>
      <c r="J1993" s="83" t="s">
        <v>12198</v>
      </c>
      <c r="K1993" s="91">
        <v>45175</v>
      </c>
      <c r="L1993" s="87" t="s">
        <v>12204</v>
      </c>
      <c r="M1993" s="87" t="s">
        <v>12164</v>
      </c>
      <c r="N1993" s="92">
        <v>1350</v>
      </c>
      <c r="O1993" s="92">
        <v>67500</v>
      </c>
      <c r="P1993" s="87" t="s">
        <v>12106</v>
      </c>
      <c r="Q1993" s="91">
        <v>45541</v>
      </c>
    </row>
    <row r="1994" spans="1:17">
      <c r="A1994" s="255" t="s">
        <v>6822</v>
      </c>
      <c r="B1994" s="4" t="s">
        <v>6822</v>
      </c>
      <c r="C1994" s="4" t="s">
        <v>289</v>
      </c>
      <c r="D1994" s="4" t="s">
        <v>290</v>
      </c>
      <c r="E1994" s="4" t="s">
        <v>291</v>
      </c>
      <c r="F1994" s="27" t="s">
        <v>6823</v>
      </c>
      <c r="G1994" s="27" t="s">
        <v>18</v>
      </c>
      <c r="H1994" s="27" t="s">
        <v>18</v>
      </c>
      <c r="I1994" s="12" t="s">
        <v>23</v>
      </c>
      <c r="J1994" s="12"/>
      <c r="K1994" s="168">
        <v>45175</v>
      </c>
      <c r="L1994" s="39" t="s">
        <v>12204</v>
      </c>
      <c r="M1994" s="39" t="s">
        <v>12164</v>
      </c>
      <c r="N1994" s="154">
        <v>1350</v>
      </c>
      <c r="O1994" s="154">
        <v>67500</v>
      </c>
      <c r="P1994" s="39" t="s">
        <v>12106</v>
      </c>
      <c r="Q1994" s="168">
        <v>45541</v>
      </c>
    </row>
    <row r="1995" spans="1:17">
      <c r="A1995" s="204" t="s">
        <v>6824</v>
      </c>
      <c r="B1995" s="84" t="s">
        <v>6824</v>
      </c>
      <c r="C1995" s="84" t="s">
        <v>289</v>
      </c>
      <c r="D1995" s="84" t="s">
        <v>290</v>
      </c>
      <c r="E1995" s="84" t="s">
        <v>291</v>
      </c>
      <c r="F1995" s="85" t="s">
        <v>6825</v>
      </c>
      <c r="G1995" s="85" t="s">
        <v>18</v>
      </c>
      <c r="H1995" s="85" t="s">
        <v>18</v>
      </c>
      <c r="I1995" s="83" t="s">
        <v>1366</v>
      </c>
      <c r="J1995" s="83" t="s">
        <v>12080</v>
      </c>
      <c r="K1995" s="91">
        <v>45175</v>
      </c>
      <c r="L1995" s="87" t="s">
        <v>12204</v>
      </c>
      <c r="M1995" s="87" t="s">
        <v>12164</v>
      </c>
      <c r="N1995" s="92">
        <v>1350</v>
      </c>
      <c r="O1995" s="92">
        <v>67500</v>
      </c>
      <c r="P1995" s="87" t="s">
        <v>12106</v>
      </c>
      <c r="Q1995" s="91">
        <v>45541</v>
      </c>
    </row>
    <row r="1996" spans="1:17">
      <c r="A1996" s="215" t="s">
        <v>6826</v>
      </c>
      <c r="B1996" s="84" t="s">
        <v>6826</v>
      </c>
      <c r="C1996" s="84" t="s">
        <v>289</v>
      </c>
      <c r="D1996" s="84" t="s">
        <v>290</v>
      </c>
      <c r="E1996" s="84" t="s">
        <v>291</v>
      </c>
      <c r="F1996" s="85" t="s">
        <v>6827</v>
      </c>
      <c r="G1996" s="85" t="s">
        <v>18</v>
      </c>
      <c r="H1996" s="85" t="s">
        <v>18</v>
      </c>
      <c r="I1996" s="83" t="s">
        <v>1088</v>
      </c>
      <c r="J1996" s="83" t="s">
        <v>12080</v>
      </c>
      <c r="K1996" s="91">
        <v>45175</v>
      </c>
      <c r="L1996" s="87" t="s">
        <v>12204</v>
      </c>
      <c r="M1996" s="87" t="s">
        <v>12164</v>
      </c>
      <c r="N1996" s="92">
        <v>1350</v>
      </c>
      <c r="O1996" s="92">
        <v>67500</v>
      </c>
      <c r="P1996" s="87" t="s">
        <v>12106</v>
      </c>
      <c r="Q1996" s="91">
        <v>45541</v>
      </c>
    </row>
    <row r="1997" spans="1:17">
      <c r="A1997" s="4" t="s">
        <v>6828</v>
      </c>
      <c r="B1997" s="4" t="s">
        <v>6828</v>
      </c>
      <c r="C1997" s="4" t="s">
        <v>289</v>
      </c>
      <c r="D1997" s="4" t="s">
        <v>290</v>
      </c>
      <c r="E1997" s="4" t="s">
        <v>291</v>
      </c>
      <c r="F1997" s="27" t="s">
        <v>6829</v>
      </c>
      <c r="G1997" s="27" t="s">
        <v>18</v>
      </c>
      <c r="H1997" s="27" t="s">
        <v>18</v>
      </c>
      <c r="I1997" s="4" t="s">
        <v>23</v>
      </c>
      <c r="J1997" s="12" t="s">
        <v>12080</v>
      </c>
      <c r="K1997" s="168">
        <v>45175</v>
      </c>
      <c r="L1997" s="39" t="s">
        <v>12204</v>
      </c>
      <c r="M1997" s="39" t="s">
        <v>12164</v>
      </c>
      <c r="N1997" s="154">
        <v>1350</v>
      </c>
      <c r="O1997" s="154">
        <v>67500</v>
      </c>
      <c r="P1997" s="39" t="s">
        <v>12106</v>
      </c>
      <c r="Q1997" s="168">
        <v>45541</v>
      </c>
    </row>
    <row r="1998" spans="1:17">
      <c r="A1998" s="204" t="s">
        <v>6830</v>
      </c>
      <c r="B1998" s="84" t="s">
        <v>6830</v>
      </c>
      <c r="C1998" s="84" t="s">
        <v>35</v>
      </c>
      <c r="D1998" s="84" t="s">
        <v>387</v>
      </c>
      <c r="E1998" s="84" t="s">
        <v>388</v>
      </c>
      <c r="F1998" s="85" t="s">
        <v>6831</v>
      </c>
      <c r="G1998" s="85" t="s">
        <v>18</v>
      </c>
      <c r="H1998" s="85" t="s">
        <v>18</v>
      </c>
      <c r="I1998" s="83" t="s">
        <v>2461</v>
      </c>
      <c r="J1998" s="83" t="s">
        <v>12080</v>
      </c>
      <c r="K1998" s="91">
        <v>45180</v>
      </c>
      <c r="L1998" s="87" t="s">
        <v>12205</v>
      </c>
      <c r="M1998" s="87" t="s">
        <v>12196</v>
      </c>
      <c r="N1998" s="92">
        <v>550</v>
      </c>
      <c r="O1998" s="92">
        <v>55000</v>
      </c>
      <c r="P1998" s="87" t="s">
        <v>12106</v>
      </c>
      <c r="Q1998" s="91">
        <v>45546</v>
      </c>
    </row>
    <row r="1999" spans="1:17">
      <c r="A1999" s="118" t="s">
        <v>6832</v>
      </c>
      <c r="B1999" s="84" t="s">
        <v>6832</v>
      </c>
      <c r="C1999" s="84" t="s">
        <v>35</v>
      </c>
      <c r="D1999" s="84" t="s">
        <v>387</v>
      </c>
      <c r="E1999" s="84" t="s">
        <v>388</v>
      </c>
      <c r="F1999" s="85" t="s">
        <v>6833</v>
      </c>
      <c r="G1999" s="85" t="s">
        <v>18</v>
      </c>
      <c r="H1999" s="85" t="s">
        <v>18</v>
      </c>
      <c r="I1999" s="83" t="s">
        <v>2344</v>
      </c>
      <c r="J1999" s="83" t="s">
        <v>12080</v>
      </c>
      <c r="K1999" s="91">
        <v>45180</v>
      </c>
      <c r="L1999" s="87" t="s">
        <v>12205</v>
      </c>
      <c r="M1999" s="87" t="s">
        <v>12196</v>
      </c>
      <c r="N1999" s="92">
        <v>550</v>
      </c>
      <c r="O1999" s="92">
        <v>55000</v>
      </c>
      <c r="P1999" s="87" t="s">
        <v>12106</v>
      </c>
      <c r="Q1999" s="91">
        <v>45546</v>
      </c>
    </row>
    <row r="2000" spans="1:17">
      <c r="A2000" s="204" t="s">
        <v>6834</v>
      </c>
      <c r="B2000" s="84" t="s">
        <v>6834</v>
      </c>
      <c r="C2000" s="84" t="s">
        <v>35</v>
      </c>
      <c r="D2000" s="84" t="s">
        <v>387</v>
      </c>
      <c r="E2000" s="84" t="s">
        <v>388</v>
      </c>
      <c r="F2000" s="85" t="s">
        <v>6835</v>
      </c>
      <c r="G2000" s="85" t="s">
        <v>18</v>
      </c>
      <c r="H2000" s="85" t="s">
        <v>18</v>
      </c>
      <c r="I2000" s="83" t="s">
        <v>6293</v>
      </c>
      <c r="J2000" s="83" t="s">
        <v>12080</v>
      </c>
      <c r="K2000" s="91">
        <v>45180</v>
      </c>
      <c r="L2000" s="87" t="s">
        <v>12205</v>
      </c>
      <c r="M2000" s="87" t="s">
        <v>12196</v>
      </c>
      <c r="N2000" s="92">
        <v>550</v>
      </c>
      <c r="O2000" s="92">
        <v>55000</v>
      </c>
      <c r="P2000" s="87" t="s">
        <v>12106</v>
      </c>
      <c r="Q2000" s="91">
        <v>45546</v>
      </c>
    </row>
    <row r="2001" spans="1:17">
      <c r="A2001" s="204" t="s">
        <v>6836</v>
      </c>
      <c r="B2001" s="84" t="s">
        <v>6836</v>
      </c>
      <c r="C2001" s="84" t="s">
        <v>35</v>
      </c>
      <c r="D2001" s="84" t="s">
        <v>387</v>
      </c>
      <c r="E2001" s="84" t="s">
        <v>388</v>
      </c>
      <c r="F2001" s="85" t="s">
        <v>6837</v>
      </c>
      <c r="G2001" s="85" t="s">
        <v>18</v>
      </c>
      <c r="H2001" s="85" t="s">
        <v>18</v>
      </c>
      <c r="I2001" s="83" t="s">
        <v>4638</v>
      </c>
      <c r="J2001" s="83" t="s">
        <v>12080</v>
      </c>
      <c r="K2001" s="91">
        <v>45180</v>
      </c>
      <c r="L2001" s="87" t="s">
        <v>12205</v>
      </c>
      <c r="M2001" s="87" t="s">
        <v>12196</v>
      </c>
      <c r="N2001" s="92">
        <v>550</v>
      </c>
      <c r="O2001" s="92">
        <v>55000</v>
      </c>
      <c r="P2001" s="87" t="s">
        <v>12106</v>
      </c>
      <c r="Q2001" s="91">
        <v>45546</v>
      </c>
    </row>
    <row r="2002" spans="1:17">
      <c r="A2002" s="84" t="s">
        <v>6838</v>
      </c>
      <c r="B2002" s="84" t="s">
        <v>6838</v>
      </c>
      <c r="C2002" s="84" t="s">
        <v>35</v>
      </c>
      <c r="D2002" s="84" t="s">
        <v>387</v>
      </c>
      <c r="E2002" s="84" t="s">
        <v>388</v>
      </c>
      <c r="F2002" s="85" t="s">
        <v>6839</v>
      </c>
      <c r="G2002" s="85" t="s">
        <v>18</v>
      </c>
      <c r="H2002" s="85" t="s">
        <v>18</v>
      </c>
      <c r="I2002" s="83" t="s">
        <v>4313</v>
      </c>
      <c r="J2002" s="83" t="s">
        <v>12080</v>
      </c>
      <c r="K2002" s="91">
        <v>45180</v>
      </c>
      <c r="L2002" s="87" t="s">
        <v>12205</v>
      </c>
      <c r="M2002" s="87" t="s">
        <v>12196</v>
      </c>
      <c r="N2002" s="92">
        <v>550</v>
      </c>
      <c r="O2002" s="92">
        <v>55000</v>
      </c>
      <c r="P2002" s="87" t="s">
        <v>12106</v>
      </c>
      <c r="Q2002" s="91">
        <v>45546</v>
      </c>
    </row>
    <row r="2003" spans="1:17">
      <c r="A2003" s="4" t="s">
        <v>6840</v>
      </c>
      <c r="B2003" s="4" t="s">
        <v>6840</v>
      </c>
      <c r="C2003" s="4" t="s">
        <v>35</v>
      </c>
      <c r="D2003" s="4" t="s">
        <v>387</v>
      </c>
      <c r="E2003" s="4" t="s">
        <v>388</v>
      </c>
      <c r="F2003" s="27" t="s">
        <v>6841</v>
      </c>
      <c r="G2003" s="27" t="s">
        <v>18</v>
      </c>
      <c r="H2003" s="27" t="s">
        <v>18</v>
      </c>
      <c r="I2003" s="12" t="s">
        <v>23</v>
      </c>
      <c r="J2003" s="12" t="s">
        <v>12080</v>
      </c>
      <c r="K2003" s="168">
        <v>45180</v>
      </c>
      <c r="L2003" s="39" t="s">
        <v>12205</v>
      </c>
      <c r="M2003" s="39" t="s">
        <v>12196</v>
      </c>
      <c r="N2003" s="154">
        <v>550</v>
      </c>
      <c r="O2003" s="154">
        <v>55000</v>
      </c>
      <c r="P2003" s="39" t="s">
        <v>12106</v>
      </c>
      <c r="Q2003" s="168">
        <v>45546</v>
      </c>
    </row>
    <row r="2004" spans="1:17">
      <c r="A2004" s="4" t="s">
        <v>386</v>
      </c>
      <c r="B2004" s="4" t="s">
        <v>386</v>
      </c>
      <c r="C2004" s="4" t="s">
        <v>35</v>
      </c>
      <c r="D2004" s="4" t="s">
        <v>387</v>
      </c>
      <c r="E2004" s="4" t="s">
        <v>388</v>
      </c>
      <c r="F2004" s="27" t="s">
        <v>389</v>
      </c>
      <c r="G2004" s="27" t="s">
        <v>18</v>
      </c>
      <c r="H2004" s="27" t="s">
        <v>18</v>
      </c>
      <c r="I2004" s="12" t="s">
        <v>23</v>
      </c>
      <c r="J2004" s="12" t="s">
        <v>12080</v>
      </c>
      <c r="K2004" s="168">
        <v>45180</v>
      </c>
      <c r="L2004" s="39" t="s">
        <v>12205</v>
      </c>
      <c r="M2004" s="39" t="s">
        <v>12196</v>
      </c>
      <c r="N2004" s="154">
        <v>550</v>
      </c>
      <c r="O2004" s="154">
        <v>55000</v>
      </c>
      <c r="P2004" s="39" t="s">
        <v>12106</v>
      </c>
      <c r="Q2004" s="168">
        <v>45546</v>
      </c>
    </row>
    <row r="2005" spans="1:17">
      <c r="A2005" s="204" t="s">
        <v>6842</v>
      </c>
      <c r="B2005" s="84" t="s">
        <v>6842</v>
      </c>
      <c r="C2005" s="84" t="s">
        <v>35</v>
      </c>
      <c r="D2005" s="84" t="s">
        <v>387</v>
      </c>
      <c r="E2005" s="84" t="s">
        <v>388</v>
      </c>
      <c r="F2005" s="85" t="s">
        <v>6843</v>
      </c>
      <c r="G2005" s="85" t="s">
        <v>18</v>
      </c>
      <c r="H2005" s="85" t="s">
        <v>18</v>
      </c>
      <c r="I2005" s="83" t="s">
        <v>6439</v>
      </c>
      <c r="J2005" s="83" t="s">
        <v>12080</v>
      </c>
      <c r="K2005" s="91">
        <v>45180</v>
      </c>
      <c r="L2005" s="87" t="s">
        <v>12205</v>
      </c>
      <c r="M2005" s="87" t="s">
        <v>12196</v>
      </c>
      <c r="N2005" s="92">
        <v>550</v>
      </c>
      <c r="O2005" s="92">
        <v>55000</v>
      </c>
      <c r="P2005" s="87" t="s">
        <v>12106</v>
      </c>
      <c r="Q2005" s="91">
        <v>45546</v>
      </c>
    </row>
    <row r="2006" spans="1:17">
      <c r="A2006" s="204" t="s">
        <v>6844</v>
      </c>
      <c r="B2006" s="84" t="s">
        <v>6844</v>
      </c>
      <c r="C2006" s="84" t="s">
        <v>35</v>
      </c>
      <c r="D2006" s="84" t="s">
        <v>387</v>
      </c>
      <c r="E2006" s="84" t="s">
        <v>388</v>
      </c>
      <c r="F2006" s="85" t="s">
        <v>6845</v>
      </c>
      <c r="G2006" s="85" t="s">
        <v>18</v>
      </c>
      <c r="H2006" s="85" t="s">
        <v>18</v>
      </c>
      <c r="I2006" s="84" t="s">
        <v>6805</v>
      </c>
      <c r="J2006" s="83" t="s">
        <v>12080</v>
      </c>
      <c r="K2006" s="91">
        <v>45180</v>
      </c>
      <c r="L2006" s="87" t="s">
        <v>12205</v>
      </c>
      <c r="M2006" s="87" t="s">
        <v>12196</v>
      </c>
      <c r="N2006" s="92">
        <v>550</v>
      </c>
      <c r="O2006" s="92">
        <v>55000</v>
      </c>
      <c r="P2006" s="87" t="s">
        <v>12106</v>
      </c>
      <c r="Q2006" s="91">
        <v>45546</v>
      </c>
    </row>
    <row r="2007" spans="1:17">
      <c r="A2007" s="204" t="s">
        <v>6846</v>
      </c>
      <c r="B2007" s="84" t="s">
        <v>6846</v>
      </c>
      <c r="C2007" s="84" t="s">
        <v>35</v>
      </c>
      <c r="D2007" s="84" t="s">
        <v>387</v>
      </c>
      <c r="E2007" s="84" t="s">
        <v>388</v>
      </c>
      <c r="F2007" s="85" t="s">
        <v>6847</v>
      </c>
      <c r="G2007" s="85" t="s">
        <v>18</v>
      </c>
      <c r="H2007" s="85" t="s">
        <v>18</v>
      </c>
      <c r="I2007" s="97" t="s">
        <v>12123</v>
      </c>
      <c r="J2007" s="174" t="s">
        <v>12080</v>
      </c>
      <c r="K2007" s="91">
        <v>45180</v>
      </c>
      <c r="L2007" s="87" t="s">
        <v>12205</v>
      </c>
      <c r="M2007" s="87" t="s">
        <v>12196</v>
      </c>
      <c r="N2007" s="92">
        <v>550</v>
      </c>
      <c r="O2007" s="92">
        <v>55000</v>
      </c>
      <c r="P2007" s="87" t="s">
        <v>12106</v>
      </c>
      <c r="Q2007" s="91">
        <v>45546</v>
      </c>
    </row>
    <row r="2008" spans="1:17">
      <c r="A2008" s="215" t="s">
        <v>6848</v>
      </c>
      <c r="B2008" s="84" t="s">
        <v>6848</v>
      </c>
      <c r="C2008" s="84" t="s">
        <v>35</v>
      </c>
      <c r="D2008" s="84" t="s">
        <v>387</v>
      </c>
      <c r="E2008" s="84" t="s">
        <v>388</v>
      </c>
      <c r="F2008" s="85" t="s">
        <v>6849</v>
      </c>
      <c r="G2008" s="85" t="s">
        <v>18</v>
      </c>
      <c r="H2008" s="85" t="s">
        <v>18</v>
      </c>
      <c r="I2008" s="83" t="s">
        <v>6121</v>
      </c>
      <c r="J2008" s="83" t="s">
        <v>12080</v>
      </c>
      <c r="K2008" s="91">
        <v>45180</v>
      </c>
      <c r="L2008" s="87" t="s">
        <v>12205</v>
      </c>
      <c r="M2008" s="87" t="s">
        <v>12196</v>
      </c>
      <c r="N2008" s="92">
        <v>550</v>
      </c>
      <c r="O2008" s="92">
        <v>55000</v>
      </c>
      <c r="P2008" s="87" t="s">
        <v>12106</v>
      </c>
      <c r="Q2008" s="91">
        <v>45546</v>
      </c>
    </row>
    <row r="2009" spans="1:17">
      <c r="A2009" s="204" t="s">
        <v>6850</v>
      </c>
      <c r="B2009" s="84" t="s">
        <v>6850</v>
      </c>
      <c r="C2009" s="84" t="s">
        <v>35</v>
      </c>
      <c r="D2009" s="84" t="s">
        <v>387</v>
      </c>
      <c r="E2009" s="84" t="s">
        <v>388</v>
      </c>
      <c r="F2009" s="85" t="s">
        <v>6851</v>
      </c>
      <c r="G2009" s="85" t="s">
        <v>18</v>
      </c>
      <c r="H2009" s="85" t="s">
        <v>18</v>
      </c>
      <c r="I2009" s="83" t="s">
        <v>6059</v>
      </c>
      <c r="J2009" s="83" t="s">
        <v>12080</v>
      </c>
      <c r="K2009" s="91">
        <v>45180</v>
      </c>
      <c r="L2009" s="87" t="s">
        <v>12205</v>
      </c>
      <c r="M2009" s="87" t="s">
        <v>12196</v>
      </c>
      <c r="N2009" s="92">
        <v>550</v>
      </c>
      <c r="O2009" s="92">
        <v>55000</v>
      </c>
      <c r="P2009" s="87" t="s">
        <v>12106</v>
      </c>
      <c r="Q2009" s="91">
        <v>45546</v>
      </c>
    </row>
    <row r="2010" spans="1:17">
      <c r="A2010" s="204" t="s">
        <v>6852</v>
      </c>
      <c r="B2010" s="84" t="s">
        <v>6852</v>
      </c>
      <c r="C2010" s="84" t="s">
        <v>35</v>
      </c>
      <c r="D2010" s="84" t="s">
        <v>387</v>
      </c>
      <c r="E2010" s="84" t="s">
        <v>388</v>
      </c>
      <c r="F2010" s="85" t="s">
        <v>6853</v>
      </c>
      <c r="G2010" s="85" t="s">
        <v>18</v>
      </c>
      <c r="H2010" s="85" t="s">
        <v>18</v>
      </c>
      <c r="I2010" s="83" t="s">
        <v>2218</v>
      </c>
      <c r="J2010" s="83" t="s">
        <v>12206</v>
      </c>
      <c r="K2010" s="91">
        <v>45180</v>
      </c>
      <c r="L2010" s="87" t="s">
        <v>12205</v>
      </c>
      <c r="M2010" s="87" t="s">
        <v>12196</v>
      </c>
      <c r="N2010" s="92">
        <v>550</v>
      </c>
      <c r="O2010" s="92">
        <v>55000</v>
      </c>
      <c r="P2010" s="87" t="s">
        <v>12106</v>
      </c>
      <c r="Q2010" s="91">
        <v>45546</v>
      </c>
    </row>
    <row r="2011" spans="1:17">
      <c r="A2011" s="204" t="s">
        <v>6854</v>
      </c>
      <c r="B2011" s="84" t="s">
        <v>6854</v>
      </c>
      <c r="C2011" s="84" t="s">
        <v>35</v>
      </c>
      <c r="D2011" s="84" t="s">
        <v>387</v>
      </c>
      <c r="E2011" s="84" t="s">
        <v>388</v>
      </c>
      <c r="F2011" s="85" t="s">
        <v>6855</v>
      </c>
      <c r="G2011" s="85" t="s">
        <v>18</v>
      </c>
      <c r="H2011" s="85" t="s">
        <v>18</v>
      </c>
      <c r="I2011" s="97" t="s">
        <v>6856</v>
      </c>
      <c r="J2011" s="83" t="s">
        <v>12080</v>
      </c>
      <c r="K2011" s="91">
        <v>45180</v>
      </c>
      <c r="L2011" s="87" t="s">
        <v>12205</v>
      </c>
      <c r="M2011" s="87" t="s">
        <v>12196</v>
      </c>
      <c r="N2011" s="92">
        <v>550</v>
      </c>
      <c r="O2011" s="92">
        <v>55000</v>
      </c>
      <c r="P2011" s="87" t="s">
        <v>12106</v>
      </c>
      <c r="Q2011" s="91">
        <v>45546</v>
      </c>
    </row>
    <row r="2012" spans="1:17">
      <c r="A2012" s="204" t="s">
        <v>6857</v>
      </c>
      <c r="B2012" s="84" t="s">
        <v>6857</v>
      </c>
      <c r="C2012" s="84" t="s">
        <v>35</v>
      </c>
      <c r="D2012" s="84" t="s">
        <v>387</v>
      </c>
      <c r="E2012" s="84" t="s">
        <v>388</v>
      </c>
      <c r="F2012" s="85" t="s">
        <v>6858</v>
      </c>
      <c r="G2012" s="85" t="s">
        <v>18</v>
      </c>
      <c r="H2012" s="85" t="s">
        <v>18</v>
      </c>
      <c r="I2012" s="174" t="s">
        <v>6414</v>
      </c>
      <c r="J2012" s="174" t="s">
        <v>12080</v>
      </c>
      <c r="K2012" s="91">
        <v>45180</v>
      </c>
      <c r="L2012" s="87" t="s">
        <v>12205</v>
      </c>
      <c r="M2012" s="87" t="s">
        <v>12196</v>
      </c>
      <c r="N2012" s="92">
        <v>550</v>
      </c>
      <c r="O2012" s="92">
        <v>55000</v>
      </c>
      <c r="P2012" s="87" t="s">
        <v>12106</v>
      </c>
      <c r="Q2012" s="91">
        <v>45546</v>
      </c>
    </row>
    <row r="2013" spans="1:17">
      <c r="A2013" s="204" t="s">
        <v>6859</v>
      </c>
      <c r="B2013" s="84" t="s">
        <v>6859</v>
      </c>
      <c r="C2013" s="84" t="s">
        <v>35</v>
      </c>
      <c r="D2013" s="84" t="s">
        <v>387</v>
      </c>
      <c r="E2013" s="84" t="s">
        <v>388</v>
      </c>
      <c r="F2013" s="85" t="s">
        <v>6860</v>
      </c>
      <c r="G2013" s="85" t="s">
        <v>18</v>
      </c>
      <c r="H2013" s="85" t="s">
        <v>18</v>
      </c>
      <c r="I2013" s="84" t="s">
        <v>1344</v>
      </c>
      <c r="J2013" s="83" t="s">
        <v>12084</v>
      </c>
      <c r="K2013" s="91">
        <v>45180</v>
      </c>
      <c r="L2013" s="87" t="s">
        <v>12205</v>
      </c>
      <c r="M2013" s="87" t="s">
        <v>12196</v>
      </c>
      <c r="N2013" s="92">
        <v>550</v>
      </c>
      <c r="O2013" s="92">
        <v>55000</v>
      </c>
      <c r="P2013" s="87" t="s">
        <v>12106</v>
      </c>
      <c r="Q2013" s="91">
        <v>45546</v>
      </c>
    </row>
    <row r="2014" spans="1:17">
      <c r="A2014" s="3" t="s">
        <v>6861</v>
      </c>
      <c r="B2014" s="3" t="s">
        <v>6861</v>
      </c>
      <c r="C2014" s="3" t="s">
        <v>35</v>
      </c>
      <c r="D2014" s="3" t="s">
        <v>387</v>
      </c>
      <c r="E2014" s="3" t="s">
        <v>388</v>
      </c>
      <c r="F2014" s="25" t="s">
        <v>6862</v>
      </c>
      <c r="G2014" s="25" t="s">
        <v>18</v>
      </c>
      <c r="H2014" s="25" t="s">
        <v>18</v>
      </c>
      <c r="I2014" s="12" t="s">
        <v>23</v>
      </c>
      <c r="J2014" s="11" t="s">
        <v>12074</v>
      </c>
      <c r="K2014" s="66">
        <v>45180</v>
      </c>
      <c r="L2014" s="21" t="s">
        <v>12205</v>
      </c>
      <c r="M2014" s="21" t="s">
        <v>12196</v>
      </c>
      <c r="N2014" s="45">
        <v>550</v>
      </c>
      <c r="O2014" s="45">
        <v>55000</v>
      </c>
      <c r="P2014" s="21" t="s">
        <v>12106</v>
      </c>
      <c r="Q2014" s="66">
        <v>45546</v>
      </c>
    </row>
    <row r="2015" spans="1:17">
      <c r="A2015" s="204" t="s">
        <v>6863</v>
      </c>
      <c r="B2015" s="84" t="s">
        <v>6863</v>
      </c>
      <c r="C2015" s="84" t="s">
        <v>35</v>
      </c>
      <c r="D2015" s="84" t="s">
        <v>387</v>
      </c>
      <c r="E2015" s="84" t="s">
        <v>388</v>
      </c>
      <c r="F2015" s="85" t="s">
        <v>6864</v>
      </c>
      <c r="G2015" s="85" t="s">
        <v>18</v>
      </c>
      <c r="H2015" s="85" t="s">
        <v>18</v>
      </c>
      <c r="I2015" s="175" t="s">
        <v>3509</v>
      </c>
      <c r="J2015" s="174" t="s">
        <v>12080</v>
      </c>
      <c r="K2015" s="91">
        <v>45180</v>
      </c>
      <c r="L2015" s="87" t="s">
        <v>12205</v>
      </c>
      <c r="M2015" s="87" t="s">
        <v>12196</v>
      </c>
      <c r="N2015" s="92">
        <v>550</v>
      </c>
      <c r="O2015" s="92">
        <v>55000</v>
      </c>
      <c r="P2015" s="87" t="s">
        <v>12106</v>
      </c>
      <c r="Q2015" s="91">
        <v>45546</v>
      </c>
    </row>
    <row r="2016" spans="1:17">
      <c r="A2016" s="118" t="s">
        <v>6865</v>
      </c>
      <c r="B2016" s="84" t="s">
        <v>6865</v>
      </c>
      <c r="C2016" s="84" t="s">
        <v>35</v>
      </c>
      <c r="D2016" s="84" t="s">
        <v>387</v>
      </c>
      <c r="E2016" s="84" t="s">
        <v>388</v>
      </c>
      <c r="F2016" s="85" t="s">
        <v>6866</v>
      </c>
      <c r="G2016" s="85" t="s">
        <v>18</v>
      </c>
      <c r="H2016" s="85" t="s">
        <v>18</v>
      </c>
      <c r="I2016" s="83" t="s">
        <v>2173</v>
      </c>
      <c r="J2016" s="83" t="s">
        <v>12080</v>
      </c>
      <c r="K2016" s="91">
        <v>45180</v>
      </c>
      <c r="L2016" s="87" t="s">
        <v>12205</v>
      </c>
      <c r="M2016" s="87" t="s">
        <v>12196</v>
      </c>
      <c r="N2016" s="92">
        <v>550</v>
      </c>
      <c r="O2016" s="92">
        <v>55000</v>
      </c>
      <c r="P2016" s="87" t="s">
        <v>12106</v>
      </c>
      <c r="Q2016" s="91">
        <v>45546</v>
      </c>
    </row>
    <row r="2017" spans="1:17">
      <c r="A2017" s="204" t="s">
        <v>6867</v>
      </c>
      <c r="B2017" s="84" t="s">
        <v>6867</v>
      </c>
      <c r="C2017" s="84" t="s">
        <v>35</v>
      </c>
      <c r="D2017" s="84" t="s">
        <v>387</v>
      </c>
      <c r="E2017" s="84" t="s">
        <v>387</v>
      </c>
      <c r="F2017" s="85" t="s">
        <v>6868</v>
      </c>
      <c r="G2017" s="85" t="s">
        <v>18</v>
      </c>
      <c r="H2017" s="85" t="s">
        <v>18</v>
      </c>
      <c r="I2017" s="83" t="s">
        <v>6255</v>
      </c>
      <c r="J2017" s="83" t="s">
        <v>12080</v>
      </c>
      <c r="K2017" s="91">
        <v>45180</v>
      </c>
      <c r="L2017" s="87" t="s">
        <v>12205</v>
      </c>
      <c r="M2017" s="87" t="s">
        <v>12196</v>
      </c>
      <c r="N2017" s="92">
        <v>550</v>
      </c>
      <c r="O2017" s="92">
        <v>55000</v>
      </c>
      <c r="P2017" s="87" t="s">
        <v>12106</v>
      </c>
      <c r="Q2017" s="91">
        <v>45546</v>
      </c>
    </row>
    <row r="2018" spans="1:17">
      <c r="A2018" s="58" t="s">
        <v>6869</v>
      </c>
      <c r="B2018" s="3" t="s">
        <v>6869</v>
      </c>
      <c r="C2018" s="3" t="s">
        <v>35</v>
      </c>
      <c r="D2018" s="3" t="s">
        <v>387</v>
      </c>
      <c r="E2018" s="3" t="s">
        <v>388</v>
      </c>
      <c r="F2018" s="25" t="s">
        <v>6870</v>
      </c>
      <c r="G2018" s="25" t="s">
        <v>18</v>
      </c>
      <c r="H2018" s="25" t="s">
        <v>18</v>
      </c>
      <c r="I2018" s="11" t="s">
        <v>23</v>
      </c>
      <c r="J2018" s="11" t="s">
        <v>12095</v>
      </c>
      <c r="K2018" s="66">
        <v>45180</v>
      </c>
      <c r="L2018" s="21" t="s">
        <v>12205</v>
      </c>
      <c r="M2018" s="21" t="s">
        <v>12196</v>
      </c>
      <c r="N2018" s="45">
        <v>550</v>
      </c>
      <c r="O2018" s="45">
        <v>55000</v>
      </c>
      <c r="P2018" s="21" t="s">
        <v>12106</v>
      </c>
      <c r="Q2018" s="66">
        <v>45546</v>
      </c>
    </row>
    <row r="2019" spans="1:17" s="376" customFormat="1">
      <c r="A2019" s="389" t="s">
        <v>6871</v>
      </c>
      <c r="B2019" s="368" t="s">
        <v>6871</v>
      </c>
      <c r="C2019" s="368" t="s">
        <v>35</v>
      </c>
      <c r="D2019" s="368" t="s">
        <v>387</v>
      </c>
      <c r="E2019" s="368" t="s">
        <v>388</v>
      </c>
      <c r="F2019" s="369" t="s">
        <v>6872</v>
      </c>
      <c r="G2019" s="369" t="s">
        <v>18</v>
      </c>
      <c r="H2019" s="369" t="s">
        <v>18</v>
      </c>
      <c r="I2019" s="370" t="s">
        <v>841</v>
      </c>
      <c r="J2019" s="370" t="s">
        <v>12074</v>
      </c>
      <c r="K2019" s="390">
        <v>45180</v>
      </c>
      <c r="L2019" s="371" t="s">
        <v>12205</v>
      </c>
      <c r="M2019" s="371" t="s">
        <v>12196</v>
      </c>
      <c r="N2019" s="372">
        <v>550</v>
      </c>
      <c r="O2019" s="372">
        <v>55000</v>
      </c>
      <c r="P2019" s="371" t="s">
        <v>12106</v>
      </c>
      <c r="Q2019" s="390">
        <v>45546</v>
      </c>
    </row>
    <row r="2020" spans="1:17">
      <c r="A2020" s="215" t="s">
        <v>6873</v>
      </c>
      <c r="B2020" s="84" t="s">
        <v>6873</v>
      </c>
      <c r="C2020" s="84" t="s">
        <v>35</v>
      </c>
      <c r="D2020" s="84" t="s">
        <v>387</v>
      </c>
      <c r="E2020" s="84" t="s">
        <v>388</v>
      </c>
      <c r="F2020" s="85" t="s">
        <v>6874</v>
      </c>
      <c r="G2020" s="85" t="s">
        <v>18</v>
      </c>
      <c r="H2020" s="85" t="s">
        <v>18</v>
      </c>
      <c r="I2020" s="83" t="s">
        <v>3393</v>
      </c>
      <c r="J2020" s="83" t="s">
        <v>12074</v>
      </c>
      <c r="K2020" s="91">
        <v>45180</v>
      </c>
      <c r="L2020" s="87" t="s">
        <v>12205</v>
      </c>
      <c r="M2020" s="87" t="s">
        <v>12196</v>
      </c>
      <c r="N2020" s="92">
        <v>550</v>
      </c>
      <c r="O2020" s="92">
        <v>55000</v>
      </c>
      <c r="P2020" s="87" t="s">
        <v>12106</v>
      </c>
      <c r="Q2020" s="91">
        <v>45546</v>
      </c>
    </row>
    <row r="2021" spans="1:17">
      <c r="A2021" s="205" t="s">
        <v>6875</v>
      </c>
      <c r="B2021" s="4" t="s">
        <v>6875</v>
      </c>
      <c r="C2021" s="4" t="s">
        <v>35</v>
      </c>
      <c r="D2021" s="4" t="s">
        <v>387</v>
      </c>
      <c r="E2021" s="4" t="s">
        <v>388</v>
      </c>
      <c r="F2021" s="27" t="s">
        <v>6876</v>
      </c>
      <c r="G2021" s="27" t="s">
        <v>18</v>
      </c>
      <c r="H2021" s="27" t="s">
        <v>18</v>
      </c>
      <c r="I2021" s="12" t="s">
        <v>23</v>
      </c>
      <c r="J2021" s="12" t="s">
        <v>12207</v>
      </c>
      <c r="K2021" s="168">
        <v>45180</v>
      </c>
      <c r="L2021" s="39" t="s">
        <v>12205</v>
      </c>
      <c r="M2021" s="39" t="s">
        <v>12196</v>
      </c>
      <c r="N2021" s="154">
        <v>550</v>
      </c>
      <c r="O2021" s="154">
        <v>55000</v>
      </c>
      <c r="P2021" s="39" t="s">
        <v>12106</v>
      </c>
      <c r="Q2021" s="168">
        <v>45546</v>
      </c>
    </row>
    <row r="2022" spans="1:17">
      <c r="A2022" s="58" t="s">
        <v>6877</v>
      </c>
      <c r="B2022" s="3" t="s">
        <v>6877</v>
      </c>
      <c r="C2022" s="3" t="s">
        <v>35</v>
      </c>
      <c r="D2022" s="3" t="s">
        <v>387</v>
      </c>
      <c r="E2022" s="3" t="s">
        <v>388</v>
      </c>
      <c r="F2022" s="25" t="s">
        <v>6878</v>
      </c>
      <c r="G2022" s="25" t="s">
        <v>18</v>
      </c>
      <c r="H2022" s="25" t="s">
        <v>18</v>
      </c>
      <c r="I2022" s="11" t="s">
        <v>23</v>
      </c>
      <c r="J2022" s="11" t="s">
        <v>12074</v>
      </c>
      <c r="K2022" s="66">
        <v>45180</v>
      </c>
      <c r="L2022" s="21" t="s">
        <v>12205</v>
      </c>
      <c r="M2022" s="21" t="s">
        <v>12196</v>
      </c>
      <c r="N2022" s="45">
        <v>550</v>
      </c>
      <c r="O2022" s="45">
        <v>55000</v>
      </c>
      <c r="P2022" s="21" t="s">
        <v>12106</v>
      </c>
      <c r="Q2022" s="66">
        <v>45546</v>
      </c>
    </row>
    <row r="2023" spans="1:17">
      <c r="A2023" s="215" t="s">
        <v>6879</v>
      </c>
      <c r="B2023" s="84" t="s">
        <v>6879</v>
      </c>
      <c r="C2023" s="84" t="s">
        <v>35</v>
      </c>
      <c r="D2023" s="84" t="s">
        <v>387</v>
      </c>
      <c r="E2023" s="84" t="s">
        <v>388</v>
      </c>
      <c r="F2023" s="85" t="s">
        <v>6880</v>
      </c>
      <c r="G2023" s="85" t="s">
        <v>18</v>
      </c>
      <c r="H2023" s="85" t="s">
        <v>18</v>
      </c>
      <c r="I2023" s="83" t="s">
        <v>2533</v>
      </c>
      <c r="J2023" s="83" t="s">
        <v>12074</v>
      </c>
      <c r="K2023" s="91">
        <v>45180</v>
      </c>
      <c r="L2023" s="87" t="s">
        <v>12205</v>
      </c>
      <c r="M2023" s="87" t="s">
        <v>12196</v>
      </c>
      <c r="N2023" s="92">
        <v>550</v>
      </c>
      <c r="O2023" s="92">
        <v>55000</v>
      </c>
      <c r="P2023" s="87" t="s">
        <v>12106</v>
      </c>
      <c r="Q2023" s="91">
        <v>45546</v>
      </c>
    </row>
    <row r="2024" spans="1:17">
      <c r="A2024" s="215" t="s">
        <v>6881</v>
      </c>
      <c r="B2024" s="84" t="s">
        <v>6881</v>
      </c>
      <c r="C2024" s="84" t="s">
        <v>35</v>
      </c>
      <c r="D2024" s="84" t="s">
        <v>387</v>
      </c>
      <c r="E2024" s="84" t="s">
        <v>388</v>
      </c>
      <c r="F2024" s="85" t="s">
        <v>6882</v>
      </c>
      <c r="G2024" s="85" t="s">
        <v>18</v>
      </c>
      <c r="H2024" s="85" t="s">
        <v>18</v>
      </c>
      <c r="I2024" s="83" t="s">
        <v>2355</v>
      </c>
      <c r="J2024" s="83" t="s">
        <v>12074</v>
      </c>
      <c r="K2024" s="91">
        <v>45180</v>
      </c>
      <c r="L2024" s="87" t="s">
        <v>12205</v>
      </c>
      <c r="M2024" s="87" t="s">
        <v>12196</v>
      </c>
      <c r="N2024" s="92">
        <v>550</v>
      </c>
      <c r="O2024" s="92">
        <v>55000</v>
      </c>
      <c r="P2024" s="87" t="s">
        <v>12106</v>
      </c>
      <c r="Q2024" s="91">
        <v>45546</v>
      </c>
    </row>
    <row r="2025" spans="1:17">
      <c r="A2025" s="215" t="s">
        <v>6883</v>
      </c>
      <c r="B2025" s="84" t="s">
        <v>6883</v>
      </c>
      <c r="C2025" s="84" t="s">
        <v>35</v>
      </c>
      <c r="D2025" s="84" t="s">
        <v>387</v>
      </c>
      <c r="E2025" s="84" t="s">
        <v>388</v>
      </c>
      <c r="F2025" s="85" t="s">
        <v>6884</v>
      </c>
      <c r="G2025" s="85" t="s">
        <v>18</v>
      </c>
      <c r="H2025" s="85" t="s">
        <v>18</v>
      </c>
      <c r="I2025" s="83" t="s">
        <v>2232</v>
      </c>
      <c r="J2025" s="83" t="s">
        <v>12091</v>
      </c>
      <c r="K2025" s="91">
        <v>45180</v>
      </c>
      <c r="L2025" s="87" t="s">
        <v>12205</v>
      </c>
      <c r="M2025" s="87" t="s">
        <v>12196</v>
      </c>
      <c r="N2025" s="92">
        <v>550</v>
      </c>
      <c r="O2025" s="92">
        <v>55000</v>
      </c>
      <c r="P2025" s="87" t="s">
        <v>12106</v>
      </c>
      <c r="Q2025" s="91">
        <v>45546</v>
      </c>
    </row>
    <row r="2026" spans="1:17">
      <c r="A2026" s="205" t="s">
        <v>6885</v>
      </c>
      <c r="B2026" s="4" t="s">
        <v>6885</v>
      </c>
      <c r="C2026" s="4" t="s">
        <v>35</v>
      </c>
      <c r="D2026" s="4" t="s">
        <v>387</v>
      </c>
      <c r="E2026" s="4" t="s">
        <v>388</v>
      </c>
      <c r="F2026" s="27" t="s">
        <v>6886</v>
      </c>
      <c r="G2026" s="27" t="s">
        <v>18</v>
      </c>
      <c r="H2026" s="27" t="s">
        <v>18</v>
      </c>
      <c r="I2026" s="12" t="s">
        <v>23</v>
      </c>
      <c r="J2026" s="12" t="s">
        <v>12080</v>
      </c>
      <c r="K2026" s="168">
        <v>45180</v>
      </c>
      <c r="L2026" s="39" t="s">
        <v>12205</v>
      </c>
      <c r="M2026" s="39" t="s">
        <v>12196</v>
      </c>
      <c r="N2026" s="154">
        <v>550</v>
      </c>
      <c r="O2026" s="154">
        <v>55000</v>
      </c>
      <c r="P2026" s="39" t="s">
        <v>12106</v>
      </c>
      <c r="Q2026" s="168">
        <v>45546</v>
      </c>
    </row>
    <row r="2027" spans="1:17">
      <c r="A2027" s="58" t="s">
        <v>6887</v>
      </c>
      <c r="B2027" s="3" t="s">
        <v>6887</v>
      </c>
      <c r="C2027" s="3" t="s">
        <v>35</v>
      </c>
      <c r="D2027" s="3" t="s">
        <v>387</v>
      </c>
      <c r="E2027" s="3" t="s">
        <v>388</v>
      </c>
      <c r="F2027" s="25" t="s">
        <v>6888</v>
      </c>
      <c r="G2027" s="25" t="s">
        <v>18</v>
      </c>
      <c r="H2027" s="25" t="s">
        <v>18</v>
      </c>
      <c r="I2027" s="11" t="s">
        <v>23</v>
      </c>
      <c r="J2027" s="11" t="s">
        <v>12074</v>
      </c>
      <c r="K2027" s="66">
        <v>45180</v>
      </c>
      <c r="L2027" s="21" t="s">
        <v>12205</v>
      </c>
      <c r="M2027" s="21" t="s">
        <v>12196</v>
      </c>
      <c r="N2027" s="45">
        <v>550</v>
      </c>
      <c r="O2027" s="45">
        <v>55000</v>
      </c>
      <c r="P2027" s="21" t="s">
        <v>12106</v>
      </c>
      <c r="Q2027" s="66">
        <v>45546</v>
      </c>
    </row>
    <row r="2028" spans="1:17">
      <c r="A2028" s="204" t="s">
        <v>6889</v>
      </c>
      <c r="B2028" s="84" t="s">
        <v>6889</v>
      </c>
      <c r="C2028" s="84" t="s">
        <v>35</v>
      </c>
      <c r="D2028" s="84" t="s">
        <v>387</v>
      </c>
      <c r="E2028" s="84" t="s">
        <v>388</v>
      </c>
      <c r="F2028" s="85" t="s">
        <v>6890</v>
      </c>
      <c r="G2028" s="85" t="s">
        <v>18</v>
      </c>
      <c r="H2028" s="85" t="s">
        <v>18</v>
      </c>
      <c r="I2028" s="83" t="s">
        <v>2254</v>
      </c>
      <c r="J2028" s="83" t="s">
        <v>12080</v>
      </c>
      <c r="K2028" s="91">
        <v>45180</v>
      </c>
      <c r="L2028" s="87" t="s">
        <v>12205</v>
      </c>
      <c r="M2028" s="87" t="s">
        <v>12196</v>
      </c>
      <c r="N2028" s="92">
        <v>550</v>
      </c>
      <c r="O2028" s="92">
        <v>55000</v>
      </c>
      <c r="P2028" s="87" t="s">
        <v>12106</v>
      </c>
      <c r="Q2028" s="91">
        <v>45546</v>
      </c>
    </row>
    <row r="2029" spans="1:17">
      <c r="A2029" s="204" t="s">
        <v>6891</v>
      </c>
      <c r="B2029" s="84" t="s">
        <v>6891</v>
      </c>
      <c r="C2029" s="84" t="s">
        <v>35</v>
      </c>
      <c r="D2029" s="84" t="s">
        <v>387</v>
      </c>
      <c r="E2029" s="84" t="s">
        <v>388</v>
      </c>
      <c r="F2029" s="85" t="s">
        <v>6892</v>
      </c>
      <c r="G2029" s="85" t="s">
        <v>18</v>
      </c>
      <c r="H2029" s="85" t="s">
        <v>18</v>
      </c>
      <c r="I2029" s="83" t="s">
        <v>1193</v>
      </c>
      <c r="J2029" s="83" t="s">
        <v>12080</v>
      </c>
      <c r="K2029" s="91">
        <v>45180</v>
      </c>
      <c r="L2029" s="87" t="s">
        <v>12205</v>
      </c>
      <c r="M2029" s="87" t="s">
        <v>12196</v>
      </c>
      <c r="N2029" s="92">
        <v>550</v>
      </c>
      <c r="O2029" s="92">
        <v>55000</v>
      </c>
      <c r="P2029" s="87" t="s">
        <v>12106</v>
      </c>
      <c r="Q2029" s="91">
        <v>45546</v>
      </c>
    </row>
    <row r="2030" spans="1:17" s="376" customFormat="1">
      <c r="A2030" s="391" t="s">
        <v>6893</v>
      </c>
      <c r="B2030" s="368" t="s">
        <v>6893</v>
      </c>
      <c r="C2030" s="368" t="s">
        <v>35</v>
      </c>
      <c r="D2030" s="368" t="s">
        <v>387</v>
      </c>
      <c r="E2030" s="368" t="s">
        <v>388</v>
      </c>
      <c r="F2030" s="369" t="s">
        <v>6894</v>
      </c>
      <c r="G2030" s="369" t="s">
        <v>18</v>
      </c>
      <c r="H2030" s="369" t="s">
        <v>18</v>
      </c>
      <c r="I2030" s="370" t="s">
        <v>54</v>
      </c>
      <c r="J2030" s="370" t="s">
        <v>12080</v>
      </c>
      <c r="K2030" s="390">
        <v>45180</v>
      </c>
      <c r="L2030" s="371" t="s">
        <v>12205</v>
      </c>
      <c r="M2030" s="371" t="s">
        <v>12196</v>
      </c>
      <c r="N2030" s="372">
        <v>550</v>
      </c>
      <c r="O2030" s="372">
        <v>55000</v>
      </c>
      <c r="P2030" s="371" t="s">
        <v>12106</v>
      </c>
      <c r="Q2030" s="390">
        <v>45546</v>
      </c>
    </row>
    <row r="2031" spans="1:17">
      <c r="A2031" s="204" t="s">
        <v>6896</v>
      </c>
      <c r="B2031" s="84" t="s">
        <v>6896</v>
      </c>
      <c r="C2031" s="84" t="s">
        <v>35</v>
      </c>
      <c r="D2031" s="84" t="s">
        <v>387</v>
      </c>
      <c r="E2031" s="84" t="s">
        <v>388</v>
      </c>
      <c r="F2031" s="85" t="s">
        <v>6897</v>
      </c>
      <c r="G2031" s="85" t="s">
        <v>18</v>
      </c>
      <c r="H2031" s="85" t="s">
        <v>18</v>
      </c>
      <c r="I2031" s="83" t="s">
        <v>4402</v>
      </c>
      <c r="J2031" s="83" t="s">
        <v>12080</v>
      </c>
      <c r="K2031" s="91">
        <v>45180</v>
      </c>
      <c r="L2031" s="87" t="s">
        <v>12205</v>
      </c>
      <c r="M2031" s="87" t="s">
        <v>12196</v>
      </c>
      <c r="N2031" s="92">
        <v>550</v>
      </c>
      <c r="O2031" s="92">
        <v>55000</v>
      </c>
      <c r="P2031" s="87" t="s">
        <v>12106</v>
      </c>
      <c r="Q2031" s="91">
        <v>45546</v>
      </c>
    </row>
    <row r="2032" spans="1:17">
      <c r="A2032" s="204" t="s">
        <v>6898</v>
      </c>
      <c r="B2032" s="84" t="s">
        <v>6898</v>
      </c>
      <c r="C2032" s="84" t="s">
        <v>35</v>
      </c>
      <c r="D2032" s="84" t="s">
        <v>387</v>
      </c>
      <c r="E2032" s="84" t="s">
        <v>388</v>
      </c>
      <c r="F2032" s="85" t="s">
        <v>6899</v>
      </c>
      <c r="G2032" s="85" t="s">
        <v>18</v>
      </c>
      <c r="H2032" s="85" t="s">
        <v>18</v>
      </c>
      <c r="I2032" s="83" t="s">
        <v>742</v>
      </c>
      <c r="J2032" s="83" t="s">
        <v>12080</v>
      </c>
      <c r="K2032" s="91">
        <v>45180</v>
      </c>
      <c r="L2032" s="87" t="s">
        <v>12205</v>
      </c>
      <c r="M2032" s="87" t="s">
        <v>12196</v>
      </c>
      <c r="N2032" s="92">
        <v>550</v>
      </c>
      <c r="O2032" s="92">
        <v>55000</v>
      </c>
      <c r="P2032" s="87" t="s">
        <v>12106</v>
      </c>
      <c r="Q2032" s="91">
        <v>45546</v>
      </c>
    </row>
    <row r="2033" spans="1:17">
      <c r="A2033" s="215" t="s">
        <v>6900</v>
      </c>
      <c r="B2033" s="84" t="s">
        <v>6900</v>
      </c>
      <c r="C2033" s="84" t="s">
        <v>35</v>
      </c>
      <c r="D2033" s="84" t="s">
        <v>387</v>
      </c>
      <c r="E2033" s="84" t="s">
        <v>388</v>
      </c>
      <c r="F2033" s="85" t="s">
        <v>6901</v>
      </c>
      <c r="G2033" s="85" t="s">
        <v>18</v>
      </c>
      <c r="H2033" s="85" t="s">
        <v>18</v>
      </c>
      <c r="I2033" s="84" t="s">
        <v>2200</v>
      </c>
      <c r="J2033" s="83" t="s">
        <v>12074</v>
      </c>
      <c r="K2033" s="91">
        <v>45180</v>
      </c>
      <c r="L2033" s="87" t="s">
        <v>12205</v>
      </c>
      <c r="M2033" s="87" t="s">
        <v>12196</v>
      </c>
      <c r="N2033" s="92">
        <v>550</v>
      </c>
      <c r="O2033" s="92">
        <v>55000</v>
      </c>
      <c r="P2033" s="87" t="s">
        <v>12106</v>
      </c>
      <c r="Q2033" s="91">
        <v>45546</v>
      </c>
    </row>
    <row r="2034" spans="1:17">
      <c r="A2034" s="58" t="s">
        <v>6902</v>
      </c>
      <c r="B2034" s="3" t="s">
        <v>6902</v>
      </c>
      <c r="C2034" s="3" t="s">
        <v>35</v>
      </c>
      <c r="D2034" s="3" t="s">
        <v>387</v>
      </c>
      <c r="E2034" s="3" t="s">
        <v>388</v>
      </c>
      <c r="F2034" s="25" t="s">
        <v>6903</v>
      </c>
      <c r="G2034" s="25" t="s">
        <v>18</v>
      </c>
      <c r="H2034" s="25" t="s">
        <v>18</v>
      </c>
      <c r="I2034" s="11" t="s">
        <v>23</v>
      </c>
      <c r="J2034" s="11" t="s">
        <v>12074</v>
      </c>
      <c r="K2034" s="66">
        <v>45180</v>
      </c>
      <c r="L2034" s="21" t="s">
        <v>12205</v>
      </c>
      <c r="M2034" s="21" t="s">
        <v>12196</v>
      </c>
      <c r="N2034" s="45">
        <v>550</v>
      </c>
      <c r="O2034" s="45">
        <v>55000</v>
      </c>
      <c r="P2034" s="21" t="s">
        <v>12106</v>
      </c>
      <c r="Q2034" s="66">
        <v>45546</v>
      </c>
    </row>
    <row r="2035" spans="1:17">
      <c r="A2035" s="215" t="s">
        <v>6904</v>
      </c>
      <c r="B2035" s="84" t="s">
        <v>6904</v>
      </c>
      <c r="C2035" s="84" t="s">
        <v>35</v>
      </c>
      <c r="D2035" s="84" t="s">
        <v>387</v>
      </c>
      <c r="E2035" s="84" t="s">
        <v>388</v>
      </c>
      <c r="F2035" s="85" t="s">
        <v>6905</v>
      </c>
      <c r="G2035" s="85" t="s">
        <v>18</v>
      </c>
      <c r="H2035" s="85" t="s">
        <v>18</v>
      </c>
      <c r="I2035" s="83" t="s">
        <v>2414</v>
      </c>
      <c r="J2035" s="83" t="s">
        <v>12074</v>
      </c>
      <c r="K2035" s="91">
        <v>45180</v>
      </c>
      <c r="L2035" s="87" t="s">
        <v>12205</v>
      </c>
      <c r="M2035" s="87" t="s">
        <v>12196</v>
      </c>
      <c r="N2035" s="92">
        <v>550</v>
      </c>
      <c r="O2035" s="92">
        <v>55000</v>
      </c>
      <c r="P2035" s="87" t="s">
        <v>12106</v>
      </c>
      <c r="Q2035" s="91">
        <v>45546</v>
      </c>
    </row>
    <row r="2036" spans="1:17">
      <c r="A2036" s="215" t="s">
        <v>6906</v>
      </c>
      <c r="B2036" s="84" t="s">
        <v>6906</v>
      </c>
      <c r="C2036" s="84" t="s">
        <v>35</v>
      </c>
      <c r="D2036" s="84" t="s">
        <v>387</v>
      </c>
      <c r="E2036" s="84" t="s">
        <v>388</v>
      </c>
      <c r="F2036" s="85" t="s">
        <v>6907</v>
      </c>
      <c r="G2036" s="85" t="s">
        <v>18</v>
      </c>
      <c r="H2036" s="85" t="s">
        <v>18</v>
      </c>
      <c r="I2036" s="83" t="s">
        <v>4426</v>
      </c>
      <c r="J2036" s="83" t="s">
        <v>12074</v>
      </c>
      <c r="K2036" s="91">
        <v>45180</v>
      </c>
      <c r="L2036" s="87" t="s">
        <v>12205</v>
      </c>
      <c r="M2036" s="87" t="s">
        <v>12196</v>
      </c>
      <c r="N2036" s="92">
        <v>550</v>
      </c>
      <c r="O2036" s="92">
        <v>55000</v>
      </c>
      <c r="P2036" s="87" t="s">
        <v>12106</v>
      </c>
      <c r="Q2036" s="91">
        <v>45546</v>
      </c>
    </row>
    <row r="2037" spans="1:17">
      <c r="A2037" s="58" t="s">
        <v>6908</v>
      </c>
      <c r="B2037" s="3" t="s">
        <v>6908</v>
      </c>
      <c r="C2037" s="3" t="s">
        <v>35</v>
      </c>
      <c r="D2037" s="3" t="s">
        <v>387</v>
      </c>
      <c r="E2037" s="3" t="s">
        <v>388</v>
      </c>
      <c r="F2037" s="25" t="s">
        <v>6909</v>
      </c>
      <c r="G2037" s="25" t="s">
        <v>18</v>
      </c>
      <c r="H2037" s="25" t="s">
        <v>18</v>
      </c>
      <c r="I2037" s="11" t="s">
        <v>2838</v>
      </c>
      <c r="J2037" s="11" t="s">
        <v>12074</v>
      </c>
      <c r="K2037" s="66">
        <v>45180</v>
      </c>
      <c r="L2037" s="21" t="s">
        <v>12205</v>
      </c>
      <c r="M2037" s="21" t="s">
        <v>12196</v>
      </c>
      <c r="N2037" s="45">
        <v>550</v>
      </c>
      <c r="O2037" s="45">
        <v>55000</v>
      </c>
      <c r="P2037" s="21" t="s">
        <v>12106</v>
      </c>
      <c r="Q2037" s="66">
        <v>45546</v>
      </c>
    </row>
    <row r="2038" spans="1:17">
      <c r="A2038" s="204" t="s">
        <v>6910</v>
      </c>
      <c r="B2038" s="84" t="s">
        <v>6910</v>
      </c>
      <c r="C2038" s="84" t="s">
        <v>35</v>
      </c>
      <c r="D2038" s="84" t="s">
        <v>387</v>
      </c>
      <c r="E2038" s="84" t="s">
        <v>388</v>
      </c>
      <c r="F2038" s="85" t="s">
        <v>6911</v>
      </c>
      <c r="G2038" s="85" t="s">
        <v>18</v>
      </c>
      <c r="H2038" s="85" t="s">
        <v>18</v>
      </c>
      <c r="I2038" s="83" t="s">
        <v>1303</v>
      </c>
      <c r="J2038" s="83" t="s">
        <v>12080</v>
      </c>
      <c r="K2038" s="91">
        <v>45180</v>
      </c>
      <c r="L2038" s="87" t="s">
        <v>12205</v>
      </c>
      <c r="M2038" s="87" t="s">
        <v>12196</v>
      </c>
      <c r="N2038" s="92">
        <v>550</v>
      </c>
      <c r="O2038" s="92">
        <v>55000</v>
      </c>
      <c r="P2038" s="87" t="s">
        <v>12106</v>
      </c>
      <c r="Q2038" s="91">
        <v>45546</v>
      </c>
    </row>
    <row r="2039" spans="1:17">
      <c r="A2039" s="204" t="s">
        <v>6912</v>
      </c>
      <c r="B2039" s="84" t="s">
        <v>6912</v>
      </c>
      <c r="C2039" s="84" t="s">
        <v>35</v>
      </c>
      <c r="D2039" s="84" t="s">
        <v>387</v>
      </c>
      <c r="E2039" s="84" t="s">
        <v>388</v>
      </c>
      <c r="F2039" s="85" t="s">
        <v>6913</v>
      </c>
      <c r="G2039" s="85" t="s">
        <v>18</v>
      </c>
      <c r="H2039" s="85" t="s">
        <v>18</v>
      </c>
      <c r="I2039" s="83" t="s">
        <v>6134</v>
      </c>
      <c r="J2039" s="83" t="s">
        <v>12080</v>
      </c>
      <c r="K2039" s="91">
        <v>45180</v>
      </c>
      <c r="L2039" s="87" t="s">
        <v>12205</v>
      </c>
      <c r="M2039" s="87" t="s">
        <v>12196</v>
      </c>
      <c r="N2039" s="92">
        <v>550</v>
      </c>
      <c r="O2039" s="92">
        <v>55000</v>
      </c>
      <c r="P2039" s="87" t="s">
        <v>12106</v>
      </c>
      <c r="Q2039" s="91">
        <v>45546</v>
      </c>
    </row>
    <row r="2040" spans="1:17">
      <c r="A2040" s="204" t="s">
        <v>6914</v>
      </c>
      <c r="B2040" s="84" t="s">
        <v>6914</v>
      </c>
      <c r="C2040" s="84" t="s">
        <v>35</v>
      </c>
      <c r="D2040" s="84" t="s">
        <v>387</v>
      </c>
      <c r="E2040" s="84" t="s">
        <v>388</v>
      </c>
      <c r="F2040" s="85" t="s">
        <v>6915</v>
      </c>
      <c r="G2040" s="85" t="s">
        <v>18</v>
      </c>
      <c r="H2040" s="85" t="s">
        <v>18</v>
      </c>
      <c r="I2040" s="83" t="s">
        <v>1541</v>
      </c>
      <c r="J2040" s="83" t="s">
        <v>12080</v>
      </c>
      <c r="K2040" s="91">
        <v>45180</v>
      </c>
      <c r="L2040" s="87" t="s">
        <v>12205</v>
      </c>
      <c r="M2040" s="87" t="s">
        <v>12196</v>
      </c>
      <c r="N2040" s="92">
        <v>550</v>
      </c>
      <c r="O2040" s="92">
        <v>55000</v>
      </c>
      <c r="P2040" s="87" t="s">
        <v>12106</v>
      </c>
      <c r="Q2040" s="91">
        <v>45546</v>
      </c>
    </row>
    <row r="2041" spans="1:17">
      <c r="A2041" s="204" t="s">
        <v>390</v>
      </c>
      <c r="B2041" s="84" t="s">
        <v>390</v>
      </c>
      <c r="C2041" s="84" t="s">
        <v>35</v>
      </c>
      <c r="D2041" s="84" t="s">
        <v>387</v>
      </c>
      <c r="E2041" s="84" t="s">
        <v>388</v>
      </c>
      <c r="F2041" s="85" t="s">
        <v>391</v>
      </c>
      <c r="G2041" s="85" t="s">
        <v>18</v>
      </c>
      <c r="H2041" s="85" t="s">
        <v>18</v>
      </c>
      <c r="I2041" s="84" t="s">
        <v>321</v>
      </c>
      <c r="J2041" s="83" t="s">
        <v>12073</v>
      </c>
      <c r="K2041" s="91">
        <v>45180</v>
      </c>
      <c r="L2041" s="87" t="s">
        <v>12205</v>
      </c>
      <c r="M2041" s="87" t="s">
        <v>12196</v>
      </c>
      <c r="N2041" s="92">
        <v>550</v>
      </c>
      <c r="O2041" s="92">
        <v>55000</v>
      </c>
      <c r="P2041" s="87" t="s">
        <v>12106</v>
      </c>
      <c r="Q2041" s="91">
        <v>45546</v>
      </c>
    </row>
    <row r="2042" spans="1:17">
      <c r="A2042" s="204" t="s">
        <v>6916</v>
      </c>
      <c r="B2042" s="84" t="s">
        <v>6916</v>
      </c>
      <c r="C2042" s="84" t="s">
        <v>35</v>
      </c>
      <c r="D2042" s="84" t="s">
        <v>387</v>
      </c>
      <c r="E2042" s="84" t="s">
        <v>388</v>
      </c>
      <c r="F2042" s="85" t="s">
        <v>6917</v>
      </c>
      <c r="G2042" s="85" t="s">
        <v>18</v>
      </c>
      <c r="H2042" s="85" t="s">
        <v>18</v>
      </c>
      <c r="I2042" s="83" t="s">
        <v>1366</v>
      </c>
      <c r="J2042" s="83" t="s">
        <v>12080</v>
      </c>
      <c r="K2042" s="91">
        <v>45180</v>
      </c>
      <c r="L2042" s="87" t="s">
        <v>12205</v>
      </c>
      <c r="M2042" s="87" t="s">
        <v>12196</v>
      </c>
      <c r="N2042" s="92">
        <v>550</v>
      </c>
      <c r="O2042" s="92">
        <v>55000</v>
      </c>
      <c r="P2042" s="87" t="s">
        <v>12106</v>
      </c>
      <c r="Q2042" s="91">
        <v>45546</v>
      </c>
    </row>
    <row r="2043" spans="1:17">
      <c r="A2043" s="204" t="s">
        <v>6918</v>
      </c>
      <c r="B2043" s="84" t="s">
        <v>6918</v>
      </c>
      <c r="C2043" s="84" t="s">
        <v>35</v>
      </c>
      <c r="D2043" s="84" t="s">
        <v>387</v>
      </c>
      <c r="E2043" s="84" t="s">
        <v>388</v>
      </c>
      <c r="F2043" s="85" t="s">
        <v>6919</v>
      </c>
      <c r="G2043" s="85" t="s">
        <v>18</v>
      </c>
      <c r="H2043" s="85" t="s">
        <v>18</v>
      </c>
      <c r="I2043" s="83" t="s">
        <v>1186</v>
      </c>
      <c r="J2043" s="83" t="s">
        <v>12080</v>
      </c>
      <c r="K2043" s="91">
        <v>45488</v>
      </c>
      <c r="L2043" s="87" t="s">
        <v>12205</v>
      </c>
      <c r="M2043" s="87" t="s">
        <v>12196</v>
      </c>
      <c r="N2043" s="92">
        <v>550</v>
      </c>
      <c r="O2043" s="92">
        <v>55000</v>
      </c>
      <c r="P2043" s="87" t="s">
        <v>12106</v>
      </c>
      <c r="Q2043" s="91">
        <v>45546</v>
      </c>
    </row>
    <row r="2044" spans="1:17">
      <c r="A2044" s="204" t="s">
        <v>6920</v>
      </c>
      <c r="B2044" s="84" t="s">
        <v>6920</v>
      </c>
      <c r="C2044" s="84" t="s">
        <v>35</v>
      </c>
      <c r="D2044" s="84" t="s">
        <v>387</v>
      </c>
      <c r="E2044" s="84" t="s">
        <v>388</v>
      </c>
      <c r="F2044" s="85" t="s">
        <v>6921</v>
      </c>
      <c r="G2044" s="85" t="s">
        <v>18</v>
      </c>
      <c r="H2044" s="85" t="s">
        <v>18</v>
      </c>
      <c r="I2044" s="83" t="s">
        <v>2085</v>
      </c>
      <c r="J2044" s="83" t="s">
        <v>12080</v>
      </c>
      <c r="K2044" s="91">
        <v>45180</v>
      </c>
      <c r="L2044" s="87" t="s">
        <v>12205</v>
      </c>
      <c r="M2044" s="87" t="s">
        <v>12196</v>
      </c>
      <c r="N2044" s="92">
        <v>550</v>
      </c>
      <c r="O2044" s="92">
        <v>55000</v>
      </c>
      <c r="P2044" s="87" t="s">
        <v>12106</v>
      </c>
      <c r="Q2044" s="91">
        <v>45546</v>
      </c>
    </row>
    <row r="2045" spans="1:17">
      <c r="A2045" s="204" t="s">
        <v>6922</v>
      </c>
      <c r="B2045" s="84" t="s">
        <v>6922</v>
      </c>
      <c r="C2045" s="84" t="s">
        <v>35</v>
      </c>
      <c r="D2045" s="84" t="s">
        <v>387</v>
      </c>
      <c r="E2045" s="84" t="s">
        <v>388</v>
      </c>
      <c r="F2045" s="85" t="s">
        <v>6923</v>
      </c>
      <c r="G2045" s="85" t="s">
        <v>18</v>
      </c>
      <c r="H2045" s="85" t="s">
        <v>18</v>
      </c>
      <c r="I2045" s="83" t="s">
        <v>5930</v>
      </c>
      <c r="J2045" s="83" t="s">
        <v>12080</v>
      </c>
      <c r="K2045" s="91">
        <v>45180</v>
      </c>
      <c r="L2045" s="87" t="s">
        <v>12205</v>
      </c>
      <c r="M2045" s="87" t="s">
        <v>12196</v>
      </c>
      <c r="N2045" s="92">
        <v>550</v>
      </c>
      <c r="O2045" s="92">
        <v>55000</v>
      </c>
      <c r="P2045" s="87" t="s">
        <v>12106</v>
      </c>
      <c r="Q2045" s="91">
        <v>45546</v>
      </c>
    </row>
    <row r="2046" spans="1:17">
      <c r="A2046" s="204" t="s">
        <v>6924</v>
      </c>
      <c r="B2046" s="84" t="s">
        <v>6924</v>
      </c>
      <c r="C2046" s="84" t="s">
        <v>35</v>
      </c>
      <c r="D2046" s="84" t="s">
        <v>387</v>
      </c>
      <c r="E2046" s="84" t="s">
        <v>388</v>
      </c>
      <c r="F2046" s="85" t="s">
        <v>6925</v>
      </c>
      <c r="G2046" s="85" t="s">
        <v>18</v>
      </c>
      <c r="H2046" s="85" t="s">
        <v>18</v>
      </c>
      <c r="I2046" s="83" t="s">
        <v>1294</v>
      </c>
      <c r="J2046" s="83" t="s">
        <v>12080</v>
      </c>
      <c r="K2046" s="91">
        <v>45180</v>
      </c>
      <c r="L2046" s="87" t="s">
        <v>12205</v>
      </c>
      <c r="M2046" s="87" t="s">
        <v>12196</v>
      </c>
      <c r="N2046" s="92">
        <v>550</v>
      </c>
      <c r="O2046" s="92">
        <v>55000</v>
      </c>
      <c r="P2046" s="87" t="s">
        <v>12106</v>
      </c>
      <c r="Q2046" s="91">
        <v>45546</v>
      </c>
    </row>
    <row r="2047" spans="1:17">
      <c r="A2047" s="204" t="s">
        <v>6926</v>
      </c>
      <c r="B2047" s="84" t="s">
        <v>6926</v>
      </c>
      <c r="C2047" s="84" t="s">
        <v>35</v>
      </c>
      <c r="D2047" s="84" t="s">
        <v>387</v>
      </c>
      <c r="E2047" s="84" t="s">
        <v>388</v>
      </c>
      <c r="F2047" s="85" t="s">
        <v>6927</v>
      </c>
      <c r="G2047" s="85" t="s">
        <v>18</v>
      </c>
      <c r="H2047" s="85" t="s">
        <v>18</v>
      </c>
      <c r="I2047" s="83" t="s">
        <v>3015</v>
      </c>
      <c r="J2047" s="83" t="s">
        <v>12074</v>
      </c>
      <c r="K2047" s="91">
        <v>45180</v>
      </c>
      <c r="L2047" s="87" t="s">
        <v>12205</v>
      </c>
      <c r="M2047" s="87" t="s">
        <v>12196</v>
      </c>
      <c r="N2047" s="92">
        <v>550</v>
      </c>
      <c r="O2047" s="92">
        <v>55000</v>
      </c>
      <c r="P2047" s="87" t="s">
        <v>12106</v>
      </c>
      <c r="Q2047" s="91">
        <v>45546</v>
      </c>
    </row>
    <row r="2048" spans="1:17">
      <c r="A2048" s="204" t="s">
        <v>6928</v>
      </c>
      <c r="B2048" s="84" t="s">
        <v>6928</v>
      </c>
      <c r="C2048" s="84" t="s">
        <v>35</v>
      </c>
      <c r="D2048" s="84" t="s">
        <v>393</v>
      </c>
      <c r="E2048" s="84" t="s">
        <v>394</v>
      </c>
      <c r="F2048" s="85" t="s">
        <v>6929</v>
      </c>
      <c r="G2048" s="85" t="s">
        <v>18</v>
      </c>
      <c r="H2048" s="85" t="s">
        <v>18</v>
      </c>
      <c r="I2048" s="97" t="s">
        <v>12123</v>
      </c>
      <c r="J2048" s="174" t="s">
        <v>12080</v>
      </c>
      <c r="K2048" s="91">
        <v>45180</v>
      </c>
      <c r="L2048" s="87" t="s">
        <v>12205</v>
      </c>
      <c r="M2048" s="87" t="s">
        <v>12196</v>
      </c>
      <c r="N2048" s="92">
        <v>550</v>
      </c>
      <c r="O2048" s="92">
        <v>55000</v>
      </c>
      <c r="P2048" s="87" t="s">
        <v>12106</v>
      </c>
      <c r="Q2048" s="91">
        <v>45546</v>
      </c>
    </row>
    <row r="2049" spans="1:17">
      <c r="A2049" s="204" t="s">
        <v>6930</v>
      </c>
      <c r="B2049" s="84" t="s">
        <v>6930</v>
      </c>
      <c r="C2049" s="84" t="s">
        <v>35</v>
      </c>
      <c r="D2049" s="84" t="s">
        <v>393</v>
      </c>
      <c r="E2049" s="84" t="s">
        <v>394</v>
      </c>
      <c r="F2049" s="85" t="s">
        <v>6931</v>
      </c>
      <c r="G2049" s="85" t="s">
        <v>18</v>
      </c>
      <c r="H2049" s="85" t="s">
        <v>18</v>
      </c>
      <c r="I2049" s="83" t="s">
        <v>2439</v>
      </c>
      <c r="J2049" s="83" t="s">
        <v>12080</v>
      </c>
      <c r="K2049" s="91">
        <v>45180</v>
      </c>
      <c r="L2049" s="87" t="s">
        <v>12205</v>
      </c>
      <c r="M2049" s="87" t="s">
        <v>12196</v>
      </c>
      <c r="N2049" s="92">
        <v>550</v>
      </c>
      <c r="O2049" s="92">
        <v>55000</v>
      </c>
      <c r="P2049" s="87" t="s">
        <v>12106</v>
      </c>
      <c r="Q2049" s="91">
        <v>45546</v>
      </c>
    </row>
    <row r="2050" spans="1:17">
      <c r="A2050" s="204" t="s">
        <v>6932</v>
      </c>
      <c r="B2050" s="84" t="s">
        <v>6932</v>
      </c>
      <c r="C2050" s="84" t="s">
        <v>35</v>
      </c>
      <c r="D2050" s="84" t="s">
        <v>393</v>
      </c>
      <c r="E2050" s="84" t="s">
        <v>394</v>
      </c>
      <c r="F2050" s="85" t="s">
        <v>6933</v>
      </c>
      <c r="G2050" s="85" t="s">
        <v>18</v>
      </c>
      <c r="H2050" s="85" t="s">
        <v>18</v>
      </c>
      <c r="I2050" s="83" t="s">
        <v>6255</v>
      </c>
      <c r="J2050" s="83" t="s">
        <v>12080</v>
      </c>
      <c r="K2050" s="91">
        <v>45180</v>
      </c>
      <c r="L2050" s="87" t="s">
        <v>12205</v>
      </c>
      <c r="M2050" s="87" t="s">
        <v>12196</v>
      </c>
      <c r="N2050" s="92">
        <v>550</v>
      </c>
      <c r="O2050" s="92">
        <v>55000</v>
      </c>
      <c r="P2050" s="87" t="s">
        <v>12106</v>
      </c>
      <c r="Q2050" s="91">
        <v>45546</v>
      </c>
    </row>
    <row r="2051" spans="1:17">
      <c r="A2051" s="204" t="s">
        <v>6934</v>
      </c>
      <c r="B2051" s="84" t="s">
        <v>6934</v>
      </c>
      <c r="C2051" s="84" t="s">
        <v>35</v>
      </c>
      <c r="D2051" s="84" t="s">
        <v>393</v>
      </c>
      <c r="E2051" s="84" t="s">
        <v>394</v>
      </c>
      <c r="F2051" s="85" t="s">
        <v>6935</v>
      </c>
      <c r="G2051" s="85" t="s">
        <v>18</v>
      </c>
      <c r="H2051" s="85" t="s">
        <v>18</v>
      </c>
      <c r="I2051" s="83" t="s">
        <v>1366</v>
      </c>
      <c r="J2051" s="83" t="s">
        <v>12080</v>
      </c>
      <c r="K2051" s="91">
        <v>45180</v>
      </c>
      <c r="L2051" s="87" t="s">
        <v>12205</v>
      </c>
      <c r="M2051" s="87" t="s">
        <v>12196</v>
      </c>
      <c r="N2051" s="92">
        <v>550</v>
      </c>
      <c r="O2051" s="92">
        <v>55000</v>
      </c>
      <c r="P2051" s="87" t="s">
        <v>12106</v>
      </c>
      <c r="Q2051" s="91">
        <v>45546</v>
      </c>
    </row>
    <row r="2052" spans="1:17">
      <c r="A2052" s="204" t="s">
        <v>6936</v>
      </c>
      <c r="B2052" s="84" t="s">
        <v>6936</v>
      </c>
      <c r="C2052" s="84" t="s">
        <v>35</v>
      </c>
      <c r="D2052" s="84" t="s">
        <v>393</v>
      </c>
      <c r="E2052" s="84" t="s">
        <v>394</v>
      </c>
      <c r="F2052" s="85" t="s">
        <v>6937</v>
      </c>
      <c r="G2052" s="85" t="s">
        <v>18</v>
      </c>
      <c r="H2052" s="85" t="s">
        <v>18</v>
      </c>
      <c r="I2052" s="83" t="s">
        <v>3015</v>
      </c>
      <c r="J2052" s="83" t="s">
        <v>12074</v>
      </c>
      <c r="K2052" s="91">
        <v>45180</v>
      </c>
      <c r="L2052" s="87" t="s">
        <v>12205</v>
      </c>
      <c r="M2052" s="87" t="s">
        <v>12196</v>
      </c>
      <c r="N2052" s="92">
        <v>550</v>
      </c>
      <c r="O2052" s="92">
        <v>55000</v>
      </c>
      <c r="P2052" s="87" t="s">
        <v>12106</v>
      </c>
      <c r="Q2052" s="91">
        <v>45546</v>
      </c>
    </row>
    <row r="2053" spans="1:17">
      <c r="A2053" s="204" t="s">
        <v>6938</v>
      </c>
      <c r="B2053" s="84" t="s">
        <v>6938</v>
      </c>
      <c r="C2053" s="84" t="s">
        <v>35</v>
      </c>
      <c r="D2053" s="84" t="s">
        <v>393</v>
      </c>
      <c r="E2053" s="84" t="s">
        <v>394</v>
      </c>
      <c r="F2053" s="85" t="s">
        <v>6939</v>
      </c>
      <c r="G2053" s="85" t="s">
        <v>18</v>
      </c>
      <c r="H2053" s="85" t="s">
        <v>18</v>
      </c>
      <c r="I2053" s="84" t="s">
        <v>1344</v>
      </c>
      <c r="J2053" s="83" t="s">
        <v>12084</v>
      </c>
      <c r="K2053" s="91">
        <v>45180</v>
      </c>
      <c r="L2053" s="87" t="s">
        <v>12205</v>
      </c>
      <c r="M2053" s="87" t="s">
        <v>12196</v>
      </c>
      <c r="N2053" s="92">
        <v>550</v>
      </c>
      <c r="O2053" s="92">
        <v>55000</v>
      </c>
      <c r="P2053" s="87" t="s">
        <v>12106</v>
      </c>
      <c r="Q2053" s="91">
        <v>45546</v>
      </c>
    </row>
    <row r="2054" spans="1:17">
      <c r="A2054" s="204" t="s">
        <v>6940</v>
      </c>
      <c r="B2054" s="84" t="s">
        <v>6940</v>
      </c>
      <c r="C2054" s="84" t="s">
        <v>35</v>
      </c>
      <c r="D2054" s="84" t="s">
        <v>393</v>
      </c>
      <c r="E2054" s="84" t="s">
        <v>394</v>
      </c>
      <c r="F2054" s="85" t="s">
        <v>6941</v>
      </c>
      <c r="G2054" s="85" t="s">
        <v>18</v>
      </c>
      <c r="H2054" s="85" t="s">
        <v>18</v>
      </c>
      <c r="I2054" s="83" t="s">
        <v>6942</v>
      </c>
      <c r="J2054" s="83" t="s">
        <v>12080</v>
      </c>
      <c r="K2054" s="91">
        <v>45180</v>
      </c>
      <c r="L2054" s="87" t="s">
        <v>12205</v>
      </c>
      <c r="M2054" s="87" t="s">
        <v>12196</v>
      </c>
      <c r="N2054" s="92">
        <v>550</v>
      </c>
      <c r="O2054" s="92">
        <v>55000</v>
      </c>
      <c r="P2054" s="87" t="s">
        <v>12106</v>
      </c>
      <c r="Q2054" s="91">
        <v>45546</v>
      </c>
    </row>
    <row r="2055" spans="1:17">
      <c r="A2055" s="3" t="s">
        <v>6943</v>
      </c>
      <c r="B2055" s="3" t="s">
        <v>6943</v>
      </c>
      <c r="C2055" s="3" t="s">
        <v>35</v>
      </c>
      <c r="D2055" s="3" t="s">
        <v>393</v>
      </c>
      <c r="E2055" s="3" t="s">
        <v>394</v>
      </c>
      <c r="F2055" s="25" t="s">
        <v>6944</v>
      </c>
      <c r="G2055" s="25" t="s">
        <v>18</v>
      </c>
      <c r="H2055" s="25" t="s">
        <v>18</v>
      </c>
      <c r="I2055" s="12" t="s">
        <v>23</v>
      </c>
      <c r="J2055" s="11" t="s">
        <v>12074</v>
      </c>
      <c r="K2055" s="66">
        <v>45180</v>
      </c>
      <c r="L2055" s="21" t="s">
        <v>12205</v>
      </c>
      <c r="M2055" s="21" t="s">
        <v>12196</v>
      </c>
      <c r="N2055" s="45">
        <v>550</v>
      </c>
      <c r="O2055" s="45">
        <v>55000</v>
      </c>
      <c r="P2055" s="21" t="s">
        <v>12106</v>
      </c>
      <c r="Q2055" s="66">
        <v>45546</v>
      </c>
    </row>
    <row r="2056" spans="1:17">
      <c r="A2056" s="58" t="s">
        <v>6945</v>
      </c>
      <c r="B2056" s="3" t="s">
        <v>6945</v>
      </c>
      <c r="C2056" s="3" t="s">
        <v>35</v>
      </c>
      <c r="D2056" s="3" t="s">
        <v>393</v>
      </c>
      <c r="E2056" s="3" t="s">
        <v>394</v>
      </c>
      <c r="F2056" s="25" t="s">
        <v>6946</v>
      </c>
      <c r="G2056" s="25" t="s">
        <v>18</v>
      </c>
      <c r="H2056" s="25" t="s">
        <v>18</v>
      </c>
      <c r="I2056" s="11" t="s">
        <v>23</v>
      </c>
      <c r="J2056" s="11" t="s">
        <v>12074</v>
      </c>
      <c r="K2056" s="66">
        <v>45180</v>
      </c>
      <c r="L2056" s="21" t="s">
        <v>12205</v>
      </c>
      <c r="M2056" s="21" t="s">
        <v>12196</v>
      </c>
      <c r="N2056" s="45">
        <v>550</v>
      </c>
      <c r="O2056" s="45">
        <v>55000</v>
      </c>
      <c r="P2056" s="21" t="s">
        <v>12106</v>
      </c>
      <c r="Q2056" s="66">
        <v>45546</v>
      </c>
    </row>
    <row r="2057" spans="1:17">
      <c r="A2057" s="204" t="s">
        <v>6947</v>
      </c>
      <c r="B2057" s="84" t="s">
        <v>6947</v>
      </c>
      <c r="C2057" s="84" t="s">
        <v>35</v>
      </c>
      <c r="D2057" s="84" t="s">
        <v>393</v>
      </c>
      <c r="E2057" s="84" t="s">
        <v>394</v>
      </c>
      <c r="F2057" s="85" t="s">
        <v>6948</v>
      </c>
      <c r="G2057" s="85" t="s">
        <v>18</v>
      </c>
      <c r="H2057" s="85" t="s">
        <v>18</v>
      </c>
      <c r="I2057" s="83" t="s">
        <v>5930</v>
      </c>
      <c r="J2057" s="83" t="s">
        <v>12080</v>
      </c>
      <c r="K2057" s="91">
        <v>45180</v>
      </c>
      <c r="L2057" s="87" t="s">
        <v>12205</v>
      </c>
      <c r="M2057" s="87" t="s">
        <v>12196</v>
      </c>
      <c r="N2057" s="92">
        <v>550</v>
      </c>
      <c r="O2057" s="92">
        <v>55000</v>
      </c>
      <c r="P2057" s="87" t="s">
        <v>12106</v>
      </c>
      <c r="Q2057" s="91">
        <v>45546</v>
      </c>
    </row>
    <row r="2058" spans="1:17">
      <c r="A2058" s="4" t="s">
        <v>392</v>
      </c>
      <c r="B2058" s="4" t="s">
        <v>392</v>
      </c>
      <c r="C2058" s="4" t="s">
        <v>35</v>
      </c>
      <c r="D2058" s="4" t="s">
        <v>393</v>
      </c>
      <c r="E2058" s="4" t="s">
        <v>394</v>
      </c>
      <c r="F2058" s="27" t="s">
        <v>395</v>
      </c>
      <c r="G2058" s="27" t="s">
        <v>18</v>
      </c>
      <c r="H2058" s="27" t="s">
        <v>18</v>
      </c>
      <c r="I2058" s="12" t="s">
        <v>23</v>
      </c>
      <c r="J2058" s="12" t="s">
        <v>12080</v>
      </c>
      <c r="K2058" s="168">
        <v>45180</v>
      </c>
      <c r="L2058" s="39" t="s">
        <v>12205</v>
      </c>
      <c r="M2058" s="39" t="s">
        <v>12196</v>
      </c>
      <c r="N2058" s="154">
        <v>550</v>
      </c>
      <c r="O2058" s="154">
        <v>55000</v>
      </c>
      <c r="P2058" s="39" t="s">
        <v>12106</v>
      </c>
      <c r="Q2058" s="168">
        <v>45546</v>
      </c>
    </row>
    <row r="2059" spans="1:17">
      <c r="A2059" s="204" t="s">
        <v>6949</v>
      </c>
      <c r="B2059" s="84" t="s">
        <v>6949</v>
      </c>
      <c r="C2059" s="84" t="s">
        <v>35</v>
      </c>
      <c r="D2059" s="84" t="s">
        <v>393</v>
      </c>
      <c r="E2059" s="84" t="s">
        <v>394</v>
      </c>
      <c r="F2059" s="85" t="s">
        <v>6950</v>
      </c>
      <c r="G2059" s="85" t="s">
        <v>18</v>
      </c>
      <c r="H2059" s="85" t="s">
        <v>18</v>
      </c>
      <c r="I2059" s="83" t="s">
        <v>6439</v>
      </c>
      <c r="J2059" s="83" t="s">
        <v>12080</v>
      </c>
      <c r="K2059" s="91">
        <v>45180</v>
      </c>
      <c r="L2059" s="87" t="s">
        <v>12205</v>
      </c>
      <c r="M2059" s="87" t="s">
        <v>12196</v>
      </c>
      <c r="N2059" s="92">
        <v>550</v>
      </c>
      <c r="O2059" s="92">
        <v>55000</v>
      </c>
      <c r="P2059" s="87" t="s">
        <v>12106</v>
      </c>
      <c r="Q2059" s="91">
        <v>45546</v>
      </c>
    </row>
    <row r="2060" spans="1:17">
      <c r="A2060" s="204" t="s">
        <v>6951</v>
      </c>
      <c r="B2060" s="84" t="s">
        <v>6951</v>
      </c>
      <c r="C2060" s="84" t="s">
        <v>35</v>
      </c>
      <c r="D2060" s="84" t="s">
        <v>393</v>
      </c>
      <c r="E2060" s="84" t="s">
        <v>394</v>
      </c>
      <c r="F2060" s="85" t="s">
        <v>6952</v>
      </c>
      <c r="G2060" s="85" t="s">
        <v>18</v>
      </c>
      <c r="H2060" s="85" t="s">
        <v>18</v>
      </c>
      <c r="I2060" s="84" t="s">
        <v>6805</v>
      </c>
      <c r="J2060" s="83" t="s">
        <v>12080</v>
      </c>
      <c r="K2060" s="91">
        <v>45180</v>
      </c>
      <c r="L2060" s="87" t="s">
        <v>12205</v>
      </c>
      <c r="M2060" s="87" t="s">
        <v>12196</v>
      </c>
      <c r="N2060" s="92">
        <v>550</v>
      </c>
      <c r="O2060" s="92">
        <v>55000</v>
      </c>
      <c r="P2060" s="87" t="s">
        <v>12106</v>
      </c>
      <c r="Q2060" s="91">
        <v>45546</v>
      </c>
    </row>
    <row r="2061" spans="1:17">
      <c r="A2061" s="204" t="s">
        <v>6953</v>
      </c>
      <c r="B2061" s="84" t="s">
        <v>6953</v>
      </c>
      <c r="C2061" s="84" t="s">
        <v>35</v>
      </c>
      <c r="D2061" s="84" t="s">
        <v>393</v>
      </c>
      <c r="E2061" s="84" t="s">
        <v>394</v>
      </c>
      <c r="F2061" s="85" t="s">
        <v>6954</v>
      </c>
      <c r="G2061" s="85" t="s">
        <v>18</v>
      </c>
      <c r="H2061" s="85" t="s">
        <v>18</v>
      </c>
      <c r="I2061" s="83" t="s">
        <v>6134</v>
      </c>
      <c r="J2061" s="83" t="s">
        <v>12080</v>
      </c>
      <c r="K2061" s="91">
        <v>45180</v>
      </c>
      <c r="L2061" s="87" t="s">
        <v>12205</v>
      </c>
      <c r="M2061" s="87" t="s">
        <v>12196</v>
      </c>
      <c r="N2061" s="92">
        <v>550</v>
      </c>
      <c r="O2061" s="92">
        <v>55000</v>
      </c>
      <c r="P2061" s="87" t="s">
        <v>12106</v>
      </c>
      <c r="Q2061" s="91">
        <v>45546</v>
      </c>
    </row>
    <row r="2062" spans="1:17">
      <c r="A2062" s="204" t="s">
        <v>6955</v>
      </c>
      <c r="B2062" s="84" t="s">
        <v>6955</v>
      </c>
      <c r="C2062" s="84" t="s">
        <v>35</v>
      </c>
      <c r="D2062" s="84" t="s">
        <v>393</v>
      </c>
      <c r="E2062" s="84" t="s">
        <v>394</v>
      </c>
      <c r="F2062" s="85" t="s">
        <v>6956</v>
      </c>
      <c r="G2062" s="85" t="s">
        <v>18</v>
      </c>
      <c r="H2062" s="85" t="s">
        <v>18</v>
      </c>
      <c r="I2062" s="83" t="s">
        <v>1303</v>
      </c>
      <c r="J2062" s="83" t="s">
        <v>12080</v>
      </c>
      <c r="K2062" s="91">
        <v>45180</v>
      </c>
      <c r="L2062" s="87" t="s">
        <v>12205</v>
      </c>
      <c r="M2062" s="87" t="s">
        <v>12196</v>
      </c>
      <c r="N2062" s="92">
        <v>550</v>
      </c>
      <c r="O2062" s="92">
        <v>55000</v>
      </c>
      <c r="P2062" s="87" t="s">
        <v>12106</v>
      </c>
      <c r="Q2062" s="91">
        <v>45546</v>
      </c>
    </row>
    <row r="2063" spans="1:17">
      <c r="A2063" s="204" t="s">
        <v>6957</v>
      </c>
      <c r="B2063" s="84" t="s">
        <v>6957</v>
      </c>
      <c r="C2063" s="84" t="s">
        <v>35</v>
      </c>
      <c r="D2063" s="84" t="s">
        <v>393</v>
      </c>
      <c r="E2063" s="84" t="s">
        <v>394</v>
      </c>
      <c r="F2063" s="85" t="s">
        <v>6958</v>
      </c>
      <c r="G2063" s="85" t="s">
        <v>18</v>
      </c>
      <c r="H2063" s="85" t="s">
        <v>18</v>
      </c>
      <c r="I2063" s="83" t="s">
        <v>23</v>
      </c>
      <c r="J2063" s="83" t="s">
        <v>12080</v>
      </c>
      <c r="K2063" s="91">
        <v>45180</v>
      </c>
      <c r="L2063" s="87" t="s">
        <v>12205</v>
      </c>
      <c r="M2063" s="87" t="s">
        <v>12196</v>
      </c>
      <c r="N2063" s="92">
        <v>550</v>
      </c>
      <c r="O2063" s="92">
        <v>55000</v>
      </c>
      <c r="P2063" s="87" t="s">
        <v>12106</v>
      </c>
      <c r="Q2063" s="91">
        <v>45546</v>
      </c>
    </row>
    <row r="2064" spans="1:17">
      <c r="A2064" s="204" t="s">
        <v>6959</v>
      </c>
      <c r="B2064" s="84" t="s">
        <v>6959</v>
      </c>
      <c r="C2064" s="84" t="s">
        <v>35</v>
      </c>
      <c r="D2064" s="84" t="s">
        <v>393</v>
      </c>
      <c r="E2064" s="84" t="s">
        <v>394</v>
      </c>
      <c r="F2064" s="85" t="s">
        <v>6960</v>
      </c>
      <c r="G2064" s="85" t="s">
        <v>18</v>
      </c>
      <c r="H2064" s="85" t="s">
        <v>18</v>
      </c>
      <c r="I2064" s="83" t="s">
        <v>12208</v>
      </c>
      <c r="J2064" s="83" t="s">
        <v>12080</v>
      </c>
      <c r="K2064" s="91">
        <v>45180</v>
      </c>
      <c r="L2064" s="87" t="s">
        <v>12205</v>
      </c>
      <c r="M2064" s="87" t="s">
        <v>12196</v>
      </c>
      <c r="N2064" s="92">
        <v>550</v>
      </c>
      <c r="O2064" s="92">
        <v>55000</v>
      </c>
      <c r="P2064" s="87" t="s">
        <v>12106</v>
      </c>
      <c r="Q2064" s="91">
        <v>45546</v>
      </c>
    </row>
    <row r="2065" spans="1:17">
      <c r="A2065" s="118" t="s">
        <v>6961</v>
      </c>
      <c r="B2065" s="84" t="s">
        <v>6961</v>
      </c>
      <c r="C2065" s="84" t="s">
        <v>35</v>
      </c>
      <c r="D2065" s="84" t="s">
        <v>393</v>
      </c>
      <c r="E2065" s="84" t="s">
        <v>394</v>
      </c>
      <c r="F2065" s="85" t="s">
        <v>6962</v>
      </c>
      <c r="G2065" s="85" t="s">
        <v>18</v>
      </c>
      <c r="H2065" s="85" t="s">
        <v>18</v>
      </c>
      <c r="I2065" s="83" t="s">
        <v>2173</v>
      </c>
      <c r="J2065" s="83" t="s">
        <v>12080</v>
      </c>
      <c r="K2065" s="91">
        <v>45180</v>
      </c>
      <c r="L2065" s="87" t="s">
        <v>12205</v>
      </c>
      <c r="M2065" s="87" t="s">
        <v>12196</v>
      </c>
      <c r="N2065" s="92">
        <v>550</v>
      </c>
      <c r="O2065" s="92">
        <v>55000</v>
      </c>
      <c r="P2065" s="87" t="s">
        <v>12106</v>
      </c>
      <c r="Q2065" s="91">
        <v>45546</v>
      </c>
    </row>
    <row r="2066" spans="1:17">
      <c r="A2066" s="215" t="s">
        <v>6963</v>
      </c>
      <c r="B2066" s="84" t="s">
        <v>6963</v>
      </c>
      <c r="C2066" s="84" t="s">
        <v>35</v>
      </c>
      <c r="D2066" s="84" t="s">
        <v>393</v>
      </c>
      <c r="E2066" s="84" t="s">
        <v>394</v>
      </c>
      <c r="F2066" s="85" t="s">
        <v>6964</v>
      </c>
      <c r="G2066" s="85" t="s">
        <v>18</v>
      </c>
      <c r="H2066" s="85" t="s">
        <v>18</v>
      </c>
      <c r="I2066" s="83" t="s">
        <v>879</v>
      </c>
      <c r="J2066" s="83" t="s">
        <v>12074</v>
      </c>
      <c r="K2066" s="91">
        <v>45180</v>
      </c>
      <c r="L2066" s="87" t="s">
        <v>12205</v>
      </c>
      <c r="M2066" s="87" t="s">
        <v>12196</v>
      </c>
      <c r="N2066" s="92">
        <v>550</v>
      </c>
      <c r="O2066" s="92">
        <v>55000</v>
      </c>
      <c r="P2066" s="87" t="s">
        <v>12106</v>
      </c>
      <c r="Q2066" s="91">
        <v>45546</v>
      </c>
    </row>
    <row r="2067" spans="1:17">
      <c r="A2067" s="215" t="s">
        <v>6965</v>
      </c>
      <c r="B2067" s="84" t="s">
        <v>6965</v>
      </c>
      <c r="C2067" s="84" t="s">
        <v>35</v>
      </c>
      <c r="D2067" s="84" t="s">
        <v>393</v>
      </c>
      <c r="E2067" s="84" t="s">
        <v>394</v>
      </c>
      <c r="F2067" s="85" t="s">
        <v>6966</v>
      </c>
      <c r="G2067" s="85" t="s">
        <v>18</v>
      </c>
      <c r="H2067" s="85" t="s">
        <v>18</v>
      </c>
      <c r="I2067" s="83" t="s">
        <v>2461</v>
      </c>
      <c r="J2067" s="83" t="s">
        <v>12074</v>
      </c>
      <c r="K2067" s="91">
        <v>45180</v>
      </c>
      <c r="L2067" s="87" t="s">
        <v>12205</v>
      </c>
      <c r="M2067" s="87" t="s">
        <v>12196</v>
      </c>
      <c r="N2067" s="92">
        <v>550</v>
      </c>
      <c r="O2067" s="92">
        <v>55000</v>
      </c>
      <c r="P2067" s="87" t="s">
        <v>12106</v>
      </c>
      <c r="Q2067" s="91">
        <v>45546</v>
      </c>
    </row>
    <row r="2068" spans="1:17">
      <c r="A2068" s="4" t="s">
        <v>6967</v>
      </c>
      <c r="B2068" s="4" t="s">
        <v>6967</v>
      </c>
      <c r="C2068" s="4" t="s">
        <v>35</v>
      </c>
      <c r="D2068" s="4" t="s">
        <v>393</v>
      </c>
      <c r="E2068" s="4" t="s">
        <v>394</v>
      </c>
      <c r="F2068" s="27" t="s">
        <v>6968</v>
      </c>
      <c r="G2068" s="27" t="s">
        <v>18</v>
      </c>
      <c r="H2068" s="27" t="s">
        <v>18</v>
      </c>
      <c r="I2068" s="12" t="s">
        <v>23</v>
      </c>
      <c r="J2068" s="12" t="s">
        <v>12080</v>
      </c>
      <c r="K2068" s="168">
        <v>45180</v>
      </c>
      <c r="L2068" s="39" t="s">
        <v>12205</v>
      </c>
      <c r="M2068" s="39" t="s">
        <v>12196</v>
      </c>
      <c r="N2068" s="154">
        <v>550</v>
      </c>
      <c r="O2068" s="154">
        <v>55000</v>
      </c>
      <c r="P2068" s="39" t="s">
        <v>12106</v>
      </c>
      <c r="Q2068" s="168">
        <v>45546</v>
      </c>
    </row>
    <row r="2069" spans="1:17">
      <c r="A2069" s="204" t="s">
        <v>6969</v>
      </c>
      <c r="B2069" s="84" t="s">
        <v>6969</v>
      </c>
      <c r="C2069" s="84" t="s">
        <v>35</v>
      </c>
      <c r="D2069" s="84" t="s">
        <v>393</v>
      </c>
      <c r="E2069" s="84" t="s">
        <v>394</v>
      </c>
      <c r="F2069" s="85" t="s">
        <v>6970</v>
      </c>
      <c r="G2069" s="85" t="s">
        <v>18</v>
      </c>
      <c r="H2069" s="85" t="s">
        <v>18</v>
      </c>
      <c r="I2069" s="83" t="s">
        <v>4402</v>
      </c>
      <c r="J2069" s="83" t="s">
        <v>12080</v>
      </c>
      <c r="K2069" s="91">
        <v>45180</v>
      </c>
      <c r="L2069" s="87" t="s">
        <v>12205</v>
      </c>
      <c r="M2069" s="87" t="s">
        <v>12196</v>
      </c>
      <c r="N2069" s="92">
        <v>550</v>
      </c>
      <c r="O2069" s="92">
        <v>55000</v>
      </c>
      <c r="P2069" s="87" t="s">
        <v>12106</v>
      </c>
      <c r="Q2069" s="91">
        <v>45546</v>
      </c>
    </row>
    <row r="2070" spans="1:17">
      <c r="A2070" s="204" t="s">
        <v>6971</v>
      </c>
      <c r="B2070" s="84" t="s">
        <v>6971</v>
      </c>
      <c r="C2070" s="84" t="s">
        <v>35</v>
      </c>
      <c r="D2070" s="84" t="s">
        <v>393</v>
      </c>
      <c r="E2070" s="84" t="s">
        <v>394</v>
      </c>
      <c r="F2070" s="85" t="s">
        <v>6972</v>
      </c>
      <c r="G2070" s="85" t="s">
        <v>18</v>
      </c>
      <c r="H2070" s="85" t="s">
        <v>18</v>
      </c>
      <c r="I2070" s="83" t="s">
        <v>2302</v>
      </c>
      <c r="J2070" s="83" t="s">
        <v>12080</v>
      </c>
      <c r="K2070" s="91">
        <v>45180</v>
      </c>
      <c r="L2070" s="87" t="s">
        <v>12205</v>
      </c>
      <c r="M2070" s="87" t="s">
        <v>12196</v>
      </c>
      <c r="N2070" s="92">
        <v>550</v>
      </c>
      <c r="O2070" s="92">
        <v>55000</v>
      </c>
      <c r="P2070" s="87" t="s">
        <v>12106</v>
      </c>
      <c r="Q2070" s="91">
        <v>45546</v>
      </c>
    </row>
    <row r="2071" spans="1:17">
      <c r="A2071" s="58" t="s">
        <v>6973</v>
      </c>
      <c r="B2071" s="3" t="s">
        <v>6973</v>
      </c>
      <c r="C2071" s="3" t="s">
        <v>35</v>
      </c>
      <c r="D2071" s="3" t="s">
        <v>393</v>
      </c>
      <c r="E2071" s="3" t="s">
        <v>394</v>
      </c>
      <c r="F2071" s="25" t="s">
        <v>6974</v>
      </c>
      <c r="G2071" s="25" t="s">
        <v>18</v>
      </c>
      <c r="H2071" s="25" t="s">
        <v>18</v>
      </c>
      <c r="I2071" s="11" t="s">
        <v>23</v>
      </c>
      <c r="J2071" s="11" t="s">
        <v>12074</v>
      </c>
      <c r="K2071" s="66">
        <v>45180</v>
      </c>
      <c r="L2071" s="21" t="s">
        <v>12205</v>
      </c>
      <c r="M2071" s="21" t="s">
        <v>12196</v>
      </c>
      <c r="N2071" s="45">
        <v>550</v>
      </c>
      <c r="O2071" s="45">
        <v>55000</v>
      </c>
      <c r="P2071" s="21" t="s">
        <v>12106</v>
      </c>
      <c r="Q2071" s="66">
        <v>45546</v>
      </c>
    </row>
    <row r="2072" spans="1:17">
      <c r="A2072" s="204" t="s">
        <v>6975</v>
      </c>
      <c r="B2072" s="84" t="s">
        <v>6975</v>
      </c>
      <c r="C2072" s="84" t="s">
        <v>35</v>
      </c>
      <c r="D2072" s="84" t="s">
        <v>393</v>
      </c>
      <c r="E2072" s="84" t="s">
        <v>394</v>
      </c>
      <c r="F2072" s="85" t="s">
        <v>6976</v>
      </c>
      <c r="G2072" s="85" t="s">
        <v>18</v>
      </c>
      <c r="H2072" s="85" t="s">
        <v>18</v>
      </c>
      <c r="I2072" s="83" t="s">
        <v>2254</v>
      </c>
      <c r="J2072" s="83" t="s">
        <v>12080</v>
      </c>
      <c r="K2072" s="91">
        <v>45180</v>
      </c>
      <c r="L2072" s="87" t="s">
        <v>12205</v>
      </c>
      <c r="M2072" s="87" t="s">
        <v>12196</v>
      </c>
      <c r="N2072" s="92">
        <v>550</v>
      </c>
      <c r="O2072" s="92">
        <v>55000</v>
      </c>
      <c r="P2072" s="87" t="s">
        <v>12106</v>
      </c>
      <c r="Q2072" s="91">
        <v>45546</v>
      </c>
    </row>
    <row r="2073" spans="1:17">
      <c r="A2073" s="215" t="s">
        <v>6977</v>
      </c>
      <c r="B2073" s="84" t="s">
        <v>6977</v>
      </c>
      <c r="C2073" s="84" t="s">
        <v>35</v>
      </c>
      <c r="D2073" s="84" t="s">
        <v>393</v>
      </c>
      <c r="E2073" s="84" t="s">
        <v>394</v>
      </c>
      <c r="F2073" s="85" t="s">
        <v>6978</v>
      </c>
      <c r="G2073" s="85" t="s">
        <v>18</v>
      </c>
      <c r="H2073" s="85" t="s">
        <v>18</v>
      </c>
      <c r="I2073" s="83" t="s">
        <v>2533</v>
      </c>
      <c r="J2073" s="83" t="s">
        <v>12074</v>
      </c>
      <c r="K2073" s="91">
        <v>45180</v>
      </c>
      <c r="L2073" s="87" t="s">
        <v>12205</v>
      </c>
      <c r="M2073" s="87" t="s">
        <v>12196</v>
      </c>
      <c r="N2073" s="92">
        <v>550</v>
      </c>
      <c r="O2073" s="92">
        <v>55000</v>
      </c>
      <c r="P2073" s="87" t="s">
        <v>12106</v>
      </c>
      <c r="Q2073" s="91">
        <v>45546</v>
      </c>
    </row>
    <row r="2074" spans="1:17">
      <c r="A2074" s="204" t="s">
        <v>6979</v>
      </c>
      <c r="B2074" s="84" t="s">
        <v>6979</v>
      </c>
      <c r="C2074" s="84" t="s">
        <v>35</v>
      </c>
      <c r="D2074" s="84" t="s">
        <v>393</v>
      </c>
      <c r="E2074" s="84" t="s">
        <v>394</v>
      </c>
      <c r="F2074" s="85" t="s">
        <v>6980</v>
      </c>
      <c r="G2074" s="85" t="s">
        <v>18</v>
      </c>
      <c r="H2074" s="85" t="s">
        <v>18</v>
      </c>
      <c r="I2074" s="83" t="s">
        <v>3078</v>
      </c>
      <c r="J2074" s="83" t="s">
        <v>12080</v>
      </c>
      <c r="K2074" s="91">
        <v>45180</v>
      </c>
      <c r="L2074" s="87" t="s">
        <v>12205</v>
      </c>
      <c r="M2074" s="87" t="s">
        <v>12196</v>
      </c>
      <c r="N2074" s="92">
        <v>550</v>
      </c>
      <c r="O2074" s="92">
        <v>55000</v>
      </c>
      <c r="P2074" s="87" t="s">
        <v>12106</v>
      </c>
      <c r="Q2074" s="91">
        <v>45546</v>
      </c>
    </row>
    <row r="2075" spans="1:17">
      <c r="A2075" s="215" t="s">
        <v>6981</v>
      </c>
      <c r="B2075" s="84" t="s">
        <v>6981</v>
      </c>
      <c r="C2075" s="84" t="s">
        <v>35</v>
      </c>
      <c r="D2075" s="84" t="s">
        <v>393</v>
      </c>
      <c r="E2075" s="84" t="s">
        <v>394</v>
      </c>
      <c r="F2075" s="85" t="s">
        <v>6982</v>
      </c>
      <c r="G2075" s="85" t="s">
        <v>18</v>
      </c>
      <c r="H2075" s="85" t="s">
        <v>18</v>
      </c>
      <c r="I2075" s="83" t="s">
        <v>2232</v>
      </c>
      <c r="J2075" s="83" t="s">
        <v>12080</v>
      </c>
      <c r="K2075" s="91">
        <v>45180</v>
      </c>
      <c r="L2075" s="87" t="s">
        <v>12205</v>
      </c>
      <c r="M2075" s="87" t="s">
        <v>12196</v>
      </c>
      <c r="N2075" s="92">
        <v>550</v>
      </c>
      <c r="O2075" s="92">
        <v>55000</v>
      </c>
      <c r="P2075" s="87" t="s">
        <v>12106</v>
      </c>
      <c r="Q2075" s="91">
        <v>45546</v>
      </c>
    </row>
    <row r="2076" spans="1:17">
      <c r="A2076" s="204" t="s">
        <v>6983</v>
      </c>
      <c r="B2076" s="84" t="s">
        <v>6983</v>
      </c>
      <c r="C2076" s="84" t="s">
        <v>35</v>
      </c>
      <c r="D2076" s="84" t="s">
        <v>393</v>
      </c>
      <c r="E2076" s="84" t="s">
        <v>394</v>
      </c>
      <c r="F2076" s="85" t="s">
        <v>6984</v>
      </c>
      <c r="G2076" s="85" t="s">
        <v>18</v>
      </c>
      <c r="H2076" s="85" t="s">
        <v>18</v>
      </c>
      <c r="I2076" s="83" t="s">
        <v>6985</v>
      </c>
      <c r="J2076" s="83" t="s">
        <v>12080</v>
      </c>
      <c r="K2076" s="91">
        <v>45180</v>
      </c>
      <c r="L2076" s="87" t="s">
        <v>12205</v>
      </c>
      <c r="M2076" s="87" t="s">
        <v>12196</v>
      </c>
      <c r="N2076" s="92">
        <v>550</v>
      </c>
      <c r="O2076" s="92">
        <v>55000</v>
      </c>
      <c r="P2076" s="87" t="s">
        <v>12106</v>
      </c>
      <c r="Q2076" s="91">
        <v>45546</v>
      </c>
    </row>
    <row r="2077" spans="1:17">
      <c r="A2077" s="204" t="s">
        <v>6986</v>
      </c>
      <c r="B2077" s="84" t="s">
        <v>6986</v>
      </c>
      <c r="C2077" s="84" t="s">
        <v>35</v>
      </c>
      <c r="D2077" s="84" t="s">
        <v>393</v>
      </c>
      <c r="E2077" s="84" t="s">
        <v>394</v>
      </c>
      <c r="F2077" s="85" t="s">
        <v>6987</v>
      </c>
      <c r="G2077" s="85" t="s">
        <v>18</v>
      </c>
      <c r="H2077" s="85" t="s">
        <v>18</v>
      </c>
      <c r="I2077" s="83" t="s">
        <v>6988</v>
      </c>
      <c r="J2077" s="83" t="s">
        <v>12080</v>
      </c>
      <c r="K2077" s="91">
        <v>45180</v>
      </c>
      <c r="L2077" s="87" t="s">
        <v>12205</v>
      </c>
      <c r="M2077" s="87" t="s">
        <v>12196</v>
      </c>
      <c r="N2077" s="92">
        <v>550</v>
      </c>
      <c r="O2077" s="92">
        <v>55000</v>
      </c>
      <c r="P2077" s="87" t="s">
        <v>12106</v>
      </c>
      <c r="Q2077" s="91">
        <v>45546</v>
      </c>
    </row>
    <row r="2078" spans="1:17">
      <c r="A2078" s="215" t="s">
        <v>6989</v>
      </c>
      <c r="B2078" s="84" t="s">
        <v>6989</v>
      </c>
      <c r="C2078" s="84" t="s">
        <v>35</v>
      </c>
      <c r="D2078" s="84" t="s">
        <v>393</v>
      </c>
      <c r="E2078" s="84" t="s">
        <v>394</v>
      </c>
      <c r="F2078" s="85" t="s">
        <v>6990</v>
      </c>
      <c r="G2078" s="85" t="s">
        <v>18</v>
      </c>
      <c r="H2078" s="85" t="s">
        <v>18</v>
      </c>
      <c r="I2078" s="84" t="s">
        <v>2200</v>
      </c>
      <c r="J2078" s="83" t="s">
        <v>12074</v>
      </c>
      <c r="K2078" s="91">
        <v>45180</v>
      </c>
      <c r="L2078" s="87" t="s">
        <v>12205</v>
      </c>
      <c r="M2078" s="87" t="s">
        <v>12196</v>
      </c>
      <c r="N2078" s="92">
        <v>550</v>
      </c>
      <c r="O2078" s="92">
        <v>55000</v>
      </c>
      <c r="P2078" s="87" t="s">
        <v>12106</v>
      </c>
      <c r="Q2078" s="91">
        <v>45546</v>
      </c>
    </row>
    <row r="2079" spans="1:17">
      <c r="A2079" s="215" t="s">
        <v>6991</v>
      </c>
      <c r="B2079" s="84" t="s">
        <v>6991</v>
      </c>
      <c r="C2079" s="84" t="s">
        <v>35</v>
      </c>
      <c r="D2079" s="84" t="s">
        <v>393</v>
      </c>
      <c r="E2079" s="84" t="s">
        <v>394</v>
      </c>
      <c r="F2079" s="85" t="s">
        <v>6992</v>
      </c>
      <c r="G2079" s="85" t="s">
        <v>18</v>
      </c>
      <c r="H2079" s="85" t="s">
        <v>18</v>
      </c>
      <c r="I2079" s="83" t="s">
        <v>1116</v>
      </c>
      <c r="J2079" s="83" t="s">
        <v>12074</v>
      </c>
      <c r="K2079" s="91">
        <v>45180</v>
      </c>
      <c r="L2079" s="87" t="s">
        <v>12205</v>
      </c>
      <c r="M2079" s="87" t="s">
        <v>12196</v>
      </c>
      <c r="N2079" s="92">
        <v>550</v>
      </c>
      <c r="O2079" s="92">
        <v>55000</v>
      </c>
      <c r="P2079" s="87" t="s">
        <v>12106</v>
      </c>
      <c r="Q2079" s="91">
        <v>45546</v>
      </c>
    </row>
    <row r="2080" spans="1:17">
      <c r="A2080" s="58" t="s">
        <v>6993</v>
      </c>
      <c r="B2080" s="3" t="s">
        <v>6993</v>
      </c>
      <c r="C2080" s="3" t="s">
        <v>35</v>
      </c>
      <c r="D2080" s="3" t="s">
        <v>393</v>
      </c>
      <c r="E2080" s="3" t="s">
        <v>394</v>
      </c>
      <c r="F2080" s="25" t="s">
        <v>6994</v>
      </c>
      <c r="G2080" s="25" t="s">
        <v>18</v>
      </c>
      <c r="H2080" s="25" t="s">
        <v>18</v>
      </c>
      <c r="I2080" s="11" t="s">
        <v>23</v>
      </c>
      <c r="J2080" s="11" t="s">
        <v>12074</v>
      </c>
      <c r="K2080" s="66">
        <v>45180</v>
      </c>
      <c r="L2080" s="21" t="s">
        <v>12205</v>
      </c>
      <c r="M2080" s="21" t="s">
        <v>12196</v>
      </c>
      <c r="N2080" s="45">
        <v>550</v>
      </c>
      <c r="O2080" s="45">
        <v>55000</v>
      </c>
      <c r="P2080" s="21" t="s">
        <v>12106</v>
      </c>
      <c r="Q2080" s="66">
        <v>45546</v>
      </c>
    </row>
    <row r="2081" spans="1:17">
      <c r="A2081" s="215" t="s">
        <v>6995</v>
      </c>
      <c r="B2081" s="84" t="s">
        <v>6995</v>
      </c>
      <c r="C2081" s="84" t="s">
        <v>35</v>
      </c>
      <c r="D2081" s="84" t="s">
        <v>393</v>
      </c>
      <c r="E2081" s="84" t="s">
        <v>394</v>
      </c>
      <c r="F2081" s="85" t="s">
        <v>6996</v>
      </c>
      <c r="G2081" s="85" t="s">
        <v>18</v>
      </c>
      <c r="H2081" s="85" t="s">
        <v>18</v>
      </c>
      <c r="I2081" s="83" t="s">
        <v>6997</v>
      </c>
      <c r="J2081" s="83" t="s">
        <v>12074</v>
      </c>
      <c r="K2081" s="91">
        <v>45180</v>
      </c>
      <c r="L2081" s="87" t="s">
        <v>12205</v>
      </c>
      <c r="M2081" s="87" t="s">
        <v>12196</v>
      </c>
      <c r="N2081" s="92">
        <v>550</v>
      </c>
      <c r="O2081" s="92">
        <v>55000</v>
      </c>
      <c r="P2081" s="87" t="s">
        <v>12106</v>
      </c>
      <c r="Q2081" s="91">
        <v>45546</v>
      </c>
    </row>
    <row r="2082" spans="1:17">
      <c r="A2082" s="204" t="s">
        <v>6998</v>
      </c>
      <c r="B2082" s="84" t="s">
        <v>6998</v>
      </c>
      <c r="C2082" s="84" t="s">
        <v>35</v>
      </c>
      <c r="D2082" s="84" t="s">
        <v>393</v>
      </c>
      <c r="E2082" s="84" t="s">
        <v>394</v>
      </c>
      <c r="F2082" s="85" t="s">
        <v>6999</v>
      </c>
      <c r="G2082" s="85" t="s">
        <v>18</v>
      </c>
      <c r="H2082" s="85" t="s">
        <v>18</v>
      </c>
      <c r="I2082" s="83" t="s">
        <v>4638</v>
      </c>
      <c r="J2082" s="83" t="s">
        <v>12080</v>
      </c>
      <c r="K2082" s="91">
        <v>45180</v>
      </c>
      <c r="L2082" s="87" t="s">
        <v>12205</v>
      </c>
      <c r="M2082" s="87" t="s">
        <v>12196</v>
      </c>
      <c r="N2082" s="92">
        <v>550</v>
      </c>
      <c r="O2082" s="92">
        <v>55000</v>
      </c>
      <c r="P2082" s="87" t="s">
        <v>12106</v>
      </c>
      <c r="Q2082" s="91">
        <v>45546</v>
      </c>
    </row>
    <row r="2083" spans="1:17">
      <c r="A2083" s="204" t="s">
        <v>7000</v>
      </c>
      <c r="B2083" s="84" t="s">
        <v>7000</v>
      </c>
      <c r="C2083" s="84" t="s">
        <v>35</v>
      </c>
      <c r="D2083" s="84" t="s">
        <v>393</v>
      </c>
      <c r="E2083" s="84" t="s">
        <v>394</v>
      </c>
      <c r="F2083" s="85" t="s">
        <v>7001</v>
      </c>
      <c r="G2083" s="85" t="s">
        <v>18</v>
      </c>
      <c r="H2083" s="85" t="s">
        <v>18</v>
      </c>
      <c r="I2083" s="83" t="s">
        <v>6293</v>
      </c>
      <c r="J2083" s="83" t="s">
        <v>12080</v>
      </c>
      <c r="K2083" s="91">
        <v>45180</v>
      </c>
      <c r="L2083" s="87" t="s">
        <v>12205</v>
      </c>
      <c r="M2083" s="87" t="s">
        <v>12196</v>
      </c>
      <c r="N2083" s="92">
        <v>550</v>
      </c>
      <c r="O2083" s="92">
        <v>55000</v>
      </c>
      <c r="P2083" s="87" t="s">
        <v>12106</v>
      </c>
      <c r="Q2083" s="91">
        <v>45546</v>
      </c>
    </row>
    <row r="2084" spans="1:17">
      <c r="A2084" s="204" t="s">
        <v>7002</v>
      </c>
      <c r="B2084" s="84" t="s">
        <v>7002</v>
      </c>
      <c r="C2084" s="84" t="s">
        <v>35</v>
      </c>
      <c r="D2084" s="84" t="s">
        <v>393</v>
      </c>
      <c r="E2084" s="84" t="s">
        <v>394</v>
      </c>
      <c r="F2084" s="85" t="s">
        <v>7003</v>
      </c>
      <c r="G2084" s="85" t="s">
        <v>18</v>
      </c>
      <c r="H2084" s="85" t="s">
        <v>18</v>
      </c>
      <c r="I2084" s="207" t="s">
        <v>781</v>
      </c>
      <c r="J2084" s="83" t="s">
        <v>12080</v>
      </c>
      <c r="K2084" s="91">
        <v>45180</v>
      </c>
      <c r="L2084" s="87" t="s">
        <v>12205</v>
      </c>
      <c r="M2084" s="87" t="s">
        <v>12196</v>
      </c>
      <c r="N2084" s="92">
        <v>550</v>
      </c>
      <c r="O2084" s="92">
        <v>55000</v>
      </c>
      <c r="P2084" s="87" t="s">
        <v>12106</v>
      </c>
      <c r="Q2084" s="91">
        <v>45546</v>
      </c>
    </row>
    <row r="2085" spans="1:17">
      <c r="A2085" s="204" t="s">
        <v>7004</v>
      </c>
      <c r="B2085" s="84" t="s">
        <v>7004</v>
      </c>
      <c r="C2085" s="84" t="s">
        <v>35</v>
      </c>
      <c r="D2085" s="84" t="s">
        <v>393</v>
      </c>
      <c r="E2085" s="84" t="s">
        <v>394</v>
      </c>
      <c r="F2085" s="85" t="s">
        <v>7005</v>
      </c>
      <c r="G2085" s="85" t="s">
        <v>18</v>
      </c>
      <c r="H2085" s="85" t="s">
        <v>18</v>
      </c>
      <c r="I2085" s="83" t="s">
        <v>6059</v>
      </c>
      <c r="J2085" s="83" t="s">
        <v>12080</v>
      </c>
      <c r="K2085" s="91">
        <v>45180</v>
      </c>
      <c r="L2085" s="87" t="s">
        <v>12205</v>
      </c>
      <c r="M2085" s="87" t="s">
        <v>12196</v>
      </c>
      <c r="N2085" s="92">
        <v>550</v>
      </c>
      <c r="O2085" s="92">
        <v>55000</v>
      </c>
      <c r="P2085" s="87" t="s">
        <v>12106</v>
      </c>
      <c r="Q2085" s="91">
        <v>45546</v>
      </c>
    </row>
    <row r="2086" spans="1:17">
      <c r="A2086" s="204" t="s">
        <v>7006</v>
      </c>
      <c r="B2086" s="84" t="s">
        <v>7006</v>
      </c>
      <c r="C2086" s="84" t="s">
        <v>35</v>
      </c>
      <c r="D2086" s="84" t="s">
        <v>393</v>
      </c>
      <c r="E2086" s="84" t="s">
        <v>394</v>
      </c>
      <c r="F2086" s="85" t="s">
        <v>7007</v>
      </c>
      <c r="G2086" s="85" t="s">
        <v>18</v>
      </c>
      <c r="H2086" s="85" t="s">
        <v>18</v>
      </c>
      <c r="I2086" s="174" t="s">
        <v>6414</v>
      </c>
      <c r="J2086" s="174" t="s">
        <v>12080</v>
      </c>
      <c r="K2086" s="91">
        <v>45180</v>
      </c>
      <c r="L2086" s="87" t="s">
        <v>12205</v>
      </c>
      <c r="M2086" s="87" t="s">
        <v>12196</v>
      </c>
      <c r="N2086" s="92">
        <v>550</v>
      </c>
      <c r="O2086" s="92">
        <v>55000</v>
      </c>
      <c r="P2086" s="87" t="s">
        <v>12106</v>
      </c>
      <c r="Q2086" s="91">
        <v>45546</v>
      </c>
    </row>
    <row r="2087" spans="1:17">
      <c r="A2087" s="215" t="s">
        <v>7008</v>
      </c>
      <c r="B2087" s="84" t="s">
        <v>7008</v>
      </c>
      <c r="C2087" s="84" t="s">
        <v>35</v>
      </c>
      <c r="D2087" s="84" t="s">
        <v>393</v>
      </c>
      <c r="E2087" s="84" t="s">
        <v>394</v>
      </c>
      <c r="F2087" s="85" t="s">
        <v>7009</v>
      </c>
      <c r="G2087" s="85" t="s">
        <v>18</v>
      </c>
      <c r="H2087" s="85" t="s">
        <v>18</v>
      </c>
      <c r="I2087" s="83" t="s">
        <v>6121</v>
      </c>
      <c r="J2087" s="83" t="s">
        <v>12080</v>
      </c>
      <c r="K2087" s="91">
        <v>45180</v>
      </c>
      <c r="L2087" s="87" t="s">
        <v>12205</v>
      </c>
      <c r="M2087" s="87" t="s">
        <v>12196</v>
      </c>
      <c r="N2087" s="92">
        <v>550</v>
      </c>
      <c r="O2087" s="92">
        <v>55000</v>
      </c>
      <c r="P2087" s="87" t="s">
        <v>12106</v>
      </c>
      <c r="Q2087" s="91">
        <v>45546</v>
      </c>
    </row>
    <row r="2088" spans="1:17">
      <c r="A2088" s="215" t="s">
        <v>7010</v>
      </c>
      <c r="B2088" s="84" t="s">
        <v>7010</v>
      </c>
      <c r="C2088" s="84" t="s">
        <v>35</v>
      </c>
      <c r="D2088" s="84" t="s">
        <v>393</v>
      </c>
      <c r="E2088" s="84" t="s">
        <v>394</v>
      </c>
      <c r="F2088" s="85" t="s">
        <v>7011</v>
      </c>
      <c r="G2088" s="85" t="s">
        <v>18</v>
      </c>
      <c r="H2088" s="85" t="s">
        <v>18</v>
      </c>
      <c r="I2088" s="83" t="s">
        <v>2355</v>
      </c>
      <c r="J2088" s="83" t="s">
        <v>12074</v>
      </c>
      <c r="K2088" s="91">
        <v>45180</v>
      </c>
      <c r="L2088" s="87" t="s">
        <v>12205</v>
      </c>
      <c r="M2088" s="87" t="s">
        <v>12196</v>
      </c>
      <c r="N2088" s="92">
        <v>550</v>
      </c>
      <c r="O2088" s="92">
        <v>55000</v>
      </c>
      <c r="P2088" s="87" t="s">
        <v>12106</v>
      </c>
      <c r="Q2088" s="91">
        <v>45546</v>
      </c>
    </row>
    <row r="2089" spans="1:17">
      <c r="A2089" s="58" t="s">
        <v>7012</v>
      </c>
      <c r="B2089" s="3" t="s">
        <v>7012</v>
      </c>
      <c r="C2089" s="3" t="s">
        <v>35</v>
      </c>
      <c r="D2089" s="3" t="s">
        <v>393</v>
      </c>
      <c r="E2089" s="3" t="s">
        <v>394</v>
      </c>
      <c r="F2089" s="25" t="s">
        <v>7013</v>
      </c>
      <c r="G2089" s="25" t="s">
        <v>18</v>
      </c>
      <c r="H2089" s="25" t="s">
        <v>18</v>
      </c>
      <c r="I2089" s="11" t="s">
        <v>23</v>
      </c>
      <c r="J2089" s="11" t="s">
        <v>12074</v>
      </c>
      <c r="K2089" s="66">
        <v>45180</v>
      </c>
      <c r="L2089" s="21" t="s">
        <v>12205</v>
      </c>
      <c r="M2089" s="21" t="s">
        <v>12196</v>
      </c>
      <c r="N2089" s="45">
        <v>550</v>
      </c>
      <c r="O2089" s="45">
        <v>55000</v>
      </c>
      <c r="P2089" s="21" t="s">
        <v>12106</v>
      </c>
      <c r="Q2089" s="66">
        <v>45546</v>
      </c>
    </row>
    <row r="2090" spans="1:17">
      <c r="A2090" s="215" t="s">
        <v>7014</v>
      </c>
      <c r="B2090" s="84" t="s">
        <v>7014</v>
      </c>
      <c r="C2090" s="84" t="s">
        <v>35</v>
      </c>
      <c r="D2090" s="84" t="s">
        <v>393</v>
      </c>
      <c r="E2090" s="84" t="s">
        <v>394</v>
      </c>
      <c r="F2090" s="85" t="s">
        <v>7015</v>
      </c>
      <c r="G2090" s="85" t="s">
        <v>18</v>
      </c>
      <c r="H2090" s="85" t="s">
        <v>18</v>
      </c>
      <c r="I2090" s="83" t="s">
        <v>5950</v>
      </c>
      <c r="J2090" s="83" t="s">
        <v>12074</v>
      </c>
      <c r="K2090" s="91">
        <v>45180</v>
      </c>
      <c r="L2090" s="87" t="s">
        <v>12205</v>
      </c>
      <c r="M2090" s="87" t="s">
        <v>12196</v>
      </c>
      <c r="N2090" s="92">
        <v>550</v>
      </c>
      <c r="O2090" s="92">
        <v>55000</v>
      </c>
      <c r="P2090" s="87" t="s">
        <v>12106</v>
      </c>
      <c r="Q2090" s="91">
        <v>45546</v>
      </c>
    </row>
    <row r="2091" spans="1:17">
      <c r="A2091" s="58" t="s">
        <v>7016</v>
      </c>
      <c r="B2091" s="3" t="s">
        <v>7016</v>
      </c>
      <c r="C2091" s="3" t="s">
        <v>35</v>
      </c>
      <c r="D2091" s="3" t="s">
        <v>393</v>
      </c>
      <c r="E2091" s="3" t="s">
        <v>394</v>
      </c>
      <c r="F2091" s="25" t="s">
        <v>7017</v>
      </c>
      <c r="G2091" s="25" t="s">
        <v>18</v>
      </c>
      <c r="H2091" s="25" t="s">
        <v>18</v>
      </c>
      <c r="I2091" s="11" t="s">
        <v>23</v>
      </c>
      <c r="J2091" s="11" t="s">
        <v>12074</v>
      </c>
      <c r="K2091" s="66">
        <v>45180</v>
      </c>
      <c r="L2091" s="21" t="s">
        <v>12205</v>
      </c>
      <c r="M2091" s="21" t="s">
        <v>12196</v>
      </c>
      <c r="N2091" s="45">
        <v>550</v>
      </c>
      <c r="O2091" s="45">
        <v>55000</v>
      </c>
      <c r="P2091" s="21" t="s">
        <v>12106</v>
      </c>
      <c r="Q2091" s="66">
        <v>45546</v>
      </c>
    </row>
    <row r="2092" spans="1:17">
      <c r="A2092" s="215" t="s">
        <v>7018</v>
      </c>
      <c r="B2092" s="84" t="s">
        <v>7018</v>
      </c>
      <c r="C2092" s="84" t="s">
        <v>35</v>
      </c>
      <c r="D2092" s="84" t="s">
        <v>393</v>
      </c>
      <c r="E2092" s="84" t="s">
        <v>394</v>
      </c>
      <c r="F2092" s="85" t="s">
        <v>7019</v>
      </c>
      <c r="G2092" s="85" t="s">
        <v>18</v>
      </c>
      <c r="H2092" s="85" t="s">
        <v>18</v>
      </c>
      <c r="I2092" s="83" t="s">
        <v>7020</v>
      </c>
      <c r="J2092" s="83" t="s">
        <v>12074</v>
      </c>
      <c r="K2092" s="91">
        <v>45180</v>
      </c>
      <c r="L2092" s="87" t="s">
        <v>12205</v>
      </c>
      <c r="M2092" s="87" t="s">
        <v>12196</v>
      </c>
      <c r="N2092" s="92">
        <v>550</v>
      </c>
      <c r="O2092" s="92">
        <v>55000</v>
      </c>
      <c r="P2092" s="87" t="s">
        <v>12106</v>
      </c>
      <c r="Q2092" s="91">
        <v>45546</v>
      </c>
    </row>
    <row r="2093" spans="1:17">
      <c r="A2093" s="215" t="s">
        <v>7021</v>
      </c>
      <c r="B2093" s="84" t="s">
        <v>7021</v>
      </c>
      <c r="C2093" s="84" t="s">
        <v>35</v>
      </c>
      <c r="D2093" s="84" t="s">
        <v>393</v>
      </c>
      <c r="E2093" s="84" t="s">
        <v>394</v>
      </c>
      <c r="F2093" s="85" t="s">
        <v>7022</v>
      </c>
      <c r="G2093" s="85" t="s">
        <v>18</v>
      </c>
      <c r="H2093" s="85" t="s">
        <v>18</v>
      </c>
      <c r="I2093" s="83" t="s">
        <v>2952</v>
      </c>
      <c r="J2093" s="83" t="s">
        <v>12080</v>
      </c>
      <c r="K2093" s="91">
        <v>45180</v>
      </c>
      <c r="L2093" s="87" t="s">
        <v>12205</v>
      </c>
      <c r="M2093" s="87" t="s">
        <v>12196</v>
      </c>
      <c r="N2093" s="92">
        <v>550</v>
      </c>
      <c r="O2093" s="92">
        <v>55000</v>
      </c>
      <c r="P2093" s="87" t="s">
        <v>12106</v>
      </c>
      <c r="Q2093" s="91">
        <v>45546</v>
      </c>
    </row>
    <row r="2094" spans="1:17">
      <c r="A2094" s="204" t="s">
        <v>7023</v>
      </c>
      <c r="B2094" s="84" t="s">
        <v>7023</v>
      </c>
      <c r="C2094" s="84" t="s">
        <v>35</v>
      </c>
      <c r="D2094" s="84" t="s">
        <v>393</v>
      </c>
      <c r="E2094" s="84" t="s">
        <v>394</v>
      </c>
      <c r="F2094" s="85" t="s">
        <v>7024</v>
      </c>
      <c r="G2094" s="85" t="s">
        <v>18</v>
      </c>
      <c r="H2094" s="85" t="s">
        <v>18</v>
      </c>
      <c r="I2094" s="83" t="s">
        <v>742</v>
      </c>
      <c r="J2094" s="83" t="s">
        <v>12080</v>
      </c>
      <c r="K2094" s="91">
        <v>45180</v>
      </c>
      <c r="L2094" s="87" t="s">
        <v>12205</v>
      </c>
      <c r="M2094" s="87" t="s">
        <v>12196</v>
      </c>
      <c r="N2094" s="92">
        <v>550</v>
      </c>
      <c r="O2094" s="92">
        <v>55000</v>
      </c>
      <c r="P2094" s="87" t="s">
        <v>12106</v>
      </c>
      <c r="Q2094" s="91">
        <v>45546</v>
      </c>
    </row>
    <row r="2095" spans="1:17">
      <c r="A2095" s="215" t="s">
        <v>7025</v>
      </c>
      <c r="B2095" s="84" t="s">
        <v>7025</v>
      </c>
      <c r="C2095" s="84" t="s">
        <v>35</v>
      </c>
      <c r="D2095" s="84" t="s">
        <v>393</v>
      </c>
      <c r="E2095" s="84" t="s">
        <v>394</v>
      </c>
      <c r="F2095" s="85" t="s">
        <v>7026</v>
      </c>
      <c r="G2095" s="85" t="s">
        <v>18</v>
      </c>
      <c r="H2095" s="85" t="s">
        <v>18</v>
      </c>
      <c r="I2095" s="83" t="s">
        <v>2838</v>
      </c>
      <c r="J2095" s="83" t="s">
        <v>12074</v>
      </c>
      <c r="K2095" s="91">
        <v>45180</v>
      </c>
      <c r="L2095" s="87" t="s">
        <v>12205</v>
      </c>
      <c r="M2095" s="87" t="s">
        <v>12196</v>
      </c>
      <c r="N2095" s="92">
        <v>550</v>
      </c>
      <c r="O2095" s="92">
        <v>55000</v>
      </c>
      <c r="P2095" s="87" t="s">
        <v>12106</v>
      </c>
      <c r="Q2095" s="91">
        <v>45546</v>
      </c>
    </row>
    <row r="2096" spans="1:17">
      <c r="A2096" s="215" t="s">
        <v>7027</v>
      </c>
      <c r="B2096" s="84" t="s">
        <v>7027</v>
      </c>
      <c r="C2096" s="84" t="s">
        <v>35</v>
      </c>
      <c r="D2096" s="84" t="s">
        <v>393</v>
      </c>
      <c r="E2096" s="84" t="s">
        <v>394</v>
      </c>
      <c r="F2096" s="85" t="s">
        <v>7028</v>
      </c>
      <c r="G2096" s="85" t="s">
        <v>18</v>
      </c>
      <c r="H2096" s="85" t="s">
        <v>18</v>
      </c>
      <c r="I2096" s="83" t="s">
        <v>3696</v>
      </c>
      <c r="J2096" s="83" t="s">
        <v>12080</v>
      </c>
      <c r="K2096" s="91">
        <v>45180</v>
      </c>
      <c r="L2096" s="87" t="s">
        <v>12205</v>
      </c>
      <c r="M2096" s="87" t="s">
        <v>12196</v>
      </c>
      <c r="N2096" s="92">
        <v>550</v>
      </c>
      <c r="O2096" s="92">
        <v>55000</v>
      </c>
      <c r="P2096" s="87" t="s">
        <v>12106</v>
      </c>
      <c r="Q2096" s="91">
        <v>45546</v>
      </c>
    </row>
    <row r="2097" spans="1:17">
      <c r="A2097" s="215" t="s">
        <v>7029</v>
      </c>
      <c r="B2097" s="84" t="s">
        <v>7029</v>
      </c>
      <c r="C2097" s="84" t="s">
        <v>35</v>
      </c>
      <c r="D2097" s="84" t="s">
        <v>393</v>
      </c>
      <c r="E2097" s="84" t="s">
        <v>394</v>
      </c>
      <c r="F2097" s="85" t="s">
        <v>7030</v>
      </c>
      <c r="G2097" s="85" t="s">
        <v>18</v>
      </c>
      <c r="H2097" s="85" t="s">
        <v>18</v>
      </c>
      <c r="I2097" s="83" t="s">
        <v>5225</v>
      </c>
      <c r="J2097" s="83" t="s">
        <v>12074</v>
      </c>
      <c r="K2097" s="91">
        <v>45180</v>
      </c>
      <c r="L2097" s="87" t="s">
        <v>12205</v>
      </c>
      <c r="M2097" s="87" t="s">
        <v>12196</v>
      </c>
      <c r="N2097" s="92">
        <v>550</v>
      </c>
      <c r="O2097" s="92">
        <v>55000</v>
      </c>
      <c r="P2097" s="87" t="s">
        <v>12106</v>
      </c>
      <c r="Q2097" s="91">
        <v>45546</v>
      </c>
    </row>
    <row r="2098" spans="1:17">
      <c r="A2098" s="58" t="s">
        <v>7031</v>
      </c>
      <c r="B2098" s="3" t="s">
        <v>7031</v>
      </c>
      <c r="C2098" s="3" t="s">
        <v>6655</v>
      </c>
      <c r="D2098" s="3" t="s">
        <v>6656</v>
      </c>
      <c r="E2098" s="3" t="s">
        <v>7032</v>
      </c>
      <c r="F2098" s="25" t="s">
        <v>7033</v>
      </c>
      <c r="G2098" s="25" t="s">
        <v>18</v>
      </c>
      <c r="H2098" s="25" t="s">
        <v>18</v>
      </c>
      <c r="I2098" s="11" t="s">
        <v>23</v>
      </c>
      <c r="J2098" s="11" t="s">
        <v>12074</v>
      </c>
    </row>
    <row r="2099" spans="1:17">
      <c r="A2099" s="58" t="s">
        <v>7034</v>
      </c>
      <c r="B2099" s="3" t="s">
        <v>7034</v>
      </c>
      <c r="C2099" s="3" t="s">
        <v>6655</v>
      </c>
      <c r="D2099" s="3" t="s">
        <v>6656</v>
      </c>
      <c r="E2099" s="3" t="s">
        <v>7032</v>
      </c>
      <c r="F2099" s="25" t="s">
        <v>7035</v>
      </c>
      <c r="G2099" s="25" t="s">
        <v>18</v>
      </c>
      <c r="H2099" s="25" t="s">
        <v>18</v>
      </c>
      <c r="I2099" s="11" t="s">
        <v>23</v>
      </c>
      <c r="J2099" s="11" t="s">
        <v>12074</v>
      </c>
    </row>
    <row r="2100" spans="1:17">
      <c r="A2100" s="58" t="s">
        <v>7036</v>
      </c>
      <c r="B2100" s="3" t="s">
        <v>7036</v>
      </c>
      <c r="C2100" s="3" t="s">
        <v>6655</v>
      </c>
      <c r="D2100" s="3" t="s">
        <v>6656</v>
      </c>
      <c r="E2100" s="3" t="s">
        <v>7037</v>
      </c>
      <c r="F2100" s="25" t="s">
        <v>7038</v>
      </c>
      <c r="G2100" s="25" t="s">
        <v>7039</v>
      </c>
      <c r="H2100" s="25" t="s">
        <v>18</v>
      </c>
      <c r="I2100" s="11" t="s">
        <v>23</v>
      </c>
      <c r="J2100" s="11" t="s">
        <v>12074</v>
      </c>
    </row>
    <row r="2101" spans="1:17">
      <c r="A2101" s="58" t="s">
        <v>7040</v>
      </c>
      <c r="B2101" s="3" t="s">
        <v>7040</v>
      </c>
      <c r="C2101" s="3" t="s">
        <v>6655</v>
      </c>
      <c r="D2101" s="3" t="s">
        <v>6656</v>
      </c>
      <c r="E2101" s="3" t="s">
        <v>7032</v>
      </c>
      <c r="F2101" s="25" t="s">
        <v>7041</v>
      </c>
      <c r="G2101" s="25" t="s">
        <v>18</v>
      </c>
      <c r="H2101" s="25" t="s">
        <v>18</v>
      </c>
      <c r="I2101" s="11" t="s">
        <v>23</v>
      </c>
      <c r="J2101" s="11" t="s">
        <v>12074</v>
      </c>
    </row>
    <row r="2102" spans="1:17">
      <c r="A2102" s="58" t="s">
        <v>7042</v>
      </c>
      <c r="B2102" s="3" t="s">
        <v>7042</v>
      </c>
      <c r="C2102" s="3" t="s">
        <v>6655</v>
      </c>
      <c r="D2102" s="3" t="s">
        <v>6656</v>
      </c>
      <c r="E2102" s="3" t="s">
        <v>7037</v>
      </c>
      <c r="F2102" s="25" t="s">
        <v>7043</v>
      </c>
      <c r="G2102" s="25" t="s">
        <v>18</v>
      </c>
      <c r="H2102" s="25" t="s">
        <v>18</v>
      </c>
      <c r="I2102" s="11" t="s">
        <v>23</v>
      </c>
      <c r="J2102" s="11" t="s">
        <v>12074</v>
      </c>
    </row>
    <row r="2103" spans="1:17">
      <c r="A2103" s="204" t="s">
        <v>7044</v>
      </c>
      <c r="B2103" s="84" t="s">
        <v>7045</v>
      </c>
      <c r="C2103" s="84" t="s">
        <v>7046</v>
      </c>
      <c r="D2103" s="84" t="s">
        <v>7047</v>
      </c>
      <c r="E2103" s="84" t="s">
        <v>7048</v>
      </c>
      <c r="F2103" s="85" t="s">
        <v>7049</v>
      </c>
      <c r="G2103" s="85" t="s">
        <v>18</v>
      </c>
      <c r="H2103" s="85" t="s">
        <v>18</v>
      </c>
      <c r="I2103" s="84" t="s">
        <v>3965</v>
      </c>
      <c r="J2103" s="83" t="s">
        <v>12074</v>
      </c>
      <c r="K2103" s="87"/>
      <c r="L2103" s="87"/>
      <c r="M2103" s="87"/>
      <c r="N2103" s="92"/>
      <c r="O2103" s="92"/>
      <c r="P2103" s="87"/>
      <c r="Q2103" s="87"/>
    </row>
    <row r="2104" spans="1:17">
      <c r="A2104" s="58" t="s">
        <v>7050</v>
      </c>
      <c r="B2104" s="3" t="s">
        <v>7050</v>
      </c>
      <c r="C2104" s="4" t="s">
        <v>35</v>
      </c>
      <c r="D2104" s="4" t="s">
        <v>3605</v>
      </c>
      <c r="E2104" s="4" t="s">
        <v>3606</v>
      </c>
      <c r="F2104" s="25" t="s">
        <v>7051</v>
      </c>
      <c r="G2104" s="85" t="s">
        <v>18</v>
      </c>
      <c r="H2104" s="85" t="s">
        <v>18</v>
      </c>
      <c r="I2104" s="11" t="s">
        <v>12209</v>
      </c>
      <c r="J2104" s="11" t="s">
        <v>12210</v>
      </c>
    </row>
    <row r="2105" spans="1:17">
      <c r="A2105" s="215" t="s">
        <v>7052</v>
      </c>
      <c r="B2105" s="84" t="s">
        <v>7052</v>
      </c>
      <c r="C2105" s="84" t="s">
        <v>35</v>
      </c>
      <c r="D2105" s="84" t="s">
        <v>3605</v>
      </c>
      <c r="E2105" s="84" t="s">
        <v>3606</v>
      </c>
      <c r="F2105" s="85" t="s">
        <v>7053</v>
      </c>
      <c r="G2105" s="85" t="s">
        <v>18</v>
      </c>
      <c r="H2105" s="85" t="s">
        <v>18</v>
      </c>
      <c r="I2105" s="83" t="s">
        <v>3745</v>
      </c>
      <c r="J2105" s="83" t="s">
        <v>12074</v>
      </c>
      <c r="K2105" s="87"/>
      <c r="L2105" s="87"/>
      <c r="M2105" s="87"/>
      <c r="N2105" s="92"/>
      <c r="O2105" s="92"/>
      <c r="P2105" s="87"/>
      <c r="Q2105" s="87"/>
    </row>
    <row r="2106" spans="1:17">
      <c r="A2106" s="58" t="s">
        <v>7054</v>
      </c>
      <c r="B2106" s="3" t="s">
        <v>7054</v>
      </c>
      <c r="C2106" s="4" t="s">
        <v>35</v>
      </c>
      <c r="D2106" s="4" t="s">
        <v>3605</v>
      </c>
      <c r="E2106" s="4" t="s">
        <v>3606</v>
      </c>
      <c r="F2106" s="25" t="s">
        <v>7055</v>
      </c>
      <c r="G2106" s="85" t="s">
        <v>18</v>
      </c>
      <c r="H2106" s="85" t="s">
        <v>18</v>
      </c>
      <c r="I2106" s="11" t="s">
        <v>23</v>
      </c>
      <c r="J2106" s="11" t="s">
        <v>12074</v>
      </c>
    </row>
    <row r="2107" spans="1:17">
      <c r="A2107" s="204" t="s">
        <v>7056</v>
      </c>
      <c r="B2107" s="84" t="s">
        <v>7056</v>
      </c>
      <c r="C2107" s="84" t="s">
        <v>35</v>
      </c>
      <c r="D2107" s="84" t="s">
        <v>3605</v>
      </c>
      <c r="E2107" s="84" t="s">
        <v>3606</v>
      </c>
      <c r="F2107" s="85" t="s">
        <v>7057</v>
      </c>
      <c r="G2107" s="85" t="s">
        <v>18</v>
      </c>
      <c r="H2107" s="85" t="s">
        <v>18</v>
      </c>
      <c r="I2107" s="83" t="s">
        <v>6439</v>
      </c>
      <c r="J2107" s="83" t="s">
        <v>12080</v>
      </c>
      <c r="K2107" s="87"/>
      <c r="L2107" s="87"/>
      <c r="M2107" s="87"/>
      <c r="N2107" s="92"/>
      <c r="O2107" s="92"/>
      <c r="P2107" s="87"/>
      <c r="Q2107" s="87"/>
    </row>
    <row r="2108" spans="1:17">
      <c r="A2108" s="204" t="s">
        <v>7058</v>
      </c>
      <c r="B2108" s="84" t="s">
        <v>7059</v>
      </c>
      <c r="C2108" s="84" t="s">
        <v>7060</v>
      </c>
      <c r="D2108" s="84" t="s">
        <v>7047</v>
      </c>
      <c r="E2108" s="84" t="s">
        <v>7061</v>
      </c>
      <c r="F2108" s="85" t="s">
        <v>7062</v>
      </c>
      <c r="G2108" s="85" t="s">
        <v>18</v>
      </c>
      <c r="H2108" s="85" t="s">
        <v>18</v>
      </c>
      <c r="I2108" s="83" t="s">
        <v>6414</v>
      </c>
      <c r="J2108" s="83" t="s">
        <v>12080</v>
      </c>
      <c r="K2108" s="87"/>
      <c r="L2108" s="87"/>
      <c r="M2108" s="87"/>
      <c r="N2108" s="92"/>
      <c r="O2108" s="92"/>
      <c r="P2108" s="87"/>
      <c r="Q2108" s="87"/>
    </row>
    <row r="2109" spans="1:17">
      <c r="A2109" s="204" t="s">
        <v>7063</v>
      </c>
      <c r="B2109" s="84" t="s">
        <v>7064</v>
      </c>
      <c r="C2109" s="84" t="s">
        <v>7060</v>
      </c>
      <c r="D2109" s="84" t="s">
        <v>7047</v>
      </c>
      <c r="E2109" s="84" t="s">
        <v>7061</v>
      </c>
      <c r="F2109" s="85" t="s">
        <v>7065</v>
      </c>
      <c r="G2109" s="85" t="s">
        <v>18</v>
      </c>
      <c r="H2109" s="85" t="s">
        <v>18</v>
      </c>
      <c r="I2109" s="83" t="s">
        <v>3500</v>
      </c>
      <c r="J2109" s="83" t="s">
        <v>12080</v>
      </c>
      <c r="K2109" s="87"/>
      <c r="L2109" s="87"/>
      <c r="M2109" s="87"/>
      <c r="N2109" s="92"/>
      <c r="O2109" s="92"/>
      <c r="P2109" s="87"/>
      <c r="Q2109" s="87"/>
    </row>
    <row r="2110" spans="1:17">
      <c r="A2110" s="215" t="s">
        <v>7066</v>
      </c>
      <c r="B2110" s="84" t="s">
        <v>7066</v>
      </c>
      <c r="C2110" s="84" t="s">
        <v>35</v>
      </c>
      <c r="D2110" s="84" t="s">
        <v>3605</v>
      </c>
      <c r="E2110" s="84" t="s">
        <v>3606</v>
      </c>
      <c r="F2110" s="85" t="s">
        <v>7067</v>
      </c>
      <c r="G2110" s="85" t="s">
        <v>18</v>
      </c>
      <c r="H2110" s="85" t="s">
        <v>18</v>
      </c>
      <c r="I2110" s="83" t="s">
        <v>947</v>
      </c>
      <c r="J2110" s="83" t="s">
        <v>12074</v>
      </c>
      <c r="K2110" s="87"/>
      <c r="L2110" s="87"/>
      <c r="M2110" s="87"/>
      <c r="N2110" s="92"/>
      <c r="O2110" s="92"/>
      <c r="P2110" s="87"/>
      <c r="Q2110" s="87"/>
    </row>
    <row r="2111" spans="1:17">
      <c r="A2111" s="58" t="s">
        <v>7068</v>
      </c>
      <c r="B2111" s="3" t="s">
        <v>7068</v>
      </c>
      <c r="C2111" s="3" t="s">
        <v>35</v>
      </c>
      <c r="D2111" s="3" t="s">
        <v>3605</v>
      </c>
      <c r="E2111" s="3" t="s">
        <v>3606</v>
      </c>
      <c r="F2111" s="25" t="s">
        <v>7069</v>
      </c>
      <c r="G2111" s="25" t="s">
        <v>18</v>
      </c>
      <c r="H2111" s="25" t="s">
        <v>18</v>
      </c>
      <c r="I2111" s="11" t="s">
        <v>23</v>
      </c>
      <c r="J2111" s="11" t="s">
        <v>12074</v>
      </c>
    </row>
    <row r="2112" spans="1:17">
      <c r="A2112" s="58" t="s">
        <v>7070</v>
      </c>
      <c r="B2112" s="3" t="s">
        <v>7070</v>
      </c>
      <c r="C2112" s="4" t="s">
        <v>35</v>
      </c>
      <c r="D2112" s="4" t="s">
        <v>3605</v>
      </c>
      <c r="E2112" s="4" t="s">
        <v>3606</v>
      </c>
      <c r="F2112" s="25" t="s">
        <v>7071</v>
      </c>
      <c r="G2112" s="25" t="s">
        <v>18</v>
      </c>
      <c r="H2112" s="25" t="s">
        <v>18</v>
      </c>
      <c r="I2112" s="11" t="s">
        <v>23</v>
      </c>
      <c r="J2112" s="11" t="s">
        <v>12074</v>
      </c>
    </row>
    <row r="2113" spans="1:17">
      <c r="A2113" s="204" t="s">
        <v>7072</v>
      </c>
      <c r="B2113" s="84" t="s">
        <v>7073</v>
      </c>
      <c r="C2113" s="84" t="s">
        <v>35</v>
      </c>
      <c r="D2113" s="84" t="s">
        <v>397</v>
      </c>
      <c r="E2113" s="84" t="s">
        <v>397</v>
      </c>
      <c r="F2113" s="85" t="s">
        <v>7074</v>
      </c>
      <c r="G2113" s="85" t="s">
        <v>18</v>
      </c>
      <c r="H2113" s="85" t="s">
        <v>18</v>
      </c>
      <c r="I2113" s="83" t="s">
        <v>6790</v>
      </c>
      <c r="J2113" s="83" t="s">
        <v>12074</v>
      </c>
      <c r="K2113" s="87"/>
      <c r="L2113" s="87"/>
      <c r="M2113" s="87"/>
      <c r="N2113" s="92"/>
      <c r="O2113" s="92"/>
      <c r="P2113" s="87"/>
      <c r="Q2113" s="87"/>
    </row>
    <row r="2114" spans="1:17">
      <c r="A2114" s="204" t="s">
        <v>7075</v>
      </c>
      <c r="B2114" s="84" t="s">
        <v>7076</v>
      </c>
      <c r="C2114" s="84" t="s">
        <v>35</v>
      </c>
      <c r="D2114" s="84" t="s">
        <v>397</v>
      </c>
      <c r="E2114" s="84" t="s">
        <v>397</v>
      </c>
      <c r="F2114" s="85" t="s">
        <v>7077</v>
      </c>
      <c r="G2114" s="85" t="s">
        <v>18</v>
      </c>
      <c r="H2114" s="85" t="s">
        <v>18</v>
      </c>
      <c r="I2114" s="83" t="s">
        <v>1689</v>
      </c>
      <c r="J2114" s="83" t="s">
        <v>12084</v>
      </c>
      <c r="K2114" s="87"/>
      <c r="L2114" s="87"/>
      <c r="M2114" s="87"/>
      <c r="N2114" s="92"/>
      <c r="O2114" s="92"/>
      <c r="P2114" s="87"/>
      <c r="Q2114" s="87"/>
    </row>
    <row r="2115" spans="1:17">
      <c r="A2115" s="204" t="s">
        <v>7078</v>
      </c>
      <c r="B2115" s="84" t="s">
        <v>7079</v>
      </c>
      <c r="C2115" s="84" t="s">
        <v>35</v>
      </c>
      <c r="D2115" s="84" t="s">
        <v>397</v>
      </c>
      <c r="E2115" s="84" t="s">
        <v>397</v>
      </c>
      <c r="F2115" s="85" t="s">
        <v>7080</v>
      </c>
      <c r="G2115" s="85" t="s">
        <v>18</v>
      </c>
      <c r="H2115" s="85" t="s">
        <v>18</v>
      </c>
      <c r="I2115" s="83" t="s">
        <v>3628</v>
      </c>
      <c r="J2115" s="83" t="s">
        <v>12074</v>
      </c>
      <c r="K2115" s="87"/>
      <c r="L2115" s="87"/>
      <c r="M2115" s="87"/>
      <c r="N2115" s="92"/>
      <c r="O2115" s="92"/>
      <c r="P2115" s="87"/>
      <c r="Q2115" s="87"/>
    </row>
    <row r="2116" spans="1:17" s="239" customFormat="1">
      <c r="A2116" s="215" t="s">
        <v>7081</v>
      </c>
      <c r="B2116" s="84" t="s">
        <v>7082</v>
      </c>
      <c r="C2116" s="84" t="s">
        <v>35</v>
      </c>
      <c r="D2116" s="84" t="s">
        <v>397</v>
      </c>
      <c r="E2116" s="84" t="s">
        <v>397</v>
      </c>
      <c r="F2116" s="85" t="s">
        <v>7083</v>
      </c>
      <c r="G2116" s="85" t="s">
        <v>18</v>
      </c>
      <c r="H2116" s="85" t="s">
        <v>18</v>
      </c>
      <c r="I2116" s="83" t="s">
        <v>3509</v>
      </c>
      <c r="J2116" s="83" t="s">
        <v>12074</v>
      </c>
      <c r="K2116" s="233"/>
      <c r="L2116" s="233"/>
      <c r="M2116" s="233"/>
      <c r="N2116" s="234"/>
      <c r="O2116" s="234"/>
      <c r="P2116" s="233"/>
      <c r="Q2116" s="233"/>
    </row>
    <row r="2117" spans="1:17">
      <c r="A2117" s="255" t="s">
        <v>7084</v>
      </c>
      <c r="B2117" s="4" t="s">
        <v>7085</v>
      </c>
      <c r="C2117" s="4" t="s">
        <v>35</v>
      </c>
      <c r="D2117" s="4" t="s">
        <v>397</v>
      </c>
      <c r="E2117" s="4" t="s">
        <v>397</v>
      </c>
      <c r="F2117" s="27" t="s">
        <v>7086</v>
      </c>
      <c r="G2117" s="27" t="s">
        <v>18</v>
      </c>
      <c r="H2117" s="27" t="s">
        <v>18</v>
      </c>
      <c r="I2117" s="12" t="s">
        <v>23</v>
      </c>
      <c r="J2117" s="12" t="s">
        <v>12074</v>
      </c>
      <c r="K2117" s="39"/>
      <c r="L2117" s="39"/>
      <c r="M2117" s="39"/>
      <c r="N2117" s="154"/>
      <c r="O2117" s="154"/>
      <c r="P2117" s="39"/>
      <c r="Q2117" s="39"/>
    </row>
    <row r="2118" spans="1:17">
      <c r="A2118" s="215" t="s">
        <v>7087</v>
      </c>
      <c r="B2118" s="84" t="s">
        <v>7088</v>
      </c>
      <c r="C2118" s="84" t="s">
        <v>35</v>
      </c>
      <c r="D2118" s="84" t="s">
        <v>397</v>
      </c>
      <c r="E2118" s="84" t="s">
        <v>397</v>
      </c>
      <c r="F2118" s="85" t="s">
        <v>7089</v>
      </c>
      <c r="G2118" s="85" t="s">
        <v>18</v>
      </c>
      <c r="H2118" s="85" t="s">
        <v>18</v>
      </c>
      <c r="I2118" s="83" t="s">
        <v>1991</v>
      </c>
      <c r="J2118" s="83" t="s">
        <v>12074</v>
      </c>
      <c r="K2118" s="87"/>
      <c r="L2118" s="87"/>
      <c r="M2118" s="87"/>
      <c r="N2118" s="92"/>
      <c r="O2118" s="92"/>
      <c r="P2118" s="87"/>
      <c r="Q2118" s="87"/>
    </row>
    <row r="2119" spans="1:17">
      <c r="A2119" s="204" t="s">
        <v>7090</v>
      </c>
      <c r="B2119" s="84" t="s">
        <v>7091</v>
      </c>
      <c r="C2119" s="84" t="s">
        <v>35</v>
      </c>
      <c r="D2119" s="84" t="s">
        <v>397</v>
      </c>
      <c r="E2119" s="84" t="s">
        <v>397</v>
      </c>
      <c r="F2119" s="85" t="s">
        <v>7092</v>
      </c>
      <c r="G2119" s="85" t="s">
        <v>18</v>
      </c>
      <c r="H2119" s="85" t="s">
        <v>18</v>
      </c>
      <c r="I2119" s="83" t="s">
        <v>4912</v>
      </c>
      <c r="J2119" s="83" t="s">
        <v>12074</v>
      </c>
      <c r="K2119" s="87"/>
      <c r="L2119" s="87"/>
      <c r="M2119" s="87"/>
      <c r="N2119" s="92"/>
      <c r="O2119" s="92"/>
      <c r="P2119" s="87"/>
      <c r="Q2119" s="87"/>
    </row>
    <row r="2120" spans="1:17">
      <c r="A2120" s="204" t="s">
        <v>7093</v>
      </c>
      <c r="B2120" s="84" t="s">
        <v>7094</v>
      </c>
      <c r="C2120" s="84" t="s">
        <v>35</v>
      </c>
      <c r="D2120" s="84" t="s">
        <v>397</v>
      </c>
      <c r="E2120" s="84" t="s">
        <v>397</v>
      </c>
      <c r="F2120" s="85" t="s">
        <v>398</v>
      </c>
      <c r="G2120" s="85" t="s">
        <v>18</v>
      </c>
      <c r="H2120" s="85" t="s">
        <v>18</v>
      </c>
      <c r="I2120" s="83" t="s">
        <v>7095</v>
      </c>
      <c r="J2120" s="83" t="s">
        <v>12074</v>
      </c>
      <c r="K2120" s="87"/>
      <c r="L2120" s="87"/>
      <c r="M2120" s="87"/>
      <c r="N2120" s="92"/>
      <c r="O2120" s="92"/>
      <c r="P2120" s="87"/>
      <c r="Q2120" s="87"/>
    </row>
    <row r="2121" spans="1:17">
      <c r="A2121" s="205" t="s">
        <v>7096</v>
      </c>
      <c r="B2121" s="4" t="s">
        <v>7097</v>
      </c>
      <c r="C2121" s="4" t="s">
        <v>35</v>
      </c>
      <c r="D2121" s="4" t="s">
        <v>7098</v>
      </c>
      <c r="E2121" s="4" t="s">
        <v>7098</v>
      </c>
      <c r="F2121" s="27" t="s">
        <v>7099</v>
      </c>
      <c r="G2121" s="27" t="s">
        <v>18</v>
      </c>
      <c r="H2121" s="27" t="s">
        <v>18</v>
      </c>
      <c r="I2121" s="12" t="s">
        <v>23</v>
      </c>
      <c r="J2121" s="12" t="s">
        <v>12074</v>
      </c>
      <c r="K2121" s="39"/>
      <c r="L2121" s="39"/>
      <c r="M2121" s="39"/>
      <c r="N2121" s="154"/>
      <c r="O2121" s="154"/>
      <c r="P2121" s="39"/>
      <c r="Q2121" s="39"/>
    </row>
    <row r="2122" spans="1:17">
      <c r="A2122" s="204" t="s">
        <v>7100</v>
      </c>
      <c r="B2122" s="84" t="s">
        <v>7100</v>
      </c>
      <c r="C2122" s="84" t="s">
        <v>35</v>
      </c>
      <c r="D2122" s="84" t="s">
        <v>3605</v>
      </c>
      <c r="E2122" s="84" t="s">
        <v>3606</v>
      </c>
      <c r="F2122" s="85" t="s">
        <v>7101</v>
      </c>
      <c r="G2122" s="85" t="s">
        <v>18</v>
      </c>
      <c r="H2122" s="85" t="s">
        <v>18</v>
      </c>
      <c r="I2122" s="83" t="s">
        <v>6790</v>
      </c>
      <c r="J2122" s="83" t="s">
        <v>12074</v>
      </c>
      <c r="K2122" s="87"/>
      <c r="L2122" s="87"/>
      <c r="M2122" s="87"/>
      <c r="N2122" s="92"/>
      <c r="O2122" s="92"/>
      <c r="P2122" s="87"/>
      <c r="Q2122" s="87"/>
    </row>
    <row r="2123" spans="1:17">
      <c r="A2123" s="204" t="s">
        <v>7102</v>
      </c>
      <c r="B2123" s="84" t="s">
        <v>7102</v>
      </c>
      <c r="C2123" s="84" t="s">
        <v>35</v>
      </c>
      <c r="D2123" s="84" t="s">
        <v>3605</v>
      </c>
      <c r="E2123" s="84" t="s">
        <v>3606</v>
      </c>
      <c r="F2123" s="85" t="s">
        <v>7103</v>
      </c>
      <c r="G2123" s="85" t="s">
        <v>18</v>
      </c>
      <c r="H2123" s="85" t="s">
        <v>18</v>
      </c>
      <c r="I2123" s="83" t="s">
        <v>3435</v>
      </c>
      <c r="J2123" s="83" t="s">
        <v>12074</v>
      </c>
      <c r="K2123" s="87"/>
      <c r="L2123" s="87"/>
      <c r="M2123" s="87"/>
      <c r="N2123" s="92"/>
      <c r="O2123" s="92"/>
      <c r="P2123" s="87"/>
      <c r="Q2123" s="87"/>
    </row>
    <row r="2124" spans="1:17">
      <c r="A2124" s="255" t="s">
        <v>7104</v>
      </c>
      <c r="B2124" s="4" t="s">
        <v>7104</v>
      </c>
      <c r="C2124" s="4" t="s">
        <v>35</v>
      </c>
      <c r="D2124" s="4" t="s">
        <v>3605</v>
      </c>
      <c r="E2124" s="4" t="s">
        <v>3606</v>
      </c>
      <c r="F2124" s="27" t="s">
        <v>7105</v>
      </c>
      <c r="G2124" s="27" t="s">
        <v>18</v>
      </c>
      <c r="H2124" s="27" t="s">
        <v>18</v>
      </c>
      <c r="I2124" s="12" t="s">
        <v>23</v>
      </c>
      <c r="J2124" s="12" t="s">
        <v>12074</v>
      </c>
      <c r="K2124" s="39"/>
      <c r="L2124" s="39"/>
      <c r="M2124" s="39"/>
      <c r="N2124" s="154"/>
      <c r="O2124" s="154"/>
      <c r="P2124" s="39"/>
      <c r="Q2124" s="39"/>
    </row>
    <row r="2125" spans="1:17">
      <c r="A2125" s="215" t="s">
        <v>7106</v>
      </c>
      <c r="B2125" s="84" t="s">
        <v>7107</v>
      </c>
      <c r="C2125" s="84" t="s">
        <v>7108</v>
      </c>
      <c r="D2125" s="84" t="s">
        <v>7047</v>
      </c>
      <c r="E2125" s="84" t="s">
        <v>7109</v>
      </c>
      <c r="F2125" s="85" t="s">
        <v>7110</v>
      </c>
      <c r="G2125" s="85" t="s">
        <v>18</v>
      </c>
      <c r="H2125" s="85" t="s">
        <v>18</v>
      </c>
      <c r="I2125" s="83" t="s">
        <v>12124</v>
      </c>
      <c r="J2125" s="83" t="s">
        <v>12074</v>
      </c>
      <c r="K2125" s="87"/>
      <c r="L2125" s="87"/>
      <c r="M2125" s="87"/>
      <c r="N2125" s="92"/>
      <c r="O2125" s="92"/>
      <c r="P2125" s="87"/>
      <c r="Q2125" s="87"/>
    </row>
    <row r="2126" spans="1:17">
      <c r="A2126" s="58" t="s">
        <v>7111</v>
      </c>
      <c r="B2126" s="3" t="s">
        <v>7111</v>
      </c>
      <c r="C2126" s="3" t="s">
        <v>584</v>
      </c>
      <c r="D2126" s="3" t="s">
        <v>7112</v>
      </c>
      <c r="F2126" s="25" t="s">
        <v>7113</v>
      </c>
      <c r="G2126" s="25" t="s">
        <v>18</v>
      </c>
      <c r="H2126" s="25" t="s">
        <v>18</v>
      </c>
      <c r="I2126" s="11" t="s">
        <v>7114</v>
      </c>
      <c r="J2126" s="11" t="s">
        <v>12091</v>
      </c>
    </row>
    <row r="2127" spans="1:17">
      <c r="A2127" s="204" t="s">
        <v>7115</v>
      </c>
      <c r="B2127" s="84" t="s">
        <v>7115</v>
      </c>
      <c r="C2127" s="84" t="s">
        <v>584</v>
      </c>
      <c r="D2127" s="84" t="s">
        <v>594</v>
      </c>
      <c r="E2127" s="84" t="s">
        <v>7116</v>
      </c>
      <c r="F2127" s="85" t="s">
        <v>7117</v>
      </c>
      <c r="G2127" s="85" t="s">
        <v>18</v>
      </c>
      <c r="H2127" s="85" t="s">
        <v>18</v>
      </c>
      <c r="I2127" s="83" t="s">
        <v>7114</v>
      </c>
      <c r="J2127" s="83" t="s">
        <v>12091</v>
      </c>
      <c r="K2127" s="87"/>
      <c r="L2127" s="87"/>
      <c r="M2127" s="87"/>
      <c r="N2127" s="92"/>
      <c r="O2127" s="92"/>
      <c r="P2127" s="87"/>
      <c r="Q2127" s="87"/>
    </row>
    <row r="2128" spans="1:17">
      <c r="A2128" s="204" t="s">
        <v>7118</v>
      </c>
      <c r="B2128" s="84" t="s">
        <v>7119</v>
      </c>
      <c r="C2128" s="84" t="s">
        <v>7108</v>
      </c>
      <c r="D2128" s="84" t="s">
        <v>7047</v>
      </c>
      <c r="E2128" s="84" t="s">
        <v>7109</v>
      </c>
      <c r="F2128" s="85" t="s">
        <v>7120</v>
      </c>
      <c r="G2128" s="85" t="s">
        <v>18</v>
      </c>
      <c r="H2128" s="85" t="s">
        <v>18</v>
      </c>
      <c r="I2128" s="83" t="s">
        <v>6530</v>
      </c>
      <c r="J2128" s="83" t="s">
        <v>12074</v>
      </c>
      <c r="K2128" s="87"/>
      <c r="L2128" s="87"/>
      <c r="M2128" s="87"/>
      <c r="N2128" s="92"/>
      <c r="O2128" s="92"/>
      <c r="P2128" s="87"/>
      <c r="Q2128" s="87"/>
    </row>
    <row r="2129" spans="1:17">
      <c r="A2129" s="204" t="s">
        <v>7121</v>
      </c>
      <c r="B2129" s="84" t="s">
        <v>7122</v>
      </c>
      <c r="C2129" s="84" t="s">
        <v>35</v>
      </c>
      <c r="D2129" s="84" t="s">
        <v>327</v>
      </c>
      <c r="E2129" s="84" t="s">
        <v>327</v>
      </c>
      <c r="F2129" s="85" t="s">
        <v>7123</v>
      </c>
      <c r="G2129" s="85" t="s">
        <v>18</v>
      </c>
      <c r="H2129" s="85" t="s">
        <v>18</v>
      </c>
      <c r="I2129" s="83" t="s">
        <v>7124</v>
      </c>
      <c r="J2129" s="83" t="s">
        <v>12080</v>
      </c>
      <c r="K2129" s="87"/>
      <c r="L2129" s="87"/>
      <c r="M2129" s="87"/>
      <c r="N2129" s="92"/>
      <c r="O2129" s="92"/>
      <c r="P2129" s="87"/>
      <c r="Q2129" s="87"/>
    </row>
    <row r="2130" spans="1:17">
      <c r="A2130" s="204" t="s">
        <v>7125</v>
      </c>
      <c r="B2130" s="84" t="s">
        <v>7126</v>
      </c>
      <c r="C2130" s="84" t="s">
        <v>7108</v>
      </c>
      <c r="D2130" s="84" t="s">
        <v>7047</v>
      </c>
      <c r="E2130" s="84" t="s">
        <v>7109</v>
      </c>
      <c r="F2130" s="85" t="s">
        <v>7127</v>
      </c>
      <c r="G2130" s="85" t="s">
        <v>18</v>
      </c>
      <c r="H2130" s="85" t="s">
        <v>18</v>
      </c>
      <c r="I2130" s="83" t="s">
        <v>7128</v>
      </c>
      <c r="J2130" s="83" t="s">
        <v>12074</v>
      </c>
      <c r="K2130" s="87"/>
      <c r="L2130" s="87"/>
      <c r="M2130" s="87"/>
      <c r="N2130" s="92"/>
      <c r="O2130" s="92"/>
      <c r="P2130" s="87"/>
      <c r="Q2130" s="87"/>
    </row>
    <row r="2131" spans="1:17">
      <c r="A2131" s="215" t="s">
        <v>7129</v>
      </c>
      <c r="B2131" s="84" t="s">
        <v>7130</v>
      </c>
      <c r="C2131" s="84" t="s">
        <v>7108</v>
      </c>
      <c r="D2131" s="84" t="s">
        <v>7047</v>
      </c>
      <c r="E2131" s="84" t="s">
        <v>7109</v>
      </c>
      <c r="F2131" s="85" t="s">
        <v>7131</v>
      </c>
      <c r="G2131" s="85" t="s">
        <v>18</v>
      </c>
      <c r="H2131" s="85" t="s">
        <v>18</v>
      </c>
      <c r="I2131" s="83" t="s">
        <v>6293</v>
      </c>
      <c r="J2131" s="83" t="s">
        <v>12080</v>
      </c>
      <c r="K2131" s="87"/>
      <c r="L2131" s="87"/>
      <c r="M2131" s="87"/>
      <c r="N2131" s="92"/>
      <c r="O2131" s="92"/>
      <c r="P2131" s="87"/>
      <c r="Q2131" s="87"/>
    </row>
    <row r="2132" spans="1:17" s="376" customFormat="1">
      <c r="A2132" s="389" t="s">
        <v>7132</v>
      </c>
      <c r="B2132" s="368" t="s">
        <v>7133</v>
      </c>
      <c r="C2132" s="368" t="s">
        <v>35</v>
      </c>
      <c r="D2132" s="368" t="s">
        <v>7134</v>
      </c>
      <c r="E2132" s="368" t="s">
        <v>7134</v>
      </c>
      <c r="F2132" s="369" t="s">
        <v>581</v>
      </c>
      <c r="G2132" s="369" t="s">
        <v>7135</v>
      </c>
      <c r="H2132" s="369" t="s">
        <v>7136</v>
      </c>
      <c r="I2132" s="370" t="s">
        <v>54</v>
      </c>
      <c r="J2132" s="370" t="s">
        <v>12080</v>
      </c>
      <c r="K2132" s="371"/>
      <c r="L2132" s="371"/>
      <c r="M2132" s="371"/>
      <c r="N2132" s="372"/>
      <c r="O2132" s="372"/>
      <c r="P2132" s="371"/>
      <c r="Q2132" s="371"/>
    </row>
    <row r="2133" spans="1:17">
      <c r="A2133" s="205" t="s">
        <v>7137</v>
      </c>
      <c r="B2133" s="4" t="s">
        <v>7137</v>
      </c>
      <c r="C2133" s="4" t="s">
        <v>289</v>
      </c>
      <c r="D2133" s="4" t="s">
        <v>290</v>
      </c>
      <c r="E2133" s="4" t="s">
        <v>291</v>
      </c>
      <c r="F2133" s="27" t="s">
        <v>7138</v>
      </c>
      <c r="G2133" s="27" t="s">
        <v>18</v>
      </c>
      <c r="H2133" s="27" t="s">
        <v>18</v>
      </c>
      <c r="I2133" s="337" t="s">
        <v>23</v>
      </c>
      <c r="J2133" s="12"/>
      <c r="K2133" s="39"/>
      <c r="L2133" s="39"/>
      <c r="M2133" s="39"/>
      <c r="N2133" s="154"/>
      <c r="O2133" s="154"/>
      <c r="P2133" s="39"/>
      <c r="Q2133" s="39"/>
    </row>
    <row r="2134" spans="1:17">
      <c r="A2134" s="215" t="s">
        <v>7139</v>
      </c>
      <c r="B2134" s="84" t="s">
        <v>7139</v>
      </c>
      <c r="C2134" s="84" t="s">
        <v>289</v>
      </c>
      <c r="D2134" s="84" t="s">
        <v>290</v>
      </c>
      <c r="E2134" s="84" t="s">
        <v>291</v>
      </c>
      <c r="F2134" s="85" t="s">
        <v>7140</v>
      </c>
      <c r="G2134" s="85" t="s">
        <v>18</v>
      </c>
      <c r="H2134" s="85" t="s">
        <v>18</v>
      </c>
      <c r="I2134" s="83" t="s">
        <v>5736</v>
      </c>
      <c r="J2134" s="83" t="s">
        <v>12080</v>
      </c>
      <c r="K2134" s="87"/>
      <c r="L2134" s="87"/>
      <c r="M2134" s="87"/>
      <c r="N2134" s="92"/>
      <c r="O2134" s="92"/>
      <c r="P2134" s="87"/>
      <c r="Q2134" s="87"/>
    </row>
    <row r="2135" spans="1:17">
      <c r="A2135" s="215" t="s">
        <v>7141</v>
      </c>
      <c r="B2135" s="84" t="s">
        <v>7141</v>
      </c>
      <c r="C2135" s="84" t="s">
        <v>289</v>
      </c>
      <c r="D2135" s="84" t="s">
        <v>290</v>
      </c>
      <c r="E2135" s="84" t="s">
        <v>291</v>
      </c>
      <c r="F2135" s="85" t="s">
        <v>7142</v>
      </c>
      <c r="G2135" s="85" t="s">
        <v>18</v>
      </c>
      <c r="H2135" s="85" t="s">
        <v>18</v>
      </c>
      <c r="I2135" s="83" t="s">
        <v>3525</v>
      </c>
      <c r="J2135" s="83" t="s">
        <v>12080</v>
      </c>
      <c r="K2135" s="87"/>
      <c r="L2135" s="87"/>
      <c r="M2135" s="87"/>
      <c r="N2135" s="92"/>
      <c r="O2135" s="92"/>
      <c r="P2135" s="87"/>
      <c r="Q2135" s="87"/>
    </row>
    <row r="2136" spans="1:17">
      <c r="A2136" s="215" t="s">
        <v>7143</v>
      </c>
      <c r="B2136" s="84" t="s">
        <v>7143</v>
      </c>
      <c r="C2136" s="84" t="s">
        <v>289</v>
      </c>
      <c r="D2136" s="84" t="s">
        <v>290</v>
      </c>
      <c r="E2136" s="84" t="s">
        <v>291</v>
      </c>
      <c r="F2136" s="85" t="s">
        <v>7144</v>
      </c>
      <c r="G2136" s="85" t="s">
        <v>18</v>
      </c>
      <c r="H2136" s="85" t="s">
        <v>18</v>
      </c>
      <c r="I2136" s="83" t="s">
        <v>7145</v>
      </c>
      <c r="J2136" s="83"/>
      <c r="K2136" s="87"/>
      <c r="L2136" s="87"/>
      <c r="M2136" s="87"/>
      <c r="N2136" s="92"/>
      <c r="O2136" s="92"/>
      <c r="P2136" s="87"/>
      <c r="Q2136" s="87"/>
    </row>
    <row r="2137" spans="1:17">
      <c r="A2137" s="215" t="s">
        <v>7146</v>
      </c>
      <c r="B2137" s="84" t="s">
        <v>7146</v>
      </c>
      <c r="C2137" s="84" t="s">
        <v>289</v>
      </c>
      <c r="D2137" s="84" t="s">
        <v>290</v>
      </c>
      <c r="E2137" s="84" t="s">
        <v>291</v>
      </c>
      <c r="F2137" s="85" t="s">
        <v>7147</v>
      </c>
      <c r="G2137" s="85" t="s">
        <v>18</v>
      </c>
      <c r="H2137" s="85" t="s">
        <v>18</v>
      </c>
      <c r="I2137" s="83" t="s">
        <v>2094</v>
      </c>
      <c r="J2137" s="83"/>
      <c r="K2137" s="87"/>
      <c r="L2137" s="87"/>
      <c r="M2137" s="87"/>
      <c r="N2137" s="92"/>
      <c r="O2137" s="92"/>
      <c r="P2137" s="87"/>
      <c r="Q2137" s="87"/>
    </row>
    <row r="2138" spans="1:17" s="254" customFormat="1">
      <c r="A2138" s="309" t="s">
        <v>7148</v>
      </c>
      <c r="B2138" s="272" t="s">
        <v>7148</v>
      </c>
      <c r="C2138" s="272" t="s">
        <v>289</v>
      </c>
      <c r="D2138" s="272" t="s">
        <v>290</v>
      </c>
      <c r="E2138" s="272" t="s">
        <v>291</v>
      </c>
      <c r="F2138" s="134" t="s">
        <v>7149</v>
      </c>
      <c r="G2138" s="134" t="s">
        <v>18</v>
      </c>
      <c r="H2138" s="134" t="s">
        <v>18</v>
      </c>
      <c r="I2138" s="310" t="s">
        <v>3696</v>
      </c>
      <c r="J2138" s="310"/>
      <c r="K2138" s="136"/>
      <c r="L2138" s="136"/>
      <c r="M2138" s="136"/>
      <c r="N2138" s="311"/>
      <c r="O2138" s="311"/>
      <c r="P2138" s="136"/>
      <c r="Q2138" s="136"/>
    </row>
    <row r="2139" spans="1:17">
      <c r="A2139" s="215" t="s">
        <v>7150</v>
      </c>
      <c r="B2139" s="84" t="s">
        <v>7150</v>
      </c>
      <c r="C2139" s="84" t="s">
        <v>289</v>
      </c>
      <c r="D2139" s="84" t="s">
        <v>290</v>
      </c>
      <c r="E2139" s="84" t="s">
        <v>291</v>
      </c>
      <c r="F2139" s="85" t="s">
        <v>7151</v>
      </c>
      <c r="G2139" s="85" t="s">
        <v>18</v>
      </c>
      <c r="H2139" s="85" t="s">
        <v>18</v>
      </c>
      <c r="I2139" s="83" t="s">
        <v>952</v>
      </c>
      <c r="J2139" s="83"/>
      <c r="K2139" s="87"/>
      <c r="L2139" s="87"/>
      <c r="M2139" s="87"/>
      <c r="N2139" s="92"/>
      <c r="O2139" s="92"/>
      <c r="P2139" s="87"/>
      <c r="Q2139" s="87"/>
    </row>
    <row r="2140" spans="1:17">
      <c r="A2140" s="215" t="s">
        <v>7152</v>
      </c>
      <c r="B2140" s="84" t="s">
        <v>7152</v>
      </c>
      <c r="C2140" s="84" t="s">
        <v>289</v>
      </c>
      <c r="D2140" s="84" t="s">
        <v>290</v>
      </c>
      <c r="E2140" s="84" t="s">
        <v>291</v>
      </c>
      <c r="F2140" s="85" t="s">
        <v>7153</v>
      </c>
      <c r="G2140" s="85" t="s">
        <v>18</v>
      </c>
      <c r="H2140" s="85" t="s">
        <v>18</v>
      </c>
      <c r="I2140" s="83" t="s">
        <v>1072</v>
      </c>
      <c r="J2140" s="83"/>
      <c r="K2140" s="87"/>
      <c r="L2140" s="87"/>
      <c r="M2140" s="87"/>
      <c r="N2140" s="92"/>
      <c r="O2140" s="92"/>
      <c r="P2140" s="87"/>
      <c r="Q2140" s="87"/>
    </row>
    <row r="2141" spans="1:17">
      <c r="A2141" s="215" t="s">
        <v>7154</v>
      </c>
      <c r="B2141" s="84" t="s">
        <v>7154</v>
      </c>
      <c r="C2141" s="84" t="s">
        <v>289</v>
      </c>
      <c r="D2141" s="84" t="s">
        <v>290</v>
      </c>
      <c r="E2141" s="84" t="s">
        <v>291</v>
      </c>
      <c r="F2141" s="85" t="s">
        <v>7155</v>
      </c>
      <c r="G2141" s="85" t="s">
        <v>18</v>
      </c>
      <c r="H2141" s="85" t="s">
        <v>18</v>
      </c>
      <c r="I2141" s="84" t="s">
        <v>538</v>
      </c>
      <c r="J2141" s="83" t="s">
        <v>12073</v>
      </c>
      <c r="K2141" s="87"/>
      <c r="L2141" s="87"/>
      <c r="M2141" s="87"/>
      <c r="N2141" s="92"/>
      <c r="O2141" s="92"/>
      <c r="P2141" s="87"/>
      <c r="Q2141" s="87"/>
    </row>
    <row r="2142" spans="1:17">
      <c r="A2142" s="58" t="s">
        <v>7156</v>
      </c>
      <c r="B2142" s="3" t="s">
        <v>7156</v>
      </c>
      <c r="C2142" s="3" t="s">
        <v>289</v>
      </c>
      <c r="D2142" s="3" t="s">
        <v>290</v>
      </c>
      <c r="E2142" s="3" t="s">
        <v>291</v>
      </c>
      <c r="F2142" s="25" t="s">
        <v>7157</v>
      </c>
      <c r="G2142" s="25" t="s">
        <v>18</v>
      </c>
      <c r="H2142" s="25" t="s">
        <v>18</v>
      </c>
      <c r="I2142" s="12" t="s">
        <v>23</v>
      </c>
      <c r="J2142" s="11" t="s">
        <v>12073</v>
      </c>
    </row>
    <row r="2143" spans="1:17">
      <c r="A2143" s="58" t="s">
        <v>399</v>
      </c>
      <c r="B2143" s="3" t="s">
        <v>399</v>
      </c>
      <c r="C2143" s="3" t="s">
        <v>289</v>
      </c>
      <c r="D2143" s="3" t="s">
        <v>290</v>
      </c>
      <c r="E2143" s="3" t="s">
        <v>291</v>
      </c>
      <c r="F2143" s="25" t="s">
        <v>400</v>
      </c>
      <c r="G2143" s="25" t="s">
        <v>18</v>
      </c>
      <c r="H2143" s="25" t="s">
        <v>18</v>
      </c>
      <c r="I2143" s="12" t="s">
        <v>23</v>
      </c>
      <c r="J2143" s="11" t="s">
        <v>12073</v>
      </c>
    </row>
    <row r="2144" spans="1:17">
      <c r="A2144" s="215" t="s">
        <v>7158</v>
      </c>
      <c r="B2144" s="84" t="s">
        <v>7158</v>
      </c>
      <c r="C2144" s="84" t="s">
        <v>289</v>
      </c>
      <c r="D2144" s="84" t="s">
        <v>290</v>
      </c>
      <c r="E2144" s="84" t="s">
        <v>291</v>
      </c>
      <c r="F2144" s="85" t="s">
        <v>7159</v>
      </c>
      <c r="G2144" s="85" t="s">
        <v>18</v>
      </c>
      <c r="H2144" s="85" t="s">
        <v>18</v>
      </c>
      <c r="I2144" s="83" t="s">
        <v>7160</v>
      </c>
      <c r="J2144" s="83" t="s">
        <v>12080</v>
      </c>
      <c r="K2144" s="87"/>
      <c r="L2144" s="87"/>
      <c r="M2144" s="87"/>
      <c r="N2144" s="92"/>
      <c r="O2144" s="92"/>
      <c r="P2144" s="87"/>
      <c r="Q2144" s="87"/>
    </row>
    <row r="2145" spans="1:17">
      <c r="A2145" s="215" t="s">
        <v>7161</v>
      </c>
      <c r="B2145" s="84" t="s">
        <v>7161</v>
      </c>
      <c r="C2145" s="84" t="s">
        <v>289</v>
      </c>
      <c r="D2145" s="84" t="s">
        <v>290</v>
      </c>
      <c r="E2145" s="84" t="s">
        <v>291</v>
      </c>
      <c r="F2145" s="85" t="s">
        <v>7162</v>
      </c>
      <c r="G2145" s="85" t="s">
        <v>18</v>
      </c>
      <c r="H2145" s="85" t="s">
        <v>18</v>
      </c>
      <c r="I2145" s="83" t="s">
        <v>2633</v>
      </c>
      <c r="J2145" s="83"/>
      <c r="K2145" s="87"/>
      <c r="L2145" s="87"/>
      <c r="M2145" s="87"/>
      <c r="N2145" s="92"/>
      <c r="O2145" s="92"/>
      <c r="P2145" s="87"/>
      <c r="Q2145" s="87"/>
    </row>
    <row r="2146" spans="1:17">
      <c r="A2146" s="215" t="s">
        <v>7163</v>
      </c>
      <c r="B2146" s="84" t="s">
        <v>7163</v>
      </c>
      <c r="C2146" s="84" t="s">
        <v>289</v>
      </c>
      <c r="D2146" s="84" t="s">
        <v>290</v>
      </c>
      <c r="E2146" s="84" t="s">
        <v>291</v>
      </c>
      <c r="F2146" s="85" t="s">
        <v>7164</v>
      </c>
      <c r="G2146" s="85" t="s">
        <v>18</v>
      </c>
      <c r="H2146" s="85" t="s">
        <v>18</v>
      </c>
      <c r="I2146" s="83" t="s">
        <v>6241</v>
      </c>
      <c r="J2146" s="83"/>
      <c r="K2146" s="87"/>
      <c r="L2146" s="87"/>
      <c r="M2146" s="87"/>
      <c r="N2146" s="92"/>
      <c r="O2146" s="92"/>
      <c r="P2146" s="87"/>
      <c r="Q2146" s="87"/>
    </row>
    <row r="2147" spans="1:17">
      <c r="A2147" s="58" t="s">
        <v>7165</v>
      </c>
      <c r="B2147" s="3" t="s">
        <v>7165</v>
      </c>
      <c r="C2147" s="3" t="s">
        <v>289</v>
      </c>
      <c r="D2147" s="3" t="s">
        <v>290</v>
      </c>
      <c r="E2147" s="3" t="s">
        <v>291</v>
      </c>
      <c r="F2147" s="25" t="s">
        <v>7166</v>
      </c>
      <c r="G2147" s="25" t="s">
        <v>18</v>
      </c>
      <c r="H2147" s="25" t="s">
        <v>18</v>
      </c>
      <c r="I2147" s="12" t="s">
        <v>23</v>
      </c>
      <c r="J2147" s="11" t="s">
        <v>12073</v>
      </c>
    </row>
    <row r="2148" spans="1:17">
      <c r="A2148" s="215" t="s">
        <v>7167</v>
      </c>
      <c r="B2148" s="84" t="s">
        <v>7167</v>
      </c>
      <c r="C2148" s="84" t="s">
        <v>289</v>
      </c>
      <c r="D2148" s="84" t="s">
        <v>290</v>
      </c>
      <c r="E2148" s="84" t="s">
        <v>291</v>
      </c>
      <c r="F2148" s="85" t="s">
        <v>7168</v>
      </c>
      <c r="G2148" s="85" t="s">
        <v>18</v>
      </c>
      <c r="H2148" s="85" t="s">
        <v>18</v>
      </c>
      <c r="I2148" s="83" t="s">
        <v>1887</v>
      </c>
      <c r="J2148" s="83"/>
      <c r="K2148" s="87"/>
      <c r="L2148" s="87"/>
      <c r="M2148" s="87"/>
      <c r="N2148" s="92"/>
      <c r="O2148" s="92"/>
      <c r="P2148" s="87"/>
      <c r="Q2148" s="87"/>
    </row>
    <row r="2149" spans="1:17">
      <c r="A2149" s="215" t="s">
        <v>7169</v>
      </c>
      <c r="B2149" s="84" t="s">
        <v>7169</v>
      </c>
      <c r="C2149" s="84" t="s">
        <v>289</v>
      </c>
      <c r="D2149" s="84" t="s">
        <v>290</v>
      </c>
      <c r="E2149" s="84" t="s">
        <v>291</v>
      </c>
      <c r="F2149" s="85" t="s">
        <v>7170</v>
      </c>
      <c r="G2149" s="85" t="s">
        <v>18</v>
      </c>
      <c r="H2149" s="85" t="s">
        <v>18</v>
      </c>
      <c r="I2149" s="83" t="s">
        <v>952</v>
      </c>
      <c r="J2149" s="83" t="s">
        <v>802</v>
      </c>
      <c r="K2149" s="87"/>
      <c r="L2149" s="87"/>
      <c r="M2149" s="87"/>
      <c r="N2149" s="92"/>
      <c r="O2149" s="92"/>
      <c r="P2149" s="87"/>
      <c r="Q2149" s="87"/>
    </row>
    <row r="2150" spans="1:17">
      <c r="A2150" s="215" t="s">
        <v>7171</v>
      </c>
      <c r="B2150" s="84" t="s">
        <v>7171</v>
      </c>
      <c r="C2150" s="84" t="s">
        <v>289</v>
      </c>
      <c r="D2150" s="84" t="s">
        <v>290</v>
      </c>
      <c r="E2150" s="84" t="s">
        <v>291</v>
      </c>
      <c r="F2150" s="85" t="s">
        <v>7172</v>
      </c>
      <c r="G2150" s="85" t="s">
        <v>18</v>
      </c>
      <c r="H2150" s="85" t="s">
        <v>18</v>
      </c>
      <c r="I2150" s="83" t="s">
        <v>1698</v>
      </c>
      <c r="J2150" s="83"/>
      <c r="K2150" s="87"/>
      <c r="L2150" s="87"/>
      <c r="M2150" s="87"/>
      <c r="N2150" s="92"/>
      <c r="O2150" s="92"/>
      <c r="P2150" s="87"/>
      <c r="Q2150" s="87"/>
    </row>
    <row r="2151" spans="1:17">
      <c r="A2151" s="58" t="s">
        <v>401</v>
      </c>
      <c r="B2151" s="3" t="s">
        <v>401</v>
      </c>
      <c r="C2151" s="3" t="s">
        <v>289</v>
      </c>
      <c r="D2151" s="3" t="s">
        <v>290</v>
      </c>
      <c r="E2151" s="3" t="s">
        <v>291</v>
      </c>
      <c r="F2151" s="25" t="s">
        <v>402</v>
      </c>
      <c r="G2151" s="25" t="s">
        <v>18</v>
      </c>
      <c r="H2151" s="25" t="s">
        <v>18</v>
      </c>
      <c r="I2151" s="12" t="s">
        <v>23</v>
      </c>
      <c r="J2151" s="11" t="s">
        <v>12073</v>
      </c>
    </row>
    <row r="2152" spans="1:17">
      <c r="A2152" s="58" t="s">
        <v>7173</v>
      </c>
      <c r="B2152" s="3" t="s">
        <v>7173</v>
      </c>
      <c r="C2152" s="3" t="s">
        <v>289</v>
      </c>
      <c r="D2152" s="3" t="s">
        <v>290</v>
      </c>
      <c r="E2152" s="3" t="s">
        <v>291</v>
      </c>
      <c r="F2152" s="25" t="s">
        <v>7174</v>
      </c>
      <c r="G2152" s="25" t="s">
        <v>18</v>
      </c>
      <c r="H2152" s="25" t="s">
        <v>18</v>
      </c>
      <c r="I2152" s="12" t="s">
        <v>23</v>
      </c>
      <c r="J2152" s="11" t="s">
        <v>12073</v>
      </c>
    </row>
    <row r="2153" spans="1:17">
      <c r="A2153" s="58" t="s">
        <v>7175</v>
      </c>
      <c r="B2153" s="3" t="s">
        <v>7175</v>
      </c>
      <c r="C2153" s="3" t="s">
        <v>289</v>
      </c>
      <c r="D2153" s="3" t="s">
        <v>290</v>
      </c>
      <c r="E2153" s="3" t="s">
        <v>291</v>
      </c>
      <c r="F2153" s="25" t="s">
        <v>7176</v>
      </c>
      <c r="G2153" s="25" t="s">
        <v>18</v>
      </c>
      <c r="H2153" s="25" t="s">
        <v>18</v>
      </c>
      <c r="I2153" s="12" t="s">
        <v>23</v>
      </c>
      <c r="J2153" s="11" t="s">
        <v>12073</v>
      </c>
    </row>
    <row r="2154" spans="1:17">
      <c r="A2154" s="215" t="s">
        <v>7177</v>
      </c>
      <c r="B2154" s="84" t="s">
        <v>7177</v>
      </c>
      <c r="C2154" s="84" t="s">
        <v>289</v>
      </c>
      <c r="D2154" s="84" t="s">
        <v>290</v>
      </c>
      <c r="E2154" s="84" t="s">
        <v>291</v>
      </c>
      <c r="F2154" s="85" t="s">
        <v>7178</v>
      </c>
      <c r="G2154" s="85" t="s">
        <v>18</v>
      </c>
      <c r="H2154" s="85" t="s">
        <v>18</v>
      </c>
      <c r="I2154" s="83" t="s">
        <v>1393</v>
      </c>
      <c r="J2154" s="83" t="s">
        <v>12084</v>
      </c>
      <c r="K2154" s="87"/>
      <c r="L2154" s="87"/>
      <c r="M2154" s="87"/>
      <c r="N2154" s="92"/>
      <c r="O2154" s="92"/>
      <c r="P2154" s="87"/>
      <c r="Q2154" s="87"/>
    </row>
    <row r="2155" spans="1:17">
      <c r="A2155" s="215" t="s">
        <v>7179</v>
      </c>
      <c r="B2155" s="84" t="s">
        <v>7179</v>
      </c>
      <c r="C2155" s="84" t="s">
        <v>289</v>
      </c>
      <c r="D2155" s="84" t="s">
        <v>290</v>
      </c>
      <c r="E2155" s="84" t="s">
        <v>291</v>
      </c>
      <c r="F2155" s="85" t="s">
        <v>7180</v>
      </c>
      <c r="G2155" s="85" t="s">
        <v>18</v>
      </c>
      <c r="H2155" s="85" t="s">
        <v>18</v>
      </c>
      <c r="I2155" s="83" t="s">
        <v>1193</v>
      </c>
      <c r="J2155" s="83"/>
      <c r="K2155" s="87"/>
      <c r="L2155" s="87"/>
      <c r="M2155" s="87"/>
      <c r="N2155" s="92"/>
      <c r="O2155" s="92"/>
      <c r="P2155" s="87"/>
      <c r="Q2155" s="87"/>
    </row>
    <row r="2156" spans="1:17">
      <c r="A2156" s="215" t="s">
        <v>7181</v>
      </c>
      <c r="B2156" s="84" t="s">
        <v>7181</v>
      </c>
      <c r="C2156" s="84" t="s">
        <v>289</v>
      </c>
      <c r="D2156" s="84" t="s">
        <v>290</v>
      </c>
      <c r="E2156" s="84" t="s">
        <v>291</v>
      </c>
      <c r="F2156" s="85" t="s">
        <v>7182</v>
      </c>
      <c r="G2156" s="85" t="s">
        <v>18</v>
      </c>
      <c r="H2156" s="85" t="s">
        <v>18</v>
      </c>
      <c r="I2156" s="83" t="s">
        <v>7183</v>
      </c>
      <c r="J2156" s="83"/>
      <c r="K2156" s="87"/>
      <c r="L2156" s="87"/>
      <c r="M2156" s="87"/>
      <c r="N2156" s="92"/>
      <c r="O2156" s="92"/>
      <c r="P2156" s="87"/>
      <c r="Q2156" s="87"/>
    </row>
    <row r="2157" spans="1:17">
      <c r="A2157" s="58" t="s">
        <v>7184</v>
      </c>
      <c r="B2157" s="3" t="s">
        <v>7184</v>
      </c>
      <c r="C2157" s="3" t="s">
        <v>289</v>
      </c>
      <c r="D2157" s="3" t="s">
        <v>290</v>
      </c>
      <c r="E2157" s="3" t="s">
        <v>291</v>
      </c>
      <c r="F2157" s="25" t="s">
        <v>7185</v>
      </c>
      <c r="G2157" s="25" t="s">
        <v>18</v>
      </c>
      <c r="H2157" s="25" t="s">
        <v>18</v>
      </c>
      <c r="I2157" s="12" t="s">
        <v>23</v>
      </c>
    </row>
    <row r="2158" spans="1:17">
      <c r="A2158" s="215" t="s">
        <v>7186</v>
      </c>
      <c r="B2158" s="84" t="s">
        <v>7186</v>
      </c>
      <c r="C2158" s="84" t="s">
        <v>289</v>
      </c>
      <c r="D2158" s="84" t="s">
        <v>290</v>
      </c>
      <c r="E2158" s="84" t="s">
        <v>291</v>
      </c>
      <c r="F2158" s="85" t="s">
        <v>7187</v>
      </c>
      <c r="G2158" s="85" t="s">
        <v>18</v>
      </c>
      <c r="H2158" s="85" t="s">
        <v>18</v>
      </c>
      <c r="I2158" s="83" t="s">
        <v>2024</v>
      </c>
      <c r="J2158" s="83" t="s">
        <v>12080</v>
      </c>
      <c r="K2158" s="87"/>
      <c r="L2158" s="87"/>
      <c r="M2158" s="87"/>
      <c r="N2158" s="92"/>
      <c r="O2158" s="92"/>
      <c r="P2158" s="87"/>
      <c r="Q2158" s="87"/>
    </row>
    <row r="2159" spans="1:17">
      <c r="A2159" s="215" t="s">
        <v>7188</v>
      </c>
      <c r="B2159" s="84" t="s">
        <v>7188</v>
      </c>
      <c r="C2159" s="84" t="s">
        <v>289</v>
      </c>
      <c r="D2159" s="84" t="s">
        <v>290</v>
      </c>
      <c r="E2159" s="84" t="s">
        <v>291</v>
      </c>
      <c r="F2159" s="85" t="s">
        <v>7189</v>
      </c>
      <c r="G2159" s="85" t="s">
        <v>18</v>
      </c>
      <c r="H2159" s="85" t="s">
        <v>18</v>
      </c>
      <c r="I2159" s="83" t="s">
        <v>23</v>
      </c>
      <c r="J2159" s="83"/>
      <c r="K2159" s="87"/>
      <c r="L2159" s="87"/>
      <c r="M2159" s="87"/>
      <c r="N2159" s="92"/>
      <c r="O2159" s="92"/>
      <c r="P2159" s="87"/>
      <c r="Q2159" s="87"/>
    </row>
    <row r="2160" spans="1:17">
      <c r="A2160" s="215" t="s">
        <v>7190</v>
      </c>
      <c r="B2160" s="84" t="s">
        <v>7190</v>
      </c>
      <c r="C2160" s="84" t="s">
        <v>289</v>
      </c>
      <c r="D2160" s="84" t="s">
        <v>290</v>
      </c>
      <c r="E2160" s="84" t="s">
        <v>291</v>
      </c>
      <c r="F2160" s="85" t="s">
        <v>7191</v>
      </c>
      <c r="G2160" s="85" t="s">
        <v>18</v>
      </c>
      <c r="H2160" s="85" t="s">
        <v>18</v>
      </c>
      <c r="I2160" s="83" t="s">
        <v>1165</v>
      </c>
      <c r="J2160" s="83" t="s">
        <v>12074</v>
      </c>
      <c r="K2160" s="87"/>
      <c r="L2160" s="87"/>
      <c r="M2160" s="87"/>
      <c r="N2160" s="92"/>
      <c r="O2160" s="92"/>
      <c r="P2160" s="87"/>
      <c r="Q2160" s="87"/>
    </row>
    <row r="2161" spans="1:17">
      <c r="A2161" s="215" t="s">
        <v>7192</v>
      </c>
      <c r="B2161" s="84" t="s">
        <v>7192</v>
      </c>
      <c r="C2161" s="84" t="s">
        <v>289</v>
      </c>
      <c r="D2161" s="84" t="s">
        <v>290</v>
      </c>
      <c r="E2161" s="84" t="s">
        <v>291</v>
      </c>
      <c r="F2161" s="85" t="s">
        <v>7193</v>
      </c>
      <c r="G2161" s="85" t="s">
        <v>18</v>
      </c>
      <c r="H2161" s="85" t="s">
        <v>18</v>
      </c>
      <c r="I2161" s="83" t="s">
        <v>2570</v>
      </c>
      <c r="J2161" s="83" t="s">
        <v>12074</v>
      </c>
      <c r="K2161" s="87"/>
      <c r="L2161" s="87"/>
      <c r="M2161" s="87"/>
      <c r="N2161" s="92"/>
      <c r="O2161" s="92"/>
      <c r="P2161" s="87"/>
      <c r="Q2161" s="87"/>
    </row>
    <row r="2162" spans="1:17">
      <c r="A2162" s="215" t="s">
        <v>7194</v>
      </c>
      <c r="B2162" s="84" t="s">
        <v>7194</v>
      </c>
      <c r="C2162" s="84" t="s">
        <v>289</v>
      </c>
      <c r="D2162" s="84" t="s">
        <v>290</v>
      </c>
      <c r="E2162" s="84" t="s">
        <v>291</v>
      </c>
      <c r="F2162" s="85" t="s">
        <v>7195</v>
      </c>
      <c r="G2162" s="85" t="s">
        <v>18</v>
      </c>
      <c r="H2162" s="85" t="s">
        <v>18</v>
      </c>
      <c r="I2162" s="83" t="s">
        <v>1154</v>
      </c>
      <c r="J2162" s="83"/>
      <c r="K2162" s="87"/>
      <c r="L2162" s="87"/>
      <c r="M2162" s="87"/>
      <c r="N2162" s="92"/>
      <c r="O2162" s="92"/>
      <c r="P2162" s="87"/>
      <c r="Q2162" s="87"/>
    </row>
    <row r="2163" spans="1:17">
      <c r="A2163" s="215" t="s">
        <v>7196</v>
      </c>
      <c r="B2163" s="84" t="s">
        <v>7196</v>
      </c>
      <c r="C2163" s="84" t="s">
        <v>289</v>
      </c>
      <c r="D2163" s="84" t="s">
        <v>290</v>
      </c>
      <c r="E2163" s="84" t="s">
        <v>291</v>
      </c>
      <c r="F2163" s="85" t="s">
        <v>7197</v>
      </c>
      <c r="G2163" s="85" t="s">
        <v>18</v>
      </c>
      <c r="H2163" s="85" t="s">
        <v>18</v>
      </c>
      <c r="I2163" s="83" t="s">
        <v>1742</v>
      </c>
      <c r="J2163" s="83" t="s">
        <v>12080</v>
      </c>
      <c r="K2163" s="87"/>
      <c r="L2163" s="87"/>
      <c r="M2163" s="87"/>
      <c r="N2163" s="92"/>
      <c r="O2163" s="92"/>
      <c r="P2163" s="87"/>
      <c r="Q2163" s="87"/>
    </row>
    <row r="2164" spans="1:17">
      <c r="A2164" s="215" t="s">
        <v>403</v>
      </c>
      <c r="B2164" s="84" t="s">
        <v>403</v>
      </c>
      <c r="C2164" s="84" t="s">
        <v>289</v>
      </c>
      <c r="D2164" s="84" t="s">
        <v>290</v>
      </c>
      <c r="E2164" s="84" t="s">
        <v>291</v>
      </c>
      <c r="F2164" s="85" t="s">
        <v>404</v>
      </c>
      <c r="G2164" s="85" t="s">
        <v>18</v>
      </c>
      <c r="H2164" s="85" t="s">
        <v>18</v>
      </c>
      <c r="I2164" s="83" t="s">
        <v>61</v>
      </c>
      <c r="J2164" s="83" t="s">
        <v>12073</v>
      </c>
      <c r="K2164" s="87"/>
      <c r="L2164" s="87"/>
      <c r="M2164" s="87"/>
      <c r="N2164" s="92"/>
      <c r="O2164" s="92"/>
      <c r="P2164" s="87"/>
      <c r="Q2164" s="87"/>
    </row>
    <row r="2165" spans="1:17">
      <c r="A2165" s="205" t="s">
        <v>7198</v>
      </c>
      <c r="B2165" s="4" t="s">
        <v>7198</v>
      </c>
      <c r="C2165" s="4" t="s">
        <v>289</v>
      </c>
      <c r="D2165" s="4" t="s">
        <v>290</v>
      </c>
      <c r="E2165" s="4" t="s">
        <v>291</v>
      </c>
      <c r="F2165" s="27" t="s">
        <v>7199</v>
      </c>
      <c r="G2165" s="27" t="s">
        <v>18</v>
      </c>
      <c r="H2165" s="27" t="s">
        <v>18</v>
      </c>
      <c r="I2165" s="326" t="s">
        <v>23</v>
      </c>
      <c r="J2165" s="12" t="s">
        <v>12074</v>
      </c>
      <c r="K2165" s="39"/>
      <c r="L2165" s="39"/>
      <c r="M2165" s="39"/>
      <c r="N2165" s="154"/>
      <c r="O2165" s="154"/>
      <c r="P2165" s="39"/>
      <c r="Q2165" s="39"/>
    </row>
    <row r="2166" spans="1:17">
      <c r="A2166" s="58" t="s">
        <v>7200</v>
      </c>
      <c r="B2166" s="3" t="s">
        <v>7200</v>
      </c>
      <c r="C2166" s="3" t="s">
        <v>289</v>
      </c>
      <c r="D2166" s="3" t="s">
        <v>290</v>
      </c>
      <c r="E2166" s="3" t="s">
        <v>291</v>
      </c>
      <c r="F2166" s="25" t="s">
        <v>7201</v>
      </c>
      <c r="G2166" s="25" t="s">
        <v>18</v>
      </c>
      <c r="H2166" s="25" t="s">
        <v>18</v>
      </c>
      <c r="I2166" s="12" t="s">
        <v>23</v>
      </c>
    </row>
    <row r="2167" spans="1:17">
      <c r="A2167" s="215" t="s">
        <v>7202</v>
      </c>
      <c r="B2167" s="84" t="s">
        <v>7202</v>
      </c>
      <c r="C2167" s="84" t="s">
        <v>289</v>
      </c>
      <c r="D2167" s="84" t="s">
        <v>290</v>
      </c>
      <c r="E2167" s="84" t="s">
        <v>291</v>
      </c>
      <c r="F2167" s="85" t="s">
        <v>7203</v>
      </c>
      <c r="G2167" s="85" t="s">
        <v>18</v>
      </c>
      <c r="H2167" s="85" t="s">
        <v>18</v>
      </c>
      <c r="I2167" s="83" t="s">
        <v>2838</v>
      </c>
      <c r="J2167" s="83"/>
      <c r="K2167" s="87"/>
      <c r="L2167" s="87"/>
      <c r="M2167" s="87"/>
      <c r="N2167" s="92"/>
      <c r="O2167" s="92"/>
      <c r="P2167" s="87"/>
      <c r="Q2167" s="87"/>
    </row>
    <row r="2168" spans="1:17">
      <c r="A2168" s="215" t="s">
        <v>7204</v>
      </c>
      <c r="B2168" s="84" t="s">
        <v>7204</v>
      </c>
      <c r="C2168" s="84" t="s">
        <v>289</v>
      </c>
      <c r="D2168" s="84" t="s">
        <v>290</v>
      </c>
      <c r="E2168" s="84" t="s">
        <v>291</v>
      </c>
      <c r="F2168" s="85" t="s">
        <v>7205</v>
      </c>
      <c r="G2168" s="85" t="s">
        <v>18</v>
      </c>
      <c r="H2168" s="85" t="s">
        <v>18</v>
      </c>
      <c r="I2168" s="83" t="s">
        <v>2721</v>
      </c>
      <c r="J2168" s="83"/>
      <c r="K2168" s="87"/>
      <c r="L2168" s="87"/>
      <c r="M2168" s="87"/>
      <c r="N2168" s="92"/>
      <c r="O2168" s="92"/>
      <c r="P2168" s="87"/>
      <c r="Q2168" s="87"/>
    </row>
    <row r="2169" spans="1:17">
      <c r="A2169" s="215" t="s">
        <v>7206</v>
      </c>
      <c r="B2169" s="84" t="s">
        <v>7206</v>
      </c>
      <c r="C2169" s="84" t="s">
        <v>289</v>
      </c>
      <c r="D2169" s="84" t="s">
        <v>290</v>
      </c>
      <c r="E2169" s="84" t="s">
        <v>291</v>
      </c>
      <c r="F2169" s="85" t="s">
        <v>7207</v>
      </c>
      <c r="G2169" s="85" t="s">
        <v>18</v>
      </c>
      <c r="H2169" s="85" t="s">
        <v>18</v>
      </c>
      <c r="I2169" s="83" t="s">
        <v>2085</v>
      </c>
      <c r="J2169" s="83"/>
      <c r="K2169" s="87"/>
      <c r="L2169" s="87"/>
      <c r="M2169" s="87"/>
      <c r="N2169" s="92"/>
      <c r="O2169" s="92"/>
      <c r="P2169" s="87"/>
      <c r="Q2169" s="87"/>
    </row>
    <row r="2170" spans="1:17">
      <c r="A2170" s="215" t="s">
        <v>7208</v>
      </c>
      <c r="B2170" s="84" t="s">
        <v>7208</v>
      </c>
      <c r="C2170" s="84" t="s">
        <v>289</v>
      </c>
      <c r="D2170" s="84" t="s">
        <v>290</v>
      </c>
      <c r="E2170" s="84" t="s">
        <v>291</v>
      </c>
      <c r="F2170" s="85" t="s">
        <v>7209</v>
      </c>
      <c r="G2170" s="85" t="s">
        <v>18</v>
      </c>
      <c r="H2170" s="85" t="s">
        <v>18</v>
      </c>
      <c r="I2170" s="83" t="s">
        <v>1158</v>
      </c>
      <c r="J2170" s="83" t="s">
        <v>12080</v>
      </c>
      <c r="K2170" s="87"/>
      <c r="L2170" s="87"/>
      <c r="M2170" s="87"/>
      <c r="N2170" s="92"/>
      <c r="O2170" s="92"/>
      <c r="P2170" s="87"/>
      <c r="Q2170" s="87"/>
    </row>
    <row r="2171" spans="1:17">
      <c r="A2171" s="215" t="s">
        <v>7210</v>
      </c>
      <c r="B2171" s="84" t="s">
        <v>7210</v>
      </c>
      <c r="C2171" s="84" t="s">
        <v>289</v>
      </c>
      <c r="D2171" s="84" t="s">
        <v>290</v>
      </c>
      <c r="E2171" s="84" t="s">
        <v>291</v>
      </c>
      <c r="F2171" s="85" t="s">
        <v>7211</v>
      </c>
      <c r="G2171" s="85" t="s">
        <v>18</v>
      </c>
      <c r="H2171" s="85" t="s">
        <v>18</v>
      </c>
      <c r="I2171" s="83" t="s">
        <v>1567</v>
      </c>
      <c r="J2171" s="83" t="s">
        <v>12074</v>
      </c>
      <c r="K2171" s="87"/>
      <c r="L2171" s="87"/>
      <c r="M2171" s="87"/>
      <c r="N2171" s="92"/>
      <c r="O2171" s="92"/>
      <c r="P2171" s="87"/>
      <c r="Q2171" s="87"/>
    </row>
    <row r="2172" spans="1:17">
      <c r="A2172" s="205" t="s">
        <v>7212</v>
      </c>
      <c r="B2172" s="4" t="s">
        <v>7212</v>
      </c>
      <c r="C2172" s="4" t="s">
        <v>289</v>
      </c>
      <c r="D2172" s="4" t="s">
        <v>290</v>
      </c>
      <c r="E2172" s="4" t="s">
        <v>291</v>
      </c>
      <c r="F2172" s="27" t="s">
        <v>7213</v>
      </c>
      <c r="G2172" s="27" t="s">
        <v>18</v>
      </c>
      <c r="H2172" s="27" t="s">
        <v>18</v>
      </c>
      <c r="I2172" s="12" t="s">
        <v>23</v>
      </c>
      <c r="J2172" s="12"/>
      <c r="K2172" s="39"/>
      <c r="L2172" s="39"/>
      <c r="M2172" s="39"/>
      <c r="N2172" s="154"/>
      <c r="O2172" s="154"/>
      <c r="P2172" s="39"/>
      <c r="Q2172" s="39"/>
    </row>
    <row r="2173" spans="1:17">
      <c r="A2173" s="215" t="s">
        <v>7214</v>
      </c>
      <c r="B2173" s="84" t="s">
        <v>7214</v>
      </c>
      <c r="C2173" s="84" t="s">
        <v>289</v>
      </c>
      <c r="D2173" s="84" t="s">
        <v>290</v>
      </c>
      <c r="E2173" s="84" t="s">
        <v>291</v>
      </c>
      <c r="F2173" s="85" t="s">
        <v>7215</v>
      </c>
      <c r="G2173" s="85" t="s">
        <v>18</v>
      </c>
      <c r="H2173" s="85" t="s">
        <v>18</v>
      </c>
      <c r="I2173" s="83" t="s">
        <v>2208</v>
      </c>
      <c r="J2173" s="83" t="s">
        <v>12091</v>
      </c>
      <c r="K2173" s="87"/>
      <c r="L2173" s="87"/>
      <c r="M2173" s="87"/>
      <c r="N2173" s="92"/>
      <c r="O2173" s="92"/>
      <c r="P2173" s="87"/>
      <c r="Q2173" s="87"/>
    </row>
    <row r="2174" spans="1:17">
      <c r="A2174" s="215" t="s">
        <v>7216</v>
      </c>
      <c r="B2174" s="84" t="s">
        <v>7216</v>
      </c>
      <c r="C2174" s="84" t="s">
        <v>289</v>
      </c>
      <c r="D2174" s="84" t="s">
        <v>290</v>
      </c>
      <c r="E2174" s="84" t="s">
        <v>291</v>
      </c>
      <c r="F2174" s="85" t="s">
        <v>7217</v>
      </c>
      <c r="G2174" s="85" t="s">
        <v>18</v>
      </c>
      <c r="H2174" s="85" t="s">
        <v>18</v>
      </c>
      <c r="I2174" s="83" t="s">
        <v>12110</v>
      </c>
      <c r="J2174" s="83"/>
      <c r="K2174" s="87"/>
      <c r="L2174" s="87"/>
      <c r="M2174" s="87"/>
      <c r="N2174" s="92"/>
      <c r="O2174" s="92"/>
      <c r="P2174" s="87"/>
      <c r="Q2174" s="87"/>
    </row>
    <row r="2175" spans="1:17">
      <c r="A2175" s="215" t="s">
        <v>7218</v>
      </c>
      <c r="B2175" s="84" t="s">
        <v>7218</v>
      </c>
      <c r="C2175" s="84" t="s">
        <v>289</v>
      </c>
      <c r="D2175" s="84" t="s">
        <v>290</v>
      </c>
      <c r="E2175" s="84" t="s">
        <v>291</v>
      </c>
      <c r="F2175" s="85" t="s">
        <v>7219</v>
      </c>
      <c r="G2175" s="85" t="s">
        <v>18</v>
      </c>
      <c r="H2175" s="85" t="s">
        <v>18</v>
      </c>
      <c r="I2175" s="83" t="s">
        <v>1641</v>
      </c>
      <c r="J2175" s="83"/>
      <c r="K2175" s="87"/>
      <c r="L2175" s="87"/>
      <c r="M2175" s="87"/>
      <c r="N2175" s="92"/>
      <c r="O2175" s="92"/>
      <c r="P2175" s="87"/>
      <c r="Q2175" s="87"/>
    </row>
    <row r="2176" spans="1:17">
      <c r="A2176" s="215" t="s">
        <v>7220</v>
      </c>
      <c r="B2176" s="84" t="s">
        <v>7220</v>
      </c>
      <c r="C2176" s="84" t="s">
        <v>289</v>
      </c>
      <c r="D2176" s="84" t="s">
        <v>290</v>
      </c>
      <c r="E2176" s="84" t="s">
        <v>291</v>
      </c>
      <c r="F2176" s="85" t="s">
        <v>7221</v>
      </c>
      <c r="G2176" s="85" t="s">
        <v>18</v>
      </c>
      <c r="H2176" s="85" t="s">
        <v>18</v>
      </c>
      <c r="I2176" s="83" t="s">
        <v>1108</v>
      </c>
      <c r="J2176" s="83" t="s">
        <v>12074</v>
      </c>
      <c r="K2176" s="87"/>
      <c r="L2176" s="87"/>
      <c r="M2176" s="87"/>
      <c r="N2176" s="92"/>
      <c r="O2176" s="92"/>
      <c r="P2176" s="87"/>
      <c r="Q2176" s="87"/>
    </row>
    <row r="2177" spans="1:17">
      <c r="A2177" s="215" t="s">
        <v>7222</v>
      </c>
      <c r="B2177" s="84" t="s">
        <v>7222</v>
      </c>
      <c r="C2177" s="84" t="s">
        <v>289</v>
      </c>
      <c r="D2177" s="84" t="s">
        <v>290</v>
      </c>
      <c r="E2177" s="84" t="s">
        <v>291</v>
      </c>
      <c r="F2177" s="85" t="s">
        <v>7223</v>
      </c>
      <c r="G2177" s="85" t="s">
        <v>18</v>
      </c>
      <c r="H2177" s="85" t="s">
        <v>18</v>
      </c>
      <c r="I2177" s="83" t="s">
        <v>2162</v>
      </c>
      <c r="J2177" s="83" t="s">
        <v>12080</v>
      </c>
      <c r="K2177" s="87"/>
      <c r="L2177" s="87"/>
      <c r="M2177" s="87"/>
      <c r="N2177" s="92"/>
      <c r="O2177" s="92"/>
      <c r="P2177" s="87"/>
      <c r="Q2177" s="87"/>
    </row>
    <row r="2178" spans="1:17">
      <c r="A2178" s="215" t="s">
        <v>7224</v>
      </c>
      <c r="B2178" s="84" t="s">
        <v>7224</v>
      </c>
      <c r="C2178" s="84" t="s">
        <v>289</v>
      </c>
      <c r="D2178" s="84" t="s">
        <v>290</v>
      </c>
      <c r="E2178" s="84" t="s">
        <v>291</v>
      </c>
      <c r="F2178" s="85" t="s">
        <v>7225</v>
      </c>
      <c r="G2178" s="85" t="s">
        <v>18</v>
      </c>
      <c r="H2178" s="85" t="s">
        <v>18</v>
      </c>
      <c r="I2178" s="83" t="s">
        <v>2145</v>
      </c>
      <c r="J2178" s="83"/>
      <c r="K2178" s="87"/>
      <c r="L2178" s="87"/>
      <c r="M2178" s="87"/>
      <c r="N2178" s="92"/>
      <c r="O2178" s="92"/>
      <c r="P2178" s="87"/>
      <c r="Q2178" s="87"/>
    </row>
    <row r="2179" spans="1:17">
      <c r="A2179" s="215" t="s">
        <v>7226</v>
      </c>
      <c r="B2179" s="84" t="s">
        <v>7226</v>
      </c>
      <c r="C2179" s="84" t="s">
        <v>289</v>
      </c>
      <c r="D2179" s="84" t="s">
        <v>290</v>
      </c>
      <c r="E2179" s="84" t="s">
        <v>291</v>
      </c>
      <c r="F2179" s="85" t="s">
        <v>7227</v>
      </c>
      <c r="G2179" s="85" t="s">
        <v>18</v>
      </c>
      <c r="H2179" s="85" t="s">
        <v>18</v>
      </c>
      <c r="I2179" s="83" t="s">
        <v>872</v>
      </c>
      <c r="J2179" s="83"/>
      <c r="K2179" s="87"/>
      <c r="L2179" s="87"/>
      <c r="M2179" s="87"/>
      <c r="N2179" s="92"/>
      <c r="O2179" s="92"/>
      <c r="P2179" s="87"/>
      <c r="Q2179" s="87"/>
    </row>
    <row r="2180" spans="1:17">
      <c r="A2180" s="205" t="s">
        <v>7228</v>
      </c>
      <c r="B2180" s="4" t="s">
        <v>7228</v>
      </c>
      <c r="C2180" s="4" t="s">
        <v>289</v>
      </c>
      <c r="D2180" s="4" t="s">
        <v>290</v>
      </c>
      <c r="E2180" s="4" t="s">
        <v>291</v>
      </c>
      <c r="F2180" s="27" t="s">
        <v>7229</v>
      </c>
      <c r="G2180" s="27" t="s">
        <v>18</v>
      </c>
      <c r="H2180" s="27" t="s">
        <v>18</v>
      </c>
      <c r="I2180" s="12" t="s">
        <v>23</v>
      </c>
      <c r="J2180" s="12"/>
      <c r="K2180" s="39"/>
      <c r="L2180" s="39"/>
      <c r="M2180" s="39"/>
      <c r="N2180" s="154"/>
      <c r="O2180" s="154"/>
      <c r="P2180" s="39"/>
      <c r="Q2180" s="39"/>
    </row>
    <row r="2181" spans="1:17">
      <c r="A2181" s="215" t="s">
        <v>7230</v>
      </c>
      <c r="B2181" s="84" t="s">
        <v>7230</v>
      </c>
      <c r="C2181" s="84" t="s">
        <v>289</v>
      </c>
      <c r="D2181" s="84" t="s">
        <v>290</v>
      </c>
      <c r="E2181" s="84" t="s">
        <v>291</v>
      </c>
      <c r="F2181" s="85" t="s">
        <v>7231</v>
      </c>
      <c r="G2181" s="85" t="s">
        <v>18</v>
      </c>
      <c r="H2181" s="85" t="s">
        <v>18</v>
      </c>
      <c r="I2181" s="83" t="s">
        <v>4313</v>
      </c>
      <c r="J2181" s="83" t="s">
        <v>12080</v>
      </c>
      <c r="K2181" s="87"/>
      <c r="L2181" s="87"/>
      <c r="M2181" s="87"/>
      <c r="N2181" s="92"/>
      <c r="O2181" s="92"/>
      <c r="P2181" s="87"/>
      <c r="Q2181" s="87"/>
    </row>
    <row r="2182" spans="1:17">
      <c r="A2182" s="215" t="s">
        <v>7232</v>
      </c>
      <c r="B2182" s="84" t="s">
        <v>7232</v>
      </c>
      <c r="C2182" s="84" t="s">
        <v>289</v>
      </c>
      <c r="D2182" s="84" t="s">
        <v>290</v>
      </c>
      <c r="E2182" s="84" t="s">
        <v>291</v>
      </c>
      <c r="F2182" s="85" t="s">
        <v>7233</v>
      </c>
      <c r="G2182" s="85" t="s">
        <v>18</v>
      </c>
      <c r="H2182" s="85" t="s">
        <v>18</v>
      </c>
      <c r="I2182" s="83" t="s">
        <v>1308</v>
      </c>
      <c r="J2182" s="83"/>
      <c r="K2182" s="87"/>
      <c r="L2182" s="87"/>
      <c r="M2182" s="87"/>
      <c r="N2182" s="92"/>
      <c r="O2182" s="92"/>
      <c r="P2182" s="87"/>
      <c r="Q2182" s="87"/>
    </row>
    <row r="2183" spans="1:17">
      <c r="A2183" s="221" t="s">
        <v>7234</v>
      </c>
      <c r="B2183" s="219" t="s">
        <v>7234</v>
      </c>
      <c r="C2183" s="219" t="s">
        <v>289</v>
      </c>
      <c r="D2183" s="219" t="s">
        <v>290</v>
      </c>
      <c r="E2183" s="219" t="s">
        <v>291</v>
      </c>
      <c r="F2183" s="220" t="s">
        <v>7235</v>
      </c>
      <c r="G2183" s="220" t="s">
        <v>18</v>
      </c>
      <c r="H2183" s="220" t="s">
        <v>18</v>
      </c>
      <c r="I2183" s="301" t="s">
        <v>1514</v>
      </c>
      <c r="J2183" s="218"/>
      <c r="K2183" s="237"/>
      <c r="L2183" s="237"/>
      <c r="M2183" s="237"/>
      <c r="N2183" s="238"/>
      <c r="O2183" s="238"/>
      <c r="P2183" s="237"/>
      <c r="Q2183" s="237"/>
    </row>
    <row r="2184" spans="1:17">
      <c r="A2184" s="215" t="s">
        <v>7236</v>
      </c>
      <c r="B2184" s="84" t="s">
        <v>7236</v>
      </c>
      <c r="C2184" s="84" t="s">
        <v>289</v>
      </c>
      <c r="D2184" s="84" t="s">
        <v>290</v>
      </c>
      <c r="E2184" s="84" t="s">
        <v>291</v>
      </c>
      <c r="F2184" s="85" t="s">
        <v>7237</v>
      </c>
      <c r="G2184" s="85" t="s">
        <v>18</v>
      </c>
      <c r="H2184" s="85" t="s">
        <v>18</v>
      </c>
      <c r="I2184" s="83" t="s">
        <v>861</v>
      </c>
      <c r="J2184" s="83"/>
      <c r="K2184" s="87"/>
      <c r="L2184" s="87"/>
      <c r="M2184" s="87"/>
      <c r="N2184" s="92"/>
      <c r="O2184" s="92"/>
      <c r="P2184" s="87"/>
      <c r="Q2184" s="87"/>
    </row>
    <row r="2185" spans="1:17">
      <c r="A2185" s="215" t="s">
        <v>7238</v>
      </c>
      <c r="B2185" s="84" t="s">
        <v>7238</v>
      </c>
      <c r="C2185" s="84" t="s">
        <v>289</v>
      </c>
      <c r="D2185" s="84" t="s">
        <v>290</v>
      </c>
      <c r="E2185" s="84" t="s">
        <v>291</v>
      </c>
      <c r="F2185" s="85" t="s">
        <v>7239</v>
      </c>
      <c r="G2185" s="85" t="s">
        <v>18</v>
      </c>
      <c r="H2185" s="85" t="s">
        <v>18</v>
      </c>
      <c r="I2185" s="83" t="s">
        <v>2224</v>
      </c>
      <c r="J2185" s="83"/>
      <c r="K2185" s="87"/>
      <c r="L2185" s="87"/>
      <c r="M2185" s="87"/>
      <c r="N2185" s="92"/>
      <c r="O2185" s="92"/>
      <c r="P2185" s="87"/>
      <c r="Q2185" s="87"/>
    </row>
    <row r="2186" spans="1:17" ht="14.25" customHeight="1">
      <c r="A2186" s="215" t="s">
        <v>7240</v>
      </c>
      <c r="B2186" s="84" t="s">
        <v>7240</v>
      </c>
      <c r="C2186" s="84" t="s">
        <v>289</v>
      </c>
      <c r="D2186" s="84" t="s">
        <v>290</v>
      </c>
      <c r="E2186" s="84" t="s">
        <v>291</v>
      </c>
      <c r="F2186" s="85" t="s">
        <v>7241</v>
      </c>
      <c r="G2186" s="85" t="s">
        <v>18</v>
      </c>
      <c r="H2186" s="85" t="s">
        <v>18</v>
      </c>
      <c r="I2186" s="284" t="s">
        <v>2936</v>
      </c>
      <c r="J2186" s="83"/>
      <c r="K2186" s="87"/>
      <c r="L2186" s="87"/>
      <c r="M2186" s="87"/>
      <c r="N2186" s="92"/>
      <c r="O2186" s="92"/>
      <c r="P2186" s="87"/>
      <c r="Q2186" s="87"/>
    </row>
    <row r="2187" spans="1:17">
      <c r="A2187" s="215" t="s">
        <v>7242</v>
      </c>
      <c r="B2187" s="84" t="s">
        <v>7242</v>
      </c>
      <c r="C2187" s="84" t="s">
        <v>289</v>
      </c>
      <c r="D2187" s="84" t="s">
        <v>290</v>
      </c>
      <c r="E2187" s="84" t="s">
        <v>291</v>
      </c>
      <c r="F2187" s="85" t="s">
        <v>7243</v>
      </c>
      <c r="G2187" s="85" t="s">
        <v>18</v>
      </c>
      <c r="H2187" s="85" t="s">
        <v>18</v>
      </c>
      <c r="I2187" s="83" t="s">
        <v>1271</v>
      </c>
      <c r="J2187" s="83"/>
      <c r="K2187" s="87"/>
      <c r="L2187" s="87"/>
      <c r="M2187" s="87"/>
      <c r="N2187" s="92"/>
      <c r="O2187" s="92"/>
      <c r="P2187" s="87"/>
      <c r="Q2187" s="87"/>
    </row>
    <row r="2188" spans="1:17">
      <c r="A2188" s="215" t="s">
        <v>7244</v>
      </c>
      <c r="B2188" s="84" t="s">
        <v>7244</v>
      </c>
      <c r="C2188" s="84" t="s">
        <v>289</v>
      </c>
      <c r="D2188" s="84" t="s">
        <v>290</v>
      </c>
      <c r="E2188" s="84" t="s">
        <v>291</v>
      </c>
      <c r="F2188" s="85" t="s">
        <v>7245</v>
      </c>
      <c r="G2188" s="85" t="s">
        <v>18</v>
      </c>
      <c r="H2188" s="85" t="s">
        <v>18</v>
      </c>
      <c r="I2188" s="83" t="s">
        <v>12098</v>
      </c>
      <c r="J2188" s="83"/>
      <c r="K2188" s="87"/>
      <c r="L2188" s="87"/>
      <c r="M2188" s="87"/>
      <c r="N2188" s="92"/>
      <c r="O2188" s="92"/>
      <c r="P2188" s="87"/>
      <c r="Q2188" s="87"/>
    </row>
    <row r="2189" spans="1:17">
      <c r="A2189" s="215" t="s">
        <v>7247</v>
      </c>
      <c r="B2189" s="84" t="s">
        <v>7247</v>
      </c>
      <c r="C2189" s="84" t="s">
        <v>289</v>
      </c>
      <c r="D2189" s="84" t="s">
        <v>290</v>
      </c>
      <c r="E2189" s="84" t="s">
        <v>291</v>
      </c>
      <c r="F2189" s="85" t="s">
        <v>7248</v>
      </c>
      <c r="G2189" s="85" t="s">
        <v>18</v>
      </c>
      <c r="H2189" s="85" t="s">
        <v>18</v>
      </c>
      <c r="I2189" s="83" t="s">
        <v>1112</v>
      </c>
      <c r="J2189" s="83"/>
      <c r="K2189" s="87"/>
      <c r="L2189" s="87"/>
      <c r="M2189" s="87"/>
      <c r="N2189" s="92"/>
      <c r="O2189" s="92"/>
      <c r="P2189" s="87"/>
      <c r="Q2189" s="87"/>
    </row>
    <row r="2190" spans="1:17">
      <c r="A2190" s="215" t="s">
        <v>7249</v>
      </c>
      <c r="B2190" s="84" t="s">
        <v>7249</v>
      </c>
      <c r="C2190" s="84" t="s">
        <v>289</v>
      </c>
      <c r="D2190" s="84" t="s">
        <v>290</v>
      </c>
      <c r="E2190" s="84" t="s">
        <v>291</v>
      </c>
      <c r="F2190" s="85" t="s">
        <v>7250</v>
      </c>
      <c r="G2190" s="85" t="s">
        <v>18</v>
      </c>
      <c r="H2190" s="85" t="s">
        <v>18</v>
      </c>
      <c r="I2190" s="83" t="s">
        <v>1393</v>
      </c>
      <c r="J2190" s="83" t="s">
        <v>12084</v>
      </c>
      <c r="K2190" s="87"/>
      <c r="L2190" s="87"/>
      <c r="M2190" s="87"/>
      <c r="N2190" s="92"/>
      <c r="O2190" s="92"/>
      <c r="P2190" s="87"/>
      <c r="Q2190" s="87"/>
    </row>
    <row r="2191" spans="1:17">
      <c r="A2191" s="215" t="s">
        <v>7251</v>
      </c>
      <c r="B2191" s="84" t="s">
        <v>7251</v>
      </c>
      <c r="C2191" s="84" t="s">
        <v>289</v>
      </c>
      <c r="D2191" s="84" t="s">
        <v>290</v>
      </c>
      <c r="E2191" s="84" t="s">
        <v>291</v>
      </c>
      <c r="F2191" s="85" t="s">
        <v>7252</v>
      </c>
      <c r="G2191" s="85" t="s">
        <v>18</v>
      </c>
      <c r="H2191" s="85" t="s">
        <v>18</v>
      </c>
      <c r="I2191" s="83" t="s">
        <v>6439</v>
      </c>
      <c r="J2191" s="83"/>
      <c r="K2191" s="87"/>
      <c r="L2191" s="87"/>
      <c r="M2191" s="87"/>
      <c r="N2191" s="92"/>
      <c r="O2191" s="92"/>
      <c r="P2191" s="87"/>
      <c r="Q2191" s="87"/>
    </row>
    <row r="2192" spans="1:17">
      <c r="A2192" s="215" t="s">
        <v>7253</v>
      </c>
      <c r="B2192" s="84" t="s">
        <v>7253</v>
      </c>
      <c r="C2192" s="84" t="s">
        <v>289</v>
      </c>
      <c r="D2192" s="84" t="s">
        <v>290</v>
      </c>
      <c r="E2192" s="84" t="s">
        <v>291</v>
      </c>
      <c r="F2192" s="85" t="s">
        <v>7254</v>
      </c>
      <c r="G2192" s="85" t="s">
        <v>18</v>
      </c>
      <c r="H2192" s="85" t="s">
        <v>18</v>
      </c>
      <c r="I2192" s="83" t="s">
        <v>853</v>
      </c>
      <c r="J2192" s="83"/>
      <c r="K2192" s="87"/>
      <c r="L2192" s="87"/>
      <c r="M2192" s="87"/>
      <c r="N2192" s="92"/>
      <c r="O2192" s="92"/>
      <c r="P2192" s="87"/>
      <c r="Q2192" s="87"/>
    </row>
    <row r="2193" spans="1:17">
      <c r="A2193" s="215" t="s">
        <v>7255</v>
      </c>
      <c r="B2193" s="84" t="s">
        <v>7255</v>
      </c>
      <c r="C2193" s="84" t="s">
        <v>289</v>
      </c>
      <c r="D2193" s="84" t="s">
        <v>290</v>
      </c>
      <c r="E2193" s="84" t="s">
        <v>291</v>
      </c>
      <c r="F2193" s="85" t="s">
        <v>7256</v>
      </c>
      <c r="G2193" s="85" t="s">
        <v>18</v>
      </c>
      <c r="H2193" s="85" t="s">
        <v>18</v>
      </c>
      <c r="I2193" s="83" t="s">
        <v>1186</v>
      </c>
      <c r="J2193" s="83" t="s">
        <v>12080</v>
      </c>
      <c r="K2193" s="91">
        <v>45488</v>
      </c>
      <c r="L2193" s="87"/>
      <c r="M2193" s="87"/>
      <c r="N2193" s="92"/>
      <c r="O2193" s="92"/>
      <c r="P2193" s="87"/>
      <c r="Q2193" s="87"/>
    </row>
    <row r="2194" spans="1:17">
      <c r="A2194" s="215" t="s">
        <v>7257</v>
      </c>
      <c r="B2194" s="84" t="s">
        <v>7257</v>
      </c>
      <c r="C2194" s="84" t="s">
        <v>289</v>
      </c>
      <c r="D2194" s="84" t="s">
        <v>290</v>
      </c>
      <c r="E2194" s="84" t="s">
        <v>291</v>
      </c>
      <c r="F2194" s="85" t="s">
        <v>7258</v>
      </c>
      <c r="G2194" s="85" t="s">
        <v>18</v>
      </c>
      <c r="H2194" s="85" t="s">
        <v>18</v>
      </c>
      <c r="I2194" s="83" t="s">
        <v>7259</v>
      </c>
      <c r="J2194" s="83"/>
      <c r="K2194" s="87"/>
      <c r="L2194" s="87"/>
      <c r="M2194" s="87"/>
      <c r="N2194" s="92"/>
      <c r="O2194" s="92"/>
      <c r="P2194" s="87"/>
      <c r="Q2194" s="87"/>
    </row>
    <row r="2195" spans="1:17">
      <c r="A2195" s="215" t="s">
        <v>7260</v>
      </c>
      <c r="B2195" s="84" t="s">
        <v>7260</v>
      </c>
      <c r="C2195" s="84" t="s">
        <v>289</v>
      </c>
      <c r="D2195" s="84" t="s">
        <v>290</v>
      </c>
      <c r="E2195" s="84" t="s">
        <v>291</v>
      </c>
      <c r="F2195" s="85" t="s">
        <v>7261</v>
      </c>
      <c r="G2195" s="85" t="s">
        <v>18</v>
      </c>
      <c r="H2195" s="85" t="s">
        <v>18</v>
      </c>
      <c r="I2195" s="83" t="s">
        <v>1915</v>
      </c>
      <c r="J2195" s="83"/>
      <c r="K2195" s="87"/>
      <c r="L2195" s="87"/>
      <c r="M2195" s="87"/>
      <c r="N2195" s="92"/>
      <c r="O2195" s="92"/>
      <c r="P2195" s="87"/>
      <c r="Q2195" s="87"/>
    </row>
    <row r="2196" spans="1:17">
      <c r="A2196" s="58" t="s">
        <v>7262</v>
      </c>
      <c r="B2196" s="3" t="s">
        <v>7262</v>
      </c>
      <c r="C2196" s="3" t="s">
        <v>289</v>
      </c>
      <c r="D2196" s="3" t="s">
        <v>290</v>
      </c>
      <c r="E2196" s="3" t="s">
        <v>291</v>
      </c>
      <c r="F2196" s="25" t="s">
        <v>7263</v>
      </c>
      <c r="G2196" s="25" t="s">
        <v>18</v>
      </c>
      <c r="H2196" s="25" t="s">
        <v>18</v>
      </c>
      <c r="I2196" s="11" t="s">
        <v>23</v>
      </c>
    </row>
    <row r="2197" spans="1:17">
      <c r="A2197" s="215" t="s">
        <v>7264</v>
      </c>
      <c r="B2197" s="84" t="s">
        <v>7264</v>
      </c>
      <c r="C2197" s="84" t="s">
        <v>289</v>
      </c>
      <c r="D2197" s="84" t="s">
        <v>290</v>
      </c>
      <c r="E2197" s="84" t="s">
        <v>291</v>
      </c>
      <c r="F2197" s="85" t="s">
        <v>7265</v>
      </c>
      <c r="G2197" s="85" t="s">
        <v>18</v>
      </c>
      <c r="H2197" s="85" t="s">
        <v>18</v>
      </c>
      <c r="I2197" s="83" t="s">
        <v>3285</v>
      </c>
      <c r="J2197" s="83"/>
      <c r="K2197" s="87"/>
      <c r="L2197" s="87"/>
      <c r="M2197" s="87"/>
      <c r="N2197" s="92"/>
      <c r="O2197" s="92"/>
      <c r="P2197" s="87"/>
      <c r="Q2197" s="87"/>
    </row>
    <row r="2198" spans="1:17">
      <c r="A2198" s="105" t="s">
        <v>7266</v>
      </c>
      <c r="B2198" s="105" t="s">
        <v>7266</v>
      </c>
      <c r="C2198" s="105" t="s">
        <v>289</v>
      </c>
      <c r="D2198" s="105" t="s">
        <v>290</v>
      </c>
      <c r="E2198" s="105" t="s">
        <v>291</v>
      </c>
      <c r="F2198" s="99" t="s">
        <v>7267</v>
      </c>
      <c r="G2198" s="99" t="s">
        <v>18</v>
      </c>
      <c r="H2198" s="99" t="s">
        <v>18</v>
      </c>
      <c r="I2198" s="100" t="s">
        <v>1232</v>
      </c>
      <c r="J2198" s="100" t="s">
        <v>12080</v>
      </c>
      <c r="K2198" s="127"/>
      <c r="L2198" s="127"/>
      <c r="M2198" s="127"/>
      <c r="N2198" s="128"/>
      <c r="O2198" s="128"/>
      <c r="P2198" s="127"/>
      <c r="Q2198" s="127"/>
    </row>
    <row r="2199" spans="1:17" s="39" customFormat="1">
      <c r="A2199" s="112" t="s">
        <v>7268</v>
      </c>
      <c r="B2199" s="87" t="s">
        <v>7268</v>
      </c>
      <c r="C2199" s="87" t="s">
        <v>289</v>
      </c>
      <c r="D2199" s="87" t="s">
        <v>290</v>
      </c>
      <c r="E2199" s="87" t="s">
        <v>291</v>
      </c>
      <c r="F2199" s="95" t="s">
        <v>7269</v>
      </c>
      <c r="G2199" s="95" t="s">
        <v>18</v>
      </c>
      <c r="H2199" s="95" t="s">
        <v>18</v>
      </c>
      <c r="I2199" s="87" t="s">
        <v>3379</v>
      </c>
      <c r="J2199" s="87" t="s">
        <v>12084</v>
      </c>
      <c r="K2199" s="87"/>
      <c r="L2199" s="87"/>
      <c r="M2199" s="87"/>
      <c r="N2199" s="92"/>
      <c r="O2199" s="92"/>
      <c r="P2199" s="87"/>
      <c r="Q2199" s="87"/>
    </row>
    <row r="2200" spans="1:17">
      <c r="A2200" s="340" t="s">
        <v>7270</v>
      </c>
      <c r="B2200" s="104" t="s">
        <v>7270</v>
      </c>
      <c r="C2200" s="104" t="s">
        <v>289</v>
      </c>
      <c r="D2200" s="104" t="s">
        <v>290</v>
      </c>
      <c r="E2200" s="104" t="s">
        <v>291</v>
      </c>
      <c r="F2200" s="124" t="s">
        <v>7271</v>
      </c>
      <c r="G2200" s="124" t="s">
        <v>18</v>
      </c>
      <c r="H2200" s="124" t="s">
        <v>18</v>
      </c>
      <c r="I2200" s="87" t="s">
        <v>1441</v>
      </c>
      <c r="J2200" s="102" t="s">
        <v>12080</v>
      </c>
      <c r="K2200" s="129"/>
      <c r="L2200" s="129"/>
      <c r="M2200" s="129"/>
      <c r="N2200" s="130"/>
      <c r="O2200" s="130"/>
      <c r="P2200" s="129"/>
      <c r="Q2200" s="129"/>
    </row>
    <row r="2201" spans="1:17">
      <c r="A2201" s="215" t="s">
        <v>7272</v>
      </c>
      <c r="B2201" s="84" t="s">
        <v>7272</v>
      </c>
      <c r="C2201" s="84" t="s">
        <v>289</v>
      </c>
      <c r="D2201" s="84" t="s">
        <v>290</v>
      </c>
      <c r="E2201" s="84" t="s">
        <v>291</v>
      </c>
      <c r="F2201" s="85" t="s">
        <v>7273</v>
      </c>
      <c r="G2201" s="85" t="s">
        <v>18</v>
      </c>
      <c r="H2201" s="85" t="s">
        <v>18</v>
      </c>
      <c r="I2201" s="83" t="s">
        <v>1169</v>
      </c>
      <c r="J2201" s="83" t="s">
        <v>12074</v>
      </c>
      <c r="K2201" s="87"/>
      <c r="L2201" s="87"/>
      <c r="M2201" s="87"/>
      <c r="N2201" s="92"/>
      <c r="O2201" s="92"/>
      <c r="P2201" s="87"/>
      <c r="Q2201" s="87"/>
    </row>
    <row r="2202" spans="1:17">
      <c r="A2202" s="215" t="s">
        <v>7274</v>
      </c>
      <c r="B2202" s="84" t="s">
        <v>7274</v>
      </c>
      <c r="C2202" s="84" t="s">
        <v>289</v>
      </c>
      <c r="D2202" s="84" t="s">
        <v>290</v>
      </c>
      <c r="E2202" s="84" t="s">
        <v>291</v>
      </c>
      <c r="F2202" s="85" t="s">
        <v>7275</v>
      </c>
      <c r="G2202" s="85" t="s">
        <v>18</v>
      </c>
      <c r="H2202" s="85" t="s">
        <v>18</v>
      </c>
      <c r="I2202" s="83" t="s">
        <v>1204</v>
      </c>
      <c r="J2202" s="83"/>
      <c r="K2202" s="87"/>
      <c r="L2202" s="87"/>
      <c r="M2202" s="87"/>
      <c r="N2202" s="92"/>
      <c r="O2202" s="92"/>
      <c r="P2202" s="87"/>
      <c r="Q2202" s="87"/>
    </row>
    <row r="2203" spans="1:17">
      <c r="A2203" s="58" t="s">
        <v>7276</v>
      </c>
      <c r="B2203" s="3" t="s">
        <v>7276</v>
      </c>
      <c r="C2203" s="3" t="s">
        <v>289</v>
      </c>
      <c r="D2203" s="3" t="s">
        <v>290</v>
      </c>
      <c r="E2203" s="3" t="s">
        <v>291</v>
      </c>
      <c r="F2203" s="25" t="s">
        <v>7277</v>
      </c>
      <c r="G2203" s="25" t="s">
        <v>18</v>
      </c>
      <c r="H2203" s="25" t="s">
        <v>18</v>
      </c>
      <c r="I2203" s="12" t="s">
        <v>1366</v>
      </c>
    </row>
    <row r="2204" spans="1:17">
      <c r="A2204" s="215" t="s">
        <v>7278</v>
      </c>
      <c r="B2204" s="84" t="s">
        <v>7278</v>
      </c>
      <c r="C2204" s="84" t="s">
        <v>289</v>
      </c>
      <c r="D2204" s="84" t="s">
        <v>290</v>
      </c>
      <c r="E2204" s="84" t="s">
        <v>291</v>
      </c>
      <c r="F2204" s="85" t="s">
        <v>7279</v>
      </c>
      <c r="G2204" s="85" t="s">
        <v>18</v>
      </c>
      <c r="H2204" s="85" t="s">
        <v>18</v>
      </c>
      <c r="I2204" s="83" t="s">
        <v>6112</v>
      </c>
      <c r="J2204" s="83"/>
      <c r="K2204" s="87"/>
      <c r="L2204" s="87"/>
      <c r="M2204" s="87"/>
      <c r="N2204" s="92"/>
      <c r="O2204" s="92"/>
      <c r="P2204" s="87"/>
      <c r="Q2204" s="87"/>
    </row>
    <row r="2205" spans="1:17">
      <c r="A2205" s="215" t="s">
        <v>7280</v>
      </c>
      <c r="B2205" s="84" t="s">
        <v>7280</v>
      </c>
      <c r="C2205" s="84" t="s">
        <v>289</v>
      </c>
      <c r="D2205" s="84" t="s">
        <v>290</v>
      </c>
      <c r="E2205" s="84" t="s">
        <v>291</v>
      </c>
      <c r="F2205" s="85" t="s">
        <v>7281</v>
      </c>
      <c r="G2205" s="85" t="s">
        <v>18</v>
      </c>
      <c r="H2205" s="85" t="s">
        <v>18</v>
      </c>
      <c r="I2205" s="83" t="s">
        <v>2058</v>
      </c>
      <c r="J2205" s="83" t="s">
        <v>12074</v>
      </c>
      <c r="K2205" s="87"/>
      <c r="L2205" s="87"/>
      <c r="M2205" s="87"/>
      <c r="N2205" s="92"/>
      <c r="O2205" s="92"/>
      <c r="P2205" s="87"/>
      <c r="Q2205" s="87"/>
    </row>
    <row r="2206" spans="1:17">
      <c r="A2206" s="215" t="s">
        <v>7282</v>
      </c>
      <c r="B2206" s="84" t="s">
        <v>7282</v>
      </c>
      <c r="C2206" s="84" t="s">
        <v>289</v>
      </c>
      <c r="D2206" s="84" t="s">
        <v>290</v>
      </c>
      <c r="E2206" s="84" t="s">
        <v>291</v>
      </c>
      <c r="F2206" s="85" t="s">
        <v>7283</v>
      </c>
      <c r="G2206" s="85" t="s">
        <v>18</v>
      </c>
      <c r="H2206" s="85" t="s">
        <v>18</v>
      </c>
      <c r="I2206" s="83" t="s">
        <v>1176</v>
      </c>
      <c r="J2206" s="83"/>
      <c r="K2206" s="87"/>
      <c r="L2206" s="87"/>
      <c r="M2206" s="87"/>
      <c r="N2206" s="92"/>
      <c r="O2206" s="92"/>
      <c r="P2206" s="87"/>
      <c r="Q2206" s="87"/>
    </row>
    <row r="2207" spans="1:17">
      <c r="A2207" s="221" t="s">
        <v>7284</v>
      </c>
      <c r="B2207" s="219" t="s">
        <v>7284</v>
      </c>
      <c r="C2207" s="219" t="s">
        <v>289</v>
      </c>
      <c r="D2207" s="219" t="s">
        <v>290</v>
      </c>
      <c r="E2207" s="219" t="s">
        <v>291</v>
      </c>
      <c r="F2207" s="220" t="s">
        <v>7285</v>
      </c>
      <c r="G2207" s="220" t="s">
        <v>18</v>
      </c>
      <c r="H2207" s="220" t="s">
        <v>18</v>
      </c>
      <c r="I2207" s="218" t="s">
        <v>1236</v>
      </c>
      <c r="J2207" s="218"/>
      <c r="K2207" s="237"/>
      <c r="L2207" s="237"/>
      <c r="M2207" s="237"/>
      <c r="N2207" s="238"/>
      <c r="O2207" s="238"/>
      <c r="P2207" s="237"/>
      <c r="Q2207" s="237"/>
    </row>
    <row r="2208" spans="1:17">
      <c r="A2208" s="58" t="s">
        <v>7286</v>
      </c>
      <c r="B2208" s="3" t="s">
        <v>7286</v>
      </c>
      <c r="C2208" s="3" t="s">
        <v>289</v>
      </c>
      <c r="D2208" s="3" t="s">
        <v>290</v>
      </c>
      <c r="E2208" s="3" t="s">
        <v>291</v>
      </c>
      <c r="F2208" s="25" t="s">
        <v>7287</v>
      </c>
      <c r="G2208" s="25" t="s">
        <v>18</v>
      </c>
      <c r="H2208" s="25" t="s">
        <v>18</v>
      </c>
      <c r="I2208" s="12" t="s">
        <v>23</v>
      </c>
    </row>
    <row r="2209" spans="1:17">
      <c r="A2209" s="215" t="s">
        <v>7288</v>
      </c>
      <c r="B2209" s="84" t="s">
        <v>7288</v>
      </c>
      <c r="C2209" s="84" t="s">
        <v>289</v>
      </c>
      <c r="D2209" s="84" t="s">
        <v>290</v>
      </c>
      <c r="E2209" s="84" t="s">
        <v>291</v>
      </c>
      <c r="F2209" s="85" t="s">
        <v>7289</v>
      </c>
      <c r="G2209" s="85" t="s">
        <v>18</v>
      </c>
      <c r="H2209" s="85" t="s">
        <v>18</v>
      </c>
      <c r="I2209" s="83" t="s">
        <v>7290</v>
      </c>
      <c r="J2209" s="83"/>
      <c r="K2209" s="87"/>
      <c r="L2209" s="87"/>
      <c r="M2209" s="87"/>
      <c r="N2209" s="92"/>
      <c r="O2209" s="92"/>
      <c r="P2209" s="87"/>
      <c r="Q2209" s="87"/>
    </row>
    <row r="2210" spans="1:17">
      <c r="A2210" s="215" t="s">
        <v>7291</v>
      </c>
      <c r="B2210" s="84" t="s">
        <v>7291</v>
      </c>
      <c r="C2210" s="84" t="s">
        <v>289</v>
      </c>
      <c r="D2210" s="84" t="s">
        <v>290</v>
      </c>
      <c r="E2210" s="84" t="s">
        <v>291</v>
      </c>
      <c r="F2210" s="85" t="s">
        <v>7292</v>
      </c>
      <c r="G2210" s="85" t="s">
        <v>18</v>
      </c>
      <c r="H2210" s="85" t="s">
        <v>18</v>
      </c>
      <c r="I2210" s="83" t="s">
        <v>1407</v>
      </c>
      <c r="J2210" s="83"/>
      <c r="K2210" s="87"/>
      <c r="L2210" s="87"/>
      <c r="M2210" s="87"/>
      <c r="N2210" s="92"/>
      <c r="O2210" s="92"/>
      <c r="P2210" s="87"/>
      <c r="Q2210" s="87"/>
    </row>
    <row r="2211" spans="1:17">
      <c r="A2211" s="205" t="s">
        <v>7293</v>
      </c>
      <c r="B2211" s="4" t="s">
        <v>7293</v>
      </c>
      <c r="C2211" s="4" t="s">
        <v>289</v>
      </c>
      <c r="D2211" s="4" t="s">
        <v>290</v>
      </c>
      <c r="E2211" s="4" t="s">
        <v>291</v>
      </c>
      <c r="F2211" s="27" t="s">
        <v>7294</v>
      </c>
      <c r="G2211" s="27" t="s">
        <v>18</v>
      </c>
      <c r="H2211" s="27" t="s">
        <v>18</v>
      </c>
      <c r="I2211" s="12" t="s">
        <v>23</v>
      </c>
      <c r="J2211" s="12"/>
      <c r="K2211" s="39"/>
      <c r="L2211" s="39"/>
      <c r="M2211" s="39"/>
      <c r="N2211" s="154"/>
      <c r="O2211" s="154"/>
      <c r="P2211" s="39"/>
      <c r="Q2211" s="39"/>
    </row>
    <row r="2212" spans="1:17">
      <c r="A2212" s="205" t="s">
        <v>7295</v>
      </c>
      <c r="B2212" s="4" t="s">
        <v>7295</v>
      </c>
      <c r="C2212" s="4" t="s">
        <v>289</v>
      </c>
      <c r="D2212" s="4" t="s">
        <v>290</v>
      </c>
      <c r="E2212" s="4" t="s">
        <v>291</v>
      </c>
      <c r="F2212" s="27" t="s">
        <v>7296</v>
      </c>
      <c r="G2212" s="27" t="s">
        <v>18</v>
      </c>
      <c r="H2212" s="27" t="s">
        <v>18</v>
      </c>
      <c r="I2212" s="12" t="s">
        <v>23</v>
      </c>
      <c r="J2212" s="12" t="s">
        <v>12091</v>
      </c>
      <c r="K2212" s="39"/>
      <c r="L2212" s="39"/>
      <c r="M2212" s="39"/>
      <c r="N2212" s="154"/>
      <c r="O2212" s="154"/>
      <c r="P2212" s="39"/>
      <c r="Q2212" s="39"/>
    </row>
    <row r="2213" spans="1:17">
      <c r="A2213" s="215" t="s">
        <v>7297</v>
      </c>
      <c r="B2213" s="84" t="s">
        <v>7297</v>
      </c>
      <c r="C2213" s="84" t="s">
        <v>289</v>
      </c>
      <c r="D2213" s="84" t="s">
        <v>290</v>
      </c>
      <c r="E2213" s="84" t="s">
        <v>291</v>
      </c>
      <c r="F2213" s="85" t="s">
        <v>7298</v>
      </c>
      <c r="G2213" s="85" t="s">
        <v>18</v>
      </c>
      <c r="H2213" s="85" t="s">
        <v>18</v>
      </c>
      <c r="I2213" s="83" t="s">
        <v>7299</v>
      </c>
      <c r="J2213" s="83"/>
      <c r="K2213" s="87"/>
      <c r="L2213" s="87"/>
      <c r="M2213" s="87"/>
      <c r="N2213" s="92"/>
      <c r="O2213" s="92"/>
      <c r="P2213" s="87"/>
      <c r="Q2213" s="87"/>
    </row>
    <row r="2214" spans="1:17">
      <c r="A2214" s="215" t="s">
        <v>7300</v>
      </c>
      <c r="B2214" s="84" t="s">
        <v>7300</v>
      </c>
      <c r="C2214" s="84" t="s">
        <v>289</v>
      </c>
      <c r="D2214" s="84" t="s">
        <v>290</v>
      </c>
      <c r="E2214" s="84" t="s">
        <v>291</v>
      </c>
      <c r="F2214" s="85" t="s">
        <v>7301</v>
      </c>
      <c r="G2214" s="85" t="s">
        <v>18</v>
      </c>
      <c r="H2214" s="85" t="s">
        <v>18</v>
      </c>
      <c r="I2214" s="83" t="s">
        <v>7299</v>
      </c>
      <c r="J2214" s="83"/>
      <c r="K2214" s="87"/>
      <c r="L2214" s="87"/>
      <c r="M2214" s="87"/>
      <c r="N2214" s="92"/>
      <c r="O2214" s="92"/>
      <c r="P2214" s="87"/>
      <c r="Q2214" s="87"/>
    </row>
    <row r="2215" spans="1:17">
      <c r="A2215" s="215" t="s">
        <v>7302</v>
      </c>
      <c r="B2215" s="84" t="s">
        <v>7302</v>
      </c>
      <c r="C2215" s="84" t="s">
        <v>289</v>
      </c>
      <c r="D2215" s="84" t="s">
        <v>290</v>
      </c>
      <c r="E2215" s="84" t="s">
        <v>291</v>
      </c>
      <c r="F2215" s="85" t="s">
        <v>7303</v>
      </c>
      <c r="G2215" s="85" t="s">
        <v>18</v>
      </c>
      <c r="H2215" s="85" t="s">
        <v>18</v>
      </c>
      <c r="I2215" s="83" t="s">
        <v>3709</v>
      </c>
      <c r="J2215" s="83"/>
      <c r="K2215" s="87"/>
      <c r="L2215" s="87"/>
      <c r="M2215" s="87"/>
      <c r="N2215" s="92"/>
      <c r="O2215" s="92"/>
      <c r="P2215" s="87"/>
      <c r="Q2215" s="87"/>
    </row>
    <row r="2216" spans="1:17">
      <c r="A2216" s="205" t="s">
        <v>7304</v>
      </c>
      <c r="B2216" s="4" t="s">
        <v>7304</v>
      </c>
      <c r="C2216" s="4" t="s">
        <v>289</v>
      </c>
      <c r="D2216" s="4" t="s">
        <v>290</v>
      </c>
      <c r="E2216" s="4" t="s">
        <v>291</v>
      </c>
      <c r="F2216" s="27" t="s">
        <v>7305</v>
      </c>
      <c r="G2216" s="27" t="s">
        <v>18</v>
      </c>
      <c r="H2216" s="27" t="s">
        <v>18</v>
      </c>
      <c r="I2216" s="12" t="s">
        <v>23</v>
      </c>
      <c r="J2216" s="12"/>
      <c r="K2216" s="39"/>
      <c r="L2216" s="39"/>
      <c r="M2216" s="39"/>
      <c r="N2216" s="154"/>
      <c r="O2216" s="154"/>
      <c r="P2216" s="39"/>
      <c r="Q2216" s="39"/>
    </row>
    <row r="2217" spans="1:17">
      <c r="A2217" s="215" t="s">
        <v>7306</v>
      </c>
      <c r="B2217" s="84" t="s">
        <v>7306</v>
      </c>
      <c r="C2217" s="84" t="s">
        <v>289</v>
      </c>
      <c r="D2217" s="84" t="s">
        <v>290</v>
      </c>
      <c r="E2217" s="84" t="s">
        <v>291</v>
      </c>
      <c r="F2217" s="85" t="s">
        <v>7307</v>
      </c>
      <c r="G2217" s="85" t="s">
        <v>18</v>
      </c>
      <c r="H2217" s="85" t="s">
        <v>18</v>
      </c>
      <c r="I2217" s="83" t="s">
        <v>766</v>
      </c>
      <c r="J2217" s="83"/>
      <c r="K2217" s="87"/>
      <c r="L2217" s="87"/>
      <c r="M2217" s="87"/>
      <c r="N2217" s="92"/>
      <c r="O2217" s="92"/>
      <c r="P2217" s="87"/>
      <c r="Q2217" s="87"/>
    </row>
    <row r="2218" spans="1:17">
      <c r="A2218" s="215" t="s">
        <v>7308</v>
      </c>
      <c r="B2218" s="84" t="s">
        <v>7308</v>
      </c>
      <c r="C2218" s="84" t="s">
        <v>289</v>
      </c>
      <c r="D2218" s="84" t="s">
        <v>290</v>
      </c>
      <c r="E2218" s="84" t="s">
        <v>291</v>
      </c>
      <c r="F2218" s="85" t="s">
        <v>7309</v>
      </c>
      <c r="G2218" s="85" t="s">
        <v>18</v>
      </c>
      <c r="H2218" s="85" t="s">
        <v>18</v>
      </c>
      <c r="I2218" s="83" t="s">
        <v>2518</v>
      </c>
      <c r="J2218" s="83"/>
      <c r="K2218" s="87"/>
      <c r="L2218" s="87"/>
      <c r="M2218" s="87"/>
      <c r="N2218" s="92"/>
      <c r="O2218" s="92"/>
      <c r="P2218" s="87"/>
      <c r="Q2218" s="87"/>
    </row>
    <row r="2219" spans="1:17">
      <c r="A2219" s="215" t="s">
        <v>7310</v>
      </c>
      <c r="B2219" s="84" t="s">
        <v>7310</v>
      </c>
      <c r="C2219" s="84" t="s">
        <v>289</v>
      </c>
      <c r="D2219" s="84" t="s">
        <v>290</v>
      </c>
      <c r="E2219" s="84" t="s">
        <v>291</v>
      </c>
      <c r="F2219" s="85" t="s">
        <v>7311</v>
      </c>
      <c r="G2219" s="85" t="s">
        <v>18</v>
      </c>
      <c r="H2219" s="85" t="s">
        <v>18</v>
      </c>
      <c r="I2219" s="83" t="s">
        <v>770</v>
      </c>
      <c r="J2219" s="83" t="s">
        <v>12080</v>
      </c>
      <c r="K2219" s="87"/>
      <c r="L2219" s="87"/>
      <c r="M2219" s="87"/>
      <c r="N2219" s="92"/>
      <c r="O2219" s="92"/>
      <c r="P2219" s="87"/>
      <c r="Q2219" s="87"/>
    </row>
    <row r="2220" spans="1:17">
      <c r="A2220" s="215" t="s">
        <v>7312</v>
      </c>
      <c r="B2220" s="84" t="s">
        <v>7312</v>
      </c>
      <c r="C2220" s="84" t="s">
        <v>289</v>
      </c>
      <c r="D2220" s="84" t="s">
        <v>290</v>
      </c>
      <c r="E2220" s="84" t="s">
        <v>291</v>
      </c>
      <c r="F2220" s="85" t="s">
        <v>7313</v>
      </c>
      <c r="G2220" s="85" t="s">
        <v>18</v>
      </c>
      <c r="H2220" s="85" t="s">
        <v>18</v>
      </c>
      <c r="I2220" s="83" t="s">
        <v>1762</v>
      </c>
      <c r="J2220" s="83"/>
      <c r="K2220" s="87"/>
      <c r="L2220" s="87"/>
      <c r="M2220" s="87"/>
      <c r="N2220" s="92"/>
      <c r="O2220" s="92"/>
      <c r="P2220" s="87"/>
      <c r="Q2220" s="87"/>
    </row>
    <row r="2221" spans="1:17">
      <c r="A2221" s="215" t="s">
        <v>7314</v>
      </c>
      <c r="B2221" s="84" t="s">
        <v>7314</v>
      </c>
      <c r="C2221" s="84" t="s">
        <v>289</v>
      </c>
      <c r="D2221" s="84" t="s">
        <v>290</v>
      </c>
      <c r="E2221" s="84" t="s">
        <v>291</v>
      </c>
      <c r="F2221" s="85" t="s">
        <v>7315</v>
      </c>
      <c r="G2221" s="85" t="s">
        <v>18</v>
      </c>
      <c r="H2221" s="85" t="s">
        <v>18</v>
      </c>
      <c r="I2221" s="83" t="s">
        <v>2803</v>
      </c>
      <c r="J2221" s="83"/>
      <c r="K2221" s="87"/>
      <c r="L2221" s="87"/>
      <c r="M2221" s="87"/>
      <c r="N2221" s="92"/>
      <c r="O2221" s="92"/>
      <c r="P2221" s="87"/>
      <c r="Q2221" s="87"/>
    </row>
    <row r="2222" spans="1:17">
      <c r="A2222" s="215" t="s">
        <v>7316</v>
      </c>
      <c r="B2222" s="84" t="s">
        <v>7316</v>
      </c>
      <c r="C2222" s="84" t="s">
        <v>289</v>
      </c>
      <c r="D2222" s="84" t="s">
        <v>290</v>
      </c>
      <c r="E2222" s="84" t="s">
        <v>291</v>
      </c>
      <c r="F2222" s="85" t="s">
        <v>7317</v>
      </c>
      <c r="G2222" s="85" t="s">
        <v>18</v>
      </c>
      <c r="H2222" s="85" t="s">
        <v>18</v>
      </c>
      <c r="I2222" s="83" t="s">
        <v>1747</v>
      </c>
      <c r="J2222" s="83"/>
      <c r="K2222" s="87"/>
      <c r="L2222" s="87"/>
      <c r="M2222" s="87"/>
      <c r="N2222" s="92"/>
      <c r="O2222" s="92"/>
      <c r="P2222" s="87"/>
      <c r="Q2222" s="87"/>
    </row>
    <row r="2223" spans="1:17">
      <c r="A2223" s="205" t="s">
        <v>7318</v>
      </c>
      <c r="B2223" s="4" t="s">
        <v>7318</v>
      </c>
      <c r="C2223" s="4" t="s">
        <v>289</v>
      </c>
      <c r="D2223" s="4" t="s">
        <v>290</v>
      </c>
      <c r="E2223" s="4" t="s">
        <v>291</v>
      </c>
      <c r="F2223" s="27" t="s">
        <v>7319</v>
      </c>
      <c r="G2223" s="27" t="s">
        <v>18</v>
      </c>
      <c r="H2223" s="27" t="s">
        <v>18</v>
      </c>
      <c r="I2223" s="12" t="s">
        <v>23</v>
      </c>
      <c r="J2223" s="12"/>
      <c r="K2223" s="39"/>
      <c r="L2223" s="39"/>
      <c r="M2223" s="39"/>
      <c r="N2223" s="154"/>
      <c r="O2223" s="154"/>
      <c r="P2223" s="39"/>
      <c r="Q2223" s="39"/>
    </row>
    <row r="2224" spans="1:17">
      <c r="A2224" s="215" t="s">
        <v>7320</v>
      </c>
      <c r="B2224" s="84" t="s">
        <v>7320</v>
      </c>
      <c r="C2224" s="84" t="s">
        <v>289</v>
      </c>
      <c r="D2224" s="84" t="s">
        <v>290</v>
      </c>
      <c r="E2224" s="84" t="s">
        <v>291</v>
      </c>
      <c r="F2224" s="85" t="s">
        <v>7321</v>
      </c>
      <c r="G2224" s="85" t="s">
        <v>18</v>
      </c>
      <c r="H2224" s="85" t="s">
        <v>18</v>
      </c>
      <c r="I2224" s="83" t="s">
        <v>2838</v>
      </c>
      <c r="J2224" s="83"/>
      <c r="K2224" s="87"/>
      <c r="L2224" s="87"/>
      <c r="M2224" s="87"/>
      <c r="N2224" s="92"/>
      <c r="O2224" s="92"/>
      <c r="P2224" s="87"/>
      <c r="Q2224" s="87"/>
    </row>
    <row r="2225" spans="1:17">
      <c r="A2225" s="215" t="s">
        <v>7322</v>
      </c>
      <c r="B2225" s="84" t="s">
        <v>7322</v>
      </c>
      <c r="C2225" s="84" t="s">
        <v>289</v>
      </c>
      <c r="D2225" s="84" t="s">
        <v>290</v>
      </c>
      <c r="E2225" s="84" t="s">
        <v>291</v>
      </c>
      <c r="F2225" s="85" t="s">
        <v>7323</v>
      </c>
      <c r="G2225" s="85" t="s">
        <v>18</v>
      </c>
      <c r="H2225" s="85" t="s">
        <v>18</v>
      </c>
      <c r="I2225" s="83" t="s">
        <v>872</v>
      </c>
      <c r="J2225" s="83"/>
      <c r="K2225" s="87"/>
      <c r="L2225" s="87"/>
      <c r="M2225" s="87"/>
      <c r="N2225" s="92"/>
      <c r="O2225" s="92"/>
      <c r="P2225" s="87"/>
      <c r="Q2225" s="87"/>
    </row>
    <row r="2226" spans="1:17">
      <c r="A2226" s="215" t="s">
        <v>7324</v>
      </c>
      <c r="B2226" s="84" t="s">
        <v>7324</v>
      </c>
      <c r="C2226" s="84" t="s">
        <v>289</v>
      </c>
      <c r="D2226" s="84" t="s">
        <v>290</v>
      </c>
      <c r="E2226" s="84" t="s">
        <v>291</v>
      </c>
      <c r="F2226" s="85" t="s">
        <v>7325</v>
      </c>
      <c r="G2226" s="85" t="s">
        <v>18</v>
      </c>
      <c r="H2226" s="85" t="s">
        <v>18</v>
      </c>
      <c r="I2226" s="83" t="s">
        <v>807</v>
      </c>
      <c r="J2226" s="83"/>
      <c r="K2226" s="87"/>
      <c r="L2226" s="87"/>
      <c r="M2226" s="87"/>
      <c r="N2226" s="92"/>
      <c r="O2226" s="92"/>
      <c r="P2226" s="87"/>
      <c r="Q2226" s="87"/>
    </row>
    <row r="2227" spans="1:17">
      <c r="A2227" s="215" t="s">
        <v>7326</v>
      </c>
      <c r="B2227" s="84" t="s">
        <v>7326</v>
      </c>
      <c r="C2227" s="84" t="s">
        <v>289</v>
      </c>
      <c r="D2227" s="84" t="s">
        <v>290</v>
      </c>
      <c r="E2227" s="84" t="s">
        <v>291</v>
      </c>
      <c r="F2227" s="85" t="s">
        <v>7327</v>
      </c>
      <c r="G2227" s="85" t="s">
        <v>18</v>
      </c>
      <c r="H2227" s="85" t="s">
        <v>18</v>
      </c>
      <c r="I2227" s="83" t="s">
        <v>1147</v>
      </c>
      <c r="J2227" s="83" t="s">
        <v>12074</v>
      </c>
      <c r="K2227" s="87"/>
      <c r="L2227" s="87"/>
      <c r="M2227" s="87"/>
      <c r="N2227" s="92"/>
      <c r="O2227" s="92"/>
      <c r="P2227" s="87"/>
      <c r="Q2227" s="87"/>
    </row>
    <row r="2228" spans="1:17">
      <c r="A2228" s="215" t="s">
        <v>7328</v>
      </c>
      <c r="B2228" s="84" t="s">
        <v>7328</v>
      </c>
      <c r="C2228" s="84" t="s">
        <v>289</v>
      </c>
      <c r="D2228" s="84" t="s">
        <v>290</v>
      </c>
      <c r="E2228" s="84" t="s">
        <v>291</v>
      </c>
      <c r="F2228" s="85" t="s">
        <v>7329</v>
      </c>
      <c r="G2228" s="85" t="s">
        <v>18</v>
      </c>
      <c r="H2228" s="85" t="s">
        <v>18</v>
      </c>
      <c r="I2228" s="83" t="s">
        <v>1463</v>
      </c>
      <c r="J2228" s="83" t="s">
        <v>802</v>
      </c>
      <c r="K2228" s="87"/>
      <c r="L2228" s="87"/>
      <c r="M2228" s="87"/>
      <c r="N2228" s="92"/>
      <c r="O2228" s="92"/>
      <c r="P2228" s="87"/>
      <c r="Q2228" s="87"/>
    </row>
    <row r="2229" spans="1:17">
      <c r="A2229" s="215" t="s">
        <v>7330</v>
      </c>
      <c r="B2229" s="84" t="s">
        <v>7330</v>
      </c>
      <c r="C2229" s="84" t="s">
        <v>289</v>
      </c>
      <c r="D2229" s="84" t="s">
        <v>290</v>
      </c>
      <c r="E2229" s="84" t="s">
        <v>291</v>
      </c>
      <c r="F2229" s="85" t="s">
        <v>7331</v>
      </c>
      <c r="G2229" s="85" t="s">
        <v>18</v>
      </c>
      <c r="H2229" s="85" t="s">
        <v>18</v>
      </c>
      <c r="I2229" s="83" t="s">
        <v>2771</v>
      </c>
      <c r="J2229" s="83"/>
      <c r="K2229" s="87"/>
      <c r="L2229" s="87"/>
      <c r="M2229" s="87"/>
      <c r="N2229" s="92"/>
      <c r="O2229" s="92"/>
      <c r="P2229" s="87"/>
      <c r="Q2229" s="87"/>
    </row>
    <row r="2230" spans="1:17">
      <c r="A2230" s="205" t="s">
        <v>7332</v>
      </c>
      <c r="B2230" s="4" t="s">
        <v>7332</v>
      </c>
      <c r="C2230" s="4" t="s">
        <v>289</v>
      </c>
      <c r="D2230" s="4" t="s">
        <v>290</v>
      </c>
      <c r="E2230" s="4" t="s">
        <v>291</v>
      </c>
      <c r="F2230" s="27" t="s">
        <v>7333</v>
      </c>
      <c r="G2230" s="27" t="s">
        <v>18</v>
      </c>
      <c r="H2230" s="27" t="s">
        <v>18</v>
      </c>
      <c r="I2230" s="12" t="s">
        <v>23</v>
      </c>
      <c r="J2230" s="12"/>
      <c r="K2230" s="39"/>
      <c r="L2230" s="39"/>
      <c r="M2230" s="39"/>
      <c r="N2230" s="154"/>
      <c r="O2230" s="154"/>
      <c r="P2230" s="39"/>
      <c r="Q2230" s="39"/>
    </row>
    <row r="2231" spans="1:17">
      <c r="A2231" s="215" t="s">
        <v>7334</v>
      </c>
      <c r="B2231" s="84" t="s">
        <v>7334</v>
      </c>
      <c r="C2231" s="84" t="s">
        <v>289</v>
      </c>
      <c r="D2231" s="84" t="s">
        <v>290</v>
      </c>
      <c r="E2231" s="84" t="s">
        <v>291</v>
      </c>
      <c r="F2231" s="85" t="s">
        <v>7335</v>
      </c>
      <c r="G2231" s="85" t="s">
        <v>18</v>
      </c>
      <c r="H2231" s="85" t="s">
        <v>18</v>
      </c>
      <c r="I2231" s="83" t="s">
        <v>984</v>
      </c>
      <c r="J2231" s="83"/>
      <c r="K2231" s="87"/>
      <c r="L2231" s="87"/>
      <c r="M2231" s="87"/>
      <c r="N2231" s="92"/>
      <c r="O2231" s="92"/>
      <c r="P2231" s="87"/>
      <c r="Q2231" s="87"/>
    </row>
    <row r="2232" spans="1:17">
      <c r="A2232" s="205" t="s">
        <v>7336</v>
      </c>
      <c r="B2232" s="4" t="s">
        <v>7336</v>
      </c>
      <c r="C2232" s="4" t="s">
        <v>289</v>
      </c>
      <c r="D2232" s="4" t="s">
        <v>290</v>
      </c>
      <c r="E2232" s="4" t="s">
        <v>291</v>
      </c>
      <c r="F2232" s="27" t="s">
        <v>7337</v>
      </c>
      <c r="G2232" s="27" t="s">
        <v>18</v>
      </c>
      <c r="H2232" s="27" t="s">
        <v>18</v>
      </c>
      <c r="I2232" s="12" t="s">
        <v>23</v>
      </c>
      <c r="J2232" s="12"/>
      <c r="K2232" s="39"/>
      <c r="L2232" s="39"/>
      <c r="M2232" s="39"/>
      <c r="N2232" s="154"/>
      <c r="O2232" s="154"/>
      <c r="P2232" s="39"/>
      <c r="Q2232" s="39"/>
    </row>
    <row r="2233" spans="1:17">
      <c r="A2233" s="58" t="s">
        <v>7338</v>
      </c>
      <c r="B2233" s="3" t="s">
        <v>7338</v>
      </c>
      <c r="C2233" s="3" t="s">
        <v>289</v>
      </c>
      <c r="D2233" s="3" t="s">
        <v>290</v>
      </c>
      <c r="E2233" s="3" t="s">
        <v>291</v>
      </c>
      <c r="F2233" s="25" t="s">
        <v>7339</v>
      </c>
      <c r="G2233" s="25" t="s">
        <v>18</v>
      </c>
      <c r="H2233" s="25" t="s">
        <v>18</v>
      </c>
      <c r="I2233" s="12" t="s">
        <v>2355</v>
      </c>
    </row>
    <row r="2234" spans="1:17">
      <c r="A2234" s="58" t="s">
        <v>7340</v>
      </c>
      <c r="B2234" s="3" t="s">
        <v>7340</v>
      </c>
      <c r="C2234" s="3" t="s">
        <v>289</v>
      </c>
      <c r="D2234" s="3" t="s">
        <v>290</v>
      </c>
      <c r="E2234" s="3" t="s">
        <v>291</v>
      </c>
      <c r="F2234" s="25" t="s">
        <v>7341</v>
      </c>
      <c r="G2234" s="25" t="s">
        <v>18</v>
      </c>
      <c r="H2234" s="25" t="s">
        <v>18</v>
      </c>
      <c r="I2234" s="12" t="s">
        <v>2659</v>
      </c>
      <c r="J2234" s="11" t="s">
        <v>12080</v>
      </c>
    </row>
    <row r="2235" spans="1:17">
      <c r="A2235" s="215" t="s">
        <v>7342</v>
      </c>
      <c r="B2235" s="84" t="s">
        <v>7342</v>
      </c>
      <c r="C2235" s="84" t="s">
        <v>289</v>
      </c>
      <c r="D2235" s="84" t="s">
        <v>290</v>
      </c>
      <c r="E2235" s="84" t="s">
        <v>291</v>
      </c>
      <c r="F2235" s="85" t="s">
        <v>7343</v>
      </c>
      <c r="G2235" s="85" t="s">
        <v>18</v>
      </c>
      <c r="H2235" s="85" t="s">
        <v>18</v>
      </c>
      <c r="I2235" s="83" t="s">
        <v>5758</v>
      </c>
      <c r="J2235" s="83" t="s">
        <v>12080</v>
      </c>
      <c r="K2235" s="87"/>
      <c r="L2235" s="87"/>
      <c r="M2235" s="87"/>
      <c r="N2235" s="92"/>
      <c r="O2235" s="92"/>
      <c r="P2235" s="87"/>
      <c r="Q2235" s="87"/>
    </row>
    <row r="2236" spans="1:17">
      <c r="A2236" s="215" t="s">
        <v>7344</v>
      </c>
      <c r="B2236" s="84" t="s">
        <v>7344</v>
      </c>
      <c r="C2236" s="84" t="s">
        <v>35</v>
      </c>
      <c r="D2236" s="84" t="s">
        <v>3391</v>
      </c>
      <c r="E2236" s="90" t="s">
        <v>884</v>
      </c>
      <c r="F2236" s="85" t="s">
        <v>7345</v>
      </c>
      <c r="G2236" s="85"/>
      <c r="H2236" s="85"/>
      <c r="I2236" s="83" t="s">
        <v>1874</v>
      </c>
      <c r="J2236" s="83" t="s">
        <v>12074</v>
      </c>
      <c r="K2236" s="87"/>
      <c r="L2236" s="87"/>
      <c r="M2236" s="87"/>
      <c r="N2236" s="92"/>
      <c r="O2236" s="92"/>
      <c r="P2236" s="87"/>
      <c r="Q2236" s="87"/>
    </row>
    <row r="2237" spans="1:17">
      <c r="A2237" s="84" t="s">
        <v>7346</v>
      </c>
      <c r="B2237" s="84" t="s">
        <v>7347</v>
      </c>
      <c r="C2237" s="84" t="s">
        <v>7348</v>
      </c>
      <c r="D2237" s="84" t="s">
        <v>7047</v>
      </c>
      <c r="E2237" s="84" t="s">
        <v>7349</v>
      </c>
      <c r="F2237" s="85" t="s">
        <v>7350</v>
      </c>
      <c r="G2237" s="85" t="s">
        <v>18</v>
      </c>
      <c r="H2237" s="85" t="s">
        <v>18</v>
      </c>
      <c r="I2237" s="83" t="s">
        <v>7351</v>
      </c>
      <c r="J2237" s="83" t="s">
        <v>12074</v>
      </c>
      <c r="K2237" s="87"/>
      <c r="L2237" s="87"/>
      <c r="M2237" s="87"/>
      <c r="N2237" s="92"/>
      <c r="O2237" s="92"/>
      <c r="P2237" s="87"/>
      <c r="Q2237" s="87"/>
    </row>
    <row r="2238" spans="1:17">
      <c r="A2238" s="84" t="s">
        <v>7352</v>
      </c>
      <c r="B2238" s="84" t="s">
        <v>7353</v>
      </c>
      <c r="C2238" s="84" t="s">
        <v>7108</v>
      </c>
      <c r="D2238" s="84" t="s">
        <v>7047</v>
      </c>
      <c r="E2238" s="84" t="s">
        <v>12211</v>
      </c>
      <c r="F2238" s="85" t="s">
        <v>7354</v>
      </c>
      <c r="G2238" s="85" t="s">
        <v>18</v>
      </c>
      <c r="H2238" s="85" t="s">
        <v>18</v>
      </c>
      <c r="I2238" s="83" t="s">
        <v>969</v>
      </c>
      <c r="J2238" s="83"/>
      <c r="K2238" s="87"/>
      <c r="L2238" s="87"/>
      <c r="M2238" s="87"/>
      <c r="N2238" s="92"/>
      <c r="O2238" s="92"/>
      <c r="P2238" s="87"/>
      <c r="Q2238" s="87"/>
    </row>
    <row r="2239" spans="1:17">
      <c r="A2239" s="84" t="s">
        <v>7355</v>
      </c>
      <c r="B2239" s="84" t="s">
        <v>7356</v>
      </c>
      <c r="C2239" s="84" t="s">
        <v>7108</v>
      </c>
      <c r="D2239" s="84" t="s">
        <v>7047</v>
      </c>
      <c r="E2239" s="84" t="s">
        <v>12211</v>
      </c>
      <c r="F2239" s="85" t="s">
        <v>7357</v>
      </c>
      <c r="G2239" s="85" t="s">
        <v>18</v>
      </c>
      <c r="H2239" s="85" t="s">
        <v>18</v>
      </c>
      <c r="I2239" s="83" t="s">
        <v>1011</v>
      </c>
      <c r="J2239" s="83" t="s">
        <v>12212</v>
      </c>
      <c r="K2239" s="87"/>
      <c r="L2239" s="87"/>
      <c r="M2239" s="87"/>
      <c r="N2239" s="92"/>
      <c r="O2239" s="92"/>
      <c r="P2239" s="87"/>
      <c r="Q2239" s="87"/>
    </row>
    <row r="2240" spans="1:17">
      <c r="A2240" s="3" t="s">
        <v>7358</v>
      </c>
      <c r="B2240" s="3" t="s">
        <v>7358</v>
      </c>
      <c r="C2240" s="3" t="s">
        <v>7359</v>
      </c>
      <c r="D2240" s="3" t="s">
        <v>4836</v>
      </c>
      <c r="E2240" s="3" t="s">
        <v>7360</v>
      </c>
      <c r="F2240" s="25" t="s">
        <v>7361</v>
      </c>
      <c r="G2240" s="85" t="s">
        <v>18</v>
      </c>
      <c r="H2240" s="85" t="s">
        <v>18</v>
      </c>
      <c r="I2240" s="11"/>
    </row>
    <row r="2241" spans="1:17">
      <c r="A2241" s="3" t="s">
        <v>7362</v>
      </c>
      <c r="B2241" s="3" t="s">
        <v>7362</v>
      </c>
      <c r="C2241" s="3" t="s">
        <v>7359</v>
      </c>
      <c r="D2241" s="3" t="s">
        <v>4836</v>
      </c>
      <c r="E2241" s="3" t="s">
        <v>7360</v>
      </c>
      <c r="F2241" s="25" t="s">
        <v>7363</v>
      </c>
      <c r="G2241" s="85" t="s">
        <v>18</v>
      </c>
      <c r="H2241" s="85" t="s">
        <v>18</v>
      </c>
      <c r="I2241" s="11"/>
    </row>
    <row r="2242" spans="1:17">
      <c r="A2242" s="3" t="s">
        <v>7364</v>
      </c>
      <c r="B2242" s="3" t="s">
        <v>7364</v>
      </c>
      <c r="C2242" s="3" t="s">
        <v>7359</v>
      </c>
      <c r="D2242" s="3" t="s">
        <v>4836</v>
      </c>
      <c r="E2242" s="3" t="s">
        <v>7360</v>
      </c>
      <c r="F2242" s="25" t="s">
        <v>7365</v>
      </c>
      <c r="G2242" s="85" t="s">
        <v>18</v>
      </c>
      <c r="H2242" s="85" t="s">
        <v>18</v>
      </c>
      <c r="I2242" s="11"/>
    </row>
    <row r="2243" spans="1:17">
      <c r="A2243" s="3" t="s">
        <v>7366</v>
      </c>
      <c r="B2243" s="3" t="s">
        <v>7366</v>
      </c>
      <c r="C2243" s="3" t="s">
        <v>7359</v>
      </c>
      <c r="D2243" s="3" t="s">
        <v>4836</v>
      </c>
      <c r="E2243" s="3" t="s">
        <v>7360</v>
      </c>
      <c r="F2243" s="25" t="s">
        <v>7367</v>
      </c>
      <c r="G2243" s="85" t="s">
        <v>18</v>
      </c>
      <c r="H2243" s="85" t="s">
        <v>18</v>
      </c>
      <c r="I2243" s="11"/>
    </row>
    <row r="2244" spans="1:17">
      <c r="A2244" s="3" t="s">
        <v>7368</v>
      </c>
      <c r="B2244" s="3" t="s">
        <v>7368</v>
      </c>
      <c r="C2244" s="3" t="s">
        <v>7359</v>
      </c>
      <c r="D2244" s="3" t="s">
        <v>4836</v>
      </c>
      <c r="E2244" s="3" t="s">
        <v>7360</v>
      </c>
      <c r="F2244" s="25" t="s">
        <v>7369</v>
      </c>
      <c r="G2244" s="85" t="s">
        <v>18</v>
      </c>
      <c r="H2244" s="85" t="s">
        <v>18</v>
      </c>
      <c r="I2244" s="11"/>
    </row>
    <row r="2245" spans="1:17">
      <c r="A2245" s="3" t="s">
        <v>7370</v>
      </c>
      <c r="B2245" s="3" t="s">
        <v>7370</v>
      </c>
      <c r="C2245" s="3" t="s">
        <v>7359</v>
      </c>
      <c r="D2245" s="3" t="s">
        <v>4836</v>
      </c>
      <c r="E2245" s="3" t="s">
        <v>7360</v>
      </c>
      <c r="F2245" s="25" t="s">
        <v>7371</v>
      </c>
      <c r="G2245" s="85" t="s">
        <v>18</v>
      </c>
      <c r="H2245" s="85" t="s">
        <v>18</v>
      </c>
      <c r="I2245" s="11"/>
    </row>
    <row r="2246" spans="1:17">
      <c r="A2246" s="3" t="s">
        <v>7372</v>
      </c>
      <c r="B2246" s="3" t="s">
        <v>7372</v>
      </c>
      <c r="C2246" s="3" t="s">
        <v>7359</v>
      </c>
      <c r="D2246" s="3" t="s">
        <v>4836</v>
      </c>
      <c r="E2246" s="3" t="s">
        <v>7360</v>
      </c>
      <c r="F2246" s="25" t="s">
        <v>7373</v>
      </c>
      <c r="G2246" s="85" t="s">
        <v>18</v>
      </c>
      <c r="H2246" s="85" t="s">
        <v>18</v>
      </c>
      <c r="I2246" s="11"/>
    </row>
    <row r="2247" spans="1:17">
      <c r="A2247" s="3" t="s">
        <v>7374</v>
      </c>
      <c r="B2247" s="3" t="s">
        <v>7374</v>
      </c>
      <c r="C2247" s="3" t="s">
        <v>7359</v>
      </c>
      <c r="D2247" s="3" t="s">
        <v>4836</v>
      </c>
      <c r="E2247" s="3" t="s">
        <v>7360</v>
      </c>
      <c r="F2247" s="25" t="s">
        <v>7375</v>
      </c>
      <c r="G2247" s="85" t="s">
        <v>18</v>
      </c>
      <c r="H2247" s="85" t="s">
        <v>18</v>
      </c>
      <c r="I2247" s="11"/>
    </row>
    <row r="2248" spans="1:17">
      <c r="A2248" s="3" t="s">
        <v>7376</v>
      </c>
      <c r="B2248" s="3" t="s">
        <v>7376</v>
      </c>
      <c r="C2248" s="3" t="s">
        <v>7359</v>
      </c>
      <c r="D2248" s="3" t="s">
        <v>4836</v>
      </c>
      <c r="E2248" s="3" t="s">
        <v>7360</v>
      </c>
      <c r="F2248" s="25" t="s">
        <v>7377</v>
      </c>
      <c r="G2248" s="85" t="s">
        <v>18</v>
      </c>
      <c r="H2248" s="85" t="s">
        <v>18</v>
      </c>
      <c r="I2248" s="11"/>
    </row>
    <row r="2249" spans="1:17">
      <c r="A2249" s="3" t="s">
        <v>7378</v>
      </c>
      <c r="B2249" s="3" t="s">
        <v>7378</v>
      </c>
      <c r="C2249" s="3" t="s">
        <v>7359</v>
      </c>
      <c r="D2249" s="3" t="s">
        <v>4836</v>
      </c>
      <c r="E2249" s="3" t="s">
        <v>7360</v>
      </c>
      <c r="F2249" s="25" t="s">
        <v>7379</v>
      </c>
      <c r="G2249" s="85" t="s">
        <v>18</v>
      </c>
      <c r="H2249" s="85" t="s">
        <v>18</v>
      </c>
      <c r="I2249" s="11"/>
    </row>
    <row r="2250" spans="1:17">
      <c r="A2250" s="84" t="s">
        <v>7380</v>
      </c>
      <c r="B2250" s="84" t="s">
        <v>7381</v>
      </c>
      <c r="C2250" s="84" t="s">
        <v>7046</v>
      </c>
      <c r="D2250" s="84" t="s">
        <v>7047</v>
      </c>
      <c r="E2250" s="84" t="s">
        <v>7382</v>
      </c>
      <c r="F2250" s="85" t="s">
        <v>7383</v>
      </c>
      <c r="G2250" s="85" t="s">
        <v>18</v>
      </c>
      <c r="H2250" s="85" t="s">
        <v>18</v>
      </c>
      <c r="I2250" s="83" t="s">
        <v>1977</v>
      </c>
      <c r="J2250" s="83" t="s">
        <v>12080</v>
      </c>
      <c r="K2250" s="87"/>
      <c r="L2250" s="87"/>
      <c r="M2250" s="87"/>
      <c r="N2250" s="92"/>
      <c r="O2250" s="92"/>
      <c r="P2250" s="87"/>
      <c r="Q2250" s="87"/>
    </row>
    <row r="2251" spans="1:17">
      <c r="A2251" s="84" t="s">
        <v>7384</v>
      </c>
      <c r="B2251" s="84" t="s">
        <v>7385</v>
      </c>
      <c r="C2251" s="84" t="s">
        <v>7108</v>
      </c>
      <c r="D2251" s="84" t="s">
        <v>7047</v>
      </c>
      <c r="E2251" s="84" t="s">
        <v>7386</v>
      </c>
      <c r="F2251" s="85" t="s">
        <v>7387</v>
      </c>
      <c r="G2251" s="85" t="s">
        <v>18</v>
      </c>
      <c r="H2251" s="85" t="s">
        <v>18</v>
      </c>
      <c r="I2251" s="83" t="s">
        <v>4040</v>
      </c>
      <c r="J2251" s="83"/>
      <c r="K2251" s="87"/>
      <c r="L2251" s="87"/>
      <c r="M2251" s="87"/>
      <c r="N2251" s="92"/>
      <c r="O2251" s="92"/>
      <c r="P2251" s="87"/>
      <c r="Q2251" s="87"/>
    </row>
    <row r="2252" spans="1:17">
      <c r="A2252" s="4" t="s">
        <v>7388</v>
      </c>
      <c r="B2252" s="4" t="s">
        <v>7389</v>
      </c>
      <c r="C2252" s="4" t="s">
        <v>7108</v>
      </c>
      <c r="D2252" s="4" t="s">
        <v>7047</v>
      </c>
      <c r="E2252" s="4" t="s">
        <v>7386</v>
      </c>
      <c r="F2252" s="27" t="s">
        <v>7390</v>
      </c>
      <c r="G2252" s="27" t="s">
        <v>18</v>
      </c>
      <c r="H2252" s="27" t="s">
        <v>18</v>
      </c>
      <c r="I2252" s="12" t="s">
        <v>23</v>
      </c>
      <c r="J2252" s="12"/>
      <c r="K2252" s="39"/>
      <c r="L2252" s="39"/>
      <c r="M2252" s="39"/>
      <c r="N2252" s="154"/>
      <c r="O2252" s="154"/>
      <c r="P2252" s="39"/>
      <c r="Q2252" s="39"/>
    </row>
    <row r="2253" spans="1:17">
      <c r="A2253" s="84" t="s">
        <v>7391</v>
      </c>
      <c r="B2253" s="84" t="s">
        <v>7392</v>
      </c>
      <c r="C2253" s="84" t="s">
        <v>7108</v>
      </c>
      <c r="D2253" s="84" t="s">
        <v>7047</v>
      </c>
      <c r="E2253" s="84" t="s">
        <v>7386</v>
      </c>
      <c r="F2253" s="85" t="s">
        <v>7393</v>
      </c>
      <c r="G2253" s="85" t="s">
        <v>18</v>
      </c>
      <c r="H2253" s="85" t="s">
        <v>18</v>
      </c>
      <c r="I2253" s="83" t="s">
        <v>7394</v>
      </c>
      <c r="J2253" s="83"/>
      <c r="K2253" s="87"/>
      <c r="L2253" s="87"/>
      <c r="M2253" s="87"/>
      <c r="N2253" s="92"/>
      <c r="O2253" s="92"/>
      <c r="P2253" s="87"/>
      <c r="Q2253" s="87"/>
    </row>
    <row r="2254" spans="1:17" s="89" customFormat="1">
      <c r="A2254" s="84" t="s">
        <v>7395</v>
      </c>
      <c r="B2254" s="84" t="s">
        <v>7395</v>
      </c>
      <c r="C2254" s="84" t="s">
        <v>480</v>
      </c>
      <c r="D2254" s="84" t="s">
        <v>12213</v>
      </c>
      <c r="E2254" s="84" t="s">
        <v>7396</v>
      </c>
      <c r="F2254" s="85" t="s">
        <v>7397</v>
      </c>
      <c r="G2254" s="85" t="s">
        <v>7398</v>
      </c>
      <c r="H2254" s="85" t="s">
        <v>7399</v>
      </c>
      <c r="I2254" s="83" t="s">
        <v>4276</v>
      </c>
      <c r="J2254" s="83" t="s">
        <v>12080</v>
      </c>
      <c r="K2254" s="87"/>
      <c r="L2254" s="87"/>
      <c r="M2254" s="87"/>
      <c r="N2254" s="92"/>
      <c r="O2254" s="92"/>
      <c r="P2254" s="87"/>
      <c r="Q2254" s="87"/>
    </row>
    <row r="2255" spans="1:17">
      <c r="A2255" s="4" t="s">
        <v>7400</v>
      </c>
      <c r="B2255" s="4" t="s">
        <v>7400</v>
      </c>
      <c r="C2255" s="4" t="s">
        <v>480</v>
      </c>
      <c r="D2255" s="4" t="s">
        <v>12213</v>
      </c>
      <c r="E2255" s="4" t="s">
        <v>7396</v>
      </c>
      <c r="F2255" s="27" t="s">
        <v>7401</v>
      </c>
      <c r="G2255" s="27" t="s">
        <v>7402</v>
      </c>
      <c r="H2255" s="27" t="s">
        <v>7403</v>
      </c>
      <c r="I2255" s="12" t="s">
        <v>3696</v>
      </c>
      <c r="J2255" s="12" t="s">
        <v>12142</v>
      </c>
      <c r="K2255" s="39"/>
      <c r="L2255" s="39"/>
      <c r="M2255" s="39"/>
      <c r="N2255" s="154"/>
      <c r="O2255" s="154"/>
      <c r="P2255" s="39"/>
      <c r="Q2255" s="39"/>
    </row>
    <row r="2256" spans="1:17">
      <c r="A2256" s="84" t="s">
        <v>7404</v>
      </c>
      <c r="B2256" s="84" t="s">
        <v>7404</v>
      </c>
      <c r="C2256" s="84" t="s">
        <v>480</v>
      </c>
      <c r="D2256" s="84" t="s">
        <v>12213</v>
      </c>
      <c r="E2256" s="84" t="s">
        <v>7396</v>
      </c>
      <c r="F2256" s="85" t="s">
        <v>7405</v>
      </c>
      <c r="G2256" s="85" t="s">
        <v>7406</v>
      </c>
      <c r="H2256" s="85" t="s">
        <v>7407</v>
      </c>
      <c r="I2256" s="83" t="s">
        <v>851</v>
      </c>
      <c r="J2256" s="83" t="s">
        <v>12074</v>
      </c>
      <c r="K2256" s="87"/>
      <c r="L2256" s="87"/>
      <c r="M2256" s="87"/>
      <c r="N2256" s="92"/>
      <c r="O2256" s="92"/>
      <c r="P2256" s="87"/>
      <c r="Q2256" s="87"/>
    </row>
    <row r="2257" spans="1:17">
      <c r="A2257" s="84" t="s">
        <v>7408</v>
      </c>
      <c r="B2257" s="84" t="s">
        <v>7408</v>
      </c>
      <c r="C2257" s="84" t="s">
        <v>406</v>
      </c>
      <c r="D2257" s="84" t="s">
        <v>407</v>
      </c>
      <c r="E2257" s="84" t="s">
        <v>408</v>
      </c>
      <c r="F2257" s="85"/>
      <c r="G2257" s="85"/>
      <c r="H2257" s="85"/>
      <c r="I2257" s="83" t="s">
        <v>2936</v>
      </c>
      <c r="J2257" s="83" t="s">
        <v>12074</v>
      </c>
      <c r="K2257" s="87"/>
      <c r="L2257" s="87"/>
      <c r="M2257" s="87"/>
      <c r="N2257" s="92"/>
      <c r="O2257" s="92"/>
      <c r="P2257" s="87"/>
      <c r="Q2257" s="87"/>
    </row>
    <row r="2258" spans="1:17">
      <c r="A2258" s="84" t="s">
        <v>7409</v>
      </c>
      <c r="B2258" s="84" t="s">
        <v>7409</v>
      </c>
      <c r="C2258" s="84" t="s">
        <v>406</v>
      </c>
      <c r="D2258" s="84" t="s">
        <v>407</v>
      </c>
      <c r="E2258" s="84" t="s">
        <v>408</v>
      </c>
      <c r="F2258" s="85"/>
      <c r="G2258" s="85"/>
      <c r="H2258" s="85"/>
      <c r="I2258" s="83" t="s">
        <v>7410</v>
      </c>
      <c r="J2258" s="83" t="s">
        <v>12074</v>
      </c>
      <c r="K2258" s="87"/>
      <c r="L2258" s="87"/>
      <c r="M2258" s="87"/>
      <c r="N2258" s="92"/>
      <c r="O2258" s="92"/>
      <c r="P2258" s="87"/>
      <c r="Q2258" s="87"/>
    </row>
    <row r="2259" spans="1:17">
      <c r="A2259" s="84" t="s">
        <v>7411</v>
      </c>
      <c r="B2259" s="84" t="s">
        <v>7411</v>
      </c>
      <c r="C2259" s="84" t="s">
        <v>406</v>
      </c>
      <c r="D2259" s="84" t="s">
        <v>407</v>
      </c>
      <c r="E2259" s="84" t="s">
        <v>408</v>
      </c>
      <c r="F2259" s="85"/>
      <c r="G2259" s="85"/>
      <c r="H2259" s="85"/>
      <c r="I2259" s="83" t="s">
        <v>1236</v>
      </c>
      <c r="J2259" s="83" t="s">
        <v>12080</v>
      </c>
      <c r="K2259" s="87"/>
      <c r="L2259" s="87"/>
      <c r="M2259" s="87"/>
      <c r="N2259" s="92"/>
      <c r="O2259" s="92"/>
      <c r="P2259" s="87"/>
      <c r="Q2259" s="87"/>
    </row>
    <row r="2260" spans="1:17">
      <c r="A2260" s="4" t="s">
        <v>7412</v>
      </c>
      <c r="B2260" s="4" t="s">
        <v>7412</v>
      </c>
      <c r="C2260" s="4" t="s">
        <v>406</v>
      </c>
      <c r="D2260" s="4" t="s">
        <v>407</v>
      </c>
      <c r="E2260" s="4" t="s">
        <v>408</v>
      </c>
      <c r="F2260" s="27"/>
      <c r="G2260" s="27"/>
      <c r="H2260" s="27"/>
      <c r="I2260" s="12" t="s">
        <v>23</v>
      </c>
      <c r="J2260" s="12" t="s">
        <v>12074</v>
      </c>
      <c r="K2260" s="39"/>
      <c r="L2260" s="39"/>
      <c r="M2260" s="39"/>
      <c r="N2260" s="154"/>
      <c r="O2260" s="154"/>
      <c r="P2260" s="39"/>
      <c r="Q2260" s="39"/>
    </row>
    <row r="2261" spans="1:17">
      <c r="A2261" s="84" t="s">
        <v>7413</v>
      </c>
      <c r="B2261" s="84" t="s">
        <v>7413</v>
      </c>
      <c r="C2261" s="84" t="s">
        <v>406</v>
      </c>
      <c r="D2261" s="84" t="s">
        <v>407</v>
      </c>
      <c r="E2261" s="84" t="s">
        <v>408</v>
      </c>
      <c r="F2261" s="85"/>
      <c r="G2261" s="85"/>
      <c r="H2261" s="85"/>
      <c r="I2261" s="83" t="s">
        <v>3500</v>
      </c>
      <c r="J2261" s="83" t="s">
        <v>12080</v>
      </c>
      <c r="K2261" s="87"/>
      <c r="L2261" s="87"/>
      <c r="M2261" s="87"/>
      <c r="N2261" s="92"/>
      <c r="O2261" s="92"/>
      <c r="P2261" s="87"/>
      <c r="Q2261" s="87"/>
    </row>
    <row r="2262" spans="1:17">
      <c r="A2262" s="4" t="s">
        <v>7414</v>
      </c>
      <c r="B2262" s="4" t="s">
        <v>7414</v>
      </c>
      <c r="C2262" s="4" t="s">
        <v>406</v>
      </c>
      <c r="D2262" s="4" t="s">
        <v>407</v>
      </c>
      <c r="E2262" s="4" t="s">
        <v>408</v>
      </c>
      <c r="F2262" s="27"/>
      <c r="G2262" s="27"/>
      <c r="H2262" s="27"/>
      <c r="I2262" s="341" t="s">
        <v>23</v>
      </c>
      <c r="J2262" s="12" t="s">
        <v>12073</v>
      </c>
      <c r="K2262" s="39"/>
      <c r="L2262" s="39"/>
      <c r="M2262" s="39"/>
      <c r="N2262" s="154"/>
      <c r="O2262" s="154"/>
      <c r="P2262" s="39"/>
      <c r="Q2262" s="39"/>
    </row>
    <row r="2263" spans="1:17">
      <c r="A2263" s="84" t="s">
        <v>7415</v>
      </c>
      <c r="B2263" s="84" t="s">
        <v>7415</v>
      </c>
      <c r="C2263" s="84" t="s">
        <v>406</v>
      </c>
      <c r="D2263" s="84" t="s">
        <v>407</v>
      </c>
      <c r="E2263" s="84" t="s">
        <v>408</v>
      </c>
      <c r="F2263" s="85"/>
      <c r="G2263" s="85"/>
      <c r="H2263" s="86"/>
      <c r="I2263" s="87" t="s">
        <v>23</v>
      </c>
      <c r="J2263" s="88" t="s">
        <v>12080</v>
      </c>
      <c r="K2263" s="87"/>
      <c r="L2263" s="87"/>
      <c r="M2263" s="87"/>
      <c r="N2263" s="92"/>
      <c r="O2263" s="92"/>
      <c r="P2263" s="87"/>
      <c r="Q2263" s="87"/>
    </row>
    <row r="2264" spans="1:17">
      <c r="A2264" s="4" t="s">
        <v>405</v>
      </c>
      <c r="B2264" s="4" t="s">
        <v>405</v>
      </c>
      <c r="C2264" s="4" t="s">
        <v>406</v>
      </c>
      <c r="D2264" s="4" t="s">
        <v>407</v>
      </c>
      <c r="E2264" s="4" t="s">
        <v>408</v>
      </c>
      <c r="F2264" s="27"/>
      <c r="G2264" s="27"/>
      <c r="H2264" s="188"/>
      <c r="I2264" s="39" t="s">
        <v>23</v>
      </c>
      <c r="J2264" s="178" t="s">
        <v>12073</v>
      </c>
      <c r="K2264" s="39"/>
      <c r="L2264" s="39"/>
      <c r="M2264" s="39"/>
      <c r="N2264" s="154"/>
      <c r="O2264" s="154"/>
      <c r="P2264" s="39"/>
      <c r="Q2264" s="39"/>
    </row>
    <row r="2265" spans="1:17">
      <c r="A2265" s="84" t="s">
        <v>7416</v>
      </c>
      <c r="B2265" s="84" t="s">
        <v>7416</v>
      </c>
      <c r="C2265" s="84" t="s">
        <v>406</v>
      </c>
      <c r="D2265" s="84" t="s">
        <v>407</v>
      </c>
      <c r="E2265" s="84" t="s">
        <v>408</v>
      </c>
      <c r="F2265" s="85"/>
      <c r="G2265" s="85"/>
      <c r="H2265" s="86"/>
      <c r="I2265" s="87" t="s">
        <v>3838</v>
      </c>
      <c r="J2265" s="88" t="s">
        <v>12080</v>
      </c>
      <c r="K2265" s="87"/>
      <c r="L2265" s="87"/>
      <c r="M2265" s="87"/>
      <c r="N2265" s="92"/>
      <c r="O2265" s="92"/>
      <c r="P2265" s="87"/>
      <c r="Q2265" s="87"/>
    </row>
    <row r="2266" spans="1:17">
      <c r="A2266" s="4" t="s">
        <v>7417</v>
      </c>
      <c r="B2266" s="4" t="s">
        <v>7417</v>
      </c>
      <c r="C2266" s="4" t="s">
        <v>406</v>
      </c>
      <c r="D2266" s="4" t="s">
        <v>407</v>
      </c>
      <c r="E2266" s="4" t="s">
        <v>408</v>
      </c>
      <c r="F2266" s="27"/>
      <c r="G2266" s="27"/>
      <c r="H2266" s="188"/>
      <c r="I2266" s="39" t="s">
        <v>23</v>
      </c>
      <c r="J2266" s="178" t="s">
        <v>12091</v>
      </c>
      <c r="K2266" s="39"/>
      <c r="L2266" s="39"/>
      <c r="M2266" s="39"/>
      <c r="N2266" s="154"/>
      <c r="O2266" s="154"/>
      <c r="P2266" s="39"/>
      <c r="Q2266" s="39"/>
    </row>
    <row r="2267" spans="1:17">
      <c r="A2267" s="4" t="s">
        <v>7418</v>
      </c>
      <c r="B2267" s="4" t="s">
        <v>7418</v>
      </c>
      <c r="C2267" s="4" t="s">
        <v>480</v>
      </c>
      <c r="D2267" s="4" t="s">
        <v>7419</v>
      </c>
      <c r="E2267" s="4" t="s">
        <v>7420</v>
      </c>
      <c r="F2267" s="27" t="s">
        <v>7421</v>
      </c>
      <c r="G2267" s="27" t="s">
        <v>18</v>
      </c>
      <c r="H2267" s="188" t="s">
        <v>18</v>
      </c>
      <c r="I2267" s="39" t="s">
        <v>7422</v>
      </c>
      <c r="J2267" s="178" t="s">
        <v>12074</v>
      </c>
      <c r="K2267" s="39"/>
      <c r="L2267" s="39"/>
      <c r="M2267" s="39"/>
      <c r="N2267" s="154"/>
      <c r="O2267" s="154"/>
      <c r="P2267" s="39"/>
      <c r="Q2267" s="39"/>
    </row>
    <row r="2268" spans="1:17">
      <c r="A2268" s="84" t="s">
        <v>7423</v>
      </c>
      <c r="B2268" s="84" t="s">
        <v>7423</v>
      </c>
      <c r="C2268" s="84" t="s">
        <v>35</v>
      </c>
      <c r="D2268" s="84" t="s">
        <v>387</v>
      </c>
      <c r="E2268" s="84" t="s">
        <v>12214</v>
      </c>
      <c r="F2268" s="84" t="s">
        <v>7424</v>
      </c>
      <c r="G2268" s="85" t="s">
        <v>18</v>
      </c>
      <c r="H2268" s="86" t="s">
        <v>18</v>
      </c>
      <c r="I2268" s="87" t="s">
        <v>876</v>
      </c>
      <c r="J2268" s="88"/>
      <c r="K2268" s="87"/>
      <c r="L2268" s="87"/>
      <c r="M2268" s="87"/>
      <c r="N2268" s="92"/>
      <c r="O2268" s="92"/>
      <c r="P2268" s="87"/>
      <c r="Q2268" s="87"/>
    </row>
    <row r="2269" spans="1:17">
      <c r="A2269" s="4" t="s">
        <v>7425</v>
      </c>
      <c r="B2269" s="4" t="s">
        <v>7425</v>
      </c>
      <c r="C2269" s="4" t="s">
        <v>35</v>
      </c>
      <c r="D2269" s="4" t="s">
        <v>387</v>
      </c>
      <c r="E2269" s="4" t="s">
        <v>12214</v>
      </c>
      <c r="F2269" s="4" t="s">
        <v>7426</v>
      </c>
      <c r="G2269" s="27" t="s">
        <v>18</v>
      </c>
      <c r="H2269" s="188" t="s">
        <v>18</v>
      </c>
      <c r="I2269" s="39" t="s">
        <v>23</v>
      </c>
      <c r="J2269" s="178"/>
      <c r="K2269" s="39"/>
      <c r="L2269" s="39"/>
      <c r="M2269" s="39"/>
      <c r="N2269" s="154"/>
      <c r="O2269" s="154"/>
      <c r="P2269" s="39"/>
      <c r="Q2269" s="39"/>
    </row>
    <row r="2270" spans="1:17">
      <c r="A2270" s="4" t="s">
        <v>7427</v>
      </c>
      <c r="B2270" s="4" t="s">
        <v>7427</v>
      </c>
      <c r="C2270" s="4" t="s">
        <v>35</v>
      </c>
      <c r="D2270" s="4" t="s">
        <v>387</v>
      </c>
      <c r="E2270" s="4" t="s">
        <v>12214</v>
      </c>
      <c r="F2270" s="267" t="s">
        <v>7428</v>
      </c>
      <c r="G2270" s="27" t="s">
        <v>18</v>
      </c>
      <c r="H2270" s="188" t="s">
        <v>18</v>
      </c>
      <c r="I2270" s="39" t="s">
        <v>4276</v>
      </c>
      <c r="J2270" s="178" t="s">
        <v>12080</v>
      </c>
      <c r="K2270" s="39"/>
      <c r="L2270" s="39"/>
      <c r="M2270" s="39"/>
      <c r="N2270" s="154"/>
      <c r="O2270" s="154"/>
      <c r="P2270" s="39"/>
      <c r="Q2270" s="39"/>
    </row>
    <row r="2271" spans="1:17">
      <c r="A2271" s="84" t="s">
        <v>7429</v>
      </c>
      <c r="B2271" s="84" t="s">
        <v>7429</v>
      </c>
      <c r="C2271" s="84" t="s">
        <v>35</v>
      </c>
      <c r="D2271" s="84" t="s">
        <v>387</v>
      </c>
      <c r="E2271" s="84" t="s">
        <v>12214</v>
      </c>
      <c r="F2271" s="85" t="s">
        <v>7430</v>
      </c>
      <c r="G2271" s="85" t="s">
        <v>18</v>
      </c>
      <c r="H2271" s="86" t="s">
        <v>18</v>
      </c>
      <c r="I2271" s="87" t="s">
        <v>801</v>
      </c>
      <c r="J2271" s="88" t="s">
        <v>12084</v>
      </c>
      <c r="K2271" s="87"/>
      <c r="L2271" s="87"/>
      <c r="M2271" s="87"/>
      <c r="N2271" s="92"/>
      <c r="O2271" s="92"/>
      <c r="P2271" s="87"/>
      <c r="Q2271" s="87"/>
    </row>
    <row r="2272" spans="1:17">
      <c r="A2272" s="4" t="s">
        <v>7431</v>
      </c>
      <c r="B2272" s="4" t="s">
        <v>7431</v>
      </c>
      <c r="C2272" s="4" t="s">
        <v>35</v>
      </c>
      <c r="D2272" s="4" t="s">
        <v>387</v>
      </c>
      <c r="E2272" s="4" t="s">
        <v>12214</v>
      </c>
      <c r="F2272" s="27" t="s">
        <v>7432</v>
      </c>
      <c r="G2272" s="27" t="s">
        <v>18</v>
      </c>
      <c r="H2272" s="188" t="s">
        <v>18</v>
      </c>
      <c r="I2272" s="39" t="s">
        <v>23</v>
      </c>
      <c r="J2272" s="178" t="s">
        <v>12073</v>
      </c>
      <c r="K2272" s="39"/>
      <c r="L2272" s="39"/>
      <c r="M2272" s="39"/>
      <c r="N2272" s="154"/>
      <c r="O2272" s="154"/>
      <c r="P2272" s="39"/>
      <c r="Q2272" s="39"/>
    </row>
    <row r="2273" spans="1:17">
      <c r="A2273" s="4" t="s">
        <v>409</v>
      </c>
      <c r="B2273" s="4" t="s">
        <v>409</v>
      </c>
      <c r="C2273" s="4" t="s">
        <v>35</v>
      </c>
      <c r="D2273" s="4" t="s">
        <v>387</v>
      </c>
      <c r="E2273" s="4" t="s">
        <v>12214</v>
      </c>
      <c r="F2273" s="27" t="s">
        <v>411</v>
      </c>
      <c r="G2273" s="27" t="s">
        <v>18</v>
      </c>
      <c r="H2273" s="188" t="s">
        <v>18</v>
      </c>
      <c r="I2273" s="39" t="s">
        <v>23</v>
      </c>
      <c r="J2273" s="178" t="s">
        <v>12073</v>
      </c>
      <c r="K2273" s="39"/>
      <c r="L2273" s="39"/>
      <c r="M2273" s="39"/>
      <c r="N2273" s="154"/>
      <c r="O2273" s="154"/>
      <c r="P2273" s="39"/>
      <c r="Q2273" s="39"/>
    </row>
    <row r="2274" spans="1:17">
      <c r="A2274" s="4" t="s">
        <v>457</v>
      </c>
      <c r="B2274" s="4" t="s">
        <v>457</v>
      </c>
      <c r="C2274" s="4" t="s">
        <v>35</v>
      </c>
      <c r="D2274" s="4" t="s">
        <v>387</v>
      </c>
      <c r="E2274" s="4" t="s">
        <v>12214</v>
      </c>
      <c r="F2274" s="27" t="s">
        <v>458</v>
      </c>
      <c r="G2274" s="27" t="s">
        <v>18</v>
      </c>
      <c r="H2274" s="188" t="s">
        <v>18</v>
      </c>
      <c r="I2274" s="39" t="s">
        <v>23</v>
      </c>
      <c r="J2274" s="178" t="s">
        <v>12073</v>
      </c>
      <c r="K2274" s="39"/>
      <c r="L2274" s="39"/>
      <c r="M2274" s="39"/>
      <c r="N2274" s="154"/>
      <c r="O2274" s="154"/>
      <c r="P2274" s="39"/>
      <c r="Q2274" s="39"/>
    </row>
    <row r="2275" spans="1:17">
      <c r="A2275" s="4" t="s">
        <v>412</v>
      </c>
      <c r="B2275" s="4" t="s">
        <v>412</v>
      </c>
      <c r="C2275" s="4" t="s">
        <v>35</v>
      </c>
      <c r="D2275" s="4" t="s">
        <v>387</v>
      </c>
      <c r="E2275" s="4" t="s">
        <v>12214</v>
      </c>
      <c r="F2275" s="27" t="s">
        <v>413</v>
      </c>
      <c r="G2275" s="27" t="s">
        <v>18</v>
      </c>
      <c r="H2275" s="188" t="s">
        <v>18</v>
      </c>
      <c r="I2275" s="39" t="s">
        <v>23</v>
      </c>
      <c r="J2275" s="178" t="s">
        <v>12073</v>
      </c>
      <c r="K2275" s="39"/>
      <c r="L2275" s="39"/>
      <c r="M2275" s="39"/>
      <c r="N2275" s="154"/>
      <c r="O2275" s="154"/>
      <c r="P2275" s="39"/>
      <c r="Q2275" s="39"/>
    </row>
    <row r="2276" spans="1:17">
      <c r="A2276" s="84" t="s">
        <v>414</v>
      </c>
      <c r="B2276" s="84" t="s">
        <v>414</v>
      </c>
      <c r="C2276" s="84" t="s">
        <v>35</v>
      </c>
      <c r="D2276" s="84" t="s">
        <v>387</v>
      </c>
      <c r="E2276" s="84" t="s">
        <v>12214</v>
      </c>
      <c r="F2276" s="85" t="s">
        <v>415</v>
      </c>
      <c r="G2276" s="85" t="s">
        <v>18</v>
      </c>
      <c r="H2276" s="86" t="s">
        <v>18</v>
      </c>
      <c r="I2276" s="87" t="s">
        <v>116</v>
      </c>
      <c r="J2276" s="88" t="s">
        <v>12089</v>
      </c>
      <c r="K2276" s="87"/>
      <c r="L2276" s="87"/>
      <c r="M2276" s="87"/>
      <c r="N2276" s="92"/>
      <c r="O2276" s="92"/>
      <c r="P2276" s="87"/>
      <c r="Q2276" s="87"/>
    </row>
    <row r="2277" spans="1:17">
      <c r="A2277" s="4" t="s">
        <v>7433</v>
      </c>
      <c r="B2277" s="4" t="s">
        <v>7433</v>
      </c>
      <c r="C2277" s="4" t="s">
        <v>35</v>
      </c>
      <c r="D2277" s="4" t="s">
        <v>387</v>
      </c>
      <c r="E2277" s="4" t="s">
        <v>12214</v>
      </c>
      <c r="F2277" s="27" t="s">
        <v>7434</v>
      </c>
      <c r="G2277" s="27" t="s">
        <v>18</v>
      </c>
      <c r="H2277" s="188" t="s">
        <v>18</v>
      </c>
      <c r="I2277" s="39" t="s">
        <v>23</v>
      </c>
      <c r="J2277" s="178"/>
      <c r="K2277" s="39"/>
      <c r="L2277" s="39"/>
      <c r="M2277" s="39"/>
      <c r="N2277" s="154"/>
      <c r="O2277" s="154"/>
      <c r="P2277" s="39"/>
      <c r="Q2277" s="39"/>
    </row>
    <row r="2278" spans="1:17">
      <c r="A2278" s="84" t="s">
        <v>7435</v>
      </c>
      <c r="B2278" s="84" t="s">
        <v>7435</v>
      </c>
      <c r="C2278" s="84" t="s">
        <v>35</v>
      </c>
      <c r="D2278" s="84" t="s">
        <v>387</v>
      </c>
      <c r="E2278" s="84" t="s">
        <v>417</v>
      </c>
      <c r="F2278" s="85" t="s">
        <v>7436</v>
      </c>
      <c r="G2278" s="85" t="s">
        <v>18</v>
      </c>
      <c r="H2278" s="86" t="s">
        <v>18</v>
      </c>
      <c r="I2278" s="87" t="s">
        <v>1879</v>
      </c>
      <c r="J2278" s="88" t="s">
        <v>12074</v>
      </c>
      <c r="K2278" s="87"/>
      <c r="L2278" s="87"/>
      <c r="M2278" s="87"/>
      <c r="N2278" s="92"/>
      <c r="O2278" s="92"/>
      <c r="P2278" s="87"/>
      <c r="Q2278" s="87"/>
    </row>
    <row r="2279" spans="1:17">
      <c r="A2279" s="4" t="s">
        <v>7437</v>
      </c>
      <c r="B2279" s="4" t="s">
        <v>7437</v>
      </c>
      <c r="C2279" s="4" t="s">
        <v>35</v>
      </c>
      <c r="D2279" s="4" t="s">
        <v>393</v>
      </c>
      <c r="E2279" s="4" t="s">
        <v>417</v>
      </c>
      <c r="F2279" s="27" t="s">
        <v>7438</v>
      </c>
      <c r="G2279" s="27" t="s">
        <v>18</v>
      </c>
      <c r="H2279" s="188" t="s">
        <v>18</v>
      </c>
      <c r="I2279" s="39" t="s">
        <v>23</v>
      </c>
      <c r="J2279" s="178" t="s">
        <v>12074</v>
      </c>
      <c r="K2279" s="39"/>
      <c r="L2279" s="39"/>
      <c r="M2279" s="39"/>
      <c r="N2279" s="154"/>
      <c r="O2279" s="154"/>
      <c r="P2279" s="39"/>
      <c r="Q2279" s="39"/>
    </row>
    <row r="2280" spans="1:17">
      <c r="A2280" s="84" t="s">
        <v>7439</v>
      </c>
      <c r="B2280" s="84" t="s">
        <v>7439</v>
      </c>
      <c r="C2280" s="84" t="s">
        <v>35</v>
      </c>
      <c r="D2280" s="84" t="s">
        <v>387</v>
      </c>
      <c r="E2280" s="84" t="s">
        <v>417</v>
      </c>
      <c r="F2280" s="85" t="s">
        <v>7440</v>
      </c>
      <c r="G2280" s="85" t="s">
        <v>18</v>
      </c>
      <c r="H2280" s="86" t="s">
        <v>18</v>
      </c>
      <c r="I2280" s="87" t="s">
        <v>1712</v>
      </c>
      <c r="J2280" s="88" t="s">
        <v>12074</v>
      </c>
      <c r="K2280" s="87"/>
      <c r="L2280" s="87"/>
      <c r="M2280" s="87"/>
      <c r="N2280" s="92"/>
      <c r="O2280" s="92"/>
      <c r="P2280" s="87"/>
      <c r="Q2280" s="87"/>
    </row>
    <row r="2281" spans="1:17">
      <c r="A2281" s="84" t="s">
        <v>7441</v>
      </c>
      <c r="B2281" s="84" t="s">
        <v>7441</v>
      </c>
      <c r="C2281" s="84" t="s">
        <v>35</v>
      </c>
      <c r="D2281" s="84" t="s">
        <v>393</v>
      </c>
      <c r="E2281" s="84" t="s">
        <v>417</v>
      </c>
      <c r="F2281" s="85" t="s">
        <v>7442</v>
      </c>
      <c r="G2281" s="85" t="s">
        <v>18</v>
      </c>
      <c r="H2281" s="85" t="s">
        <v>18</v>
      </c>
      <c r="I2281" s="87" t="s">
        <v>1712</v>
      </c>
      <c r="J2281" s="88" t="s">
        <v>12074</v>
      </c>
      <c r="K2281" s="87"/>
      <c r="L2281" s="87"/>
      <c r="M2281" s="87"/>
      <c r="N2281" s="92"/>
      <c r="O2281" s="92"/>
      <c r="P2281" s="87"/>
      <c r="Q2281" s="87"/>
    </row>
    <row r="2282" spans="1:17">
      <c r="A2282" s="84" t="s">
        <v>7443</v>
      </c>
      <c r="B2282" s="84" t="s">
        <v>7443</v>
      </c>
      <c r="C2282" s="84" t="s">
        <v>35</v>
      </c>
      <c r="D2282" s="84" t="s">
        <v>387</v>
      </c>
      <c r="E2282" s="84" t="s">
        <v>417</v>
      </c>
      <c r="F2282" s="85" t="s">
        <v>7444</v>
      </c>
      <c r="G2282" s="85" t="s">
        <v>18</v>
      </c>
      <c r="H2282" s="85" t="s">
        <v>18</v>
      </c>
      <c r="I2282" s="83" t="s">
        <v>1463</v>
      </c>
      <c r="J2282" s="83" t="s">
        <v>802</v>
      </c>
      <c r="K2282" s="87"/>
      <c r="L2282" s="87"/>
      <c r="M2282" s="87"/>
      <c r="N2282" s="92"/>
      <c r="O2282" s="92"/>
      <c r="P2282" s="87"/>
      <c r="Q2282" s="87"/>
    </row>
    <row r="2283" spans="1:17">
      <c r="A2283" s="84" t="s">
        <v>7445</v>
      </c>
      <c r="B2283" s="84" t="s">
        <v>7445</v>
      </c>
      <c r="C2283" s="84" t="s">
        <v>35</v>
      </c>
      <c r="D2283" s="84" t="s">
        <v>393</v>
      </c>
      <c r="E2283" s="84" t="s">
        <v>417</v>
      </c>
      <c r="F2283" s="85" t="s">
        <v>7446</v>
      </c>
      <c r="G2283" s="85" t="s">
        <v>18</v>
      </c>
      <c r="H2283" s="85" t="s">
        <v>18</v>
      </c>
      <c r="I2283" s="83" t="s">
        <v>1463</v>
      </c>
      <c r="J2283" s="83" t="s">
        <v>802</v>
      </c>
      <c r="K2283" s="87"/>
      <c r="L2283" s="87"/>
      <c r="M2283" s="87"/>
      <c r="N2283" s="92"/>
      <c r="O2283" s="92"/>
      <c r="P2283" s="87"/>
      <c r="Q2283" s="87"/>
    </row>
    <row r="2284" spans="1:17">
      <c r="A2284" s="84" t="s">
        <v>7447</v>
      </c>
      <c r="B2284" s="84" t="s">
        <v>7447</v>
      </c>
      <c r="C2284" s="84" t="s">
        <v>35</v>
      </c>
      <c r="D2284" s="84" t="s">
        <v>387</v>
      </c>
      <c r="E2284" s="84" t="s">
        <v>417</v>
      </c>
      <c r="F2284" s="85" t="s">
        <v>7448</v>
      </c>
      <c r="G2284" s="85" t="s">
        <v>18</v>
      </c>
      <c r="H2284" s="85" t="s">
        <v>18</v>
      </c>
      <c r="I2284" s="83" t="s">
        <v>1614</v>
      </c>
      <c r="J2284" s="83" t="s">
        <v>12107</v>
      </c>
      <c r="K2284" s="87"/>
      <c r="L2284" s="87"/>
      <c r="M2284" s="87"/>
      <c r="N2284" s="92"/>
      <c r="O2284" s="92"/>
      <c r="P2284" s="87"/>
      <c r="Q2284" s="87"/>
    </row>
    <row r="2285" spans="1:17">
      <c r="A2285" s="84" t="s">
        <v>7449</v>
      </c>
      <c r="B2285" s="84" t="s">
        <v>7449</v>
      </c>
      <c r="C2285" s="84" t="s">
        <v>35</v>
      </c>
      <c r="D2285" s="84" t="s">
        <v>393</v>
      </c>
      <c r="E2285" s="84" t="s">
        <v>417</v>
      </c>
      <c r="F2285" s="85" t="s">
        <v>7450</v>
      </c>
      <c r="G2285" s="85" t="s">
        <v>18</v>
      </c>
      <c r="H2285" s="85" t="s">
        <v>18</v>
      </c>
      <c r="I2285" s="83" t="s">
        <v>1614</v>
      </c>
      <c r="J2285" s="83" t="s">
        <v>12107</v>
      </c>
      <c r="K2285" s="87"/>
      <c r="L2285" s="87"/>
      <c r="M2285" s="87"/>
      <c r="N2285" s="92"/>
      <c r="O2285" s="92"/>
      <c r="P2285" s="87"/>
      <c r="Q2285" s="87"/>
    </row>
    <row r="2286" spans="1:17">
      <c r="A2286" s="4" t="s">
        <v>7451</v>
      </c>
      <c r="B2286" s="4" t="s">
        <v>7451</v>
      </c>
      <c r="C2286" s="4" t="s">
        <v>35</v>
      </c>
      <c r="D2286" s="4" t="s">
        <v>387</v>
      </c>
      <c r="E2286" s="4" t="s">
        <v>417</v>
      </c>
      <c r="F2286" s="27" t="s">
        <v>7452</v>
      </c>
      <c r="G2286" s="27" t="s">
        <v>18</v>
      </c>
      <c r="H2286" s="27" t="s">
        <v>18</v>
      </c>
      <c r="I2286" s="12" t="s">
        <v>23</v>
      </c>
      <c r="J2286" s="12"/>
      <c r="K2286" s="39"/>
      <c r="L2286" s="39"/>
      <c r="M2286" s="39"/>
      <c r="N2286" s="154"/>
      <c r="O2286" s="154"/>
      <c r="P2286" s="39"/>
      <c r="Q2286" s="39"/>
    </row>
    <row r="2287" spans="1:17">
      <c r="A2287" s="4" t="s">
        <v>7453</v>
      </c>
      <c r="B2287" s="4" t="s">
        <v>7453</v>
      </c>
      <c r="C2287" s="4" t="s">
        <v>35</v>
      </c>
      <c r="D2287" s="4" t="s">
        <v>393</v>
      </c>
      <c r="E2287" s="4" t="s">
        <v>417</v>
      </c>
      <c r="F2287" s="27" t="s">
        <v>7454</v>
      </c>
      <c r="G2287" s="27" t="s">
        <v>18</v>
      </c>
      <c r="H2287" s="27" t="s">
        <v>18</v>
      </c>
      <c r="I2287" s="12" t="s">
        <v>23</v>
      </c>
      <c r="J2287" s="12"/>
      <c r="K2287" s="39"/>
      <c r="L2287" s="39"/>
      <c r="M2287" s="39"/>
      <c r="N2287" s="154"/>
      <c r="O2287" s="154"/>
      <c r="P2287" s="39"/>
      <c r="Q2287" s="39"/>
    </row>
    <row r="2288" spans="1:17">
      <c r="A2288" s="4" t="s">
        <v>7455</v>
      </c>
      <c r="B2288" s="4" t="s">
        <v>7455</v>
      </c>
      <c r="C2288" s="4" t="s">
        <v>35</v>
      </c>
      <c r="D2288" s="4" t="s">
        <v>387</v>
      </c>
      <c r="E2288" s="4" t="s">
        <v>417</v>
      </c>
      <c r="F2288" s="27" t="s">
        <v>7456</v>
      </c>
      <c r="G2288" s="27" t="s">
        <v>18</v>
      </c>
      <c r="H2288" s="27" t="s">
        <v>18</v>
      </c>
      <c r="I2288" s="12" t="s">
        <v>23</v>
      </c>
      <c r="J2288" s="12"/>
      <c r="K2288" s="39"/>
      <c r="L2288" s="39"/>
      <c r="M2288" s="39"/>
      <c r="N2288" s="154"/>
      <c r="O2288" s="154"/>
      <c r="P2288" s="39"/>
      <c r="Q2288" s="39"/>
    </row>
    <row r="2289" spans="1:17">
      <c r="A2289" s="4" t="s">
        <v>7457</v>
      </c>
      <c r="B2289" s="4" t="s">
        <v>7457</v>
      </c>
      <c r="C2289" s="4" t="s">
        <v>35</v>
      </c>
      <c r="D2289" s="4" t="s">
        <v>393</v>
      </c>
      <c r="E2289" s="4" t="s">
        <v>417</v>
      </c>
      <c r="F2289" s="27" t="s">
        <v>7458</v>
      </c>
      <c r="G2289" s="27" t="s">
        <v>18</v>
      </c>
      <c r="H2289" s="27" t="s">
        <v>18</v>
      </c>
      <c r="I2289" s="12" t="s">
        <v>23</v>
      </c>
      <c r="J2289" s="12"/>
      <c r="K2289" s="39"/>
      <c r="L2289" s="39"/>
      <c r="M2289" s="39"/>
      <c r="N2289" s="154"/>
      <c r="O2289" s="154"/>
      <c r="P2289" s="39"/>
      <c r="Q2289" s="39"/>
    </row>
    <row r="2290" spans="1:17">
      <c r="A2290" s="84" t="s">
        <v>7459</v>
      </c>
      <c r="B2290" s="84" t="s">
        <v>7459</v>
      </c>
      <c r="C2290" s="84" t="s">
        <v>35</v>
      </c>
      <c r="D2290" s="84" t="s">
        <v>387</v>
      </c>
      <c r="E2290" s="84" t="s">
        <v>417</v>
      </c>
      <c r="F2290" s="85" t="s">
        <v>7460</v>
      </c>
      <c r="G2290" s="85" t="s">
        <v>18</v>
      </c>
      <c r="H2290" s="85" t="s">
        <v>18</v>
      </c>
      <c r="I2290" s="83" t="s">
        <v>2675</v>
      </c>
      <c r="J2290" s="83"/>
      <c r="K2290" s="87"/>
      <c r="L2290" s="87"/>
      <c r="M2290" s="87"/>
      <c r="N2290" s="92"/>
      <c r="O2290" s="92"/>
      <c r="P2290" s="87"/>
      <c r="Q2290" s="87"/>
    </row>
    <row r="2291" spans="1:17">
      <c r="A2291" s="84" t="s">
        <v>7461</v>
      </c>
      <c r="B2291" s="84" t="s">
        <v>7461</v>
      </c>
      <c r="C2291" s="84" t="s">
        <v>35</v>
      </c>
      <c r="D2291" s="84" t="s">
        <v>393</v>
      </c>
      <c r="E2291" s="84" t="s">
        <v>417</v>
      </c>
      <c r="F2291" s="85" t="s">
        <v>7462</v>
      </c>
      <c r="G2291" s="85" t="s">
        <v>18</v>
      </c>
      <c r="H2291" s="85" t="s">
        <v>18</v>
      </c>
      <c r="I2291" s="83" t="s">
        <v>2675</v>
      </c>
      <c r="J2291" s="83"/>
      <c r="K2291" s="87"/>
      <c r="L2291" s="87"/>
      <c r="M2291" s="87"/>
      <c r="N2291" s="92"/>
      <c r="O2291" s="92"/>
      <c r="P2291" s="87"/>
      <c r="Q2291" s="87"/>
    </row>
    <row r="2292" spans="1:17">
      <c r="A2292" s="84" t="s">
        <v>7463</v>
      </c>
      <c r="B2292" s="84" t="s">
        <v>7463</v>
      </c>
      <c r="C2292" s="84" t="s">
        <v>35</v>
      </c>
      <c r="D2292" s="84" t="s">
        <v>387</v>
      </c>
      <c r="E2292" s="84" t="s">
        <v>417</v>
      </c>
      <c r="F2292" s="85" t="s">
        <v>7464</v>
      </c>
      <c r="G2292" s="85" t="s">
        <v>18</v>
      </c>
      <c r="H2292" s="85" t="s">
        <v>18</v>
      </c>
      <c r="I2292" s="83" t="s">
        <v>1095</v>
      </c>
      <c r="J2292" s="83"/>
      <c r="K2292" s="87"/>
      <c r="L2292" s="87"/>
      <c r="M2292" s="87"/>
      <c r="N2292" s="92"/>
      <c r="O2292" s="92"/>
      <c r="P2292" s="87"/>
      <c r="Q2292" s="87"/>
    </row>
    <row r="2293" spans="1:17">
      <c r="A2293" s="84" t="s">
        <v>7465</v>
      </c>
      <c r="B2293" s="84" t="s">
        <v>7465</v>
      </c>
      <c r="C2293" s="84" t="s">
        <v>35</v>
      </c>
      <c r="D2293" s="84" t="s">
        <v>393</v>
      </c>
      <c r="E2293" s="84" t="s">
        <v>417</v>
      </c>
      <c r="F2293" s="85" t="s">
        <v>7466</v>
      </c>
      <c r="G2293" s="85" t="s">
        <v>18</v>
      </c>
      <c r="H2293" s="85" t="s">
        <v>18</v>
      </c>
      <c r="I2293" s="83" t="s">
        <v>1095</v>
      </c>
      <c r="J2293" s="83"/>
      <c r="K2293" s="87"/>
      <c r="L2293" s="87"/>
      <c r="M2293" s="87"/>
      <c r="N2293" s="92"/>
      <c r="O2293" s="92"/>
      <c r="P2293" s="87"/>
      <c r="Q2293" s="87"/>
    </row>
    <row r="2294" spans="1:17">
      <c r="A2294" s="4" t="s">
        <v>7467</v>
      </c>
      <c r="B2294" s="4" t="s">
        <v>7467</v>
      </c>
      <c r="C2294" s="4" t="s">
        <v>35</v>
      </c>
      <c r="D2294" s="4" t="s">
        <v>387</v>
      </c>
      <c r="E2294" s="4" t="s">
        <v>417</v>
      </c>
      <c r="F2294" s="27" t="s">
        <v>7468</v>
      </c>
      <c r="G2294" s="27" t="s">
        <v>18</v>
      </c>
      <c r="H2294" s="27" t="s">
        <v>18</v>
      </c>
      <c r="I2294" s="12" t="s">
        <v>23</v>
      </c>
      <c r="J2294" s="12"/>
      <c r="K2294" s="39"/>
      <c r="L2294" s="39"/>
      <c r="M2294" s="39"/>
      <c r="N2294" s="154"/>
      <c r="O2294" s="154"/>
      <c r="P2294" s="39"/>
      <c r="Q2294" s="39"/>
    </row>
    <row r="2295" spans="1:17">
      <c r="A2295" s="4" t="s">
        <v>7469</v>
      </c>
      <c r="B2295" s="4" t="s">
        <v>7469</v>
      </c>
      <c r="C2295" s="4" t="s">
        <v>35</v>
      </c>
      <c r="D2295" s="4" t="s">
        <v>393</v>
      </c>
      <c r="E2295" s="4" t="s">
        <v>417</v>
      </c>
      <c r="F2295" s="27" t="s">
        <v>7470</v>
      </c>
      <c r="G2295" s="27" t="s">
        <v>18</v>
      </c>
      <c r="H2295" s="27" t="s">
        <v>18</v>
      </c>
      <c r="I2295" s="12" t="s">
        <v>23</v>
      </c>
      <c r="J2295" s="12"/>
      <c r="K2295" s="39"/>
      <c r="L2295" s="39"/>
      <c r="M2295" s="39"/>
      <c r="N2295" s="154"/>
      <c r="O2295" s="154"/>
      <c r="P2295" s="39"/>
      <c r="Q2295" s="39"/>
    </row>
    <row r="2296" spans="1:17">
      <c r="A2296" s="4" t="s">
        <v>7471</v>
      </c>
      <c r="B2296" s="4" t="s">
        <v>7471</v>
      </c>
      <c r="C2296" s="4" t="s">
        <v>35</v>
      </c>
      <c r="D2296" s="4" t="s">
        <v>387</v>
      </c>
      <c r="E2296" s="4" t="s">
        <v>417</v>
      </c>
      <c r="F2296" s="27" t="s">
        <v>7472</v>
      </c>
      <c r="G2296" s="27" t="s">
        <v>18</v>
      </c>
      <c r="H2296" s="27" t="s">
        <v>18</v>
      </c>
      <c r="I2296" s="12" t="s">
        <v>23</v>
      </c>
      <c r="J2296" s="12"/>
      <c r="K2296" s="39"/>
      <c r="L2296" s="39"/>
      <c r="M2296" s="39"/>
      <c r="N2296" s="154"/>
      <c r="O2296" s="154"/>
      <c r="P2296" s="39"/>
      <c r="Q2296" s="39"/>
    </row>
    <row r="2297" spans="1:17">
      <c r="A2297" s="4" t="s">
        <v>7473</v>
      </c>
      <c r="B2297" s="4" t="s">
        <v>7473</v>
      </c>
      <c r="C2297" s="4" t="s">
        <v>35</v>
      </c>
      <c r="D2297" s="4" t="s">
        <v>393</v>
      </c>
      <c r="E2297" s="4" t="s">
        <v>417</v>
      </c>
      <c r="F2297" s="27" t="s">
        <v>7474</v>
      </c>
      <c r="G2297" s="27" t="s">
        <v>18</v>
      </c>
      <c r="H2297" s="27" t="s">
        <v>18</v>
      </c>
      <c r="I2297" s="12" t="s">
        <v>23</v>
      </c>
      <c r="J2297" s="12"/>
      <c r="K2297" s="39"/>
      <c r="L2297" s="39"/>
      <c r="M2297" s="39"/>
      <c r="N2297" s="154"/>
      <c r="O2297" s="154"/>
      <c r="P2297" s="39"/>
      <c r="Q2297" s="39"/>
    </row>
    <row r="2298" spans="1:17">
      <c r="A2298" s="219" t="s">
        <v>7475</v>
      </c>
      <c r="B2298" s="219" t="s">
        <v>7476</v>
      </c>
      <c r="C2298" s="219" t="s">
        <v>7348</v>
      </c>
      <c r="D2298" s="219" t="s">
        <v>7047</v>
      </c>
      <c r="E2298" s="219" t="s">
        <v>7477</v>
      </c>
      <c r="F2298" s="220" t="s">
        <v>7478</v>
      </c>
      <c r="G2298" s="220" t="s">
        <v>18</v>
      </c>
      <c r="H2298" s="220" t="s">
        <v>18</v>
      </c>
      <c r="I2298" s="218" t="s">
        <v>4045</v>
      </c>
      <c r="J2298" s="218"/>
      <c r="K2298" s="237"/>
      <c r="L2298" s="237"/>
      <c r="M2298" s="237"/>
      <c r="N2298" s="238"/>
      <c r="O2298" s="238"/>
      <c r="P2298" s="237"/>
      <c r="Q2298" s="237"/>
    </row>
    <row r="2299" spans="1:17">
      <c r="A2299" s="84" t="s">
        <v>7479</v>
      </c>
      <c r="B2299" s="84" t="s">
        <v>7480</v>
      </c>
      <c r="C2299" s="84" t="s">
        <v>7348</v>
      </c>
      <c r="D2299" s="84" t="s">
        <v>7047</v>
      </c>
      <c r="E2299" s="84" t="s">
        <v>7477</v>
      </c>
      <c r="F2299" s="85" t="s">
        <v>7481</v>
      </c>
      <c r="G2299" s="85" t="s">
        <v>18</v>
      </c>
      <c r="H2299" s="85" t="s">
        <v>18</v>
      </c>
      <c r="I2299" s="83" t="s">
        <v>4035</v>
      </c>
      <c r="J2299" s="83"/>
      <c r="K2299" s="87"/>
      <c r="L2299" s="87"/>
      <c r="M2299" s="87"/>
      <c r="N2299" s="92"/>
      <c r="O2299" s="92"/>
      <c r="P2299" s="87"/>
      <c r="Q2299" s="87"/>
    </row>
    <row r="2300" spans="1:17">
      <c r="A2300" s="4" t="s">
        <v>7482</v>
      </c>
      <c r="B2300" s="4" t="s">
        <v>7482</v>
      </c>
      <c r="C2300" s="4" t="s">
        <v>35</v>
      </c>
      <c r="D2300" s="4" t="s">
        <v>393</v>
      </c>
      <c r="E2300" s="4" t="s">
        <v>417</v>
      </c>
      <c r="F2300" s="27" t="s">
        <v>7483</v>
      </c>
      <c r="G2300" s="27" t="s">
        <v>18</v>
      </c>
      <c r="H2300" s="27" t="s">
        <v>18</v>
      </c>
      <c r="I2300" s="325" t="s">
        <v>23</v>
      </c>
      <c r="J2300" s="12"/>
      <c r="K2300" s="39"/>
      <c r="L2300" s="39"/>
      <c r="M2300" s="39"/>
      <c r="N2300" s="154"/>
      <c r="O2300" s="154"/>
      <c r="P2300" s="39"/>
      <c r="Q2300" s="39"/>
    </row>
    <row r="2301" spans="1:17">
      <c r="A2301" s="4" t="s">
        <v>7484</v>
      </c>
      <c r="B2301" s="4" t="s">
        <v>7484</v>
      </c>
      <c r="C2301" s="4" t="s">
        <v>35</v>
      </c>
      <c r="D2301" s="4" t="s">
        <v>387</v>
      </c>
      <c r="E2301" s="4" t="s">
        <v>417</v>
      </c>
      <c r="F2301" s="27" t="s">
        <v>7485</v>
      </c>
      <c r="G2301" s="27" t="s">
        <v>18</v>
      </c>
      <c r="H2301" s="27" t="s">
        <v>18</v>
      </c>
      <c r="I2301" s="12" t="s">
        <v>23</v>
      </c>
      <c r="J2301" s="12"/>
      <c r="K2301" s="39"/>
      <c r="L2301" s="39"/>
      <c r="M2301" s="39"/>
      <c r="N2301" s="154"/>
      <c r="O2301" s="154"/>
      <c r="P2301" s="39"/>
      <c r="Q2301" s="39"/>
    </row>
    <row r="2302" spans="1:17">
      <c r="A2302" s="4" t="s">
        <v>7486</v>
      </c>
      <c r="B2302" s="4" t="s">
        <v>7486</v>
      </c>
      <c r="C2302" s="4" t="s">
        <v>35</v>
      </c>
      <c r="D2302" s="4" t="s">
        <v>393</v>
      </c>
      <c r="E2302" s="4" t="s">
        <v>417</v>
      </c>
      <c r="F2302" s="27" t="s">
        <v>7487</v>
      </c>
      <c r="G2302" s="27" t="s">
        <v>18</v>
      </c>
      <c r="H2302" s="27" t="s">
        <v>18</v>
      </c>
      <c r="I2302" s="12" t="s">
        <v>23</v>
      </c>
      <c r="J2302" s="12"/>
      <c r="K2302" s="39"/>
      <c r="L2302" s="39"/>
      <c r="M2302" s="39"/>
      <c r="N2302" s="154"/>
      <c r="O2302" s="154"/>
      <c r="P2302" s="39"/>
      <c r="Q2302" s="39"/>
    </row>
    <row r="2303" spans="1:17">
      <c r="A2303" s="4" t="s">
        <v>7488</v>
      </c>
      <c r="B2303" s="4" t="s">
        <v>7488</v>
      </c>
      <c r="C2303" s="4" t="s">
        <v>35</v>
      </c>
      <c r="D2303" s="4" t="s">
        <v>387</v>
      </c>
      <c r="E2303" s="4" t="s">
        <v>417</v>
      </c>
      <c r="F2303" s="27" t="s">
        <v>7489</v>
      </c>
      <c r="G2303" s="27" t="s">
        <v>18</v>
      </c>
      <c r="H2303" s="27" t="s">
        <v>18</v>
      </c>
      <c r="I2303" s="12" t="s">
        <v>23</v>
      </c>
      <c r="J2303" s="12"/>
      <c r="K2303" s="39"/>
      <c r="L2303" s="39"/>
      <c r="M2303" s="39"/>
      <c r="N2303" s="154"/>
      <c r="O2303" s="154"/>
      <c r="P2303" s="39"/>
      <c r="Q2303" s="39"/>
    </row>
    <row r="2304" spans="1:17">
      <c r="A2304" s="4" t="s">
        <v>7490</v>
      </c>
      <c r="B2304" s="4" t="s">
        <v>7490</v>
      </c>
      <c r="C2304" s="4" t="s">
        <v>35</v>
      </c>
      <c r="D2304" s="4" t="s">
        <v>393</v>
      </c>
      <c r="E2304" s="4" t="s">
        <v>417</v>
      </c>
      <c r="F2304" s="27" t="s">
        <v>7491</v>
      </c>
      <c r="G2304" s="27" t="s">
        <v>18</v>
      </c>
      <c r="H2304" s="27" t="s">
        <v>18</v>
      </c>
      <c r="I2304" s="12" t="s">
        <v>23</v>
      </c>
      <c r="J2304" s="12"/>
      <c r="K2304" s="39"/>
      <c r="L2304" s="39"/>
      <c r="M2304" s="39"/>
      <c r="N2304" s="154"/>
      <c r="O2304" s="154"/>
      <c r="P2304" s="39"/>
      <c r="Q2304" s="39"/>
    </row>
    <row r="2305" spans="1:17">
      <c r="A2305" s="4" t="s">
        <v>7492</v>
      </c>
      <c r="B2305" s="4" t="s">
        <v>7492</v>
      </c>
      <c r="C2305" s="4" t="s">
        <v>35</v>
      </c>
      <c r="D2305" s="4" t="s">
        <v>387</v>
      </c>
      <c r="E2305" s="4" t="s">
        <v>417</v>
      </c>
      <c r="F2305" s="27" t="s">
        <v>7493</v>
      </c>
      <c r="G2305" s="27" t="s">
        <v>18</v>
      </c>
      <c r="H2305" s="27" t="s">
        <v>18</v>
      </c>
      <c r="I2305" s="12" t="s">
        <v>23</v>
      </c>
      <c r="J2305" s="12"/>
      <c r="K2305" s="39"/>
      <c r="L2305" s="39"/>
      <c r="M2305" s="39"/>
      <c r="N2305" s="154"/>
      <c r="O2305" s="154"/>
      <c r="P2305" s="39"/>
      <c r="Q2305" s="39"/>
    </row>
    <row r="2306" spans="1:17">
      <c r="A2306" s="84" t="s">
        <v>7494</v>
      </c>
      <c r="B2306" s="84" t="s">
        <v>7494</v>
      </c>
      <c r="C2306" s="84" t="s">
        <v>35</v>
      </c>
      <c r="D2306" s="84" t="s">
        <v>393</v>
      </c>
      <c r="E2306" s="84" t="s">
        <v>417</v>
      </c>
      <c r="F2306" s="85" t="s">
        <v>7495</v>
      </c>
      <c r="G2306" s="85" t="s">
        <v>18</v>
      </c>
      <c r="H2306" s="85" t="s">
        <v>18</v>
      </c>
      <c r="I2306" s="83" t="s">
        <v>1019</v>
      </c>
      <c r="J2306" s="83"/>
      <c r="K2306" s="87"/>
      <c r="L2306" s="87"/>
      <c r="M2306" s="87"/>
      <c r="N2306" s="92"/>
      <c r="O2306" s="92"/>
      <c r="P2306" s="87"/>
      <c r="Q2306" s="87"/>
    </row>
    <row r="2307" spans="1:17">
      <c r="A2307" s="84" t="s">
        <v>7496</v>
      </c>
      <c r="B2307" s="84" t="s">
        <v>7496</v>
      </c>
      <c r="C2307" s="84" t="s">
        <v>35</v>
      </c>
      <c r="D2307" s="84" t="s">
        <v>387</v>
      </c>
      <c r="E2307" s="84" t="s">
        <v>417</v>
      </c>
      <c r="F2307" s="85" t="s">
        <v>7497</v>
      </c>
      <c r="G2307" s="85" t="s">
        <v>18</v>
      </c>
      <c r="H2307" s="85" t="s">
        <v>18</v>
      </c>
      <c r="I2307" s="83" t="s">
        <v>1019</v>
      </c>
      <c r="J2307" s="83"/>
      <c r="K2307" s="87"/>
      <c r="L2307" s="87"/>
      <c r="M2307" s="87"/>
      <c r="N2307" s="92"/>
      <c r="O2307" s="92"/>
      <c r="P2307" s="87"/>
      <c r="Q2307" s="87"/>
    </row>
    <row r="2308" spans="1:17">
      <c r="A2308" s="4" t="s">
        <v>416</v>
      </c>
      <c r="B2308" s="4" t="s">
        <v>416</v>
      </c>
      <c r="C2308" s="4" t="s">
        <v>35</v>
      </c>
      <c r="D2308" s="4" t="s">
        <v>393</v>
      </c>
      <c r="E2308" s="4" t="s">
        <v>417</v>
      </c>
      <c r="F2308" s="27" t="s">
        <v>418</v>
      </c>
      <c r="G2308" s="27" t="s">
        <v>18</v>
      </c>
      <c r="H2308" s="27" t="s">
        <v>18</v>
      </c>
      <c r="I2308" s="12" t="s">
        <v>23</v>
      </c>
      <c r="J2308" s="12"/>
      <c r="K2308" s="39"/>
      <c r="L2308" s="39"/>
      <c r="M2308" s="39"/>
      <c r="N2308" s="154"/>
      <c r="O2308" s="154"/>
      <c r="P2308" s="39"/>
      <c r="Q2308" s="39"/>
    </row>
    <row r="2309" spans="1:17">
      <c r="A2309" s="4" t="s">
        <v>419</v>
      </c>
      <c r="B2309" s="4" t="s">
        <v>419</v>
      </c>
      <c r="C2309" s="4" t="s">
        <v>35</v>
      </c>
      <c r="D2309" s="4" t="s">
        <v>387</v>
      </c>
      <c r="E2309" s="4" t="s">
        <v>417</v>
      </c>
      <c r="F2309" s="27" t="s">
        <v>420</v>
      </c>
      <c r="G2309" s="27" t="s">
        <v>18</v>
      </c>
      <c r="H2309" s="27" t="s">
        <v>18</v>
      </c>
      <c r="I2309" s="12" t="s">
        <v>23</v>
      </c>
      <c r="J2309" s="12"/>
      <c r="K2309" s="39"/>
      <c r="L2309" s="39"/>
      <c r="M2309" s="39"/>
      <c r="N2309" s="154"/>
      <c r="O2309" s="154"/>
      <c r="P2309" s="39"/>
      <c r="Q2309" s="39"/>
    </row>
    <row r="2310" spans="1:17">
      <c r="A2310" s="4" t="s">
        <v>7498</v>
      </c>
      <c r="B2310" s="4" t="s">
        <v>7498</v>
      </c>
      <c r="C2310" s="4" t="s">
        <v>35</v>
      </c>
      <c r="D2310" s="4" t="s">
        <v>393</v>
      </c>
      <c r="E2310" s="4" t="s">
        <v>417</v>
      </c>
      <c r="F2310" s="27" t="s">
        <v>7499</v>
      </c>
      <c r="G2310" s="27" t="s">
        <v>18</v>
      </c>
      <c r="H2310" s="27" t="s">
        <v>18</v>
      </c>
      <c r="I2310" s="12" t="s">
        <v>23</v>
      </c>
      <c r="J2310" s="12"/>
      <c r="K2310" s="39"/>
      <c r="L2310" s="39"/>
      <c r="M2310" s="39"/>
      <c r="N2310" s="154"/>
      <c r="O2310" s="154"/>
      <c r="P2310" s="39"/>
      <c r="Q2310" s="39"/>
    </row>
    <row r="2311" spans="1:17">
      <c r="A2311" s="4" t="s">
        <v>7500</v>
      </c>
      <c r="B2311" s="4" t="s">
        <v>7500</v>
      </c>
      <c r="C2311" s="4" t="s">
        <v>35</v>
      </c>
      <c r="D2311" s="4" t="s">
        <v>387</v>
      </c>
      <c r="E2311" s="4" t="s">
        <v>417</v>
      </c>
      <c r="F2311" s="27" t="s">
        <v>7501</v>
      </c>
      <c r="G2311" s="27" t="s">
        <v>18</v>
      </c>
      <c r="H2311" s="27" t="s">
        <v>18</v>
      </c>
      <c r="I2311" s="12" t="s">
        <v>23</v>
      </c>
      <c r="J2311" s="12"/>
      <c r="K2311" s="39"/>
      <c r="L2311" s="39"/>
      <c r="M2311" s="39"/>
      <c r="N2311" s="154"/>
      <c r="O2311" s="154"/>
      <c r="P2311" s="39"/>
      <c r="Q2311" s="39"/>
    </row>
    <row r="2312" spans="1:17">
      <c r="A2312" s="4" t="s">
        <v>7502</v>
      </c>
      <c r="B2312" s="4" t="s">
        <v>7502</v>
      </c>
      <c r="C2312" s="4" t="s">
        <v>35</v>
      </c>
      <c r="D2312" s="4" t="s">
        <v>393</v>
      </c>
      <c r="E2312" s="4" t="s">
        <v>417</v>
      </c>
      <c r="F2312" s="27" t="s">
        <v>7503</v>
      </c>
      <c r="G2312" s="27" t="s">
        <v>18</v>
      </c>
      <c r="H2312" s="27" t="s">
        <v>18</v>
      </c>
      <c r="I2312" s="12" t="s">
        <v>12215</v>
      </c>
      <c r="J2312" s="12"/>
      <c r="K2312" s="39"/>
      <c r="L2312" s="39"/>
      <c r="M2312" s="39"/>
      <c r="N2312" s="154"/>
      <c r="O2312" s="154"/>
      <c r="P2312" s="39"/>
      <c r="Q2312" s="39"/>
    </row>
    <row r="2313" spans="1:17">
      <c r="A2313" s="84" t="s">
        <v>7505</v>
      </c>
      <c r="B2313" s="84" t="s">
        <v>7505</v>
      </c>
      <c r="C2313" s="84" t="s">
        <v>35</v>
      </c>
      <c r="D2313" s="84" t="s">
        <v>387</v>
      </c>
      <c r="E2313" s="84" t="s">
        <v>417</v>
      </c>
      <c r="F2313" s="85" t="s">
        <v>7506</v>
      </c>
      <c r="G2313" s="85" t="s">
        <v>18</v>
      </c>
      <c r="H2313" s="85" t="s">
        <v>18</v>
      </c>
      <c r="I2313" s="83" t="s">
        <v>4157</v>
      </c>
      <c r="J2313" s="83"/>
      <c r="K2313" s="87"/>
      <c r="L2313" s="87"/>
      <c r="M2313" s="87"/>
      <c r="N2313" s="92"/>
      <c r="O2313" s="92"/>
      <c r="P2313" s="87"/>
      <c r="Q2313" s="87"/>
    </row>
    <row r="2314" spans="1:17">
      <c r="A2314" s="84" t="s">
        <v>7507</v>
      </c>
      <c r="B2314" s="84" t="s">
        <v>7507</v>
      </c>
      <c r="C2314" s="84" t="s">
        <v>35</v>
      </c>
      <c r="D2314" s="84" t="s">
        <v>393</v>
      </c>
      <c r="E2314" s="84" t="s">
        <v>417</v>
      </c>
      <c r="F2314" s="85" t="s">
        <v>7508</v>
      </c>
      <c r="G2314" s="85" t="s">
        <v>18</v>
      </c>
      <c r="H2314" s="85" t="s">
        <v>18</v>
      </c>
      <c r="I2314" s="83" t="s">
        <v>6752</v>
      </c>
      <c r="J2314" s="83"/>
      <c r="K2314" s="87"/>
      <c r="L2314" s="87"/>
      <c r="M2314" s="87"/>
      <c r="N2314" s="92"/>
      <c r="O2314" s="92"/>
      <c r="P2314" s="87"/>
      <c r="Q2314" s="87"/>
    </row>
    <row r="2315" spans="1:17">
      <c r="A2315" s="84" t="s">
        <v>7509</v>
      </c>
      <c r="B2315" s="84" t="s">
        <v>7509</v>
      </c>
      <c r="C2315" s="84" t="s">
        <v>35</v>
      </c>
      <c r="D2315" s="84" t="s">
        <v>387</v>
      </c>
      <c r="E2315" s="84" t="s">
        <v>417</v>
      </c>
      <c r="F2315" s="85" t="s">
        <v>7510</v>
      </c>
      <c r="G2315" s="85" t="s">
        <v>18</v>
      </c>
      <c r="H2315" s="85" t="s">
        <v>18</v>
      </c>
      <c r="I2315" s="83" t="s">
        <v>6752</v>
      </c>
      <c r="J2315" s="83"/>
      <c r="K2315" s="87"/>
      <c r="L2315" s="87"/>
      <c r="M2315" s="87"/>
      <c r="N2315" s="92"/>
      <c r="O2315" s="92"/>
      <c r="P2315" s="87"/>
      <c r="Q2315" s="87"/>
    </row>
    <row r="2316" spans="1:17">
      <c r="A2316" s="84" t="s">
        <v>7511</v>
      </c>
      <c r="B2316" s="84" t="s">
        <v>7511</v>
      </c>
      <c r="C2316" s="84" t="s">
        <v>35</v>
      </c>
      <c r="D2316" s="84" t="s">
        <v>393</v>
      </c>
      <c r="E2316" s="84" t="s">
        <v>417</v>
      </c>
      <c r="F2316" s="85" t="s">
        <v>7512</v>
      </c>
      <c r="G2316" s="85" t="s">
        <v>18</v>
      </c>
      <c r="H2316" s="85" t="s">
        <v>18</v>
      </c>
      <c r="I2316" s="83" t="s">
        <v>4185</v>
      </c>
      <c r="J2316" s="83"/>
      <c r="K2316" s="87"/>
      <c r="L2316" s="87"/>
      <c r="M2316" s="87"/>
      <c r="N2316" s="92"/>
      <c r="O2316" s="92"/>
      <c r="P2316" s="87"/>
      <c r="Q2316" s="87"/>
    </row>
    <row r="2317" spans="1:17">
      <c r="A2317" s="4" t="s">
        <v>7513</v>
      </c>
      <c r="B2317" s="4" t="s">
        <v>7513</v>
      </c>
      <c r="C2317" s="4" t="s">
        <v>35</v>
      </c>
      <c r="D2317" s="4" t="s">
        <v>387</v>
      </c>
      <c r="E2317" s="4" t="s">
        <v>417</v>
      </c>
      <c r="F2317" s="27" t="s">
        <v>7514</v>
      </c>
      <c r="G2317" s="27" t="s">
        <v>18</v>
      </c>
      <c r="H2317" s="27" t="s">
        <v>18</v>
      </c>
      <c r="I2317" s="12" t="s">
        <v>4185</v>
      </c>
      <c r="J2317" s="12"/>
      <c r="K2317" s="39"/>
      <c r="L2317" s="39"/>
      <c r="M2317" s="39"/>
      <c r="N2317" s="154"/>
      <c r="O2317" s="154"/>
      <c r="P2317" s="39"/>
      <c r="Q2317" s="39"/>
    </row>
    <row r="2318" spans="1:17" ht="15.75" customHeight="1">
      <c r="A2318" s="4" t="s">
        <v>7515</v>
      </c>
      <c r="B2318" s="4" t="s">
        <v>7515</v>
      </c>
      <c r="C2318" s="4" t="s">
        <v>35</v>
      </c>
      <c r="D2318" s="4" t="s">
        <v>393</v>
      </c>
      <c r="E2318" s="4" t="s">
        <v>417</v>
      </c>
      <c r="F2318" s="27" t="s">
        <v>7516</v>
      </c>
      <c r="G2318" s="27" t="s">
        <v>18</v>
      </c>
      <c r="H2318" s="27" t="s">
        <v>18</v>
      </c>
      <c r="I2318" s="276" t="s">
        <v>924</v>
      </c>
      <c r="J2318" s="12"/>
      <c r="K2318" s="39"/>
      <c r="L2318" s="39"/>
      <c r="M2318" s="39"/>
      <c r="N2318" s="154"/>
      <c r="O2318" s="154"/>
      <c r="P2318" s="39"/>
      <c r="Q2318" s="39"/>
    </row>
    <row r="2319" spans="1:17">
      <c r="A2319" s="4" t="s">
        <v>7517</v>
      </c>
      <c r="B2319" s="4" t="s">
        <v>7517</v>
      </c>
      <c r="C2319" s="4" t="s">
        <v>35</v>
      </c>
      <c r="D2319" s="4" t="s">
        <v>387</v>
      </c>
      <c r="E2319" s="4" t="s">
        <v>417</v>
      </c>
      <c r="F2319" s="27" t="s">
        <v>7518</v>
      </c>
      <c r="G2319" s="27" t="s">
        <v>18</v>
      </c>
      <c r="H2319" s="27" t="s">
        <v>18</v>
      </c>
      <c r="I2319" s="276" t="s">
        <v>924</v>
      </c>
      <c r="J2319" s="12"/>
      <c r="K2319" s="39"/>
      <c r="L2319" s="39"/>
      <c r="M2319" s="39"/>
      <c r="N2319" s="154"/>
      <c r="O2319" s="154"/>
      <c r="P2319" s="39"/>
      <c r="Q2319" s="39"/>
    </row>
    <row r="2320" spans="1:17">
      <c r="A2320" s="84" t="s">
        <v>7519</v>
      </c>
      <c r="B2320" s="84" t="s">
        <v>7519</v>
      </c>
      <c r="C2320" s="84" t="s">
        <v>35</v>
      </c>
      <c r="D2320" s="84" t="s">
        <v>393</v>
      </c>
      <c r="E2320" s="84" t="s">
        <v>417</v>
      </c>
      <c r="F2320" s="85" t="s">
        <v>7520</v>
      </c>
      <c r="G2320" s="85" t="s">
        <v>18</v>
      </c>
      <c r="H2320" s="85" t="s">
        <v>18</v>
      </c>
      <c r="I2320" s="83" t="s">
        <v>1126</v>
      </c>
      <c r="J2320" s="83"/>
      <c r="K2320" s="87"/>
      <c r="L2320" s="87"/>
      <c r="M2320" s="87"/>
      <c r="N2320" s="92"/>
      <c r="O2320" s="92"/>
      <c r="P2320" s="87"/>
      <c r="Q2320" s="87"/>
    </row>
    <row r="2321" spans="1:17">
      <c r="A2321" s="84" t="s">
        <v>7521</v>
      </c>
      <c r="B2321" s="84" t="s">
        <v>7521</v>
      </c>
      <c r="C2321" s="84" t="s">
        <v>35</v>
      </c>
      <c r="D2321" s="84" t="s">
        <v>387</v>
      </c>
      <c r="E2321" s="84" t="s">
        <v>417</v>
      </c>
      <c r="F2321" s="85" t="s">
        <v>7522</v>
      </c>
      <c r="G2321" s="85" t="s">
        <v>18</v>
      </c>
      <c r="H2321" s="85" t="s">
        <v>18</v>
      </c>
      <c r="I2321" s="83" t="s">
        <v>1126</v>
      </c>
      <c r="J2321" s="83"/>
      <c r="K2321" s="87"/>
      <c r="L2321" s="87"/>
      <c r="M2321" s="87"/>
      <c r="N2321" s="92"/>
      <c r="O2321" s="92"/>
      <c r="P2321" s="87"/>
      <c r="Q2321" s="87"/>
    </row>
    <row r="2322" spans="1:17">
      <c r="A2322" s="4" t="s">
        <v>7523</v>
      </c>
      <c r="B2322" s="4" t="s">
        <v>7523</v>
      </c>
      <c r="C2322" s="4" t="s">
        <v>35</v>
      </c>
      <c r="D2322" s="4" t="s">
        <v>393</v>
      </c>
      <c r="E2322" s="4" t="s">
        <v>417</v>
      </c>
      <c r="F2322" s="27" t="s">
        <v>7524</v>
      </c>
      <c r="G2322" s="27" t="s">
        <v>18</v>
      </c>
      <c r="H2322" s="27" t="s">
        <v>18</v>
      </c>
      <c r="I2322" s="12" t="s">
        <v>23</v>
      </c>
      <c r="J2322" s="12"/>
      <c r="K2322" s="39"/>
      <c r="L2322" s="39"/>
      <c r="M2322" s="39"/>
      <c r="N2322" s="154"/>
      <c r="O2322" s="154"/>
      <c r="P2322" s="39"/>
      <c r="Q2322" s="39"/>
    </row>
    <row r="2323" spans="1:17">
      <c r="A2323" s="4" t="s">
        <v>7525</v>
      </c>
      <c r="B2323" s="4" t="s">
        <v>7525</v>
      </c>
      <c r="C2323" s="4" t="s">
        <v>35</v>
      </c>
      <c r="D2323" s="4" t="s">
        <v>387</v>
      </c>
      <c r="E2323" s="4" t="s">
        <v>417</v>
      </c>
      <c r="F2323" s="27" t="s">
        <v>7526</v>
      </c>
      <c r="G2323" s="27" t="s">
        <v>18</v>
      </c>
      <c r="H2323" s="27" t="s">
        <v>18</v>
      </c>
      <c r="I2323" s="12" t="s">
        <v>23</v>
      </c>
      <c r="J2323" s="12"/>
      <c r="K2323" s="39"/>
      <c r="L2323" s="39"/>
      <c r="M2323" s="39"/>
      <c r="N2323" s="154"/>
      <c r="O2323" s="154"/>
      <c r="P2323" s="39"/>
      <c r="Q2323" s="39"/>
    </row>
    <row r="2324" spans="1:17">
      <c r="A2324" s="4" t="s">
        <v>7527</v>
      </c>
      <c r="B2324" s="4" t="s">
        <v>7527</v>
      </c>
      <c r="C2324" s="4" t="s">
        <v>35</v>
      </c>
      <c r="D2324" s="4" t="s">
        <v>393</v>
      </c>
      <c r="E2324" s="4" t="s">
        <v>417</v>
      </c>
      <c r="F2324" s="27" t="s">
        <v>7528</v>
      </c>
      <c r="G2324" s="27" t="s">
        <v>18</v>
      </c>
      <c r="H2324" s="27" t="s">
        <v>18</v>
      </c>
      <c r="I2324" s="12" t="s">
        <v>23</v>
      </c>
      <c r="J2324" s="12"/>
      <c r="K2324" s="39"/>
      <c r="L2324" s="39"/>
      <c r="M2324" s="39"/>
      <c r="N2324" s="154"/>
      <c r="O2324" s="154"/>
      <c r="P2324" s="39"/>
      <c r="Q2324" s="39"/>
    </row>
    <row r="2325" spans="1:17">
      <c r="A2325" s="4" t="s">
        <v>7529</v>
      </c>
      <c r="B2325" s="4" t="s">
        <v>7529</v>
      </c>
      <c r="C2325" s="4" t="s">
        <v>35</v>
      </c>
      <c r="D2325" s="4" t="s">
        <v>387</v>
      </c>
      <c r="E2325" s="4" t="s">
        <v>417</v>
      </c>
      <c r="F2325" s="27" t="s">
        <v>7530</v>
      </c>
      <c r="G2325" s="27" t="s">
        <v>18</v>
      </c>
      <c r="H2325" s="27" t="s">
        <v>18</v>
      </c>
      <c r="I2325" s="12" t="s">
        <v>23</v>
      </c>
      <c r="J2325" s="12"/>
      <c r="K2325" s="39"/>
      <c r="L2325" s="39"/>
      <c r="M2325" s="39"/>
      <c r="N2325" s="154"/>
      <c r="O2325" s="154"/>
      <c r="P2325" s="39"/>
      <c r="Q2325" s="39"/>
    </row>
    <row r="2326" spans="1:17">
      <c r="A2326" s="84" t="s">
        <v>7531</v>
      </c>
      <c r="B2326" s="84" t="s">
        <v>7531</v>
      </c>
      <c r="C2326" s="84" t="s">
        <v>35</v>
      </c>
      <c r="D2326" s="84" t="s">
        <v>393</v>
      </c>
      <c r="E2326" s="84" t="s">
        <v>417</v>
      </c>
      <c r="F2326" s="85" t="s">
        <v>7532</v>
      </c>
      <c r="G2326" s="85" t="s">
        <v>18</v>
      </c>
      <c r="H2326" s="85" t="s">
        <v>18</v>
      </c>
      <c r="I2326" s="83" t="s">
        <v>2821</v>
      </c>
      <c r="J2326" s="83"/>
      <c r="K2326" s="87"/>
      <c r="L2326" s="87"/>
      <c r="M2326" s="87"/>
      <c r="N2326" s="92"/>
      <c r="O2326" s="92"/>
      <c r="P2326" s="87"/>
      <c r="Q2326" s="87"/>
    </row>
    <row r="2327" spans="1:17">
      <c r="A2327" s="84" t="s">
        <v>7533</v>
      </c>
      <c r="B2327" s="84" t="s">
        <v>7533</v>
      </c>
      <c r="C2327" s="84" t="s">
        <v>35</v>
      </c>
      <c r="D2327" s="84" t="s">
        <v>387</v>
      </c>
      <c r="E2327" s="84" t="s">
        <v>417</v>
      </c>
      <c r="F2327" s="85" t="s">
        <v>7534</v>
      </c>
      <c r="G2327" s="85" t="s">
        <v>18</v>
      </c>
      <c r="H2327" s="85" t="s">
        <v>18</v>
      </c>
      <c r="I2327" s="83" t="s">
        <v>2821</v>
      </c>
      <c r="J2327" s="83"/>
      <c r="K2327" s="87"/>
      <c r="L2327" s="87"/>
      <c r="M2327" s="87"/>
      <c r="N2327" s="92"/>
      <c r="O2327" s="92"/>
      <c r="P2327" s="87"/>
      <c r="Q2327" s="87"/>
    </row>
    <row r="2328" spans="1:17">
      <c r="A2328" s="84" t="s">
        <v>7535</v>
      </c>
      <c r="B2328" s="84" t="s">
        <v>7535</v>
      </c>
      <c r="C2328" s="84" t="s">
        <v>35</v>
      </c>
      <c r="D2328" s="84" t="s">
        <v>393</v>
      </c>
      <c r="E2328" s="84" t="s">
        <v>417</v>
      </c>
      <c r="F2328" s="85" t="s">
        <v>7536</v>
      </c>
      <c r="G2328" s="85" t="s">
        <v>18</v>
      </c>
      <c r="H2328" s="85" t="s">
        <v>18</v>
      </c>
      <c r="I2328" s="83" t="s">
        <v>1915</v>
      </c>
      <c r="J2328" s="83"/>
      <c r="K2328" s="87"/>
      <c r="L2328" s="87"/>
      <c r="M2328" s="87"/>
      <c r="N2328" s="92"/>
      <c r="O2328" s="92"/>
      <c r="P2328" s="87"/>
      <c r="Q2328" s="87"/>
    </row>
    <row r="2329" spans="1:17">
      <c r="A2329" s="84" t="s">
        <v>7537</v>
      </c>
      <c r="B2329" s="84" t="s">
        <v>7537</v>
      </c>
      <c r="C2329" s="84" t="s">
        <v>35</v>
      </c>
      <c r="D2329" s="84" t="s">
        <v>387</v>
      </c>
      <c r="E2329" s="84" t="s">
        <v>417</v>
      </c>
      <c r="F2329" s="85" t="s">
        <v>7538</v>
      </c>
      <c r="G2329" s="85" t="s">
        <v>18</v>
      </c>
      <c r="H2329" s="85" t="s">
        <v>18</v>
      </c>
      <c r="I2329" s="83" t="s">
        <v>1915</v>
      </c>
      <c r="J2329" s="83"/>
      <c r="K2329" s="87"/>
      <c r="L2329" s="87"/>
      <c r="M2329" s="87"/>
      <c r="N2329" s="92"/>
      <c r="O2329" s="92"/>
      <c r="P2329" s="87"/>
      <c r="Q2329" s="87"/>
    </row>
    <row r="2330" spans="1:17">
      <c r="A2330" s="84" t="s">
        <v>7539</v>
      </c>
      <c r="B2330" s="84" t="s">
        <v>7539</v>
      </c>
      <c r="C2330" s="84" t="s">
        <v>35</v>
      </c>
      <c r="D2330" s="84" t="s">
        <v>393</v>
      </c>
      <c r="E2330" s="84" t="s">
        <v>417</v>
      </c>
      <c r="F2330" s="85" t="s">
        <v>7540</v>
      </c>
      <c r="G2330" s="85" t="s">
        <v>18</v>
      </c>
      <c r="H2330" s="85" t="s">
        <v>18</v>
      </c>
      <c r="I2330" s="83" t="s">
        <v>947</v>
      </c>
      <c r="J2330" s="83"/>
      <c r="K2330" s="87"/>
      <c r="L2330" s="87"/>
      <c r="M2330" s="87"/>
      <c r="N2330" s="92"/>
      <c r="O2330" s="92"/>
      <c r="P2330" s="87"/>
      <c r="Q2330" s="87"/>
    </row>
    <row r="2331" spans="1:17">
      <c r="A2331" s="84" t="s">
        <v>7541</v>
      </c>
      <c r="B2331" s="84" t="s">
        <v>7541</v>
      </c>
      <c r="C2331" s="84" t="s">
        <v>35</v>
      </c>
      <c r="D2331" s="84" t="s">
        <v>387</v>
      </c>
      <c r="E2331" s="84" t="s">
        <v>417</v>
      </c>
      <c r="F2331" s="85" t="s">
        <v>7542</v>
      </c>
      <c r="G2331" s="85" t="s">
        <v>18</v>
      </c>
      <c r="H2331" s="85" t="s">
        <v>18</v>
      </c>
      <c r="I2331" s="83" t="s">
        <v>947</v>
      </c>
      <c r="J2331" s="83"/>
      <c r="K2331" s="87"/>
      <c r="L2331" s="87"/>
      <c r="M2331" s="87"/>
      <c r="N2331" s="92"/>
      <c r="O2331" s="92"/>
      <c r="P2331" s="87"/>
      <c r="Q2331" s="87"/>
    </row>
    <row r="2332" spans="1:17">
      <c r="A2332" s="4" t="s">
        <v>7543</v>
      </c>
      <c r="B2332" s="4" t="s">
        <v>7543</v>
      </c>
      <c r="C2332" s="4" t="s">
        <v>35</v>
      </c>
      <c r="D2332" s="4" t="s">
        <v>393</v>
      </c>
      <c r="E2332" s="4" t="s">
        <v>417</v>
      </c>
      <c r="F2332" s="27" t="s">
        <v>7540</v>
      </c>
      <c r="G2332" s="27" t="s">
        <v>18</v>
      </c>
      <c r="H2332" s="27" t="s">
        <v>18</v>
      </c>
      <c r="I2332" s="12" t="s">
        <v>23</v>
      </c>
      <c r="J2332" s="12"/>
      <c r="K2332" s="39"/>
      <c r="L2332" s="39"/>
      <c r="M2332" s="39"/>
      <c r="N2332" s="154"/>
      <c r="O2332" s="154"/>
      <c r="P2332" s="39"/>
      <c r="Q2332" s="39"/>
    </row>
    <row r="2333" spans="1:17">
      <c r="A2333" s="4" t="s">
        <v>7544</v>
      </c>
      <c r="B2333" s="4" t="s">
        <v>7544</v>
      </c>
      <c r="C2333" s="4" t="s">
        <v>35</v>
      </c>
      <c r="D2333" s="4" t="s">
        <v>387</v>
      </c>
      <c r="E2333" s="4" t="s">
        <v>417</v>
      </c>
      <c r="F2333" s="27" t="s">
        <v>7545</v>
      </c>
      <c r="G2333" s="27" t="s">
        <v>18</v>
      </c>
      <c r="H2333" s="27" t="s">
        <v>18</v>
      </c>
      <c r="I2333" s="12" t="s">
        <v>23</v>
      </c>
      <c r="J2333" s="12"/>
      <c r="K2333" s="39"/>
      <c r="L2333" s="39"/>
      <c r="M2333" s="39"/>
      <c r="N2333" s="154"/>
      <c r="O2333" s="154"/>
      <c r="P2333" s="39"/>
      <c r="Q2333" s="39"/>
    </row>
    <row r="2334" spans="1:17">
      <c r="A2334" s="4" t="s">
        <v>7546</v>
      </c>
      <c r="B2334" s="4" t="s">
        <v>7546</v>
      </c>
      <c r="C2334" s="4" t="s">
        <v>35</v>
      </c>
      <c r="D2334" s="4" t="s">
        <v>393</v>
      </c>
      <c r="E2334" s="4" t="s">
        <v>417</v>
      </c>
      <c r="F2334" s="27" t="s">
        <v>7547</v>
      </c>
      <c r="G2334" s="27" t="s">
        <v>18</v>
      </c>
      <c r="H2334" s="27" t="s">
        <v>18</v>
      </c>
      <c r="I2334" s="12" t="s">
        <v>2232</v>
      </c>
      <c r="J2334" s="12"/>
      <c r="K2334" s="39"/>
      <c r="L2334" s="39"/>
      <c r="M2334" s="39"/>
      <c r="N2334" s="154"/>
      <c r="O2334" s="154"/>
      <c r="P2334" s="39"/>
      <c r="Q2334" s="39"/>
    </row>
    <row r="2335" spans="1:17">
      <c r="A2335" s="4" t="s">
        <v>7548</v>
      </c>
      <c r="B2335" s="4" t="s">
        <v>7548</v>
      </c>
      <c r="C2335" s="4" t="s">
        <v>35</v>
      </c>
      <c r="D2335" s="4" t="s">
        <v>387</v>
      </c>
      <c r="E2335" s="4" t="s">
        <v>417</v>
      </c>
      <c r="F2335" s="27" t="s">
        <v>7549</v>
      </c>
      <c r="G2335" s="27" t="s">
        <v>18</v>
      </c>
      <c r="H2335" s="27" t="s">
        <v>18</v>
      </c>
      <c r="I2335" s="12" t="s">
        <v>2232</v>
      </c>
      <c r="J2335" s="12"/>
      <c r="K2335" s="39"/>
      <c r="L2335" s="39"/>
      <c r="M2335" s="39"/>
      <c r="N2335" s="154"/>
      <c r="O2335" s="154"/>
      <c r="P2335" s="39"/>
      <c r="Q2335" s="39"/>
    </row>
    <row r="2336" spans="1:17">
      <c r="A2336" s="84" t="s">
        <v>7550</v>
      </c>
      <c r="B2336" s="84" t="s">
        <v>7550</v>
      </c>
      <c r="C2336" s="84" t="s">
        <v>35</v>
      </c>
      <c r="D2336" s="84" t="s">
        <v>393</v>
      </c>
      <c r="E2336" s="84" t="s">
        <v>417</v>
      </c>
      <c r="F2336" s="85" t="s">
        <v>7551</v>
      </c>
      <c r="G2336" s="85" t="s">
        <v>18</v>
      </c>
      <c r="H2336" s="85" t="s">
        <v>18</v>
      </c>
      <c r="I2336" s="83" t="s">
        <v>3525</v>
      </c>
      <c r="J2336" s="83"/>
      <c r="K2336" s="87"/>
      <c r="L2336" s="87"/>
      <c r="M2336" s="87"/>
      <c r="N2336" s="92"/>
      <c r="O2336" s="92"/>
      <c r="P2336" s="87"/>
      <c r="Q2336" s="87"/>
    </row>
    <row r="2337" spans="1:17">
      <c r="A2337" s="84" t="s">
        <v>7552</v>
      </c>
      <c r="B2337" s="84" t="s">
        <v>7552</v>
      </c>
      <c r="C2337" s="84" t="s">
        <v>35</v>
      </c>
      <c r="D2337" s="84" t="s">
        <v>387</v>
      </c>
      <c r="E2337" s="84" t="s">
        <v>417</v>
      </c>
      <c r="F2337" s="85" t="s">
        <v>7553</v>
      </c>
      <c r="G2337" s="85" t="s">
        <v>18</v>
      </c>
      <c r="H2337" s="85" t="s">
        <v>18</v>
      </c>
      <c r="I2337" s="83" t="s">
        <v>3525</v>
      </c>
      <c r="J2337" s="83"/>
      <c r="K2337" s="87"/>
      <c r="L2337" s="87"/>
      <c r="M2337" s="87"/>
      <c r="N2337" s="92"/>
      <c r="O2337" s="92"/>
      <c r="P2337" s="87"/>
      <c r="Q2337" s="87"/>
    </row>
    <row r="2338" spans="1:17">
      <c r="A2338" s="84" t="s">
        <v>7554</v>
      </c>
      <c r="B2338" s="84" t="s">
        <v>7554</v>
      </c>
      <c r="C2338" s="84" t="s">
        <v>35</v>
      </c>
      <c r="D2338" s="84" t="s">
        <v>393</v>
      </c>
      <c r="E2338" s="84" t="s">
        <v>417</v>
      </c>
      <c r="F2338" s="85" t="s">
        <v>7555</v>
      </c>
      <c r="G2338" s="85" t="s">
        <v>18</v>
      </c>
      <c r="H2338" s="85" t="s">
        <v>18</v>
      </c>
      <c r="I2338" s="83" t="s">
        <v>2710</v>
      </c>
      <c r="J2338" s="83"/>
      <c r="K2338" s="87"/>
      <c r="L2338" s="87"/>
      <c r="M2338" s="87"/>
      <c r="N2338" s="92"/>
      <c r="O2338" s="92"/>
      <c r="P2338" s="87"/>
      <c r="Q2338" s="87"/>
    </row>
    <row r="2339" spans="1:17">
      <c r="A2339" s="84" t="s">
        <v>7556</v>
      </c>
      <c r="B2339" s="84" t="s">
        <v>7556</v>
      </c>
      <c r="C2339" s="84" t="s">
        <v>35</v>
      </c>
      <c r="D2339" s="84" t="s">
        <v>387</v>
      </c>
      <c r="E2339" s="84" t="s">
        <v>417</v>
      </c>
      <c r="F2339" s="85" t="s">
        <v>7557</v>
      </c>
      <c r="G2339" s="85" t="s">
        <v>18</v>
      </c>
      <c r="H2339" s="85" t="s">
        <v>18</v>
      </c>
      <c r="I2339" s="83" t="s">
        <v>2710</v>
      </c>
      <c r="J2339" s="83"/>
      <c r="K2339" s="87"/>
      <c r="L2339" s="87"/>
      <c r="M2339" s="87"/>
      <c r="N2339" s="92"/>
      <c r="O2339" s="92"/>
      <c r="P2339" s="87"/>
      <c r="Q2339" s="87"/>
    </row>
    <row r="2340" spans="1:17">
      <c r="A2340" s="84" t="s">
        <v>7558</v>
      </c>
      <c r="B2340" s="84" t="s">
        <v>7558</v>
      </c>
      <c r="C2340" s="84" t="s">
        <v>35</v>
      </c>
      <c r="D2340" s="84" t="s">
        <v>393</v>
      </c>
      <c r="E2340" s="84" t="s">
        <v>417</v>
      </c>
      <c r="F2340" s="85" t="s">
        <v>7559</v>
      </c>
      <c r="G2340" s="85" t="s">
        <v>18</v>
      </c>
      <c r="H2340" s="85" t="s">
        <v>18</v>
      </c>
      <c r="I2340" s="83" t="s">
        <v>3285</v>
      </c>
      <c r="J2340" s="83"/>
      <c r="K2340" s="87"/>
      <c r="L2340" s="87"/>
      <c r="M2340" s="87"/>
      <c r="N2340" s="92"/>
      <c r="O2340" s="92"/>
      <c r="P2340" s="87"/>
      <c r="Q2340" s="87"/>
    </row>
    <row r="2341" spans="1:17">
      <c r="A2341" s="84" t="s">
        <v>7560</v>
      </c>
      <c r="B2341" s="84" t="s">
        <v>7560</v>
      </c>
      <c r="C2341" s="84" t="s">
        <v>35</v>
      </c>
      <c r="D2341" s="84" t="s">
        <v>387</v>
      </c>
      <c r="E2341" s="84" t="s">
        <v>417</v>
      </c>
      <c r="F2341" s="85" t="s">
        <v>7561</v>
      </c>
      <c r="G2341" s="85" t="s">
        <v>18</v>
      </c>
      <c r="H2341" s="85" t="s">
        <v>18</v>
      </c>
      <c r="I2341" s="284" t="s">
        <v>3285</v>
      </c>
      <c r="J2341" s="83"/>
      <c r="K2341" s="87"/>
      <c r="L2341" s="87"/>
      <c r="M2341" s="87"/>
      <c r="N2341" s="92"/>
      <c r="O2341" s="92"/>
      <c r="P2341" s="87"/>
      <c r="Q2341" s="87"/>
    </row>
    <row r="2342" spans="1:17">
      <c r="A2342" s="4" t="s">
        <v>7562</v>
      </c>
      <c r="B2342" s="4" t="s">
        <v>7562</v>
      </c>
      <c r="C2342" s="4" t="s">
        <v>35</v>
      </c>
      <c r="D2342" s="4" t="s">
        <v>393</v>
      </c>
      <c r="E2342" s="4" t="s">
        <v>417</v>
      </c>
      <c r="F2342" s="27" t="s">
        <v>7563</v>
      </c>
      <c r="G2342" s="27" t="s">
        <v>18</v>
      </c>
      <c r="H2342" s="27" t="s">
        <v>18</v>
      </c>
      <c r="I2342" s="12" t="s">
        <v>23</v>
      </c>
      <c r="J2342" s="12"/>
      <c r="K2342" s="39"/>
      <c r="L2342" s="39"/>
      <c r="M2342" s="39"/>
      <c r="N2342" s="154"/>
      <c r="O2342" s="154"/>
      <c r="P2342" s="39"/>
      <c r="Q2342" s="39"/>
    </row>
    <row r="2343" spans="1:17">
      <c r="A2343" s="4" t="s">
        <v>7564</v>
      </c>
      <c r="B2343" s="4" t="s">
        <v>7564</v>
      </c>
      <c r="C2343" s="4" t="s">
        <v>35</v>
      </c>
      <c r="D2343" s="4" t="s">
        <v>387</v>
      </c>
      <c r="E2343" s="4" t="s">
        <v>417</v>
      </c>
      <c r="F2343" s="27" t="s">
        <v>7565</v>
      </c>
      <c r="G2343" s="27" t="s">
        <v>18</v>
      </c>
      <c r="H2343" s="27" t="s">
        <v>18</v>
      </c>
      <c r="I2343" s="12" t="s">
        <v>23</v>
      </c>
      <c r="J2343" s="12"/>
      <c r="K2343" s="39"/>
      <c r="L2343" s="39"/>
      <c r="M2343" s="39"/>
      <c r="N2343" s="154"/>
      <c r="O2343" s="154"/>
      <c r="P2343" s="39"/>
      <c r="Q2343" s="39"/>
    </row>
    <row r="2344" spans="1:17">
      <c r="A2344" s="84" t="s">
        <v>7566</v>
      </c>
      <c r="B2344" s="84" t="s">
        <v>7566</v>
      </c>
      <c r="C2344" s="84" t="s">
        <v>35</v>
      </c>
      <c r="D2344" s="84" t="s">
        <v>393</v>
      </c>
      <c r="E2344" s="84" t="s">
        <v>417</v>
      </c>
      <c r="F2344" s="85" t="s">
        <v>7567</v>
      </c>
      <c r="G2344" s="85" t="s">
        <v>18</v>
      </c>
      <c r="H2344" s="85" t="s">
        <v>18</v>
      </c>
      <c r="I2344" s="83" t="s">
        <v>1158</v>
      </c>
      <c r="J2344" s="83"/>
      <c r="K2344" s="87"/>
      <c r="L2344" s="87"/>
      <c r="M2344" s="87"/>
      <c r="N2344" s="92"/>
      <c r="O2344" s="92"/>
      <c r="P2344" s="87"/>
      <c r="Q2344" s="87"/>
    </row>
    <row r="2345" spans="1:17">
      <c r="A2345" s="84" t="s">
        <v>7568</v>
      </c>
      <c r="B2345" s="84" t="s">
        <v>7568</v>
      </c>
      <c r="C2345" s="84" t="s">
        <v>35</v>
      </c>
      <c r="D2345" s="84" t="s">
        <v>387</v>
      </c>
      <c r="E2345" s="84" t="s">
        <v>417</v>
      </c>
      <c r="F2345" s="85" t="s">
        <v>7569</v>
      </c>
      <c r="G2345" s="85" t="s">
        <v>18</v>
      </c>
      <c r="H2345" s="85" t="s">
        <v>18</v>
      </c>
      <c r="I2345" s="83" t="s">
        <v>1158</v>
      </c>
      <c r="J2345" s="83"/>
      <c r="K2345" s="87"/>
      <c r="L2345" s="87"/>
      <c r="M2345" s="87"/>
      <c r="N2345" s="92"/>
      <c r="O2345" s="92"/>
      <c r="P2345" s="87"/>
      <c r="Q2345" s="87"/>
    </row>
    <row r="2346" spans="1:17">
      <c r="A2346" s="84" t="s">
        <v>7570</v>
      </c>
      <c r="B2346" s="84" t="s">
        <v>7570</v>
      </c>
      <c r="C2346" s="84" t="s">
        <v>35</v>
      </c>
      <c r="D2346" s="84" t="s">
        <v>393</v>
      </c>
      <c r="E2346" s="84" t="s">
        <v>417</v>
      </c>
      <c r="F2346" s="85" t="s">
        <v>7571</v>
      </c>
      <c r="G2346" s="85" t="s">
        <v>18</v>
      </c>
      <c r="H2346" s="85" t="s">
        <v>18</v>
      </c>
      <c r="I2346" s="83" t="s">
        <v>3379</v>
      </c>
      <c r="J2346" s="83"/>
      <c r="K2346" s="87"/>
      <c r="L2346" s="87"/>
      <c r="M2346" s="87"/>
      <c r="N2346" s="92"/>
      <c r="O2346" s="92"/>
      <c r="P2346" s="87"/>
      <c r="Q2346" s="87"/>
    </row>
    <row r="2347" spans="1:17">
      <c r="A2347" s="84" t="s">
        <v>7572</v>
      </c>
      <c r="B2347" s="84" t="s">
        <v>7572</v>
      </c>
      <c r="C2347" s="84" t="s">
        <v>35</v>
      </c>
      <c r="D2347" s="84" t="s">
        <v>387</v>
      </c>
      <c r="E2347" s="84" t="s">
        <v>417</v>
      </c>
      <c r="F2347" s="85" t="s">
        <v>7573</v>
      </c>
      <c r="G2347" s="85" t="s">
        <v>18</v>
      </c>
      <c r="H2347" s="85" t="s">
        <v>18</v>
      </c>
      <c r="I2347" s="83" t="s">
        <v>3379</v>
      </c>
      <c r="J2347" s="83"/>
      <c r="K2347" s="87"/>
      <c r="L2347" s="87"/>
      <c r="M2347" s="87"/>
      <c r="N2347" s="92"/>
      <c r="O2347" s="92"/>
      <c r="P2347" s="87"/>
      <c r="Q2347" s="87"/>
    </row>
    <row r="2348" spans="1:17">
      <c r="A2348" s="84" t="s">
        <v>7574</v>
      </c>
      <c r="B2348" s="84" t="s">
        <v>7574</v>
      </c>
      <c r="C2348" s="84" t="s">
        <v>35</v>
      </c>
      <c r="D2348" s="84" t="s">
        <v>393</v>
      </c>
      <c r="E2348" s="84" t="s">
        <v>417</v>
      </c>
      <c r="F2348" s="85" t="s">
        <v>7575</v>
      </c>
      <c r="G2348" s="85" t="s">
        <v>18</v>
      </c>
      <c r="H2348" s="85" t="s">
        <v>18</v>
      </c>
      <c r="I2348" s="83" t="s">
        <v>2930</v>
      </c>
      <c r="J2348" s="83" t="s">
        <v>12074</v>
      </c>
      <c r="K2348" s="87"/>
      <c r="L2348" s="87"/>
      <c r="M2348" s="87"/>
      <c r="N2348" s="92"/>
      <c r="O2348" s="92"/>
      <c r="P2348" s="87"/>
      <c r="Q2348" s="87"/>
    </row>
    <row r="2349" spans="1:17">
      <c r="A2349" s="84" t="s">
        <v>7576</v>
      </c>
      <c r="B2349" s="84" t="s">
        <v>7576</v>
      </c>
      <c r="C2349" s="84" t="s">
        <v>35</v>
      </c>
      <c r="D2349" s="84" t="s">
        <v>387</v>
      </c>
      <c r="E2349" s="84" t="s">
        <v>417</v>
      </c>
      <c r="F2349" s="85" t="s">
        <v>7577</v>
      </c>
      <c r="G2349" s="85" t="s">
        <v>18</v>
      </c>
      <c r="H2349" s="85" t="s">
        <v>18</v>
      </c>
      <c r="I2349" s="83" t="s">
        <v>2930</v>
      </c>
      <c r="J2349" s="83" t="s">
        <v>12074</v>
      </c>
      <c r="K2349" s="87"/>
      <c r="L2349" s="87"/>
      <c r="M2349" s="87"/>
      <c r="N2349" s="92"/>
      <c r="O2349" s="92"/>
      <c r="P2349" s="87"/>
      <c r="Q2349" s="87"/>
    </row>
    <row r="2350" spans="1:17">
      <c r="A2350" s="84" t="s">
        <v>7578</v>
      </c>
      <c r="B2350" s="84" t="s">
        <v>7578</v>
      </c>
      <c r="C2350" s="84" t="s">
        <v>35</v>
      </c>
      <c r="D2350" s="84" t="s">
        <v>393</v>
      </c>
      <c r="E2350" s="84" t="s">
        <v>417</v>
      </c>
      <c r="F2350" s="85" t="s">
        <v>7579</v>
      </c>
      <c r="G2350" s="85" t="s">
        <v>18</v>
      </c>
      <c r="H2350" s="85" t="s">
        <v>18</v>
      </c>
      <c r="I2350" s="83" t="s">
        <v>7580</v>
      </c>
      <c r="J2350" s="83"/>
      <c r="K2350" s="87"/>
      <c r="L2350" s="87"/>
      <c r="M2350" s="87"/>
      <c r="N2350" s="92"/>
      <c r="O2350" s="92"/>
      <c r="P2350" s="87"/>
      <c r="Q2350" s="87"/>
    </row>
    <row r="2351" spans="1:17">
      <c r="A2351" s="4" t="s">
        <v>7581</v>
      </c>
      <c r="B2351" s="4" t="s">
        <v>7581</v>
      </c>
      <c r="C2351" s="4" t="s">
        <v>35</v>
      </c>
      <c r="D2351" s="4" t="s">
        <v>387</v>
      </c>
      <c r="E2351" s="4" t="s">
        <v>417</v>
      </c>
      <c r="F2351" s="27" t="s">
        <v>7582</v>
      </c>
      <c r="G2351" s="27" t="s">
        <v>18</v>
      </c>
      <c r="H2351" s="27" t="s">
        <v>18</v>
      </c>
      <c r="I2351" s="12" t="s">
        <v>39</v>
      </c>
      <c r="J2351" s="12"/>
      <c r="K2351" s="39"/>
      <c r="L2351" s="39"/>
      <c r="M2351" s="39"/>
      <c r="N2351" s="154"/>
      <c r="O2351" s="154"/>
      <c r="P2351" s="39"/>
      <c r="Q2351" s="39"/>
    </row>
    <row r="2352" spans="1:17">
      <c r="A2352" s="4" t="s">
        <v>7584</v>
      </c>
      <c r="B2352" s="4" t="s">
        <v>7584</v>
      </c>
      <c r="C2352" s="4" t="s">
        <v>35</v>
      </c>
      <c r="D2352" s="4" t="s">
        <v>393</v>
      </c>
      <c r="E2352" s="4" t="s">
        <v>417</v>
      </c>
      <c r="F2352" s="27" t="s">
        <v>7585</v>
      </c>
      <c r="G2352" s="27" t="s">
        <v>18</v>
      </c>
      <c r="H2352" s="27" t="s">
        <v>18</v>
      </c>
      <c r="I2352" s="12" t="s">
        <v>23</v>
      </c>
      <c r="J2352" s="12"/>
      <c r="K2352" s="39"/>
      <c r="L2352" s="39"/>
      <c r="M2352" s="39"/>
      <c r="N2352" s="154"/>
      <c r="O2352" s="154"/>
      <c r="P2352" s="39"/>
      <c r="Q2352" s="39"/>
    </row>
    <row r="2353" spans="1:17">
      <c r="A2353" s="4" t="s">
        <v>7586</v>
      </c>
      <c r="B2353" s="4" t="s">
        <v>7586</v>
      </c>
      <c r="C2353" s="4" t="s">
        <v>35</v>
      </c>
      <c r="D2353" s="4" t="s">
        <v>387</v>
      </c>
      <c r="E2353" s="4" t="s">
        <v>417</v>
      </c>
      <c r="F2353" s="27" t="s">
        <v>7587</v>
      </c>
      <c r="G2353" s="27" t="s">
        <v>18</v>
      </c>
      <c r="H2353" s="27" t="s">
        <v>18</v>
      </c>
      <c r="I2353" s="12" t="s">
        <v>23</v>
      </c>
      <c r="J2353" s="12"/>
      <c r="K2353" s="39"/>
      <c r="L2353" s="39"/>
      <c r="M2353" s="39"/>
      <c r="N2353" s="154"/>
      <c r="O2353" s="154"/>
      <c r="P2353" s="39"/>
      <c r="Q2353" s="39"/>
    </row>
    <row r="2354" spans="1:17">
      <c r="A2354" s="84" t="s">
        <v>7588</v>
      </c>
      <c r="B2354" s="84" t="s">
        <v>7588</v>
      </c>
      <c r="C2354" s="84" t="s">
        <v>35</v>
      </c>
      <c r="D2354" s="84" t="s">
        <v>393</v>
      </c>
      <c r="E2354" s="84" t="s">
        <v>417</v>
      </c>
      <c r="F2354" s="85" t="s">
        <v>7589</v>
      </c>
      <c r="G2354" s="85" t="s">
        <v>18</v>
      </c>
      <c r="H2354" s="85" t="s">
        <v>18</v>
      </c>
      <c r="I2354" s="84" t="s">
        <v>12100</v>
      </c>
      <c r="J2354" s="83"/>
      <c r="K2354" s="87"/>
      <c r="L2354" s="87"/>
      <c r="M2354" s="87"/>
      <c r="N2354" s="92"/>
      <c r="O2354" s="92"/>
      <c r="P2354" s="87"/>
      <c r="Q2354" s="87"/>
    </row>
    <row r="2355" spans="1:17">
      <c r="A2355" s="84" t="s">
        <v>7590</v>
      </c>
      <c r="B2355" s="84" t="s">
        <v>7590</v>
      </c>
      <c r="C2355" s="84" t="s">
        <v>35</v>
      </c>
      <c r="D2355" s="84" t="s">
        <v>387</v>
      </c>
      <c r="E2355" s="84" t="s">
        <v>417</v>
      </c>
      <c r="F2355" s="85" t="s">
        <v>7591</v>
      </c>
      <c r="G2355" s="85" t="s">
        <v>18</v>
      </c>
      <c r="H2355" s="85" t="s">
        <v>18</v>
      </c>
      <c r="I2355" s="83" t="s">
        <v>12100</v>
      </c>
      <c r="J2355" s="83"/>
      <c r="K2355" s="87"/>
      <c r="L2355" s="87"/>
      <c r="M2355" s="87"/>
      <c r="N2355" s="92"/>
      <c r="O2355" s="92"/>
      <c r="P2355" s="87"/>
      <c r="Q2355" s="87"/>
    </row>
    <row r="2356" spans="1:17">
      <c r="A2356" s="4" t="s">
        <v>7592</v>
      </c>
      <c r="B2356" s="4" t="s">
        <v>7592</v>
      </c>
      <c r="C2356" s="4" t="s">
        <v>35</v>
      </c>
      <c r="D2356" s="4" t="s">
        <v>393</v>
      </c>
      <c r="E2356" s="4" t="s">
        <v>417</v>
      </c>
      <c r="F2356" s="27" t="s">
        <v>7593</v>
      </c>
      <c r="G2356" s="27" t="s">
        <v>18</v>
      </c>
      <c r="H2356" s="27" t="s">
        <v>18</v>
      </c>
      <c r="I2356" s="12" t="s">
        <v>23</v>
      </c>
      <c r="J2356" s="12"/>
      <c r="K2356" s="39"/>
      <c r="L2356" s="39"/>
      <c r="M2356" s="39"/>
      <c r="N2356" s="154"/>
      <c r="O2356" s="154"/>
      <c r="P2356" s="39"/>
      <c r="Q2356" s="39"/>
    </row>
    <row r="2357" spans="1:17">
      <c r="A2357" s="4" t="s">
        <v>7594</v>
      </c>
      <c r="B2357" s="4" t="s">
        <v>7594</v>
      </c>
      <c r="C2357" s="4" t="s">
        <v>35</v>
      </c>
      <c r="D2357" s="4" t="s">
        <v>387</v>
      </c>
      <c r="E2357" s="4" t="s">
        <v>417</v>
      </c>
      <c r="F2357" s="27" t="s">
        <v>7595</v>
      </c>
      <c r="G2357" s="27" t="s">
        <v>18</v>
      </c>
      <c r="H2357" s="27" t="s">
        <v>18</v>
      </c>
      <c r="I2357" s="12" t="s">
        <v>23</v>
      </c>
      <c r="J2357" s="12"/>
      <c r="K2357" s="39"/>
      <c r="L2357" s="39"/>
      <c r="M2357" s="39"/>
      <c r="N2357" s="154"/>
      <c r="O2357" s="154"/>
      <c r="P2357" s="39"/>
      <c r="Q2357" s="39"/>
    </row>
    <row r="2358" spans="1:17">
      <c r="A2358" s="84" t="s">
        <v>7596</v>
      </c>
      <c r="B2358" s="84" t="s">
        <v>7596</v>
      </c>
      <c r="C2358" s="84" t="s">
        <v>35</v>
      </c>
      <c r="D2358" s="84" t="s">
        <v>393</v>
      </c>
      <c r="E2358" s="84" t="s">
        <v>417</v>
      </c>
      <c r="F2358" s="85" t="s">
        <v>7597</v>
      </c>
      <c r="G2358" s="85" t="s">
        <v>18</v>
      </c>
      <c r="H2358" s="85" t="s">
        <v>18</v>
      </c>
      <c r="I2358" s="83" t="s">
        <v>2892</v>
      </c>
      <c r="J2358" s="83"/>
      <c r="K2358" s="87"/>
      <c r="L2358" s="87"/>
      <c r="M2358" s="87"/>
      <c r="N2358" s="92"/>
      <c r="O2358" s="92"/>
      <c r="P2358" s="87"/>
      <c r="Q2358" s="87"/>
    </row>
    <row r="2359" spans="1:17">
      <c r="A2359" s="84" t="s">
        <v>7598</v>
      </c>
      <c r="B2359" s="84" t="s">
        <v>7598</v>
      </c>
      <c r="C2359" s="84" t="s">
        <v>35</v>
      </c>
      <c r="D2359" s="84" t="s">
        <v>387</v>
      </c>
      <c r="E2359" s="84" t="s">
        <v>417</v>
      </c>
      <c r="F2359" s="85" t="s">
        <v>7599</v>
      </c>
      <c r="G2359" s="85" t="s">
        <v>18</v>
      </c>
      <c r="H2359" s="85" t="s">
        <v>18</v>
      </c>
      <c r="I2359" s="83" t="s">
        <v>2892</v>
      </c>
      <c r="J2359" s="83"/>
      <c r="K2359" s="87"/>
      <c r="L2359" s="87"/>
      <c r="M2359" s="87"/>
      <c r="N2359" s="92"/>
      <c r="O2359" s="92"/>
      <c r="P2359" s="87"/>
      <c r="Q2359" s="87"/>
    </row>
    <row r="2360" spans="1:17">
      <c r="A2360" s="84" t="s">
        <v>7600</v>
      </c>
      <c r="B2360" s="84" t="s">
        <v>7600</v>
      </c>
      <c r="C2360" s="84" t="s">
        <v>480</v>
      </c>
      <c r="D2360" s="84" t="s">
        <v>332</v>
      </c>
      <c r="E2360" s="84" t="s">
        <v>7396</v>
      </c>
      <c r="F2360" s="85" t="s">
        <v>7601</v>
      </c>
      <c r="G2360" s="85" t="s">
        <v>7602</v>
      </c>
      <c r="H2360" s="85" t="s">
        <v>7603</v>
      </c>
      <c r="I2360" s="83" t="s">
        <v>2958</v>
      </c>
      <c r="J2360" s="12" t="s">
        <v>12074</v>
      </c>
      <c r="K2360" s="39"/>
      <c r="L2360" s="39"/>
      <c r="M2360" s="39"/>
      <c r="N2360" s="154"/>
      <c r="O2360" s="154"/>
      <c r="P2360" s="39"/>
      <c r="Q2360" s="39"/>
    </row>
    <row r="2361" spans="1:17">
      <c r="A2361" s="84" t="s">
        <v>7604</v>
      </c>
      <c r="B2361" s="84" t="s">
        <v>7604</v>
      </c>
      <c r="C2361" s="84" t="s">
        <v>480</v>
      </c>
      <c r="D2361" s="84" t="s">
        <v>332</v>
      </c>
      <c r="E2361" s="84" t="s">
        <v>7396</v>
      </c>
      <c r="F2361" s="85" t="s">
        <v>7605</v>
      </c>
      <c r="G2361" s="85" t="s">
        <v>7606</v>
      </c>
      <c r="H2361" s="85" t="s">
        <v>7607</v>
      </c>
      <c r="I2361" s="83" t="s">
        <v>1224</v>
      </c>
      <c r="J2361" s="83" t="s">
        <v>12074</v>
      </c>
      <c r="K2361" s="87"/>
      <c r="L2361" s="87"/>
      <c r="M2361" s="87"/>
      <c r="N2361" s="92"/>
      <c r="O2361" s="92"/>
      <c r="P2361" s="87"/>
      <c r="Q2361" s="87"/>
    </row>
    <row r="2362" spans="1:17">
      <c r="A2362" s="4" t="s">
        <v>7608</v>
      </c>
      <c r="B2362" s="4" t="s">
        <v>7608</v>
      </c>
      <c r="C2362" s="4" t="s">
        <v>407</v>
      </c>
      <c r="D2362" s="4" t="s">
        <v>7609</v>
      </c>
      <c r="E2362" s="4" t="s">
        <v>463</v>
      </c>
      <c r="F2362" s="27"/>
      <c r="G2362" s="27" t="s">
        <v>18</v>
      </c>
      <c r="H2362" s="27" t="s">
        <v>18</v>
      </c>
      <c r="I2362" s="12" t="s">
        <v>3285</v>
      </c>
      <c r="J2362" s="12" t="s">
        <v>12074</v>
      </c>
      <c r="K2362" s="39"/>
      <c r="L2362" s="39"/>
      <c r="M2362" s="39"/>
      <c r="N2362" s="154"/>
      <c r="O2362" s="154"/>
      <c r="P2362" s="39"/>
      <c r="Q2362" s="39"/>
    </row>
    <row r="2363" spans="1:17">
      <c r="A2363" s="4" t="s">
        <v>7610</v>
      </c>
      <c r="B2363" s="4" t="s">
        <v>7610</v>
      </c>
      <c r="C2363" s="4" t="s">
        <v>407</v>
      </c>
      <c r="D2363" s="4" t="s">
        <v>7609</v>
      </c>
      <c r="E2363" s="4" t="s">
        <v>463</v>
      </c>
      <c r="F2363" s="27"/>
      <c r="G2363" s="27" t="s">
        <v>18</v>
      </c>
      <c r="H2363" s="27" t="s">
        <v>18</v>
      </c>
      <c r="I2363" s="12" t="s">
        <v>23</v>
      </c>
      <c r="J2363" s="12" t="s">
        <v>12074</v>
      </c>
      <c r="K2363" s="39"/>
      <c r="L2363" s="39"/>
      <c r="M2363" s="39"/>
      <c r="N2363" s="154"/>
      <c r="O2363" s="154"/>
      <c r="P2363" s="39"/>
      <c r="Q2363" s="39"/>
    </row>
    <row r="2364" spans="1:17">
      <c r="A2364" s="84" t="s">
        <v>7611</v>
      </c>
      <c r="B2364" s="84" t="s">
        <v>7612</v>
      </c>
      <c r="C2364" s="84" t="s">
        <v>7046</v>
      </c>
      <c r="D2364" s="84" t="s">
        <v>7047</v>
      </c>
      <c r="E2364" s="84" t="s">
        <v>7613</v>
      </c>
      <c r="F2364" s="84" t="s">
        <v>7614</v>
      </c>
      <c r="G2364" s="85" t="s">
        <v>18</v>
      </c>
      <c r="H2364" s="85" t="s">
        <v>18</v>
      </c>
      <c r="I2364" s="83" t="s">
        <v>1915</v>
      </c>
      <c r="J2364" s="83" t="s">
        <v>12074</v>
      </c>
      <c r="K2364" s="87"/>
      <c r="L2364" s="87"/>
      <c r="M2364" s="87"/>
      <c r="N2364" s="92"/>
      <c r="O2364" s="92"/>
      <c r="P2364" s="87"/>
      <c r="Q2364" s="87"/>
    </row>
    <row r="2365" spans="1:17">
      <c r="A2365" s="84" t="s">
        <v>7615</v>
      </c>
      <c r="B2365" s="84"/>
      <c r="C2365" s="84" t="s">
        <v>7046</v>
      </c>
      <c r="D2365" s="84" t="s">
        <v>7047</v>
      </c>
      <c r="E2365" s="84" t="s">
        <v>7613</v>
      </c>
      <c r="F2365" s="84" t="s">
        <v>7617</v>
      </c>
      <c r="G2365" s="85" t="s">
        <v>18</v>
      </c>
      <c r="H2365" s="85" t="s">
        <v>18</v>
      </c>
      <c r="I2365" s="83" t="s">
        <v>545</v>
      </c>
      <c r="J2365" s="83" t="s">
        <v>12074</v>
      </c>
      <c r="K2365" s="87"/>
      <c r="L2365" s="87"/>
      <c r="M2365" s="87"/>
      <c r="N2365" s="92"/>
      <c r="O2365" s="92"/>
      <c r="P2365" s="87"/>
      <c r="Q2365" s="87"/>
    </row>
    <row r="2366" spans="1:17">
      <c r="A2366" s="4" t="s">
        <v>7618</v>
      </c>
      <c r="B2366" s="4" t="s">
        <v>7619</v>
      </c>
      <c r="C2366" s="4" t="s">
        <v>7620</v>
      </c>
      <c r="D2366" s="4" t="s">
        <v>7047</v>
      </c>
      <c r="E2366" s="4" t="s">
        <v>7621</v>
      </c>
      <c r="F2366" s="27" t="s">
        <v>7622</v>
      </c>
      <c r="G2366" s="27" t="s">
        <v>18</v>
      </c>
      <c r="H2366" s="27" t="s">
        <v>18</v>
      </c>
      <c r="I2366" s="12" t="s">
        <v>23</v>
      </c>
      <c r="J2366" s="12" t="s">
        <v>12080</v>
      </c>
      <c r="K2366" s="39"/>
      <c r="L2366" s="39"/>
      <c r="M2366" s="39"/>
      <c r="N2366" s="154"/>
      <c r="O2366" s="154"/>
      <c r="P2366" s="39"/>
      <c r="Q2366" s="39"/>
    </row>
    <row r="2367" spans="1:17">
      <c r="A2367" s="84" t="s">
        <v>7623</v>
      </c>
      <c r="B2367" s="84" t="s">
        <v>7623</v>
      </c>
      <c r="C2367" s="84" t="s">
        <v>7624</v>
      </c>
      <c r="D2367" s="84" t="s">
        <v>460</v>
      </c>
      <c r="E2367" s="84" t="s">
        <v>7625</v>
      </c>
      <c r="F2367" s="85" t="s">
        <v>7626</v>
      </c>
      <c r="G2367" s="85" t="s">
        <v>18</v>
      </c>
      <c r="H2367" s="85" t="s">
        <v>18</v>
      </c>
      <c r="I2367" s="83" t="s">
        <v>4805</v>
      </c>
      <c r="J2367" s="83" t="s">
        <v>12074</v>
      </c>
      <c r="K2367" s="39"/>
      <c r="L2367" s="39"/>
      <c r="M2367" s="39"/>
      <c r="N2367" s="154"/>
      <c r="O2367" s="154"/>
      <c r="P2367" s="39"/>
      <c r="Q2367" s="39"/>
    </row>
    <row r="2368" spans="1:17">
      <c r="A2368" s="84" t="s">
        <v>7627</v>
      </c>
      <c r="B2368" s="84" t="s">
        <v>7627</v>
      </c>
      <c r="C2368" s="84" t="s">
        <v>7624</v>
      </c>
      <c r="D2368" s="84" t="s">
        <v>460</v>
      </c>
      <c r="E2368" s="84" t="s">
        <v>7628</v>
      </c>
      <c r="F2368" s="85" t="s">
        <v>7629</v>
      </c>
      <c r="G2368" s="85" t="s">
        <v>18</v>
      </c>
      <c r="H2368" s="85" t="s">
        <v>18</v>
      </c>
      <c r="I2368" s="83" t="s">
        <v>4805</v>
      </c>
      <c r="J2368" s="83" t="s">
        <v>12074</v>
      </c>
      <c r="K2368" s="39"/>
      <c r="L2368" s="39"/>
      <c r="M2368" s="39"/>
      <c r="N2368" s="154"/>
      <c r="O2368" s="154"/>
      <c r="P2368" s="39"/>
      <c r="Q2368" s="39"/>
    </row>
    <row r="2369" spans="1:17">
      <c r="A2369" s="84" t="s">
        <v>7630</v>
      </c>
      <c r="B2369" s="84" t="s">
        <v>7630</v>
      </c>
      <c r="C2369" s="84" t="s">
        <v>7631</v>
      </c>
      <c r="D2369" s="84" t="s">
        <v>460</v>
      </c>
      <c r="E2369" s="84" t="s">
        <v>7632</v>
      </c>
      <c r="F2369" s="85" t="s">
        <v>7633</v>
      </c>
      <c r="G2369" s="85" t="s">
        <v>18</v>
      </c>
      <c r="H2369" s="85" t="s">
        <v>18</v>
      </c>
      <c r="I2369" s="83" t="s">
        <v>4805</v>
      </c>
      <c r="J2369" s="83" t="s">
        <v>12074</v>
      </c>
      <c r="K2369" s="39"/>
      <c r="L2369" s="39"/>
      <c r="M2369" s="39"/>
      <c r="N2369" s="154"/>
      <c r="O2369" s="154"/>
      <c r="P2369" s="39"/>
      <c r="Q2369" s="39"/>
    </row>
    <row r="2370" spans="1:17">
      <c r="A2370" s="84" t="s">
        <v>7634</v>
      </c>
      <c r="B2370" s="84" t="s">
        <v>7635</v>
      </c>
      <c r="C2370" s="84" t="s">
        <v>35</v>
      </c>
      <c r="D2370" s="84" t="s">
        <v>339</v>
      </c>
      <c r="E2370" s="84" t="s">
        <v>12216</v>
      </c>
      <c r="F2370" s="85" t="s">
        <v>7637</v>
      </c>
      <c r="G2370" s="85" t="s">
        <v>7638</v>
      </c>
      <c r="H2370" s="85" t="s">
        <v>7639</v>
      </c>
      <c r="I2370" s="83" t="s">
        <v>1088</v>
      </c>
      <c r="J2370" s="83"/>
      <c r="K2370" s="87"/>
      <c r="L2370" s="87"/>
      <c r="M2370" s="87"/>
      <c r="N2370" s="92"/>
      <c r="O2370" s="92"/>
      <c r="P2370" s="87"/>
      <c r="Q2370" s="87"/>
    </row>
    <row r="2371" spans="1:17">
      <c r="A2371" s="84" t="s">
        <v>7640</v>
      </c>
      <c r="B2371" s="84" t="s">
        <v>7641</v>
      </c>
      <c r="C2371" s="84" t="s">
        <v>35</v>
      </c>
      <c r="D2371" s="84" t="s">
        <v>7642</v>
      </c>
      <c r="E2371" s="84" t="s">
        <v>397</v>
      </c>
      <c r="F2371" s="85" t="s">
        <v>7643</v>
      </c>
      <c r="G2371" s="85" t="s">
        <v>7643</v>
      </c>
      <c r="H2371" s="85" t="s">
        <v>7644</v>
      </c>
      <c r="I2371" s="83" t="s">
        <v>3444</v>
      </c>
      <c r="J2371" s="83"/>
      <c r="K2371" s="87"/>
      <c r="L2371" s="87"/>
      <c r="M2371" s="87"/>
      <c r="N2371" s="92"/>
      <c r="O2371" s="92"/>
      <c r="P2371" s="87"/>
      <c r="Q2371" s="87"/>
    </row>
    <row r="2372" spans="1:17">
      <c r="A2372" s="84" t="s">
        <v>7645</v>
      </c>
      <c r="B2372" s="84" t="s">
        <v>7646</v>
      </c>
      <c r="C2372" s="84" t="s">
        <v>35</v>
      </c>
      <c r="D2372" s="84" t="s">
        <v>7642</v>
      </c>
      <c r="E2372" s="84" t="s">
        <v>397</v>
      </c>
      <c r="F2372" s="85" t="s">
        <v>7647</v>
      </c>
      <c r="G2372" s="85" t="s">
        <v>7647</v>
      </c>
      <c r="H2372" s="85" t="s">
        <v>7648</v>
      </c>
      <c r="I2372" s="83" t="s">
        <v>2040</v>
      </c>
      <c r="J2372" s="83"/>
      <c r="K2372" s="87"/>
      <c r="L2372" s="87"/>
      <c r="M2372" s="87"/>
      <c r="N2372" s="92"/>
      <c r="O2372" s="92"/>
      <c r="P2372" s="87"/>
      <c r="Q2372" s="87"/>
    </row>
    <row r="2373" spans="1:17">
      <c r="A2373" s="84" t="s">
        <v>7649</v>
      </c>
      <c r="B2373" s="84" t="s">
        <v>7650</v>
      </c>
      <c r="C2373" s="84" t="s">
        <v>35</v>
      </c>
      <c r="D2373" s="84" t="s">
        <v>7642</v>
      </c>
      <c r="E2373" s="84" t="s">
        <v>397</v>
      </c>
      <c r="F2373" s="85" t="s">
        <v>7651</v>
      </c>
      <c r="G2373" s="85" t="s">
        <v>7651</v>
      </c>
      <c r="H2373" s="85" t="s">
        <v>7652</v>
      </c>
      <c r="I2373" s="83" t="s">
        <v>1112</v>
      </c>
      <c r="J2373" s="83"/>
      <c r="K2373" s="87"/>
      <c r="L2373" s="87"/>
      <c r="M2373" s="87"/>
      <c r="N2373" s="92"/>
      <c r="O2373" s="92"/>
      <c r="P2373" s="87"/>
      <c r="Q2373" s="87"/>
    </row>
    <row r="2374" spans="1:17">
      <c r="A2374" s="4" t="s">
        <v>7653</v>
      </c>
      <c r="B2374" s="4" t="s">
        <v>7654</v>
      </c>
      <c r="C2374" s="4" t="s">
        <v>35</v>
      </c>
      <c r="D2374" s="4" t="s">
        <v>7642</v>
      </c>
      <c r="E2374" s="4" t="s">
        <v>397</v>
      </c>
      <c r="F2374" s="27" t="s">
        <v>7655</v>
      </c>
      <c r="G2374" s="27" t="s">
        <v>7655</v>
      </c>
      <c r="H2374" s="27" t="s">
        <v>7656</v>
      </c>
      <c r="I2374" s="12" t="s">
        <v>4185</v>
      </c>
      <c r="J2374" s="12"/>
      <c r="K2374" s="39"/>
      <c r="L2374" s="39"/>
      <c r="M2374" s="39"/>
      <c r="N2374" s="154"/>
      <c r="O2374" s="154"/>
      <c r="P2374" s="39"/>
      <c r="Q2374" s="39"/>
    </row>
    <row r="2375" spans="1:17">
      <c r="A2375" s="84" t="s">
        <v>7657</v>
      </c>
      <c r="B2375" s="84" t="s">
        <v>7657</v>
      </c>
      <c r="C2375" s="84" t="s">
        <v>7658</v>
      </c>
      <c r="D2375" s="84" t="s">
        <v>407</v>
      </c>
      <c r="E2375" s="84" t="s">
        <v>463</v>
      </c>
      <c r="F2375" s="85"/>
      <c r="G2375" s="85" t="s">
        <v>18</v>
      </c>
      <c r="H2375" s="85" t="s">
        <v>18</v>
      </c>
      <c r="I2375" s="83" t="s">
        <v>3285</v>
      </c>
      <c r="J2375" s="83" t="s">
        <v>12074</v>
      </c>
      <c r="K2375" s="39"/>
      <c r="L2375" s="39"/>
      <c r="M2375" s="39"/>
      <c r="N2375" s="154"/>
      <c r="O2375" s="154"/>
      <c r="P2375" s="39"/>
      <c r="Q2375" s="39"/>
    </row>
    <row r="2376" spans="1:17">
      <c r="A2376" s="84" t="s">
        <v>7659</v>
      </c>
      <c r="B2376" s="84" t="s">
        <v>7659</v>
      </c>
      <c r="C2376" s="284" t="s">
        <v>7658</v>
      </c>
      <c r="D2376" s="84" t="s">
        <v>407</v>
      </c>
      <c r="E2376" s="284" t="s">
        <v>463</v>
      </c>
      <c r="F2376" s="85"/>
      <c r="G2376" s="85" t="s">
        <v>18</v>
      </c>
      <c r="H2376" s="85" t="s">
        <v>18</v>
      </c>
      <c r="I2376" s="83" t="s">
        <v>7660</v>
      </c>
      <c r="J2376" s="284" t="s">
        <v>12074</v>
      </c>
      <c r="K2376" s="39"/>
      <c r="L2376" s="39"/>
      <c r="M2376" s="39"/>
      <c r="N2376" s="154"/>
      <c r="O2376" s="154"/>
      <c r="P2376" s="39"/>
      <c r="Q2376" s="39"/>
    </row>
    <row r="2377" spans="1:17">
      <c r="A2377" s="4" t="s">
        <v>7661</v>
      </c>
      <c r="B2377" s="4" t="s">
        <v>7661</v>
      </c>
      <c r="C2377" s="4" t="s">
        <v>7658</v>
      </c>
      <c r="D2377" s="4" t="s">
        <v>407</v>
      </c>
      <c r="E2377" s="4" t="s">
        <v>463</v>
      </c>
      <c r="F2377" s="27"/>
      <c r="G2377" s="27" t="s">
        <v>18</v>
      </c>
      <c r="H2377" s="27" t="s">
        <v>18</v>
      </c>
      <c r="I2377" s="12" t="s">
        <v>23</v>
      </c>
      <c r="J2377" s="12" t="s">
        <v>12091</v>
      </c>
      <c r="K2377" s="39"/>
      <c r="L2377" s="39"/>
      <c r="M2377" s="39"/>
      <c r="N2377" s="154"/>
      <c r="O2377" s="154"/>
      <c r="P2377" s="39"/>
      <c r="Q2377" s="39"/>
    </row>
    <row r="2378" spans="1:17">
      <c r="A2378" s="4" t="s">
        <v>7662</v>
      </c>
      <c r="B2378" s="4" t="s">
        <v>7662</v>
      </c>
      <c r="C2378" s="4" t="s">
        <v>7658</v>
      </c>
      <c r="D2378" s="4" t="s">
        <v>407</v>
      </c>
      <c r="E2378" s="4" t="s">
        <v>463</v>
      </c>
      <c r="F2378" s="27"/>
      <c r="G2378" s="27" t="s">
        <v>18</v>
      </c>
      <c r="H2378" s="27" t="s">
        <v>18</v>
      </c>
      <c r="I2378" s="12" t="s">
        <v>23</v>
      </c>
      <c r="J2378" s="12" t="s">
        <v>12073</v>
      </c>
      <c r="K2378" s="39"/>
      <c r="L2378" s="39"/>
      <c r="M2378" s="39"/>
      <c r="N2378" s="154"/>
      <c r="O2378" s="154"/>
      <c r="P2378" s="39"/>
      <c r="Q2378" s="39"/>
    </row>
    <row r="2379" spans="1:17">
      <c r="A2379" s="4" t="s">
        <v>7663</v>
      </c>
      <c r="B2379" s="4" t="s">
        <v>7663</v>
      </c>
      <c r="C2379" s="4" t="s">
        <v>7664</v>
      </c>
      <c r="D2379" s="4" t="s">
        <v>407</v>
      </c>
      <c r="E2379" s="4" t="s">
        <v>7665</v>
      </c>
      <c r="F2379" s="27"/>
      <c r="G2379" s="27" t="s">
        <v>18</v>
      </c>
      <c r="H2379" s="27" t="s">
        <v>18</v>
      </c>
      <c r="I2379" s="12" t="s">
        <v>23</v>
      </c>
      <c r="J2379" s="12" t="s">
        <v>12073</v>
      </c>
      <c r="K2379" s="39"/>
      <c r="L2379" s="39"/>
      <c r="M2379" s="39"/>
      <c r="N2379" s="154"/>
      <c r="O2379" s="154"/>
      <c r="P2379" s="39"/>
      <c r="Q2379" s="39"/>
    </row>
    <row r="2380" spans="1:17">
      <c r="A2380" s="84" t="s">
        <v>7666</v>
      </c>
      <c r="B2380" s="84" t="s">
        <v>7666</v>
      </c>
      <c r="C2380" s="84" t="s">
        <v>35</v>
      </c>
      <c r="D2380" s="84" t="s">
        <v>387</v>
      </c>
      <c r="E2380" s="84" t="s">
        <v>410</v>
      </c>
      <c r="F2380" s="85" t="s">
        <v>7667</v>
      </c>
      <c r="G2380" s="85" t="s">
        <v>18</v>
      </c>
      <c r="H2380" s="85" t="s">
        <v>18</v>
      </c>
      <c r="I2380" s="84" t="s">
        <v>1393</v>
      </c>
      <c r="J2380" s="83" t="s">
        <v>12074</v>
      </c>
      <c r="K2380" s="87"/>
      <c r="L2380" s="87"/>
      <c r="M2380" s="87"/>
      <c r="N2380" s="92"/>
      <c r="O2380" s="92"/>
      <c r="P2380" s="87"/>
      <c r="Q2380" s="87"/>
    </row>
    <row r="2381" spans="1:17">
      <c r="A2381" s="4" t="s">
        <v>7668</v>
      </c>
      <c r="B2381" s="4" t="s">
        <v>7668</v>
      </c>
      <c r="C2381" s="4" t="s">
        <v>35</v>
      </c>
      <c r="D2381" s="4" t="s">
        <v>387</v>
      </c>
      <c r="E2381" s="4" t="s">
        <v>410</v>
      </c>
      <c r="F2381" s="27" t="s">
        <v>7669</v>
      </c>
      <c r="G2381" s="27" t="s">
        <v>18</v>
      </c>
      <c r="H2381" s="27" t="s">
        <v>18</v>
      </c>
      <c r="I2381" s="12" t="s">
        <v>23</v>
      </c>
      <c r="J2381" s="12" t="s">
        <v>12073</v>
      </c>
      <c r="K2381" s="39"/>
      <c r="L2381" s="39"/>
      <c r="M2381" s="39"/>
      <c r="N2381" s="154"/>
      <c r="O2381" s="154"/>
      <c r="P2381" s="39"/>
      <c r="Q2381" s="39"/>
    </row>
    <row r="2382" spans="1:17">
      <c r="A2382" s="84" t="s">
        <v>7670</v>
      </c>
      <c r="B2382" s="84" t="s">
        <v>7670</v>
      </c>
      <c r="C2382" s="84" t="s">
        <v>35</v>
      </c>
      <c r="D2382" s="84" t="s">
        <v>387</v>
      </c>
      <c r="E2382" s="84" t="s">
        <v>410</v>
      </c>
      <c r="F2382" s="85" t="s">
        <v>7671</v>
      </c>
      <c r="G2382" s="85" t="s">
        <v>18</v>
      </c>
      <c r="H2382" s="85" t="s">
        <v>18</v>
      </c>
      <c r="I2382" s="83" t="s">
        <v>1887</v>
      </c>
      <c r="J2382" s="83" t="s">
        <v>12080</v>
      </c>
      <c r="K2382" s="87"/>
      <c r="L2382" s="87"/>
      <c r="M2382" s="87"/>
      <c r="N2382" s="92"/>
      <c r="O2382" s="92"/>
      <c r="P2382" s="87"/>
      <c r="Q2382" s="87"/>
    </row>
    <row r="2383" spans="1:17">
      <c r="A2383" s="84" t="s">
        <v>421</v>
      </c>
      <c r="B2383" s="84" t="s">
        <v>421</v>
      </c>
      <c r="C2383" s="84" t="s">
        <v>35</v>
      </c>
      <c r="D2383" s="84" t="s">
        <v>387</v>
      </c>
      <c r="E2383" s="84" t="s">
        <v>410</v>
      </c>
      <c r="F2383" s="85" t="s">
        <v>422</v>
      </c>
      <c r="G2383" s="85" t="s">
        <v>18</v>
      </c>
      <c r="H2383" s="85" t="s">
        <v>18</v>
      </c>
      <c r="I2383" s="83" t="s">
        <v>175</v>
      </c>
      <c r="J2383" s="83" t="s">
        <v>12073</v>
      </c>
      <c r="K2383" s="87"/>
      <c r="L2383" s="87"/>
      <c r="M2383" s="87"/>
      <c r="N2383" s="92"/>
      <c r="O2383" s="92"/>
      <c r="P2383" s="87"/>
      <c r="Q2383" s="87"/>
    </row>
    <row r="2384" spans="1:17">
      <c r="A2384" s="84" t="s">
        <v>7672</v>
      </c>
      <c r="B2384" s="84" t="s">
        <v>7672</v>
      </c>
      <c r="C2384" s="84" t="s">
        <v>35</v>
      </c>
      <c r="D2384" s="84" t="s">
        <v>387</v>
      </c>
      <c r="E2384" s="84" t="s">
        <v>410</v>
      </c>
      <c r="F2384" s="85" t="s">
        <v>7673</v>
      </c>
      <c r="G2384" s="85" t="s">
        <v>18</v>
      </c>
      <c r="H2384" s="85" t="s">
        <v>18</v>
      </c>
      <c r="I2384" s="83" t="s">
        <v>947</v>
      </c>
      <c r="J2384" s="83" t="s">
        <v>12074</v>
      </c>
      <c r="K2384" s="87"/>
      <c r="L2384" s="87"/>
      <c r="M2384" s="87"/>
      <c r="N2384" s="92"/>
      <c r="O2384" s="92"/>
      <c r="P2384" s="87"/>
      <c r="Q2384" s="87"/>
    </row>
    <row r="2385" spans="1:17">
      <c r="A2385" s="4" t="s">
        <v>7674</v>
      </c>
      <c r="B2385" s="4" t="s">
        <v>7674</v>
      </c>
      <c r="C2385" s="4" t="s">
        <v>35</v>
      </c>
      <c r="D2385" s="4" t="s">
        <v>387</v>
      </c>
      <c r="E2385" s="4" t="s">
        <v>410</v>
      </c>
      <c r="F2385" s="27" t="s">
        <v>7675</v>
      </c>
      <c r="G2385" s="27" t="s">
        <v>18</v>
      </c>
      <c r="H2385" s="27" t="s">
        <v>18</v>
      </c>
      <c r="I2385" s="12" t="s">
        <v>23</v>
      </c>
      <c r="J2385" s="12" t="s">
        <v>12074</v>
      </c>
      <c r="K2385" s="39"/>
      <c r="L2385" s="39"/>
      <c r="M2385" s="39"/>
      <c r="N2385" s="154"/>
      <c r="O2385" s="154"/>
      <c r="P2385" s="39"/>
      <c r="Q2385" s="39"/>
    </row>
    <row r="2386" spans="1:17">
      <c r="A2386" s="4" t="s">
        <v>7676</v>
      </c>
      <c r="B2386" s="4" t="s">
        <v>7676</v>
      </c>
      <c r="C2386" s="4" t="s">
        <v>35</v>
      </c>
      <c r="D2386" s="4" t="s">
        <v>387</v>
      </c>
      <c r="E2386" s="4" t="s">
        <v>410</v>
      </c>
      <c r="F2386" s="27" t="s">
        <v>7677</v>
      </c>
      <c r="G2386" s="27" t="s">
        <v>18</v>
      </c>
      <c r="H2386" s="27" t="s">
        <v>18</v>
      </c>
      <c r="I2386" s="12" t="s">
        <v>23</v>
      </c>
      <c r="J2386" s="12" t="s">
        <v>12073</v>
      </c>
      <c r="K2386" s="39"/>
      <c r="L2386" s="39"/>
      <c r="M2386" s="39"/>
      <c r="N2386" s="154"/>
      <c r="O2386" s="154"/>
      <c r="P2386" s="39"/>
      <c r="Q2386" s="39"/>
    </row>
    <row r="2387" spans="1:17">
      <c r="A2387" s="4" t="s">
        <v>7678</v>
      </c>
      <c r="B2387" s="4" t="s">
        <v>7678</v>
      </c>
      <c r="C2387" s="4" t="s">
        <v>35</v>
      </c>
      <c r="D2387" s="4" t="s">
        <v>387</v>
      </c>
      <c r="E2387" s="4" t="s">
        <v>410</v>
      </c>
      <c r="F2387" s="27" t="s">
        <v>7679</v>
      </c>
      <c r="G2387" s="27" t="s">
        <v>18</v>
      </c>
      <c r="H2387" s="27" t="s">
        <v>18</v>
      </c>
      <c r="I2387" s="12" t="s">
        <v>23</v>
      </c>
      <c r="J2387" s="12" t="s">
        <v>12073</v>
      </c>
      <c r="K2387" s="39"/>
      <c r="L2387" s="39"/>
      <c r="M2387" s="39"/>
      <c r="N2387" s="154"/>
      <c r="O2387" s="154"/>
      <c r="P2387" s="39"/>
      <c r="Q2387" s="39"/>
    </row>
    <row r="2388" spans="1:17">
      <c r="A2388" s="4" t="s">
        <v>7680</v>
      </c>
      <c r="B2388" s="4" t="s">
        <v>7680</v>
      </c>
      <c r="C2388" s="4" t="s">
        <v>35</v>
      </c>
      <c r="D2388" s="4" t="s">
        <v>387</v>
      </c>
      <c r="E2388" s="4" t="s">
        <v>410</v>
      </c>
      <c r="F2388" s="27" t="s">
        <v>7681</v>
      </c>
      <c r="G2388" s="27" t="s">
        <v>18</v>
      </c>
      <c r="H2388" s="27" t="s">
        <v>18</v>
      </c>
      <c r="I2388" s="12" t="s">
        <v>23</v>
      </c>
      <c r="J2388" s="12" t="s">
        <v>12128</v>
      </c>
      <c r="K2388" s="39"/>
      <c r="L2388" s="39"/>
      <c r="M2388" s="39"/>
      <c r="N2388" s="154"/>
      <c r="O2388" s="154"/>
      <c r="P2388" s="39"/>
      <c r="Q2388" s="39"/>
    </row>
    <row r="2389" spans="1:17">
      <c r="A2389" s="84" t="s">
        <v>7682</v>
      </c>
      <c r="B2389" s="84" t="s">
        <v>7682</v>
      </c>
      <c r="C2389" s="84" t="s">
        <v>35</v>
      </c>
      <c r="D2389" s="84" t="s">
        <v>387</v>
      </c>
      <c r="E2389" s="84" t="s">
        <v>410</v>
      </c>
      <c r="F2389" s="85" t="s">
        <v>7683</v>
      </c>
      <c r="G2389" s="85" t="s">
        <v>18</v>
      </c>
      <c r="H2389" s="85" t="s">
        <v>18</v>
      </c>
      <c r="I2389" s="83" t="s">
        <v>4912</v>
      </c>
      <c r="J2389" s="83" t="s">
        <v>12080</v>
      </c>
      <c r="K2389" s="87"/>
      <c r="L2389" s="87"/>
      <c r="M2389" s="87"/>
      <c r="N2389" s="92"/>
      <c r="O2389" s="92"/>
      <c r="P2389" s="87"/>
      <c r="Q2389" s="87"/>
    </row>
    <row r="2390" spans="1:17">
      <c r="A2390" s="84" t="s">
        <v>7684</v>
      </c>
      <c r="B2390" s="84" t="s">
        <v>7684</v>
      </c>
      <c r="C2390" s="84" t="s">
        <v>35</v>
      </c>
      <c r="D2390" s="84" t="s">
        <v>387</v>
      </c>
      <c r="E2390" s="84" t="s">
        <v>410</v>
      </c>
      <c r="F2390" s="85" t="s">
        <v>7685</v>
      </c>
      <c r="G2390" s="85" t="s">
        <v>18</v>
      </c>
      <c r="H2390" s="85" t="s">
        <v>18</v>
      </c>
      <c r="I2390" s="83" t="s">
        <v>1224</v>
      </c>
      <c r="J2390" s="83" t="s">
        <v>12074</v>
      </c>
      <c r="K2390" s="87"/>
      <c r="L2390" s="87"/>
      <c r="M2390" s="87"/>
      <c r="N2390" s="92"/>
      <c r="O2390" s="92"/>
      <c r="P2390" s="87"/>
      <c r="Q2390" s="87"/>
    </row>
    <row r="2391" spans="1:17">
      <c r="A2391" s="4" t="s">
        <v>7686</v>
      </c>
      <c r="B2391" s="4" t="s">
        <v>7686</v>
      </c>
      <c r="C2391" s="4" t="s">
        <v>35</v>
      </c>
      <c r="D2391" s="4" t="s">
        <v>387</v>
      </c>
      <c r="E2391" s="4" t="s">
        <v>410</v>
      </c>
      <c r="F2391" s="27" t="s">
        <v>7687</v>
      </c>
      <c r="G2391" s="27" t="s">
        <v>18</v>
      </c>
      <c r="H2391" s="27" t="s">
        <v>18</v>
      </c>
      <c r="I2391" s="12" t="s">
        <v>23</v>
      </c>
      <c r="J2391" s="12" t="s">
        <v>12074</v>
      </c>
      <c r="K2391" s="39"/>
      <c r="L2391" s="39"/>
      <c r="M2391" s="39"/>
      <c r="N2391" s="154"/>
      <c r="O2391" s="154"/>
      <c r="P2391" s="39"/>
      <c r="Q2391" s="39"/>
    </row>
    <row r="2392" spans="1:17">
      <c r="A2392" s="4" t="s">
        <v>7688</v>
      </c>
      <c r="B2392" s="4" t="s">
        <v>7688</v>
      </c>
      <c r="C2392" s="4" t="s">
        <v>35</v>
      </c>
      <c r="D2392" s="4" t="s">
        <v>387</v>
      </c>
      <c r="E2392" s="4" t="s">
        <v>410</v>
      </c>
      <c r="F2392" s="27" t="s">
        <v>7689</v>
      </c>
      <c r="G2392" s="27" t="s">
        <v>18</v>
      </c>
      <c r="H2392" s="27" t="s">
        <v>18</v>
      </c>
      <c r="I2392" s="12" t="s">
        <v>23</v>
      </c>
      <c r="J2392" s="12" t="s">
        <v>12074</v>
      </c>
      <c r="K2392" s="39"/>
      <c r="L2392" s="39"/>
      <c r="M2392" s="39"/>
      <c r="N2392" s="154"/>
      <c r="O2392" s="154"/>
      <c r="P2392" s="39"/>
      <c r="Q2392" s="39"/>
    </row>
    <row r="2393" spans="1:17">
      <c r="A2393" s="4" t="s">
        <v>7690</v>
      </c>
      <c r="B2393" s="4" t="s">
        <v>7690</v>
      </c>
      <c r="C2393" s="4" t="s">
        <v>35</v>
      </c>
      <c r="D2393" s="4" t="s">
        <v>387</v>
      </c>
      <c r="E2393" s="4" t="s">
        <v>410</v>
      </c>
      <c r="F2393" s="27" t="s">
        <v>7691</v>
      </c>
      <c r="G2393" s="27" t="s">
        <v>18</v>
      </c>
      <c r="H2393" s="27" t="s">
        <v>18</v>
      </c>
      <c r="I2393" s="12" t="s">
        <v>23</v>
      </c>
      <c r="J2393" s="12" t="s">
        <v>12074</v>
      </c>
      <c r="K2393" s="39"/>
      <c r="L2393" s="39"/>
      <c r="M2393" s="39"/>
      <c r="N2393" s="154"/>
      <c r="O2393" s="154"/>
      <c r="P2393" s="39"/>
      <c r="Q2393" s="39"/>
    </row>
    <row r="2394" spans="1:17">
      <c r="A2394" s="4" t="s">
        <v>7692</v>
      </c>
      <c r="B2394" s="4" t="s">
        <v>7692</v>
      </c>
      <c r="C2394" s="4" t="s">
        <v>35</v>
      </c>
      <c r="D2394" s="4" t="s">
        <v>387</v>
      </c>
      <c r="E2394" s="4" t="s">
        <v>410</v>
      </c>
      <c r="F2394" s="27" t="s">
        <v>7693</v>
      </c>
      <c r="G2394" s="27" t="s">
        <v>18</v>
      </c>
      <c r="H2394" s="27" t="s">
        <v>18</v>
      </c>
      <c r="I2394" s="12" t="s">
        <v>23</v>
      </c>
      <c r="J2394" s="12" t="s">
        <v>12074</v>
      </c>
      <c r="K2394" s="39"/>
      <c r="L2394" s="39"/>
      <c r="M2394" s="39"/>
      <c r="N2394" s="154"/>
      <c r="O2394" s="154"/>
      <c r="P2394" s="39"/>
      <c r="Q2394" s="39"/>
    </row>
    <row r="2395" spans="1:17">
      <c r="A2395" s="84" t="s">
        <v>7694</v>
      </c>
      <c r="B2395" s="84" t="s">
        <v>7694</v>
      </c>
      <c r="C2395" s="84" t="s">
        <v>35</v>
      </c>
      <c r="D2395" s="84" t="s">
        <v>387</v>
      </c>
      <c r="E2395" s="84" t="s">
        <v>410</v>
      </c>
      <c r="F2395" s="85" t="s">
        <v>7695</v>
      </c>
      <c r="G2395" s="85" t="s">
        <v>18</v>
      </c>
      <c r="H2395" s="85" t="s">
        <v>18</v>
      </c>
      <c r="I2395" s="83" t="s">
        <v>7160</v>
      </c>
      <c r="J2395" s="83" t="s">
        <v>12074</v>
      </c>
      <c r="K2395" s="87"/>
      <c r="L2395" s="87"/>
      <c r="M2395" s="87"/>
      <c r="N2395" s="92"/>
      <c r="O2395" s="92"/>
      <c r="P2395" s="87"/>
      <c r="Q2395" s="87"/>
    </row>
    <row r="2396" spans="1:17">
      <c r="A2396" s="84" t="s">
        <v>7696</v>
      </c>
      <c r="B2396" s="84" t="s">
        <v>7696</v>
      </c>
      <c r="C2396" s="84" t="s">
        <v>35</v>
      </c>
      <c r="D2396" s="84" t="s">
        <v>387</v>
      </c>
      <c r="E2396" s="84" t="s">
        <v>410</v>
      </c>
      <c r="F2396" s="85" t="s">
        <v>7697</v>
      </c>
      <c r="G2396" s="85" t="s">
        <v>18</v>
      </c>
      <c r="H2396" s="85" t="s">
        <v>18</v>
      </c>
      <c r="I2396" s="83" t="s">
        <v>2024</v>
      </c>
      <c r="J2396" s="83" t="s">
        <v>12080</v>
      </c>
      <c r="K2396" s="87"/>
      <c r="L2396" s="87"/>
      <c r="M2396" s="87"/>
      <c r="N2396" s="92"/>
      <c r="O2396" s="92"/>
      <c r="P2396" s="87"/>
      <c r="Q2396" s="87"/>
    </row>
    <row r="2397" spans="1:17">
      <c r="A2397" s="84" t="s">
        <v>7698</v>
      </c>
      <c r="B2397" s="84" t="s">
        <v>7698</v>
      </c>
      <c r="C2397" s="84" t="s">
        <v>35</v>
      </c>
      <c r="D2397" s="84" t="s">
        <v>387</v>
      </c>
      <c r="E2397" s="84" t="s">
        <v>410</v>
      </c>
      <c r="F2397" s="85" t="s">
        <v>7699</v>
      </c>
      <c r="G2397" s="85" t="s">
        <v>18</v>
      </c>
      <c r="H2397" s="85" t="s">
        <v>18</v>
      </c>
      <c r="I2397" s="83" t="s">
        <v>12100</v>
      </c>
      <c r="J2397" s="83" t="s">
        <v>12074</v>
      </c>
      <c r="K2397" s="87"/>
      <c r="L2397" s="87"/>
      <c r="M2397" s="87"/>
      <c r="N2397" s="92"/>
      <c r="O2397" s="92"/>
      <c r="P2397" s="87"/>
      <c r="Q2397" s="87"/>
    </row>
    <row r="2398" spans="1:17">
      <c r="A2398" s="84" t="s">
        <v>7700</v>
      </c>
      <c r="B2398" s="84" t="s">
        <v>7700</v>
      </c>
      <c r="C2398" s="84" t="s">
        <v>35</v>
      </c>
      <c r="D2398" s="84" t="s">
        <v>387</v>
      </c>
      <c r="E2398" s="84" t="s">
        <v>410</v>
      </c>
      <c r="F2398" s="85" t="s">
        <v>7701</v>
      </c>
      <c r="G2398" s="85" t="s">
        <v>18</v>
      </c>
      <c r="H2398" s="85" t="s">
        <v>18</v>
      </c>
      <c r="I2398" s="83" t="s">
        <v>3838</v>
      </c>
      <c r="J2398" s="83" t="s">
        <v>12074</v>
      </c>
      <c r="K2398" s="87"/>
      <c r="L2398" s="87"/>
      <c r="M2398" s="87"/>
      <c r="N2398" s="92"/>
      <c r="O2398" s="92"/>
      <c r="P2398" s="87"/>
      <c r="Q2398" s="87"/>
    </row>
    <row r="2399" spans="1:17">
      <c r="A2399" s="84" t="s">
        <v>7702</v>
      </c>
      <c r="B2399" s="84" t="s">
        <v>7702</v>
      </c>
      <c r="C2399" s="84" t="s">
        <v>35</v>
      </c>
      <c r="D2399" s="84" t="s">
        <v>387</v>
      </c>
      <c r="E2399" s="84" t="s">
        <v>410</v>
      </c>
      <c r="F2399" s="85" t="s">
        <v>7703</v>
      </c>
      <c r="G2399" s="85" t="s">
        <v>18</v>
      </c>
      <c r="H2399" s="85" t="s">
        <v>18</v>
      </c>
      <c r="I2399" s="83" t="s">
        <v>2208</v>
      </c>
      <c r="J2399" s="83" t="s">
        <v>12084</v>
      </c>
      <c r="K2399" s="87"/>
      <c r="L2399" s="87"/>
      <c r="M2399" s="87"/>
      <c r="N2399" s="92"/>
      <c r="O2399" s="92"/>
      <c r="P2399" s="87"/>
      <c r="Q2399" s="87"/>
    </row>
    <row r="2400" spans="1:17">
      <c r="A2400" s="84" t="s">
        <v>7704</v>
      </c>
      <c r="B2400" s="84" t="s">
        <v>7704</v>
      </c>
      <c r="C2400" s="84" t="s">
        <v>35</v>
      </c>
      <c r="D2400" s="84" t="s">
        <v>387</v>
      </c>
      <c r="E2400" s="84" t="s">
        <v>410</v>
      </c>
      <c r="F2400" s="85" t="s">
        <v>7705</v>
      </c>
      <c r="G2400" s="85" t="s">
        <v>18</v>
      </c>
      <c r="H2400" s="85" t="s">
        <v>18</v>
      </c>
      <c r="I2400" s="84" t="s">
        <v>538</v>
      </c>
      <c r="J2400" s="83" t="s">
        <v>12074</v>
      </c>
      <c r="K2400" s="87"/>
      <c r="L2400" s="87"/>
      <c r="M2400" s="87"/>
      <c r="N2400" s="92"/>
      <c r="O2400" s="92"/>
      <c r="P2400" s="87"/>
      <c r="Q2400" s="87"/>
    </row>
    <row r="2401" spans="1:17">
      <c r="A2401" s="84" t="s">
        <v>7706</v>
      </c>
      <c r="B2401" s="84" t="s">
        <v>7706</v>
      </c>
      <c r="C2401" s="84" t="s">
        <v>35</v>
      </c>
      <c r="D2401" s="84" t="s">
        <v>387</v>
      </c>
      <c r="E2401" s="84" t="s">
        <v>410</v>
      </c>
      <c r="F2401" s="85" t="s">
        <v>7707</v>
      </c>
      <c r="G2401" s="85" t="s">
        <v>18</v>
      </c>
      <c r="H2401" s="85" t="s">
        <v>18</v>
      </c>
      <c r="I2401" s="302" t="s">
        <v>1050</v>
      </c>
      <c r="J2401" s="83" t="s">
        <v>12074</v>
      </c>
      <c r="K2401" s="87"/>
      <c r="L2401" s="87"/>
      <c r="M2401" s="87"/>
      <c r="N2401" s="92"/>
      <c r="O2401" s="92"/>
      <c r="P2401" s="87"/>
      <c r="Q2401" s="87"/>
    </row>
    <row r="2402" spans="1:17">
      <c r="A2402" s="84" t="s">
        <v>7708</v>
      </c>
      <c r="B2402" s="84" t="s">
        <v>7708</v>
      </c>
      <c r="C2402" s="84" t="s">
        <v>35</v>
      </c>
      <c r="D2402" s="84" t="s">
        <v>387</v>
      </c>
      <c r="E2402" s="84" t="s">
        <v>410</v>
      </c>
      <c r="F2402" s="85" t="s">
        <v>7709</v>
      </c>
      <c r="G2402" s="85" t="s">
        <v>18</v>
      </c>
      <c r="H2402" s="85" t="s">
        <v>18</v>
      </c>
      <c r="I2402" s="83" t="s">
        <v>2936</v>
      </c>
      <c r="J2402" s="83" t="s">
        <v>12074</v>
      </c>
      <c r="K2402" s="87"/>
      <c r="L2402" s="87"/>
      <c r="M2402" s="87"/>
      <c r="N2402" s="92"/>
      <c r="O2402" s="92"/>
      <c r="P2402" s="87"/>
      <c r="Q2402" s="87"/>
    </row>
    <row r="2403" spans="1:17">
      <c r="A2403" s="4" t="s">
        <v>7710</v>
      </c>
      <c r="B2403" s="4" t="s">
        <v>7710</v>
      </c>
      <c r="C2403" s="4" t="s">
        <v>35</v>
      </c>
      <c r="D2403" s="4" t="s">
        <v>387</v>
      </c>
      <c r="E2403" s="4" t="s">
        <v>410</v>
      </c>
      <c r="F2403" s="27" t="s">
        <v>7711</v>
      </c>
      <c r="G2403" s="27" t="s">
        <v>18</v>
      </c>
      <c r="H2403" s="27" t="s">
        <v>18</v>
      </c>
      <c r="I2403" s="12" t="s">
        <v>23</v>
      </c>
      <c r="J2403" s="12" t="s">
        <v>12074</v>
      </c>
      <c r="K2403" s="39"/>
      <c r="L2403" s="39"/>
      <c r="M2403" s="39"/>
      <c r="N2403" s="154"/>
      <c r="O2403" s="154"/>
      <c r="P2403" s="39"/>
      <c r="Q2403" s="39"/>
    </row>
    <row r="2404" spans="1:17">
      <c r="A2404" s="84" t="s">
        <v>7712</v>
      </c>
      <c r="B2404" s="84" t="s">
        <v>7712</v>
      </c>
      <c r="C2404" s="84" t="s">
        <v>35</v>
      </c>
      <c r="D2404" s="84" t="s">
        <v>387</v>
      </c>
      <c r="E2404" s="84" t="s">
        <v>410</v>
      </c>
      <c r="F2404" s="85" t="s">
        <v>7713</v>
      </c>
      <c r="G2404" s="85" t="s">
        <v>18</v>
      </c>
      <c r="H2404" s="85" t="s">
        <v>18</v>
      </c>
      <c r="I2404" s="83" t="s">
        <v>5205</v>
      </c>
      <c r="J2404" s="83" t="s">
        <v>12074</v>
      </c>
      <c r="K2404" s="87"/>
      <c r="L2404" s="87"/>
      <c r="M2404" s="87"/>
      <c r="N2404" s="92"/>
      <c r="O2404" s="92"/>
      <c r="P2404" s="87"/>
      <c r="Q2404" s="87"/>
    </row>
    <row r="2405" spans="1:17">
      <c r="A2405" s="84" t="s">
        <v>7714</v>
      </c>
      <c r="B2405" s="84" t="s">
        <v>7714</v>
      </c>
      <c r="C2405" s="84" t="s">
        <v>35</v>
      </c>
      <c r="D2405" s="84" t="s">
        <v>387</v>
      </c>
      <c r="E2405" s="84" t="s">
        <v>410</v>
      </c>
      <c r="F2405" s="85" t="s">
        <v>7715</v>
      </c>
      <c r="G2405" s="85" t="s">
        <v>18</v>
      </c>
      <c r="H2405" s="85" t="s">
        <v>18</v>
      </c>
      <c r="I2405" s="83" t="s">
        <v>1261</v>
      </c>
      <c r="J2405" s="83" t="s">
        <v>12080</v>
      </c>
      <c r="K2405" s="87"/>
      <c r="L2405" s="87"/>
      <c r="M2405" s="87"/>
      <c r="N2405" s="92"/>
      <c r="O2405" s="92"/>
      <c r="P2405" s="87"/>
      <c r="Q2405" s="87"/>
    </row>
    <row r="2406" spans="1:17">
      <c r="A2406" s="84" t="s">
        <v>7716</v>
      </c>
      <c r="B2406" s="84" t="s">
        <v>7716</v>
      </c>
      <c r="C2406" s="84" t="s">
        <v>35</v>
      </c>
      <c r="D2406" s="84" t="s">
        <v>387</v>
      </c>
      <c r="E2406" s="84" t="s">
        <v>410</v>
      </c>
      <c r="F2406" s="85" t="s">
        <v>7717</v>
      </c>
      <c r="G2406" s="85" t="s">
        <v>18</v>
      </c>
      <c r="H2406" s="85" t="s">
        <v>18</v>
      </c>
      <c r="I2406" s="83" t="s">
        <v>778</v>
      </c>
      <c r="J2406" s="83" t="s">
        <v>12074</v>
      </c>
      <c r="K2406" s="87"/>
      <c r="L2406" s="87"/>
      <c r="M2406" s="87"/>
      <c r="N2406" s="92"/>
      <c r="O2406" s="92"/>
      <c r="P2406" s="87"/>
      <c r="Q2406" s="87"/>
    </row>
    <row r="2407" spans="1:17">
      <c r="A2407" s="84" t="s">
        <v>7718</v>
      </c>
      <c r="B2407" s="84" t="s">
        <v>7718</v>
      </c>
      <c r="C2407" s="84" t="s">
        <v>35</v>
      </c>
      <c r="D2407" s="84" t="s">
        <v>387</v>
      </c>
      <c r="E2407" s="84" t="s">
        <v>410</v>
      </c>
      <c r="F2407" s="85" t="s">
        <v>7719</v>
      </c>
      <c r="G2407" s="85" t="s">
        <v>18</v>
      </c>
      <c r="H2407" s="85" t="s">
        <v>18</v>
      </c>
      <c r="I2407" s="83" t="s">
        <v>6241</v>
      </c>
      <c r="J2407" s="83" t="s">
        <v>12074</v>
      </c>
      <c r="K2407" s="87"/>
      <c r="L2407" s="87"/>
      <c r="M2407" s="87"/>
      <c r="N2407" s="92"/>
      <c r="O2407" s="92"/>
      <c r="P2407" s="87"/>
      <c r="Q2407" s="87"/>
    </row>
    <row r="2408" spans="1:17">
      <c r="A2408" s="84" t="s">
        <v>7720</v>
      </c>
      <c r="B2408" s="84" t="s">
        <v>7720</v>
      </c>
      <c r="C2408" s="84" t="s">
        <v>35</v>
      </c>
      <c r="D2408" s="84" t="s">
        <v>387</v>
      </c>
      <c r="E2408" s="84" t="s">
        <v>410</v>
      </c>
      <c r="F2408" s="85" t="s">
        <v>7721</v>
      </c>
      <c r="G2408" s="85" t="s">
        <v>18</v>
      </c>
      <c r="H2408" s="85" t="s">
        <v>18</v>
      </c>
      <c r="I2408" s="83" t="s">
        <v>2947</v>
      </c>
      <c r="J2408" s="83" t="s">
        <v>12074</v>
      </c>
      <c r="K2408" s="87"/>
      <c r="L2408" s="87"/>
      <c r="M2408" s="87"/>
      <c r="N2408" s="92"/>
      <c r="O2408" s="92"/>
      <c r="P2408" s="87"/>
      <c r="Q2408" s="87"/>
    </row>
    <row r="2409" spans="1:17">
      <c r="A2409" s="84" t="s">
        <v>7722</v>
      </c>
      <c r="B2409" s="84" t="s">
        <v>7722</v>
      </c>
      <c r="C2409" s="84" t="s">
        <v>35</v>
      </c>
      <c r="D2409" s="84" t="s">
        <v>387</v>
      </c>
      <c r="E2409" s="84" t="s">
        <v>410</v>
      </c>
      <c r="F2409" s="85" t="s">
        <v>7723</v>
      </c>
      <c r="G2409" s="85" t="s">
        <v>18</v>
      </c>
      <c r="H2409" s="85" t="s">
        <v>18</v>
      </c>
      <c r="I2409" s="83" t="s">
        <v>5758</v>
      </c>
      <c r="J2409" s="83" t="s">
        <v>12074</v>
      </c>
      <c r="K2409" s="87"/>
      <c r="L2409" s="87"/>
      <c r="M2409" s="87"/>
      <c r="N2409" s="92"/>
      <c r="O2409" s="92"/>
      <c r="P2409" s="87"/>
      <c r="Q2409" s="87"/>
    </row>
    <row r="2410" spans="1:17">
      <c r="A2410" s="84" t="s">
        <v>7724</v>
      </c>
      <c r="B2410" s="84" t="s">
        <v>7724</v>
      </c>
      <c r="C2410" s="84" t="s">
        <v>35</v>
      </c>
      <c r="D2410" s="84" t="s">
        <v>387</v>
      </c>
      <c r="E2410" s="84" t="s">
        <v>410</v>
      </c>
      <c r="F2410" s="85" t="s">
        <v>7725</v>
      </c>
      <c r="G2410" s="85" t="s">
        <v>18</v>
      </c>
      <c r="H2410" s="85" t="s">
        <v>18</v>
      </c>
      <c r="I2410" s="83" t="s">
        <v>1339</v>
      </c>
      <c r="J2410" s="83" t="s">
        <v>12074</v>
      </c>
      <c r="K2410" s="87"/>
      <c r="L2410" s="87"/>
      <c r="M2410" s="87"/>
      <c r="N2410" s="92"/>
      <c r="O2410" s="92"/>
      <c r="P2410" s="87"/>
      <c r="Q2410" s="87"/>
    </row>
    <row r="2411" spans="1:17">
      <c r="A2411" s="84" t="s">
        <v>7726</v>
      </c>
      <c r="B2411" s="84" t="s">
        <v>7726</v>
      </c>
      <c r="C2411" s="84" t="s">
        <v>35</v>
      </c>
      <c r="D2411" s="84" t="s">
        <v>387</v>
      </c>
      <c r="E2411" s="84" t="s">
        <v>410</v>
      </c>
      <c r="F2411" s="85" t="s">
        <v>7727</v>
      </c>
      <c r="G2411" s="85" t="s">
        <v>18</v>
      </c>
      <c r="H2411" s="85" t="s">
        <v>18</v>
      </c>
      <c r="I2411" s="83" t="s">
        <v>1046</v>
      </c>
      <c r="J2411" s="83" t="s">
        <v>12074</v>
      </c>
      <c r="K2411" s="87"/>
      <c r="L2411" s="87"/>
      <c r="M2411" s="87"/>
      <c r="N2411" s="92"/>
      <c r="O2411" s="92"/>
      <c r="P2411" s="87"/>
      <c r="Q2411" s="87"/>
    </row>
    <row r="2412" spans="1:17">
      <c r="A2412" s="84" t="s">
        <v>7728</v>
      </c>
      <c r="B2412" s="84" t="s">
        <v>7728</v>
      </c>
      <c r="C2412" s="84" t="s">
        <v>35</v>
      </c>
      <c r="D2412" s="84" t="s">
        <v>387</v>
      </c>
      <c r="E2412" s="84" t="s">
        <v>410</v>
      </c>
      <c r="F2412" s="85" t="s">
        <v>7729</v>
      </c>
      <c r="G2412" s="85" t="s">
        <v>18</v>
      </c>
      <c r="H2412" s="85" t="s">
        <v>18</v>
      </c>
      <c r="I2412" s="83" t="s">
        <v>770</v>
      </c>
      <c r="J2412" s="83" t="s">
        <v>12080</v>
      </c>
      <c r="K2412" s="87"/>
      <c r="L2412" s="87"/>
      <c r="M2412" s="87"/>
      <c r="N2412" s="92"/>
      <c r="O2412" s="92"/>
      <c r="P2412" s="87"/>
      <c r="Q2412" s="87"/>
    </row>
    <row r="2413" spans="1:17">
      <c r="A2413" s="84" t="s">
        <v>7730</v>
      </c>
      <c r="B2413" s="84" t="s">
        <v>7730</v>
      </c>
      <c r="C2413" s="84" t="s">
        <v>35</v>
      </c>
      <c r="D2413" s="84" t="s">
        <v>387</v>
      </c>
      <c r="E2413" s="84" t="s">
        <v>410</v>
      </c>
      <c r="F2413" s="85" t="s">
        <v>7731</v>
      </c>
      <c r="G2413" s="85" t="s">
        <v>18</v>
      </c>
      <c r="H2413" s="85" t="s">
        <v>18</v>
      </c>
      <c r="I2413" s="83" t="s">
        <v>2366</v>
      </c>
      <c r="J2413" s="83" t="s">
        <v>12074</v>
      </c>
      <c r="K2413" s="87"/>
      <c r="L2413" s="87"/>
      <c r="M2413" s="87"/>
      <c r="N2413" s="92"/>
      <c r="O2413" s="92"/>
      <c r="P2413" s="87"/>
      <c r="Q2413" s="87"/>
    </row>
    <row r="2414" spans="1:17">
      <c r="A2414" s="84" t="s">
        <v>7732</v>
      </c>
      <c r="B2414" s="84" t="s">
        <v>7732</v>
      </c>
      <c r="C2414" s="84" t="s">
        <v>35</v>
      </c>
      <c r="D2414" s="84" t="s">
        <v>387</v>
      </c>
      <c r="E2414" s="84" t="s">
        <v>410</v>
      </c>
      <c r="F2414" s="85" t="s">
        <v>7733</v>
      </c>
      <c r="G2414" s="85" t="s">
        <v>18</v>
      </c>
      <c r="H2414" s="85" t="s">
        <v>18</v>
      </c>
      <c r="I2414" s="83" t="s">
        <v>1463</v>
      </c>
      <c r="J2414" s="83" t="s">
        <v>12084</v>
      </c>
      <c r="K2414" s="87"/>
      <c r="L2414" s="87"/>
      <c r="M2414" s="87"/>
      <c r="N2414" s="92"/>
      <c r="O2414" s="92"/>
      <c r="P2414" s="87"/>
      <c r="Q2414" s="87"/>
    </row>
    <row r="2415" spans="1:17">
      <c r="A2415" s="84" t="s">
        <v>7734</v>
      </c>
      <c r="B2415" s="84" t="s">
        <v>7734</v>
      </c>
      <c r="C2415" s="84" t="s">
        <v>35</v>
      </c>
      <c r="D2415" s="84" t="s">
        <v>387</v>
      </c>
      <c r="E2415" s="84" t="s">
        <v>410</v>
      </c>
      <c r="F2415" s="85" t="s">
        <v>7735</v>
      </c>
      <c r="G2415" s="85" t="s">
        <v>18</v>
      </c>
      <c r="H2415" s="85" t="s">
        <v>18</v>
      </c>
      <c r="I2415" s="83" t="s">
        <v>812</v>
      </c>
      <c r="J2415" s="83" t="s">
        <v>12074</v>
      </c>
      <c r="K2415" s="87"/>
      <c r="L2415" s="87"/>
      <c r="M2415" s="87"/>
      <c r="N2415" s="92"/>
      <c r="O2415" s="92"/>
      <c r="P2415" s="87"/>
      <c r="Q2415" s="87"/>
    </row>
    <row r="2416" spans="1:17">
      <c r="A2416" s="84" t="s">
        <v>7736</v>
      </c>
      <c r="B2416" s="84" t="s">
        <v>7736</v>
      </c>
      <c r="C2416" s="84" t="s">
        <v>35</v>
      </c>
      <c r="D2416" s="84" t="s">
        <v>387</v>
      </c>
      <c r="E2416" s="84" t="s">
        <v>410</v>
      </c>
      <c r="F2416" s="85" t="s">
        <v>7737</v>
      </c>
      <c r="G2416" s="85" t="s">
        <v>18</v>
      </c>
      <c r="H2416" s="85" t="s">
        <v>18</v>
      </c>
      <c r="I2416" s="83" t="s">
        <v>952</v>
      </c>
      <c r="J2416" s="83" t="s">
        <v>802</v>
      </c>
      <c r="K2416" s="87"/>
      <c r="L2416" s="87"/>
      <c r="M2416" s="87"/>
      <c r="N2416" s="92"/>
      <c r="O2416" s="92"/>
      <c r="P2416" s="87"/>
      <c r="Q2416" s="87"/>
    </row>
    <row r="2417" spans="1:17">
      <c r="A2417" s="84" t="s">
        <v>7738</v>
      </c>
      <c r="B2417" s="84" t="s">
        <v>7738</v>
      </c>
      <c r="C2417" s="84" t="s">
        <v>35</v>
      </c>
      <c r="D2417" s="84" t="s">
        <v>387</v>
      </c>
      <c r="E2417" s="84" t="s">
        <v>410</v>
      </c>
      <c r="F2417" s="85" t="s">
        <v>7739</v>
      </c>
      <c r="G2417" s="85" t="s">
        <v>18</v>
      </c>
      <c r="H2417" s="85" t="s">
        <v>18</v>
      </c>
      <c r="I2417" s="83" t="s">
        <v>1371</v>
      </c>
      <c r="J2417" s="83" t="s">
        <v>12074</v>
      </c>
      <c r="K2417" s="87"/>
      <c r="L2417" s="87"/>
      <c r="M2417" s="87"/>
      <c r="N2417" s="92"/>
      <c r="O2417" s="92"/>
      <c r="P2417" s="87"/>
      <c r="Q2417" s="87"/>
    </row>
    <row r="2418" spans="1:17">
      <c r="A2418" s="84" t="s">
        <v>7740</v>
      </c>
      <c r="B2418" s="84" t="s">
        <v>7740</v>
      </c>
      <c r="C2418" s="84" t="s">
        <v>35</v>
      </c>
      <c r="D2418" s="84" t="s">
        <v>387</v>
      </c>
      <c r="E2418" s="84" t="s">
        <v>410</v>
      </c>
      <c r="F2418" s="85" t="s">
        <v>7741</v>
      </c>
      <c r="G2418" s="85" t="s">
        <v>18</v>
      </c>
      <c r="H2418" s="85" t="s">
        <v>18</v>
      </c>
      <c r="I2418" s="83" t="s">
        <v>2040</v>
      </c>
      <c r="J2418" s="83" t="s">
        <v>12074</v>
      </c>
      <c r="K2418" s="87"/>
      <c r="L2418" s="87"/>
      <c r="M2418" s="87"/>
      <c r="N2418" s="92"/>
      <c r="O2418" s="92"/>
      <c r="P2418" s="87"/>
      <c r="Q2418" s="87"/>
    </row>
    <row r="2419" spans="1:17">
      <c r="A2419" s="84" t="s">
        <v>7742</v>
      </c>
      <c r="B2419" s="84" t="s">
        <v>7742</v>
      </c>
      <c r="C2419" s="84" t="s">
        <v>35</v>
      </c>
      <c r="D2419" s="84" t="s">
        <v>387</v>
      </c>
      <c r="E2419" s="84" t="s">
        <v>410</v>
      </c>
      <c r="F2419" s="85" t="s">
        <v>7743</v>
      </c>
      <c r="G2419" s="85" t="s">
        <v>18</v>
      </c>
      <c r="H2419" s="85" t="s">
        <v>18</v>
      </c>
      <c r="I2419" s="83" t="s">
        <v>545</v>
      </c>
      <c r="J2419" s="83" t="s">
        <v>12074</v>
      </c>
      <c r="K2419" s="87"/>
      <c r="L2419" s="87"/>
      <c r="M2419" s="87"/>
      <c r="N2419" s="92"/>
      <c r="O2419" s="92"/>
      <c r="P2419" s="87"/>
      <c r="Q2419" s="87"/>
    </row>
    <row r="2420" spans="1:17">
      <c r="A2420" s="84" t="s">
        <v>7744</v>
      </c>
      <c r="B2420" s="84" t="s">
        <v>7744</v>
      </c>
      <c r="C2420" s="84" t="s">
        <v>35</v>
      </c>
      <c r="D2420" s="84" t="s">
        <v>393</v>
      </c>
      <c r="E2420" s="84" t="s">
        <v>417</v>
      </c>
      <c r="F2420" s="85" t="s">
        <v>7745</v>
      </c>
      <c r="G2420" s="85" t="s">
        <v>18</v>
      </c>
      <c r="H2420" s="85" t="s">
        <v>18</v>
      </c>
      <c r="I2420" s="83" t="s">
        <v>544</v>
      </c>
      <c r="J2420" s="83" t="s">
        <v>12074</v>
      </c>
      <c r="K2420" s="87"/>
      <c r="L2420" s="87"/>
      <c r="M2420" s="87"/>
      <c r="N2420" s="92"/>
      <c r="O2420" s="92"/>
      <c r="P2420" s="87"/>
      <c r="Q2420" s="87"/>
    </row>
    <row r="2421" spans="1:17">
      <c r="A2421" s="84" t="s">
        <v>7746</v>
      </c>
      <c r="B2421" s="84" t="s">
        <v>7746</v>
      </c>
      <c r="C2421" s="84" t="s">
        <v>35</v>
      </c>
      <c r="D2421" s="84" t="s">
        <v>387</v>
      </c>
      <c r="E2421" s="84" t="s">
        <v>417</v>
      </c>
      <c r="F2421" s="85" t="s">
        <v>7747</v>
      </c>
      <c r="G2421" s="85" t="s">
        <v>18</v>
      </c>
      <c r="H2421" s="85" t="s">
        <v>18</v>
      </c>
      <c r="I2421" s="83" t="s">
        <v>544</v>
      </c>
      <c r="J2421" s="83" t="s">
        <v>12074</v>
      </c>
      <c r="K2421" s="87"/>
      <c r="L2421" s="87"/>
      <c r="M2421" s="87"/>
      <c r="N2421" s="92"/>
      <c r="O2421" s="92"/>
      <c r="P2421" s="87"/>
      <c r="Q2421" s="87"/>
    </row>
    <row r="2422" spans="1:17">
      <c r="A2422" s="84" t="s">
        <v>7748</v>
      </c>
      <c r="B2422" s="84" t="s">
        <v>7748</v>
      </c>
      <c r="C2422" s="84" t="s">
        <v>35</v>
      </c>
      <c r="D2422" s="84" t="s">
        <v>393</v>
      </c>
      <c r="E2422" s="84" t="s">
        <v>417</v>
      </c>
      <c r="F2422" s="85" t="s">
        <v>7749</v>
      </c>
      <c r="G2422" s="85" t="s">
        <v>18</v>
      </c>
      <c r="H2422" s="85" t="s">
        <v>18</v>
      </c>
      <c r="I2422" s="83" t="s">
        <v>1046</v>
      </c>
      <c r="J2422" s="83" t="s">
        <v>12074</v>
      </c>
      <c r="K2422" s="87"/>
      <c r="L2422" s="87"/>
      <c r="M2422" s="87"/>
      <c r="N2422" s="92"/>
      <c r="O2422" s="92"/>
      <c r="P2422" s="87"/>
      <c r="Q2422" s="87"/>
    </row>
    <row r="2423" spans="1:17">
      <c r="A2423" s="84" t="s">
        <v>7750</v>
      </c>
      <c r="B2423" s="84" t="s">
        <v>7750</v>
      </c>
      <c r="C2423" s="84" t="s">
        <v>35</v>
      </c>
      <c r="D2423" s="84" t="s">
        <v>387</v>
      </c>
      <c r="E2423" s="84" t="s">
        <v>417</v>
      </c>
      <c r="F2423" s="85" t="s">
        <v>7751</v>
      </c>
      <c r="G2423" s="85" t="s">
        <v>18</v>
      </c>
      <c r="H2423" s="85" t="s">
        <v>18</v>
      </c>
      <c r="I2423" s="83" t="s">
        <v>1046</v>
      </c>
      <c r="J2423" s="83" t="s">
        <v>12074</v>
      </c>
      <c r="K2423" s="87"/>
      <c r="L2423" s="87"/>
      <c r="M2423" s="87"/>
      <c r="N2423" s="92"/>
      <c r="O2423" s="92"/>
      <c r="P2423" s="87"/>
      <c r="Q2423" s="87"/>
    </row>
    <row r="2424" spans="1:17">
      <c r="A2424" s="84" t="s">
        <v>7752</v>
      </c>
      <c r="B2424" s="84" t="s">
        <v>7752</v>
      </c>
      <c r="C2424" s="84" t="s">
        <v>35</v>
      </c>
      <c r="D2424" s="84" t="s">
        <v>393</v>
      </c>
      <c r="E2424" s="84" t="s">
        <v>417</v>
      </c>
      <c r="F2424" s="85" t="s">
        <v>7753</v>
      </c>
      <c r="G2424" s="85" t="s">
        <v>18</v>
      </c>
      <c r="H2424" s="85" t="s">
        <v>18</v>
      </c>
      <c r="I2424" s="83" t="s">
        <v>952</v>
      </c>
      <c r="J2424" s="83" t="s">
        <v>12074</v>
      </c>
      <c r="K2424" s="87"/>
      <c r="L2424" s="87"/>
      <c r="M2424" s="87"/>
      <c r="N2424" s="92"/>
      <c r="O2424" s="92"/>
      <c r="P2424" s="87"/>
      <c r="Q2424" s="87"/>
    </row>
    <row r="2425" spans="1:17">
      <c r="A2425" s="84" t="s">
        <v>7754</v>
      </c>
      <c r="B2425" s="84" t="s">
        <v>7754</v>
      </c>
      <c r="C2425" s="84" t="s">
        <v>35</v>
      </c>
      <c r="D2425" s="84" t="s">
        <v>387</v>
      </c>
      <c r="E2425" s="84" t="s">
        <v>417</v>
      </c>
      <c r="F2425" s="85" t="s">
        <v>7755</v>
      </c>
      <c r="G2425" s="85" t="s">
        <v>18</v>
      </c>
      <c r="H2425" s="85" t="s">
        <v>18</v>
      </c>
      <c r="I2425" s="83" t="s">
        <v>952</v>
      </c>
      <c r="J2425" s="83" t="s">
        <v>12074</v>
      </c>
      <c r="K2425" s="87"/>
      <c r="L2425" s="87"/>
      <c r="M2425" s="87"/>
      <c r="N2425" s="92"/>
      <c r="O2425" s="92"/>
      <c r="P2425" s="87"/>
      <c r="Q2425" s="87"/>
    </row>
    <row r="2426" spans="1:17">
      <c r="A2426" s="84" t="s">
        <v>7756</v>
      </c>
      <c r="B2426" s="84" t="s">
        <v>7756</v>
      </c>
      <c r="C2426" s="84" t="s">
        <v>35</v>
      </c>
      <c r="D2426" s="84" t="s">
        <v>393</v>
      </c>
      <c r="E2426" s="84" t="s">
        <v>417</v>
      </c>
      <c r="F2426" s="85" t="s">
        <v>7757</v>
      </c>
      <c r="G2426" s="85" t="s">
        <v>18</v>
      </c>
      <c r="H2426" s="85" t="s">
        <v>18</v>
      </c>
      <c r="I2426" s="83" t="s">
        <v>1250</v>
      </c>
      <c r="J2426" s="83" t="s">
        <v>12074</v>
      </c>
      <c r="K2426" s="87"/>
      <c r="L2426" s="87"/>
      <c r="M2426" s="87"/>
      <c r="N2426" s="92"/>
      <c r="O2426" s="92"/>
      <c r="P2426" s="87"/>
      <c r="Q2426" s="87"/>
    </row>
    <row r="2427" spans="1:17">
      <c r="A2427" s="84" t="s">
        <v>7758</v>
      </c>
      <c r="B2427" s="84" t="s">
        <v>7758</v>
      </c>
      <c r="C2427" s="84" t="s">
        <v>35</v>
      </c>
      <c r="D2427" s="84" t="s">
        <v>387</v>
      </c>
      <c r="E2427" s="84" t="s">
        <v>417</v>
      </c>
      <c r="F2427" s="85" t="s">
        <v>7759</v>
      </c>
      <c r="G2427" s="85" t="s">
        <v>18</v>
      </c>
      <c r="H2427" s="85" t="s">
        <v>18</v>
      </c>
      <c r="I2427" s="83" t="s">
        <v>1250</v>
      </c>
      <c r="J2427" s="83" t="s">
        <v>12074</v>
      </c>
      <c r="K2427" s="87"/>
      <c r="L2427" s="87"/>
      <c r="M2427" s="87"/>
      <c r="N2427" s="92"/>
      <c r="O2427" s="92"/>
      <c r="P2427" s="87"/>
      <c r="Q2427" s="87"/>
    </row>
    <row r="2428" spans="1:17">
      <c r="A2428" s="84" t="s">
        <v>7760</v>
      </c>
      <c r="B2428" s="84" t="s">
        <v>7760</v>
      </c>
      <c r="C2428" s="84" t="s">
        <v>35</v>
      </c>
      <c r="D2428" s="84" t="s">
        <v>393</v>
      </c>
      <c r="E2428" s="84" t="s">
        <v>417</v>
      </c>
      <c r="F2428" s="85" t="s">
        <v>7761</v>
      </c>
      <c r="G2428" s="85" t="s">
        <v>18</v>
      </c>
      <c r="H2428" s="85" t="s">
        <v>18</v>
      </c>
      <c r="I2428" s="83" t="s">
        <v>1407</v>
      </c>
      <c r="J2428" s="83" t="s">
        <v>12074</v>
      </c>
      <c r="K2428" s="87"/>
      <c r="L2428" s="87"/>
      <c r="M2428" s="87"/>
      <c r="N2428" s="92"/>
      <c r="O2428" s="92"/>
      <c r="P2428" s="87"/>
      <c r="Q2428" s="87"/>
    </row>
    <row r="2429" spans="1:17">
      <c r="A2429" s="84" t="s">
        <v>7762</v>
      </c>
      <c r="B2429" s="84" t="s">
        <v>7762</v>
      </c>
      <c r="C2429" s="84" t="s">
        <v>35</v>
      </c>
      <c r="D2429" s="84" t="s">
        <v>387</v>
      </c>
      <c r="E2429" s="84" t="s">
        <v>417</v>
      </c>
      <c r="F2429" s="85" t="s">
        <v>7763</v>
      </c>
      <c r="G2429" s="85" t="s">
        <v>18</v>
      </c>
      <c r="H2429" s="85" t="s">
        <v>18</v>
      </c>
      <c r="I2429" s="83" t="s">
        <v>1407</v>
      </c>
      <c r="J2429" s="83" t="s">
        <v>12074</v>
      </c>
      <c r="K2429" s="87"/>
      <c r="L2429" s="87"/>
      <c r="M2429" s="87"/>
      <c r="N2429" s="92"/>
      <c r="O2429" s="92"/>
      <c r="P2429" s="87"/>
      <c r="Q2429" s="87"/>
    </row>
    <row r="2430" spans="1:17">
      <c r="A2430" s="4" t="s">
        <v>7764</v>
      </c>
      <c r="B2430" s="4" t="s">
        <v>7764</v>
      </c>
      <c r="C2430" s="4" t="s">
        <v>35</v>
      </c>
      <c r="D2430" s="4" t="s">
        <v>393</v>
      </c>
      <c r="E2430" s="4" t="s">
        <v>417</v>
      </c>
      <c r="F2430" s="27" t="s">
        <v>7765</v>
      </c>
      <c r="G2430" s="27" t="s">
        <v>18</v>
      </c>
      <c r="H2430" s="27" t="s">
        <v>18</v>
      </c>
      <c r="I2430" s="12" t="s">
        <v>23</v>
      </c>
      <c r="J2430" s="12" t="s">
        <v>12074</v>
      </c>
      <c r="K2430" s="39"/>
      <c r="L2430" s="39"/>
      <c r="M2430" s="39"/>
      <c r="N2430" s="154"/>
      <c r="O2430" s="154"/>
      <c r="P2430" s="39"/>
      <c r="Q2430" s="39"/>
    </row>
    <row r="2431" spans="1:17">
      <c r="A2431" s="4" t="s">
        <v>7766</v>
      </c>
      <c r="B2431" s="4" t="s">
        <v>7766</v>
      </c>
      <c r="C2431" s="4" t="s">
        <v>35</v>
      </c>
      <c r="D2431" s="4" t="s">
        <v>387</v>
      </c>
      <c r="E2431" s="4" t="s">
        <v>417</v>
      </c>
      <c r="F2431" s="27" t="s">
        <v>7767</v>
      </c>
      <c r="G2431" s="27" t="s">
        <v>18</v>
      </c>
      <c r="H2431" s="27" t="s">
        <v>18</v>
      </c>
      <c r="I2431" s="12" t="s">
        <v>23</v>
      </c>
      <c r="J2431" s="12"/>
      <c r="K2431" s="39"/>
      <c r="L2431" s="39"/>
      <c r="M2431" s="39"/>
      <c r="N2431" s="154"/>
      <c r="O2431" s="154"/>
      <c r="P2431" s="39"/>
      <c r="Q2431" s="39"/>
    </row>
    <row r="2432" spans="1:17">
      <c r="A2432" s="4" t="s">
        <v>7768</v>
      </c>
      <c r="B2432" s="4" t="s">
        <v>7768</v>
      </c>
      <c r="C2432" s="4" t="s">
        <v>35</v>
      </c>
      <c r="D2432" s="4" t="s">
        <v>393</v>
      </c>
      <c r="E2432" s="4" t="s">
        <v>417</v>
      </c>
      <c r="F2432" s="27" t="s">
        <v>7769</v>
      </c>
      <c r="G2432" s="27" t="s">
        <v>18</v>
      </c>
      <c r="H2432" s="27" t="s">
        <v>18</v>
      </c>
      <c r="I2432" s="12" t="s">
        <v>23</v>
      </c>
      <c r="J2432" s="12"/>
      <c r="K2432" s="39"/>
      <c r="L2432" s="39"/>
      <c r="M2432" s="39"/>
      <c r="N2432" s="154"/>
      <c r="O2432" s="154"/>
      <c r="P2432" s="39"/>
      <c r="Q2432" s="39"/>
    </row>
    <row r="2433" spans="1:17">
      <c r="A2433" s="4" t="s">
        <v>7770</v>
      </c>
      <c r="B2433" s="4" t="s">
        <v>7770</v>
      </c>
      <c r="C2433" s="4" t="s">
        <v>35</v>
      </c>
      <c r="D2433" s="4" t="s">
        <v>387</v>
      </c>
      <c r="E2433" s="4" t="s">
        <v>417</v>
      </c>
      <c r="F2433" s="27" t="s">
        <v>7771</v>
      </c>
      <c r="G2433" s="27" t="s">
        <v>18</v>
      </c>
      <c r="H2433" s="27" t="s">
        <v>18</v>
      </c>
      <c r="I2433" s="12" t="s">
        <v>23</v>
      </c>
      <c r="J2433" s="12"/>
      <c r="K2433" s="39"/>
      <c r="L2433" s="39"/>
      <c r="M2433" s="39"/>
      <c r="N2433" s="154"/>
      <c r="O2433" s="154"/>
      <c r="P2433" s="39"/>
      <c r="Q2433" s="39"/>
    </row>
    <row r="2434" spans="1:17">
      <c r="A2434" s="4" t="s">
        <v>7772</v>
      </c>
      <c r="B2434" s="4" t="s">
        <v>7772</v>
      </c>
      <c r="C2434" s="4" t="s">
        <v>35</v>
      </c>
      <c r="D2434" s="4" t="s">
        <v>393</v>
      </c>
      <c r="E2434" s="4" t="s">
        <v>417</v>
      </c>
      <c r="F2434" s="27" t="s">
        <v>7773</v>
      </c>
      <c r="G2434" s="27" t="s">
        <v>18</v>
      </c>
      <c r="H2434" s="27" t="s">
        <v>18</v>
      </c>
      <c r="I2434" s="12" t="s">
        <v>23</v>
      </c>
      <c r="J2434" s="12"/>
      <c r="K2434" s="39"/>
      <c r="L2434" s="39"/>
      <c r="M2434" s="39"/>
      <c r="N2434" s="154"/>
      <c r="O2434" s="154"/>
      <c r="P2434" s="39"/>
      <c r="Q2434" s="39"/>
    </row>
    <row r="2435" spans="1:17">
      <c r="A2435" s="4" t="s">
        <v>7774</v>
      </c>
      <c r="B2435" s="4" t="s">
        <v>7774</v>
      </c>
      <c r="C2435" s="4" t="s">
        <v>35</v>
      </c>
      <c r="D2435" s="4" t="s">
        <v>387</v>
      </c>
      <c r="E2435" s="4" t="s">
        <v>417</v>
      </c>
      <c r="F2435" s="27" t="s">
        <v>7775</v>
      </c>
      <c r="G2435" s="27" t="s">
        <v>18</v>
      </c>
      <c r="H2435" s="27" t="s">
        <v>18</v>
      </c>
      <c r="I2435" s="12" t="s">
        <v>23</v>
      </c>
      <c r="J2435" s="12"/>
      <c r="K2435" s="39"/>
      <c r="L2435" s="39"/>
      <c r="M2435" s="39"/>
      <c r="N2435" s="154"/>
      <c r="O2435" s="154"/>
      <c r="P2435" s="39"/>
      <c r="Q2435" s="39"/>
    </row>
    <row r="2436" spans="1:17">
      <c r="A2436" s="4" t="s">
        <v>7776</v>
      </c>
      <c r="B2436" s="4" t="s">
        <v>7776</v>
      </c>
      <c r="C2436" s="4" t="s">
        <v>35</v>
      </c>
      <c r="D2436" s="4" t="s">
        <v>393</v>
      </c>
      <c r="E2436" s="4" t="s">
        <v>417</v>
      </c>
      <c r="F2436" s="27" t="s">
        <v>7777</v>
      </c>
      <c r="G2436" s="27" t="s">
        <v>18</v>
      </c>
      <c r="H2436" s="27" t="s">
        <v>18</v>
      </c>
      <c r="I2436" s="12" t="s">
        <v>23</v>
      </c>
      <c r="J2436" s="12"/>
      <c r="K2436" s="39"/>
      <c r="L2436" s="39"/>
      <c r="M2436" s="39"/>
      <c r="N2436" s="154"/>
      <c r="O2436" s="154"/>
      <c r="P2436" s="39"/>
      <c r="Q2436" s="39"/>
    </row>
    <row r="2437" spans="1:17">
      <c r="A2437" s="4" t="s">
        <v>7778</v>
      </c>
      <c r="B2437" s="4" t="s">
        <v>7778</v>
      </c>
      <c r="C2437" s="4" t="s">
        <v>35</v>
      </c>
      <c r="D2437" s="4" t="s">
        <v>387</v>
      </c>
      <c r="E2437" s="4" t="s">
        <v>417</v>
      </c>
      <c r="F2437" s="277" t="s">
        <v>7779</v>
      </c>
      <c r="G2437" s="27" t="s">
        <v>18</v>
      </c>
      <c r="H2437" s="27" t="s">
        <v>18</v>
      </c>
      <c r="I2437" s="12" t="s">
        <v>23</v>
      </c>
      <c r="J2437" s="12"/>
      <c r="K2437" s="39"/>
      <c r="L2437" s="39"/>
      <c r="M2437" s="39"/>
      <c r="N2437" s="154"/>
      <c r="O2437" s="154"/>
      <c r="P2437" s="39"/>
      <c r="Q2437" s="39"/>
    </row>
    <row r="2438" spans="1:17">
      <c r="A2438" s="4" t="s">
        <v>7780</v>
      </c>
      <c r="B2438" s="4" t="s">
        <v>7780</v>
      </c>
      <c r="C2438" s="4" t="s">
        <v>35</v>
      </c>
      <c r="D2438" s="4" t="s">
        <v>393</v>
      </c>
      <c r="E2438" s="4" t="s">
        <v>417</v>
      </c>
      <c r="F2438" s="278" t="s">
        <v>7781</v>
      </c>
      <c r="G2438" s="27" t="s">
        <v>18</v>
      </c>
      <c r="H2438" s="27" t="s">
        <v>18</v>
      </c>
      <c r="I2438" s="12" t="s">
        <v>1072</v>
      </c>
      <c r="J2438" s="12" t="s">
        <v>12074</v>
      </c>
      <c r="K2438" s="39"/>
      <c r="L2438" s="39"/>
      <c r="M2438" s="39"/>
      <c r="N2438" s="154"/>
      <c r="O2438" s="154"/>
      <c r="P2438" s="39"/>
      <c r="Q2438" s="39"/>
    </row>
    <row r="2439" spans="1:17">
      <c r="A2439" s="4" t="s">
        <v>7782</v>
      </c>
      <c r="B2439" s="4" t="s">
        <v>7782</v>
      </c>
      <c r="C2439" s="4" t="s">
        <v>35</v>
      </c>
      <c r="D2439" s="4" t="s">
        <v>387</v>
      </c>
      <c r="E2439" s="4" t="s">
        <v>417</v>
      </c>
      <c r="F2439" s="27" t="s">
        <v>7783</v>
      </c>
      <c r="G2439" s="27" t="s">
        <v>18</v>
      </c>
      <c r="H2439" s="27" t="s">
        <v>18</v>
      </c>
      <c r="I2439" s="12" t="s">
        <v>1072</v>
      </c>
      <c r="J2439" s="12" t="s">
        <v>12074</v>
      </c>
      <c r="K2439" s="39"/>
      <c r="L2439" s="39"/>
      <c r="M2439" s="39"/>
      <c r="N2439" s="154"/>
      <c r="O2439" s="154"/>
      <c r="P2439" s="39"/>
      <c r="Q2439" s="39"/>
    </row>
    <row r="2440" spans="1:17">
      <c r="A2440" s="84" t="s">
        <v>7784</v>
      </c>
      <c r="B2440" s="84" t="s">
        <v>7784</v>
      </c>
      <c r="C2440" s="84" t="s">
        <v>35</v>
      </c>
      <c r="D2440" s="84" t="s">
        <v>393</v>
      </c>
      <c r="E2440" s="84" t="s">
        <v>424</v>
      </c>
      <c r="F2440" s="85" t="s">
        <v>7785</v>
      </c>
      <c r="G2440" s="85" t="s">
        <v>18</v>
      </c>
      <c r="H2440" s="85" t="s">
        <v>18</v>
      </c>
      <c r="I2440" s="83" t="s">
        <v>1371</v>
      </c>
      <c r="J2440" s="83"/>
      <c r="K2440" s="87"/>
      <c r="L2440" s="87"/>
      <c r="M2440" s="87"/>
      <c r="N2440" s="92"/>
      <c r="O2440" s="92"/>
      <c r="P2440" s="87"/>
      <c r="Q2440" s="87"/>
    </row>
    <row r="2441" spans="1:17">
      <c r="A2441" s="84" t="s">
        <v>7786</v>
      </c>
      <c r="B2441" s="84" t="s">
        <v>7786</v>
      </c>
      <c r="C2441" s="84" t="s">
        <v>35</v>
      </c>
      <c r="D2441" s="84" t="s">
        <v>393</v>
      </c>
      <c r="E2441" s="84" t="s">
        <v>424</v>
      </c>
      <c r="F2441" s="85" t="s">
        <v>7787</v>
      </c>
      <c r="G2441" s="85" t="s">
        <v>18</v>
      </c>
      <c r="H2441" s="85" t="s">
        <v>18</v>
      </c>
      <c r="I2441" s="83" t="s">
        <v>801</v>
      </c>
      <c r="J2441" s="83" t="s">
        <v>12084</v>
      </c>
      <c r="K2441" s="87"/>
      <c r="L2441" s="87"/>
      <c r="M2441" s="87"/>
      <c r="N2441" s="92"/>
      <c r="O2441" s="92"/>
      <c r="P2441" s="87"/>
      <c r="Q2441" s="87"/>
    </row>
    <row r="2442" spans="1:17">
      <c r="A2442" s="4" t="s">
        <v>423</v>
      </c>
      <c r="B2442" s="4" t="s">
        <v>423</v>
      </c>
      <c r="C2442" s="4" t="s">
        <v>35</v>
      </c>
      <c r="D2442" s="4" t="s">
        <v>393</v>
      </c>
      <c r="E2442" s="4" t="s">
        <v>424</v>
      </c>
      <c r="F2442" s="27" t="s">
        <v>425</v>
      </c>
      <c r="G2442" s="27" t="s">
        <v>18</v>
      </c>
      <c r="H2442" s="27" t="s">
        <v>18</v>
      </c>
      <c r="I2442" s="12" t="s">
        <v>23</v>
      </c>
      <c r="J2442" s="12" t="s">
        <v>12073</v>
      </c>
      <c r="K2442" s="39"/>
      <c r="L2442" s="39"/>
      <c r="M2442" s="39"/>
      <c r="N2442" s="154"/>
      <c r="O2442" s="154"/>
      <c r="P2442" s="39"/>
      <c r="Q2442" s="39"/>
    </row>
    <row r="2443" spans="1:17">
      <c r="A2443" s="4" t="s">
        <v>426</v>
      </c>
      <c r="B2443" s="4" t="s">
        <v>426</v>
      </c>
      <c r="C2443" s="4" t="s">
        <v>35</v>
      </c>
      <c r="D2443" s="4" t="s">
        <v>393</v>
      </c>
      <c r="E2443" s="4" t="s">
        <v>424</v>
      </c>
      <c r="F2443" s="27" t="s">
        <v>427</v>
      </c>
      <c r="G2443" s="27" t="s">
        <v>18</v>
      </c>
      <c r="H2443" s="27" t="s">
        <v>18</v>
      </c>
      <c r="I2443" s="12" t="s">
        <v>23</v>
      </c>
      <c r="J2443" s="12" t="s">
        <v>12073</v>
      </c>
      <c r="K2443" s="39"/>
      <c r="L2443" s="39"/>
      <c r="M2443" s="39"/>
      <c r="N2443" s="154"/>
      <c r="O2443" s="154"/>
      <c r="P2443" s="39"/>
      <c r="Q2443" s="39"/>
    </row>
    <row r="2444" spans="1:17">
      <c r="A2444" s="4" t="s">
        <v>7788</v>
      </c>
      <c r="B2444" s="4" t="s">
        <v>7788</v>
      </c>
      <c r="C2444" s="4" t="s">
        <v>35</v>
      </c>
      <c r="D2444" s="4" t="s">
        <v>393</v>
      </c>
      <c r="E2444" s="4" t="s">
        <v>424</v>
      </c>
      <c r="F2444" s="27" t="s">
        <v>7789</v>
      </c>
      <c r="G2444" s="27" t="s">
        <v>18</v>
      </c>
      <c r="H2444" s="27" t="s">
        <v>18</v>
      </c>
      <c r="I2444" s="12" t="s">
        <v>1393</v>
      </c>
      <c r="J2444" s="12" t="s">
        <v>12084</v>
      </c>
      <c r="K2444" s="39"/>
      <c r="L2444" s="39"/>
      <c r="M2444" s="39"/>
      <c r="N2444" s="154"/>
      <c r="O2444" s="154"/>
      <c r="P2444" s="39"/>
      <c r="Q2444" s="39"/>
    </row>
    <row r="2445" spans="1:17">
      <c r="A2445" s="84" t="s">
        <v>7790</v>
      </c>
      <c r="B2445" s="84" t="s">
        <v>7790</v>
      </c>
      <c r="C2445" s="84" t="s">
        <v>35</v>
      </c>
      <c r="D2445" s="84" t="s">
        <v>393</v>
      </c>
      <c r="E2445" s="84" t="s">
        <v>424</v>
      </c>
      <c r="F2445" s="85" t="s">
        <v>7791</v>
      </c>
      <c r="G2445" s="85" t="s">
        <v>18</v>
      </c>
      <c r="H2445" s="85" t="s">
        <v>18</v>
      </c>
      <c r="I2445" s="83" t="s">
        <v>6241</v>
      </c>
      <c r="J2445" s="83"/>
      <c r="K2445" s="87"/>
      <c r="L2445" s="87"/>
      <c r="M2445" s="87"/>
      <c r="N2445" s="92"/>
      <c r="O2445" s="92"/>
      <c r="P2445" s="87"/>
      <c r="Q2445" s="87"/>
    </row>
    <row r="2446" spans="1:17">
      <c r="A2446" s="84" t="s">
        <v>7792</v>
      </c>
      <c r="B2446" s="84" t="s">
        <v>7792</v>
      </c>
      <c r="C2446" s="84" t="s">
        <v>35</v>
      </c>
      <c r="D2446" s="84" t="s">
        <v>393</v>
      </c>
      <c r="E2446" s="84" t="s">
        <v>424</v>
      </c>
      <c r="F2446" s="85" t="s">
        <v>7793</v>
      </c>
      <c r="G2446" s="85" t="s">
        <v>18</v>
      </c>
      <c r="H2446" s="85" t="s">
        <v>18</v>
      </c>
      <c r="I2446" s="83" t="s">
        <v>3494</v>
      </c>
      <c r="J2446" s="83" t="s">
        <v>12080</v>
      </c>
      <c r="K2446" s="87"/>
      <c r="L2446" s="87"/>
      <c r="M2446" s="87"/>
      <c r="N2446" s="92"/>
      <c r="O2446" s="92"/>
      <c r="P2446" s="87"/>
      <c r="Q2446" s="87"/>
    </row>
    <row r="2447" spans="1:17">
      <c r="A2447" s="84" t="s">
        <v>7794</v>
      </c>
      <c r="B2447" s="84" t="s">
        <v>7794</v>
      </c>
      <c r="C2447" s="84" t="s">
        <v>35</v>
      </c>
      <c r="D2447" s="84" t="s">
        <v>393</v>
      </c>
      <c r="E2447" s="84" t="s">
        <v>424</v>
      </c>
      <c r="F2447" s="85" t="s">
        <v>7795</v>
      </c>
      <c r="G2447" s="85" t="s">
        <v>18</v>
      </c>
      <c r="H2447" s="85" t="s">
        <v>18</v>
      </c>
      <c r="I2447" s="83" t="s">
        <v>1887</v>
      </c>
      <c r="J2447" s="83" t="s">
        <v>12080</v>
      </c>
      <c r="K2447" s="87"/>
      <c r="L2447" s="87"/>
      <c r="M2447" s="87"/>
      <c r="N2447" s="92"/>
      <c r="O2447" s="92"/>
      <c r="P2447" s="87"/>
      <c r="Q2447" s="87"/>
    </row>
    <row r="2448" spans="1:17">
      <c r="A2448" s="4" t="s">
        <v>7796</v>
      </c>
      <c r="B2448" s="4" t="s">
        <v>7796</v>
      </c>
      <c r="C2448" s="4" t="s">
        <v>35</v>
      </c>
      <c r="D2448" s="4" t="s">
        <v>393</v>
      </c>
      <c r="E2448" s="4" t="s">
        <v>424</v>
      </c>
      <c r="F2448" s="27" t="s">
        <v>7797</v>
      </c>
      <c r="G2448" s="27" t="s">
        <v>18</v>
      </c>
      <c r="H2448" s="27" t="s">
        <v>18</v>
      </c>
      <c r="I2448" s="12" t="s">
        <v>5736</v>
      </c>
      <c r="J2448" s="12" t="s">
        <v>12080</v>
      </c>
      <c r="K2448" s="39"/>
      <c r="L2448" s="39"/>
      <c r="M2448" s="39"/>
      <c r="N2448" s="154"/>
      <c r="O2448" s="154"/>
      <c r="P2448" s="39"/>
      <c r="Q2448" s="39"/>
    </row>
    <row r="2449" spans="1:17">
      <c r="A2449" s="4" t="s">
        <v>428</v>
      </c>
      <c r="B2449" s="4" t="s">
        <v>428</v>
      </c>
      <c r="C2449" s="4" t="s">
        <v>35</v>
      </c>
      <c r="D2449" s="4" t="s">
        <v>393</v>
      </c>
      <c r="E2449" s="4" t="s">
        <v>424</v>
      </c>
      <c r="F2449" s="27" t="s">
        <v>429</v>
      </c>
      <c r="G2449" s="27" t="s">
        <v>18</v>
      </c>
      <c r="H2449" s="27" t="s">
        <v>18</v>
      </c>
      <c r="I2449" s="12" t="s">
        <v>23</v>
      </c>
      <c r="J2449" s="12" t="s">
        <v>12073</v>
      </c>
      <c r="K2449" s="39"/>
      <c r="L2449" s="39"/>
      <c r="M2449" s="39"/>
      <c r="N2449" s="154"/>
      <c r="O2449" s="154"/>
      <c r="P2449" s="39"/>
      <c r="Q2449" s="39"/>
    </row>
    <row r="2450" spans="1:17">
      <c r="A2450" s="84" t="s">
        <v>430</v>
      </c>
      <c r="B2450" s="84" t="s">
        <v>430</v>
      </c>
      <c r="C2450" s="84" t="s">
        <v>35</v>
      </c>
      <c r="D2450" s="84" t="s">
        <v>393</v>
      </c>
      <c r="E2450" s="84" t="s">
        <v>424</v>
      </c>
      <c r="F2450" s="85" t="s">
        <v>431</v>
      </c>
      <c r="G2450" s="85" t="s">
        <v>18</v>
      </c>
      <c r="H2450" s="85" t="s">
        <v>18</v>
      </c>
      <c r="I2450" s="83" t="s">
        <v>175</v>
      </c>
      <c r="J2450" s="83" t="s">
        <v>12073</v>
      </c>
      <c r="K2450" s="87"/>
      <c r="L2450" s="87"/>
      <c r="M2450" s="87"/>
      <c r="N2450" s="92"/>
      <c r="O2450" s="92"/>
      <c r="P2450" s="87"/>
      <c r="Q2450" s="87"/>
    </row>
    <row r="2451" spans="1:17">
      <c r="A2451" s="84" t="s">
        <v>7798</v>
      </c>
      <c r="B2451" s="84" t="s">
        <v>7798</v>
      </c>
      <c r="C2451" s="84" t="s">
        <v>35</v>
      </c>
      <c r="D2451" s="84" t="s">
        <v>393</v>
      </c>
      <c r="E2451" s="84" t="s">
        <v>424</v>
      </c>
      <c r="F2451" s="85" t="s">
        <v>7799</v>
      </c>
      <c r="G2451" s="85" t="s">
        <v>18</v>
      </c>
      <c r="H2451" s="85" t="s">
        <v>18</v>
      </c>
      <c r="I2451" s="83" t="s">
        <v>2145</v>
      </c>
      <c r="J2451" s="83"/>
      <c r="K2451" s="87"/>
      <c r="L2451" s="87"/>
      <c r="M2451" s="87"/>
      <c r="N2451" s="92"/>
      <c r="O2451" s="92"/>
      <c r="P2451" s="87"/>
      <c r="Q2451" s="87"/>
    </row>
    <row r="2452" spans="1:17">
      <c r="A2452" s="84" t="s">
        <v>7800</v>
      </c>
      <c r="B2452" s="84" t="s">
        <v>7800</v>
      </c>
      <c r="C2452" s="84" t="s">
        <v>35</v>
      </c>
      <c r="D2452" s="84" t="s">
        <v>393</v>
      </c>
      <c r="E2452" s="84" t="s">
        <v>424</v>
      </c>
      <c r="F2452" s="85" t="s">
        <v>7801</v>
      </c>
      <c r="G2452" s="85" t="s">
        <v>18</v>
      </c>
      <c r="H2452" s="85" t="s">
        <v>18</v>
      </c>
      <c r="I2452" s="83" t="s">
        <v>853</v>
      </c>
      <c r="J2452" s="83"/>
      <c r="K2452" s="87"/>
      <c r="L2452" s="87"/>
      <c r="M2452" s="87"/>
      <c r="N2452" s="92"/>
      <c r="O2452" s="92"/>
      <c r="P2452" s="87"/>
      <c r="Q2452" s="87"/>
    </row>
    <row r="2453" spans="1:17">
      <c r="A2453" s="84" t="s">
        <v>432</v>
      </c>
      <c r="B2453" s="84" t="s">
        <v>432</v>
      </c>
      <c r="C2453" s="84" t="s">
        <v>35</v>
      </c>
      <c r="D2453" s="84" t="s">
        <v>393</v>
      </c>
      <c r="E2453" s="84" t="s">
        <v>424</v>
      </c>
      <c r="F2453" s="85" t="s">
        <v>433</v>
      </c>
      <c r="G2453" s="85" t="s">
        <v>18</v>
      </c>
      <c r="H2453" s="85" t="s">
        <v>18</v>
      </c>
      <c r="I2453" s="83" t="s">
        <v>116</v>
      </c>
      <c r="J2453" s="83" t="s">
        <v>12089</v>
      </c>
      <c r="K2453" s="87"/>
      <c r="L2453" s="87"/>
      <c r="M2453" s="87"/>
      <c r="N2453" s="92"/>
      <c r="O2453" s="92"/>
      <c r="P2453" s="87"/>
      <c r="Q2453" s="87"/>
    </row>
    <row r="2454" spans="1:17">
      <c r="A2454" s="84" t="s">
        <v>434</v>
      </c>
      <c r="B2454" s="84" t="s">
        <v>434</v>
      </c>
      <c r="C2454" s="84" t="s">
        <v>35</v>
      </c>
      <c r="D2454" s="84" t="s">
        <v>393</v>
      </c>
      <c r="E2454" s="84" t="s">
        <v>424</v>
      </c>
      <c r="F2454" s="85" t="s">
        <v>435</v>
      </c>
      <c r="G2454" s="85" t="s">
        <v>18</v>
      </c>
      <c r="H2454" s="85" t="s">
        <v>18</v>
      </c>
      <c r="I2454" s="83" t="s">
        <v>321</v>
      </c>
      <c r="J2454" s="83" t="s">
        <v>12073</v>
      </c>
      <c r="K2454" s="87"/>
      <c r="L2454" s="87"/>
      <c r="M2454" s="87"/>
      <c r="N2454" s="92"/>
      <c r="O2454" s="92"/>
      <c r="P2454" s="87"/>
      <c r="Q2454" s="87"/>
    </row>
    <row r="2455" spans="1:17">
      <c r="A2455" s="84" t="s">
        <v>7802</v>
      </c>
      <c r="B2455" s="84" t="s">
        <v>7802</v>
      </c>
      <c r="C2455" s="84" t="s">
        <v>35</v>
      </c>
      <c r="D2455" s="84" t="s">
        <v>393</v>
      </c>
      <c r="E2455" s="84" t="s">
        <v>424</v>
      </c>
      <c r="F2455" s="85" t="s">
        <v>7803</v>
      </c>
      <c r="G2455" s="85" t="s">
        <v>18</v>
      </c>
      <c r="H2455" s="85" t="s">
        <v>18</v>
      </c>
      <c r="I2455" s="83" t="s">
        <v>1050</v>
      </c>
      <c r="J2455" s="83"/>
      <c r="K2455" s="87"/>
      <c r="L2455" s="87"/>
      <c r="M2455" s="87"/>
      <c r="N2455" s="92"/>
      <c r="O2455" s="92"/>
      <c r="P2455" s="87"/>
      <c r="Q2455" s="87"/>
    </row>
    <row r="2456" spans="1:17">
      <c r="A2456" s="4" t="s">
        <v>7804</v>
      </c>
      <c r="B2456" s="4" t="s">
        <v>7804</v>
      </c>
      <c r="C2456" s="4" t="s">
        <v>35</v>
      </c>
      <c r="D2456" s="4" t="s">
        <v>393</v>
      </c>
      <c r="E2456" s="4" t="s">
        <v>424</v>
      </c>
      <c r="F2456" s="27" t="s">
        <v>7805</v>
      </c>
      <c r="G2456" s="27" t="s">
        <v>18</v>
      </c>
      <c r="H2456" s="27" t="s">
        <v>18</v>
      </c>
      <c r="I2456" s="12" t="s">
        <v>23</v>
      </c>
      <c r="J2456" s="12" t="s">
        <v>12073</v>
      </c>
      <c r="K2456" s="39"/>
      <c r="L2456" s="39"/>
      <c r="M2456" s="39"/>
      <c r="N2456" s="154"/>
      <c r="O2456" s="154"/>
      <c r="P2456" s="39"/>
      <c r="Q2456" s="39"/>
    </row>
    <row r="2457" spans="1:17">
      <c r="A2457" s="4" t="s">
        <v>7806</v>
      </c>
      <c r="B2457" s="4" t="s">
        <v>7806</v>
      </c>
      <c r="C2457" s="4" t="s">
        <v>35</v>
      </c>
      <c r="D2457" s="4" t="s">
        <v>393</v>
      </c>
      <c r="E2457" s="4" t="s">
        <v>424</v>
      </c>
      <c r="F2457" s="27" t="s">
        <v>7807</v>
      </c>
      <c r="G2457" s="27" t="s">
        <v>18</v>
      </c>
      <c r="H2457" s="27" t="s">
        <v>18</v>
      </c>
      <c r="I2457" s="12" t="s">
        <v>23</v>
      </c>
      <c r="J2457" s="12" t="s">
        <v>12073</v>
      </c>
      <c r="K2457" s="39"/>
      <c r="L2457" s="39"/>
      <c r="M2457" s="39"/>
      <c r="N2457" s="154"/>
      <c r="O2457" s="154"/>
      <c r="P2457" s="39"/>
      <c r="Q2457" s="39"/>
    </row>
    <row r="2458" spans="1:17">
      <c r="A2458" s="4" t="s">
        <v>7808</v>
      </c>
      <c r="B2458" s="4" t="s">
        <v>7808</v>
      </c>
      <c r="C2458" s="4" t="s">
        <v>35</v>
      </c>
      <c r="D2458" s="4" t="s">
        <v>393</v>
      </c>
      <c r="E2458" s="4" t="s">
        <v>424</v>
      </c>
      <c r="F2458" s="27" t="s">
        <v>7809</v>
      </c>
      <c r="G2458" s="27" t="s">
        <v>18</v>
      </c>
      <c r="H2458" s="27" t="s">
        <v>18</v>
      </c>
      <c r="I2458" s="12" t="s">
        <v>2487</v>
      </c>
      <c r="J2458" s="12"/>
      <c r="K2458" s="39"/>
      <c r="L2458" s="39"/>
      <c r="M2458" s="39"/>
      <c r="N2458" s="154"/>
      <c r="O2458" s="154"/>
      <c r="P2458" s="39"/>
      <c r="Q2458" s="39"/>
    </row>
    <row r="2459" spans="1:17">
      <c r="A2459" s="4" t="s">
        <v>7810</v>
      </c>
      <c r="B2459" s="4" t="s">
        <v>7810</v>
      </c>
      <c r="C2459" s="4" t="s">
        <v>35</v>
      </c>
      <c r="D2459" s="4" t="s">
        <v>393</v>
      </c>
      <c r="E2459" s="4" t="s">
        <v>424</v>
      </c>
      <c r="F2459" s="27" t="s">
        <v>7811</v>
      </c>
      <c r="G2459" s="27" t="s">
        <v>18</v>
      </c>
      <c r="H2459" s="27" t="s">
        <v>18</v>
      </c>
      <c r="I2459" s="12" t="s">
        <v>23</v>
      </c>
      <c r="J2459" s="12" t="s">
        <v>12073</v>
      </c>
      <c r="K2459" s="39"/>
      <c r="L2459" s="39"/>
      <c r="M2459" s="39"/>
      <c r="N2459" s="154"/>
      <c r="O2459" s="154"/>
      <c r="P2459" s="39"/>
      <c r="Q2459" s="39"/>
    </row>
    <row r="2460" spans="1:17">
      <c r="A2460" s="84" t="s">
        <v>7812</v>
      </c>
      <c r="B2460" s="84" t="s">
        <v>7812</v>
      </c>
      <c r="C2460" s="84" t="s">
        <v>35</v>
      </c>
      <c r="D2460" s="84" t="s">
        <v>393</v>
      </c>
      <c r="E2460" s="84" t="s">
        <v>424</v>
      </c>
      <c r="F2460" s="85" t="s">
        <v>7813</v>
      </c>
      <c r="G2460" s="85" t="s">
        <v>18</v>
      </c>
      <c r="H2460" s="85" t="s">
        <v>18</v>
      </c>
      <c r="I2460" s="83" t="s">
        <v>2218</v>
      </c>
      <c r="J2460" s="83"/>
      <c r="K2460" s="87"/>
      <c r="L2460" s="87"/>
      <c r="M2460" s="87"/>
      <c r="N2460" s="92"/>
      <c r="O2460" s="92"/>
      <c r="P2460" s="87"/>
      <c r="Q2460" s="87"/>
    </row>
    <row r="2461" spans="1:17">
      <c r="A2461" s="4" t="s">
        <v>7814</v>
      </c>
      <c r="B2461" s="4" t="s">
        <v>7814</v>
      </c>
      <c r="C2461" s="4" t="s">
        <v>35</v>
      </c>
      <c r="D2461" s="4" t="s">
        <v>393</v>
      </c>
      <c r="E2461" s="4" t="s">
        <v>424</v>
      </c>
      <c r="F2461" s="27" t="s">
        <v>7815</v>
      </c>
      <c r="G2461" s="27" t="s">
        <v>18</v>
      </c>
      <c r="H2461" s="27" t="s">
        <v>18</v>
      </c>
      <c r="I2461" s="12" t="s">
        <v>23</v>
      </c>
      <c r="J2461" s="12" t="s">
        <v>12128</v>
      </c>
      <c r="K2461" s="39"/>
      <c r="L2461" s="39"/>
      <c r="M2461" s="39"/>
      <c r="N2461" s="154"/>
      <c r="O2461" s="154"/>
      <c r="P2461" s="39"/>
      <c r="Q2461" s="39"/>
    </row>
    <row r="2462" spans="1:17">
      <c r="A2462" s="84" t="s">
        <v>7816</v>
      </c>
      <c r="B2462" s="84" t="s">
        <v>7816</v>
      </c>
      <c r="C2462" s="84" t="s">
        <v>35</v>
      </c>
      <c r="D2462" s="84" t="s">
        <v>393</v>
      </c>
      <c r="E2462" s="84" t="s">
        <v>424</v>
      </c>
      <c r="F2462" s="85" t="s">
        <v>7817</v>
      </c>
      <c r="G2462" s="85" t="s">
        <v>18</v>
      </c>
      <c r="H2462" s="85" t="s">
        <v>18</v>
      </c>
      <c r="I2462" s="84" t="s">
        <v>861</v>
      </c>
      <c r="J2462" s="83"/>
      <c r="K2462" s="87"/>
      <c r="L2462" s="87"/>
      <c r="M2462" s="87"/>
      <c r="N2462" s="92"/>
      <c r="O2462" s="92"/>
      <c r="P2462" s="87"/>
      <c r="Q2462" s="87"/>
    </row>
    <row r="2463" spans="1:17">
      <c r="A2463" s="84" t="s">
        <v>7818</v>
      </c>
      <c r="B2463" s="84" t="s">
        <v>7818</v>
      </c>
      <c r="C2463" s="84" t="s">
        <v>35</v>
      </c>
      <c r="D2463" s="84" t="s">
        <v>393</v>
      </c>
      <c r="E2463" s="84" t="s">
        <v>424</v>
      </c>
      <c r="F2463" s="85" t="s">
        <v>7819</v>
      </c>
      <c r="G2463" s="85" t="s">
        <v>18</v>
      </c>
      <c r="H2463" s="85" t="s">
        <v>18</v>
      </c>
      <c r="I2463" s="83" t="s">
        <v>1441</v>
      </c>
      <c r="J2463" s="83" t="s">
        <v>12080</v>
      </c>
      <c r="K2463" s="87"/>
      <c r="L2463" s="87"/>
      <c r="M2463" s="87"/>
      <c r="N2463" s="92"/>
      <c r="O2463" s="92"/>
      <c r="P2463" s="87"/>
      <c r="Q2463" s="87"/>
    </row>
    <row r="2464" spans="1:17">
      <c r="A2464" s="84" t="s">
        <v>7820</v>
      </c>
      <c r="B2464" s="84" t="s">
        <v>7820</v>
      </c>
      <c r="C2464" s="84" t="s">
        <v>35</v>
      </c>
      <c r="D2464" s="84" t="s">
        <v>393</v>
      </c>
      <c r="E2464" s="84" t="s">
        <v>424</v>
      </c>
      <c r="F2464" s="85" t="s">
        <v>7821</v>
      </c>
      <c r="G2464" s="85" t="s">
        <v>18</v>
      </c>
      <c r="H2464" s="85" t="s">
        <v>18</v>
      </c>
      <c r="I2464" s="83" t="s">
        <v>2947</v>
      </c>
      <c r="J2464" s="83" t="s">
        <v>12080</v>
      </c>
      <c r="K2464" s="87"/>
      <c r="L2464" s="87"/>
      <c r="M2464" s="87"/>
      <c r="N2464" s="92"/>
      <c r="O2464" s="92"/>
      <c r="P2464" s="87"/>
      <c r="Q2464" s="87"/>
    </row>
    <row r="2465" spans="1:17">
      <c r="A2465" s="84" t="s">
        <v>7822</v>
      </c>
      <c r="B2465" s="84" t="s">
        <v>7822</v>
      </c>
      <c r="C2465" s="84" t="s">
        <v>35</v>
      </c>
      <c r="D2465" s="84" t="s">
        <v>393</v>
      </c>
      <c r="E2465" s="84" t="s">
        <v>424</v>
      </c>
      <c r="F2465" s="85" t="s">
        <v>7823</v>
      </c>
      <c r="G2465" s="85" t="s">
        <v>18</v>
      </c>
      <c r="H2465" s="85" t="s">
        <v>18</v>
      </c>
      <c r="I2465" s="83" t="s">
        <v>770</v>
      </c>
      <c r="J2465" s="83" t="s">
        <v>12080</v>
      </c>
      <c r="K2465" s="87"/>
      <c r="L2465" s="87"/>
      <c r="M2465" s="87"/>
      <c r="N2465" s="92"/>
      <c r="O2465" s="92"/>
      <c r="P2465" s="87"/>
      <c r="Q2465" s="87"/>
    </row>
    <row r="2466" spans="1:17">
      <c r="A2466" s="84" t="s">
        <v>7824</v>
      </c>
      <c r="B2466" s="84" t="s">
        <v>7824</v>
      </c>
      <c r="C2466" s="84" t="s">
        <v>35</v>
      </c>
      <c r="D2466" s="84" t="s">
        <v>393</v>
      </c>
      <c r="E2466" s="84" t="s">
        <v>424</v>
      </c>
      <c r="F2466" s="85" t="s">
        <v>7825</v>
      </c>
      <c r="G2466" s="85" t="s">
        <v>18</v>
      </c>
      <c r="H2466" s="85" t="s">
        <v>18</v>
      </c>
      <c r="I2466" s="83" t="s">
        <v>1541</v>
      </c>
      <c r="J2466" s="83"/>
      <c r="K2466" s="87"/>
      <c r="L2466" s="87"/>
      <c r="M2466" s="87"/>
      <c r="N2466" s="92"/>
      <c r="O2466" s="92"/>
      <c r="P2466" s="87"/>
      <c r="Q2466" s="87"/>
    </row>
    <row r="2467" spans="1:17">
      <c r="A2467" s="84" t="s">
        <v>7826</v>
      </c>
      <c r="B2467" s="84" t="s">
        <v>7826</v>
      </c>
      <c r="C2467" s="84" t="s">
        <v>35</v>
      </c>
      <c r="D2467" s="84" t="s">
        <v>393</v>
      </c>
      <c r="E2467" s="84" t="s">
        <v>424</v>
      </c>
      <c r="F2467" s="85" t="s">
        <v>7827</v>
      </c>
      <c r="G2467" s="85" t="s">
        <v>18</v>
      </c>
      <c r="H2467" s="85" t="s">
        <v>18</v>
      </c>
      <c r="I2467" s="83" t="s">
        <v>4624</v>
      </c>
      <c r="J2467" s="83" t="s">
        <v>12128</v>
      </c>
      <c r="K2467" s="87"/>
      <c r="L2467" s="87"/>
      <c r="M2467" s="87"/>
      <c r="N2467" s="92"/>
      <c r="O2467" s="92"/>
      <c r="P2467" s="87"/>
      <c r="Q2467" s="87"/>
    </row>
    <row r="2468" spans="1:17">
      <c r="A2468" s="84" t="s">
        <v>7828</v>
      </c>
      <c r="B2468" s="84" t="s">
        <v>7828</v>
      </c>
      <c r="C2468" s="84" t="s">
        <v>35</v>
      </c>
      <c r="D2468" s="84" t="s">
        <v>393</v>
      </c>
      <c r="E2468" s="84" t="s">
        <v>424</v>
      </c>
      <c r="F2468" s="85" t="s">
        <v>7829</v>
      </c>
      <c r="G2468" s="85" t="s">
        <v>18</v>
      </c>
      <c r="H2468" s="85" t="s">
        <v>18</v>
      </c>
      <c r="I2468" s="83" t="s">
        <v>2040</v>
      </c>
      <c r="J2468" s="83"/>
      <c r="K2468" s="87"/>
      <c r="L2468" s="87"/>
      <c r="M2468" s="87"/>
      <c r="N2468" s="92"/>
      <c r="O2468" s="92"/>
      <c r="P2468" s="87"/>
      <c r="Q2468" s="87"/>
    </row>
    <row r="2469" spans="1:17">
      <c r="A2469" s="84" t="s">
        <v>7830</v>
      </c>
      <c r="B2469" s="84" t="s">
        <v>7830</v>
      </c>
      <c r="C2469" s="84" t="s">
        <v>35</v>
      </c>
      <c r="D2469" s="84" t="s">
        <v>393</v>
      </c>
      <c r="E2469" s="84" t="s">
        <v>424</v>
      </c>
      <c r="F2469" s="85" t="s">
        <v>7831</v>
      </c>
      <c r="G2469" s="85" t="s">
        <v>18</v>
      </c>
      <c r="H2469" s="85" t="s">
        <v>18</v>
      </c>
      <c r="I2469" s="83" t="s">
        <v>1261</v>
      </c>
      <c r="J2469" s="83" t="s">
        <v>12080</v>
      </c>
      <c r="K2469" s="87"/>
      <c r="L2469" s="87"/>
      <c r="M2469" s="87"/>
      <c r="N2469" s="92"/>
      <c r="O2469" s="92"/>
      <c r="P2469" s="87"/>
      <c r="Q2469" s="87"/>
    </row>
    <row r="2470" spans="1:17">
      <c r="A2470" s="84" t="s">
        <v>7832</v>
      </c>
      <c r="B2470" s="84" t="s">
        <v>7832</v>
      </c>
      <c r="C2470" s="84" t="s">
        <v>35</v>
      </c>
      <c r="D2470" s="84" t="s">
        <v>393</v>
      </c>
      <c r="E2470" s="84" t="s">
        <v>424</v>
      </c>
      <c r="F2470" s="85" t="s">
        <v>7833</v>
      </c>
      <c r="G2470" s="85" t="s">
        <v>18</v>
      </c>
      <c r="H2470" s="85" t="s">
        <v>18</v>
      </c>
      <c r="I2470" s="83" t="s">
        <v>2085</v>
      </c>
      <c r="J2470" s="83"/>
      <c r="K2470" s="87"/>
      <c r="L2470" s="87"/>
      <c r="M2470" s="87"/>
      <c r="N2470" s="92"/>
      <c r="O2470" s="92"/>
      <c r="P2470" s="87"/>
      <c r="Q2470" s="87"/>
    </row>
    <row r="2471" spans="1:17">
      <c r="A2471" s="4" t="s">
        <v>7834</v>
      </c>
      <c r="B2471" s="4" t="s">
        <v>7834</v>
      </c>
      <c r="C2471" s="4" t="s">
        <v>35</v>
      </c>
      <c r="D2471" s="4" t="s">
        <v>393</v>
      </c>
      <c r="E2471" s="4" t="s">
        <v>424</v>
      </c>
      <c r="F2471" s="27" t="s">
        <v>7835</v>
      </c>
      <c r="G2471" s="27" t="s">
        <v>18</v>
      </c>
      <c r="H2471" s="27" t="s">
        <v>18</v>
      </c>
      <c r="I2471" s="12" t="s">
        <v>2024</v>
      </c>
      <c r="J2471" s="12" t="s">
        <v>12080</v>
      </c>
      <c r="K2471" s="39"/>
      <c r="L2471" s="39"/>
      <c r="M2471" s="39"/>
      <c r="N2471" s="154"/>
      <c r="O2471" s="154"/>
      <c r="P2471" s="39"/>
      <c r="Q2471" s="39"/>
    </row>
    <row r="2472" spans="1:17">
      <c r="A2472" s="84" t="s">
        <v>7836</v>
      </c>
      <c r="B2472" s="84" t="s">
        <v>7836</v>
      </c>
      <c r="C2472" s="84" t="s">
        <v>35</v>
      </c>
      <c r="D2472" s="84" t="s">
        <v>393</v>
      </c>
      <c r="E2472" s="84" t="s">
        <v>424</v>
      </c>
      <c r="F2472" s="85" t="s">
        <v>7837</v>
      </c>
      <c r="G2472" s="85" t="s">
        <v>18</v>
      </c>
      <c r="H2472" s="85" t="s">
        <v>18</v>
      </c>
      <c r="I2472" s="83" t="s">
        <v>23</v>
      </c>
      <c r="J2472" s="83" t="s">
        <v>1046</v>
      </c>
      <c r="K2472" s="87"/>
      <c r="L2472" s="87"/>
      <c r="M2472" s="87"/>
      <c r="N2472" s="92"/>
      <c r="O2472" s="92"/>
      <c r="P2472" s="87"/>
      <c r="Q2472" s="87"/>
    </row>
    <row r="2473" spans="1:17">
      <c r="A2473" s="84" t="s">
        <v>7838</v>
      </c>
      <c r="B2473" s="84" t="s">
        <v>7838</v>
      </c>
      <c r="C2473" s="84" t="s">
        <v>35</v>
      </c>
      <c r="D2473" s="84" t="s">
        <v>393</v>
      </c>
      <c r="E2473" s="84" t="s">
        <v>424</v>
      </c>
      <c r="F2473" s="85" t="s">
        <v>7839</v>
      </c>
      <c r="G2473" s="85" t="s">
        <v>18</v>
      </c>
      <c r="H2473" s="85" t="s">
        <v>18</v>
      </c>
      <c r="I2473" s="83" t="s">
        <v>851</v>
      </c>
      <c r="J2473" s="83"/>
      <c r="K2473" s="87"/>
      <c r="L2473" s="87"/>
      <c r="M2473" s="87"/>
      <c r="N2473" s="92"/>
      <c r="O2473" s="92"/>
      <c r="P2473" s="87"/>
      <c r="Q2473" s="87"/>
    </row>
    <row r="2474" spans="1:17">
      <c r="A2474" s="84" t="s">
        <v>7840</v>
      </c>
      <c r="B2474" s="84" t="s">
        <v>7840</v>
      </c>
      <c r="C2474" s="84" t="s">
        <v>35</v>
      </c>
      <c r="D2474" s="84" t="s">
        <v>393</v>
      </c>
      <c r="E2474" s="84" t="s">
        <v>424</v>
      </c>
      <c r="F2474" s="85" t="s">
        <v>7841</v>
      </c>
      <c r="G2474" s="85" t="s">
        <v>18</v>
      </c>
      <c r="H2474" s="85" t="s">
        <v>18</v>
      </c>
      <c r="I2474" s="83" t="s">
        <v>3049</v>
      </c>
      <c r="J2474" s="83" t="s">
        <v>12084</v>
      </c>
      <c r="K2474" s="87"/>
      <c r="L2474" s="87"/>
      <c r="M2474" s="87"/>
      <c r="N2474" s="92"/>
      <c r="O2474" s="92"/>
      <c r="P2474" s="87"/>
      <c r="Q2474" s="87"/>
    </row>
    <row r="2475" spans="1:17">
      <c r="A2475" s="84" t="s">
        <v>7842</v>
      </c>
      <c r="B2475" s="84" t="s">
        <v>7842</v>
      </c>
      <c r="C2475" s="84" t="s">
        <v>35</v>
      </c>
      <c r="D2475" s="84" t="s">
        <v>393</v>
      </c>
      <c r="E2475" s="84" t="s">
        <v>424</v>
      </c>
      <c r="F2475" s="85" t="s">
        <v>7843</v>
      </c>
      <c r="G2475" s="85" t="s">
        <v>18</v>
      </c>
      <c r="H2475" s="85" t="s">
        <v>18</v>
      </c>
      <c r="I2475" s="83" t="s">
        <v>1371</v>
      </c>
      <c r="J2475" s="83"/>
      <c r="K2475" s="87"/>
      <c r="L2475" s="87"/>
      <c r="M2475" s="87"/>
      <c r="N2475" s="92"/>
      <c r="O2475" s="92"/>
      <c r="P2475" s="87"/>
      <c r="Q2475" s="87"/>
    </row>
    <row r="2476" spans="1:17">
      <c r="A2476" s="84" t="s">
        <v>7844</v>
      </c>
      <c r="B2476" s="84" t="s">
        <v>7844</v>
      </c>
      <c r="C2476" s="84" t="s">
        <v>35</v>
      </c>
      <c r="D2476" s="84" t="s">
        <v>393</v>
      </c>
      <c r="E2476" s="84" t="s">
        <v>424</v>
      </c>
      <c r="F2476" s="85" t="s">
        <v>7845</v>
      </c>
      <c r="G2476" s="85" t="s">
        <v>18</v>
      </c>
      <c r="H2476" s="85" t="s">
        <v>18</v>
      </c>
      <c r="I2476" s="84" t="s">
        <v>538</v>
      </c>
      <c r="J2476" s="83"/>
      <c r="K2476" s="87"/>
      <c r="L2476" s="87"/>
      <c r="M2476" s="87"/>
      <c r="N2476" s="92"/>
      <c r="O2476" s="92"/>
      <c r="P2476" s="87"/>
      <c r="Q2476" s="87"/>
    </row>
    <row r="2477" spans="1:17">
      <c r="A2477" s="84" t="s">
        <v>7846</v>
      </c>
      <c r="B2477" s="84" t="s">
        <v>7846</v>
      </c>
      <c r="C2477" s="84" t="s">
        <v>35</v>
      </c>
      <c r="D2477" s="84" t="s">
        <v>393</v>
      </c>
      <c r="E2477" s="84" t="s">
        <v>424</v>
      </c>
      <c r="F2477" s="85" t="s">
        <v>7847</v>
      </c>
      <c r="G2477" s="85" t="s">
        <v>18</v>
      </c>
      <c r="H2477" s="85" t="s">
        <v>18</v>
      </c>
      <c r="I2477" s="83" t="s">
        <v>7160</v>
      </c>
      <c r="J2477" s="83"/>
      <c r="K2477" s="87"/>
      <c r="L2477" s="87"/>
      <c r="M2477" s="87"/>
      <c r="N2477" s="92"/>
      <c r="O2477" s="92"/>
      <c r="P2477" s="87"/>
      <c r="Q2477" s="87"/>
    </row>
    <row r="2478" spans="1:17">
      <c r="A2478" s="84" t="s">
        <v>7848</v>
      </c>
      <c r="B2478" s="84" t="s">
        <v>7848</v>
      </c>
      <c r="C2478" s="84" t="s">
        <v>35</v>
      </c>
      <c r="D2478" s="84" t="s">
        <v>393</v>
      </c>
      <c r="E2478" s="84" t="s">
        <v>424</v>
      </c>
      <c r="F2478" s="85" t="s">
        <v>7849</v>
      </c>
      <c r="G2478" s="85" t="s">
        <v>18</v>
      </c>
      <c r="H2478" s="85" t="s">
        <v>18</v>
      </c>
      <c r="I2478" s="83" t="s">
        <v>909</v>
      </c>
      <c r="J2478" s="83"/>
      <c r="K2478" s="87"/>
      <c r="L2478" s="87"/>
      <c r="M2478" s="87"/>
      <c r="N2478" s="92"/>
      <c r="O2478" s="92"/>
      <c r="P2478" s="87"/>
      <c r="Q2478" s="87"/>
    </row>
    <row r="2479" spans="1:17">
      <c r="A2479" s="84" t="s">
        <v>7850</v>
      </c>
      <c r="B2479" s="84" t="s">
        <v>7850</v>
      </c>
      <c r="C2479" s="84" t="s">
        <v>35</v>
      </c>
      <c r="D2479" s="84" t="s">
        <v>393</v>
      </c>
      <c r="E2479" s="84" t="s">
        <v>424</v>
      </c>
      <c r="F2479" s="85" t="s">
        <v>7851</v>
      </c>
      <c r="G2479" s="85" t="s">
        <v>18</v>
      </c>
      <c r="H2479" s="85" t="s">
        <v>18</v>
      </c>
      <c r="I2479" s="83" t="s">
        <v>1463</v>
      </c>
      <c r="J2479" s="83" t="s">
        <v>12084</v>
      </c>
      <c r="K2479" s="87"/>
      <c r="L2479" s="87"/>
      <c r="M2479" s="87"/>
      <c r="N2479" s="92"/>
      <c r="O2479" s="92"/>
      <c r="P2479" s="87"/>
      <c r="Q2479" s="87"/>
    </row>
    <row r="2480" spans="1:17">
      <c r="A2480" s="84" t="s">
        <v>7852</v>
      </c>
      <c r="B2480" s="84" t="s">
        <v>7852</v>
      </c>
      <c r="C2480" s="84" t="s">
        <v>35</v>
      </c>
      <c r="D2480" s="84" t="s">
        <v>393</v>
      </c>
      <c r="E2480" s="84" t="s">
        <v>424</v>
      </c>
      <c r="F2480" s="85" t="s">
        <v>7853</v>
      </c>
      <c r="G2480" s="85" t="s">
        <v>18</v>
      </c>
      <c r="H2480" s="85" t="s">
        <v>18</v>
      </c>
      <c r="I2480" s="83" t="s">
        <v>3838</v>
      </c>
      <c r="J2480" s="83" t="s">
        <v>12080</v>
      </c>
      <c r="K2480" s="87"/>
      <c r="L2480" s="87"/>
      <c r="M2480" s="87"/>
      <c r="N2480" s="92"/>
      <c r="O2480" s="92"/>
      <c r="P2480" s="87"/>
      <c r="Q2480" s="87"/>
    </row>
    <row r="2481" spans="1:17">
      <c r="A2481" s="84" t="s">
        <v>7854</v>
      </c>
      <c r="B2481" s="84" t="s">
        <v>7854</v>
      </c>
      <c r="C2481" s="84" t="s">
        <v>35</v>
      </c>
      <c r="D2481" s="84" t="s">
        <v>393</v>
      </c>
      <c r="E2481" s="84" t="s">
        <v>424</v>
      </c>
      <c r="F2481" s="85" t="s">
        <v>7855</v>
      </c>
      <c r="G2481" s="85" t="s">
        <v>18</v>
      </c>
      <c r="H2481" s="85" t="s">
        <v>18</v>
      </c>
      <c r="I2481" s="83" t="s">
        <v>2366</v>
      </c>
      <c r="J2481" s="83" t="s">
        <v>12080</v>
      </c>
      <c r="K2481" s="87"/>
      <c r="L2481" s="87"/>
      <c r="M2481" s="87"/>
      <c r="N2481" s="92"/>
      <c r="O2481" s="92"/>
      <c r="P2481" s="87"/>
      <c r="Q2481" s="87"/>
    </row>
    <row r="2482" spans="1:17">
      <c r="A2482" s="84" t="s">
        <v>7856</v>
      </c>
      <c r="B2482" s="84" t="s">
        <v>7856</v>
      </c>
      <c r="C2482" s="84" t="s">
        <v>35</v>
      </c>
      <c r="D2482" s="84" t="s">
        <v>393</v>
      </c>
      <c r="E2482" s="84" t="s">
        <v>424</v>
      </c>
      <c r="F2482" s="85" t="s">
        <v>7857</v>
      </c>
      <c r="G2482" s="85" t="s">
        <v>18</v>
      </c>
      <c r="H2482" s="85" t="s">
        <v>18</v>
      </c>
      <c r="I2482" s="83" t="s">
        <v>12100</v>
      </c>
      <c r="J2482" s="83"/>
      <c r="K2482" s="87"/>
      <c r="L2482" s="87"/>
      <c r="M2482" s="87"/>
      <c r="N2482" s="92"/>
      <c r="O2482" s="92"/>
      <c r="P2482" s="87"/>
      <c r="Q2482" s="87"/>
    </row>
    <row r="2483" spans="1:17">
      <c r="A2483" s="4" t="s">
        <v>7858</v>
      </c>
      <c r="B2483" s="4" t="s">
        <v>7858</v>
      </c>
      <c r="C2483" s="4" t="s">
        <v>35</v>
      </c>
      <c r="D2483" s="4" t="s">
        <v>393</v>
      </c>
      <c r="E2483" s="4" t="s">
        <v>424</v>
      </c>
      <c r="F2483" s="27" t="s">
        <v>7859</v>
      </c>
      <c r="G2483" s="27" t="s">
        <v>18</v>
      </c>
      <c r="H2483" s="27" t="s">
        <v>18</v>
      </c>
      <c r="I2483" s="12" t="s">
        <v>23</v>
      </c>
      <c r="J2483" s="12"/>
      <c r="K2483" s="39"/>
      <c r="L2483" s="39"/>
      <c r="M2483" s="39"/>
      <c r="N2483" s="154"/>
      <c r="O2483" s="154"/>
      <c r="P2483" s="39"/>
      <c r="Q2483" s="39"/>
    </row>
    <row r="2484" spans="1:17">
      <c r="A2484" s="84" t="s">
        <v>7860</v>
      </c>
      <c r="B2484" s="84" t="s">
        <v>7860</v>
      </c>
      <c r="C2484" s="84" t="s">
        <v>35</v>
      </c>
      <c r="D2484" s="84" t="s">
        <v>393</v>
      </c>
      <c r="E2484" s="84" t="s">
        <v>424</v>
      </c>
      <c r="F2484" s="85" t="s">
        <v>7861</v>
      </c>
      <c r="G2484" s="85" t="s">
        <v>18</v>
      </c>
      <c r="H2484" s="85" t="s">
        <v>18</v>
      </c>
      <c r="I2484" s="83" t="s">
        <v>952</v>
      </c>
      <c r="J2484" s="83" t="s">
        <v>802</v>
      </c>
      <c r="K2484" s="87"/>
      <c r="L2484" s="87"/>
      <c r="M2484" s="87"/>
      <c r="N2484" s="92"/>
      <c r="O2484" s="92"/>
      <c r="P2484" s="87"/>
      <c r="Q2484" s="87"/>
    </row>
    <row r="2485" spans="1:17">
      <c r="A2485" s="84" t="s">
        <v>7862</v>
      </c>
      <c r="B2485" s="84" t="s">
        <v>7862</v>
      </c>
      <c r="C2485" s="84" t="s">
        <v>35</v>
      </c>
      <c r="D2485" s="84" t="s">
        <v>393</v>
      </c>
      <c r="E2485" s="84" t="s">
        <v>424</v>
      </c>
      <c r="F2485" s="85" t="s">
        <v>7863</v>
      </c>
      <c r="G2485" s="85" t="s">
        <v>18</v>
      </c>
      <c r="H2485" s="85" t="s">
        <v>18</v>
      </c>
      <c r="I2485" s="83" t="s">
        <v>4426</v>
      </c>
      <c r="J2485" s="83"/>
      <c r="K2485" s="87"/>
      <c r="L2485" s="87"/>
      <c r="M2485" s="87"/>
      <c r="N2485" s="92"/>
      <c r="O2485" s="92"/>
      <c r="P2485" s="87"/>
      <c r="Q2485" s="87"/>
    </row>
    <row r="2486" spans="1:17">
      <c r="A2486" s="4" t="s">
        <v>7864</v>
      </c>
      <c r="B2486" s="4" t="s">
        <v>7864</v>
      </c>
      <c r="C2486" s="4" t="s">
        <v>35</v>
      </c>
      <c r="D2486" s="4" t="s">
        <v>393</v>
      </c>
      <c r="E2486" s="4" t="s">
        <v>424</v>
      </c>
      <c r="F2486" s="27" t="s">
        <v>7865</v>
      </c>
      <c r="G2486" s="27" t="s">
        <v>18</v>
      </c>
      <c r="H2486" s="27" t="s">
        <v>18</v>
      </c>
      <c r="I2486" s="12" t="s">
        <v>23</v>
      </c>
      <c r="J2486" s="12"/>
      <c r="K2486" s="39"/>
      <c r="L2486" s="39"/>
      <c r="M2486" s="39"/>
      <c r="N2486" s="154"/>
      <c r="O2486" s="154"/>
      <c r="P2486" s="39"/>
      <c r="Q2486" s="39"/>
    </row>
    <row r="2487" spans="1:17">
      <c r="A2487" s="84" t="s">
        <v>7866</v>
      </c>
      <c r="B2487" s="84" t="s">
        <v>7866</v>
      </c>
      <c r="C2487" s="84" t="s">
        <v>35</v>
      </c>
      <c r="D2487" s="84" t="s">
        <v>393</v>
      </c>
      <c r="E2487" s="84" t="s">
        <v>424</v>
      </c>
      <c r="F2487" s="85" t="s">
        <v>7867</v>
      </c>
      <c r="G2487" s="85" t="s">
        <v>18</v>
      </c>
      <c r="H2487" s="85" t="s">
        <v>18</v>
      </c>
      <c r="I2487" s="83" t="s">
        <v>778</v>
      </c>
      <c r="J2487" s="83"/>
      <c r="K2487" s="87"/>
      <c r="L2487" s="87"/>
      <c r="M2487" s="87"/>
      <c r="N2487" s="92"/>
      <c r="O2487" s="92"/>
      <c r="P2487" s="87"/>
      <c r="Q2487" s="87"/>
    </row>
    <row r="2488" spans="1:17">
      <c r="A2488" s="84" t="s">
        <v>7868</v>
      </c>
      <c r="B2488" s="84" t="s">
        <v>7868</v>
      </c>
      <c r="C2488" s="84" t="s">
        <v>35</v>
      </c>
      <c r="D2488" s="84" t="s">
        <v>393</v>
      </c>
      <c r="E2488" s="84" t="s">
        <v>424</v>
      </c>
      <c r="F2488" s="85" t="s">
        <v>7869</v>
      </c>
      <c r="G2488" s="85" t="s">
        <v>18</v>
      </c>
      <c r="H2488" s="85" t="s">
        <v>18</v>
      </c>
      <c r="I2488" s="83" t="s">
        <v>5205</v>
      </c>
      <c r="J2488" s="83"/>
      <c r="K2488" s="87"/>
      <c r="L2488" s="87"/>
      <c r="M2488" s="87"/>
      <c r="N2488" s="92"/>
      <c r="O2488" s="92"/>
      <c r="P2488" s="87"/>
      <c r="Q2488" s="87"/>
    </row>
    <row r="2489" spans="1:17">
      <c r="A2489" s="4" t="s">
        <v>7870</v>
      </c>
      <c r="B2489" s="4" t="s">
        <v>7870</v>
      </c>
      <c r="C2489" s="4" t="s">
        <v>35</v>
      </c>
      <c r="D2489" s="4" t="s">
        <v>393</v>
      </c>
      <c r="E2489" s="4" t="s">
        <v>424</v>
      </c>
      <c r="F2489" s="27" t="s">
        <v>7871</v>
      </c>
      <c r="G2489" s="27" t="s">
        <v>18</v>
      </c>
      <c r="H2489" s="27" t="s">
        <v>18</v>
      </c>
      <c r="I2489" s="12" t="s">
        <v>23</v>
      </c>
      <c r="J2489" s="12"/>
      <c r="K2489" s="39"/>
      <c r="L2489" s="39"/>
      <c r="M2489" s="39"/>
      <c r="N2489" s="154"/>
      <c r="O2489" s="154"/>
      <c r="P2489" s="39"/>
      <c r="Q2489" s="39"/>
    </row>
    <row r="2490" spans="1:17">
      <c r="A2490" s="84" t="s">
        <v>7872</v>
      </c>
      <c r="B2490" s="84" t="s">
        <v>7872</v>
      </c>
      <c r="C2490" s="84" t="s">
        <v>7873</v>
      </c>
      <c r="D2490" s="84" t="s">
        <v>7873</v>
      </c>
      <c r="E2490" s="84" t="s">
        <v>291</v>
      </c>
      <c r="F2490" s="85" t="s">
        <v>7874</v>
      </c>
      <c r="G2490" s="85" t="s">
        <v>18</v>
      </c>
      <c r="H2490" s="85" t="s">
        <v>18</v>
      </c>
      <c r="I2490" s="83" t="s">
        <v>3550</v>
      </c>
      <c r="J2490" s="83"/>
      <c r="K2490" s="87"/>
      <c r="L2490" s="87"/>
      <c r="M2490" s="87"/>
      <c r="N2490" s="92"/>
      <c r="O2490" s="92"/>
      <c r="P2490" s="87"/>
      <c r="Q2490" s="87"/>
    </row>
    <row r="2491" spans="1:17">
      <c r="A2491" s="4" t="s">
        <v>7875</v>
      </c>
      <c r="B2491" s="4" t="s">
        <v>7875</v>
      </c>
      <c r="C2491" s="4" t="s">
        <v>7876</v>
      </c>
      <c r="D2491" s="4" t="s">
        <v>7877</v>
      </c>
      <c r="E2491" s="4" t="s">
        <v>7878</v>
      </c>
      <c r="F2491" s="27" t="s">
        <v>7879</v>
      </c>
      <c r="G2491" s="27" t="s">
        <v>7880</v>
      </c>
      <c r="H2491" s="27"/>
      <c r="I2491" s="12"/>
      <c r="J2491" s="12" t="s">
        <v>12074</v>
      </c>
      <c r="K2491" s="39"/>
      <c r="L2491" s="39"/>
      <c r="M2491" s="39"/>
      <c r="N2491" s="154"/>
      <c r="O2491" s="154"/>
      <c r="P2491" s="39"/>
      <c r="Q2491" s="39"/>
    </row>
    <row r="2492" spans="1:17">
      <c r="A2492" s="84" t="s">
        <v>7881</v>
      </c>
      <c r="B2492" s="84" t="s">
        <v>7882</v>
      </c>
      <c r="C2492" s="84" t="s">
        <v>7883</v>
      </c>
      <c r="D2492" s="84" t="s">
        <v>339</v>
      </c>
      <c r="E2492" s="84" t="s">
        <v>7884</v>
      </c>
      <c r="F2492" s="85" t="s">
        <v>7885</v>
      </c>
      <c r="G2492" s="85" t="s">
        <v>7885</v>
      </c>
      <c r="H2492" s="85" t="s">
        <v>18</v>
      </c>
      <c r="I2492" s="83" t="s">
        <v>3285</v>
      </c>
      <c r="J2492" s="83" t="s">
        <v>12074</v>
      </c>
      <c r="K2492" s="91">
        <v>45530</v>
      </c>
      <c r="L2492" s="87" t="s">
        <v>12217</v>
      </c>
      <c r="M2492" s="87" t="s">
        <v>12218</v>
      </c>
      <c r="N2492" s="92">
        <v>2800</v>
      </c>
      <c r="O2492" s="92">
        <v>5600</v>
      </c>
      <c r="P2492" s="87" t="s">
        <v>12219</v>
      </c>
      <c r="Q2492" s="87"/>
    </row>
    <row r="2493" spans="1:17">
      <c r="A2493" s="84" t="s">
        <v>7886</v>
      </c>
      <c r="B2493" s="84" t="s">
        <v>7887</v>
      </c>
      <c r="C2493" s="84" t="s">
        <v>7888</v>
      </c>
      <c r="D2493" s="84" t="s">
        <v>339</v>
      </c>
      <c r="E2493" s="84" t="s">
        <v>7884</v>
      </c>
      <c r="F2493" s="85" t="s">
        <v>7889</v>
      </c>
      <c r="G2493" s="85"/>
      <c r="H2493" s="85" t="s">
        <v>18</v>
      </c>
      <c r="I2493" s="85" t="s">
        <v>947</v>
      </c>
      <c r="J2493" s="83" t="s">
        <v>12074</v>
      </c>
      <c r="K2493" s="91">
        <v>45530</v>
      </c>
      <c r="L2493" s="87" t="s">
        <v>12217</v>
      </c>
      <c r="M2493" s="87" t="s">
        <v>12218</v>
      </c>
      <c r="N2493" s="92">
        <v>2800</v>
      </c>
      <c r="O2493" s="92">
        <v>5600</v>
      </c>
      <c r="P2493" s="87" t="s">
        <v>12219</v>
      </c>
      <c r="Q2493" s="87"/>
    </row>
    <row r="2494" spans="1:17">
      <c r="A2494" s="84" t="s">
        <v>7890</v>
      </c>
      <c r="B2494" s="105" t="s">
        <v>7891</v>
      </c>
      <c r="C2494" s="105" t="s">
        <v>35</v>
      </c>
      <c r="D2494" s="105" t="s">
        <v>339</v>
      </c>
      <c r="E2494" s="105" t="s">
        <v>327</v>
      </c>
      <c r="F2494" s="99" t="s">
        <v>7892</v>
      </c>
      <c r="G2494" s="137" t="s">
        <v>7892</v>
      </c>
      <c r="H2494" s="99"/>
      <c r="I2494" s="100" t="s">
        <v>920</v>
      </c>
      <c r="J2494" s="100" t="s">
        <v>12080</v>
      </c>
      <c r="K2494" s="91"/>
      <c r="L2494" s="87"/>
      <c r="M2494" s="87"/>
      <c r="N2494" s="92"/>
      <c r="O2494" s="92"/>
      <c r="P2494" s="87"/>
      <c r="Q2494" s="87"/>
    </row>
    <row r="2495" spans="1:17">
      <c r="A2495" s="83" t="s">
        <v>7893</v>
      </c>
      <c r="B2495" s="87" t="s">
        <v>7894</v>
      </c>
      <c r="C2495" s="87" t="s">
        <v>7895</v>
      </c>
      <c r="D2495" s="87" t="s">
        <v>7896</v>
      </c>
      <c r="E2495" s="87" t="s">
        <v>7896</v>
      </c>
      <c r="F2495" s="87" t="s">
        <v>7897</v>
      </c>
      <c r="G2495" s="87" t="s">
        <v>7897</v>
      </c>
      <c r="H2495" s="87">
        <v>12146029635</v>
      </c>
      <c r="I2495" s="87" t="s">
        <v>1232</v>
      </c>
      <c r="J2495" s="87" t="s">
        <v>12080</v>
      </c>
      <c r="K2495" s="103"/>
      <c r="L2495" s="87"/>
      <c r="M2495" s="87"/>
      <c r="N2495" s="92"/>
      <c r="O2495" s="92"/>
      <c r="P2495" s="87"/>
      <c r="Q2495" s="87"/>
    </row>
    <row r="2496" spans="1:17" ht="12.75" customHeight="1">
      <c r="A2496" s="84" t="s">
        <v>7898</v>
      </c>
      <c r="B2496" s="104" t="s">
        <v>7899</v>
      </c>
      <c r="C2496" s="87" t="s">
        <v>7895</v>
      </c>
      <c r="D2496" s="87" t="s">
        <v>7896</v>
      </c>
      <c r="E2496" s="87" t="s">
        <v>7896</v>
      </c>
      <c r="F2496" s="303" t="s">
        <v>7900</v>
      </c>
      <c r="G2496" s="124" t="s">
        <v>7900</v>
      </c>
      <c r="H2496" s="124" t="s">
        <v>7901</v>
      </c>
      <c r="I2496" s="102" t="s">
        <v>5205</v>
      </c>
      <c r="J2496" s="102" t="s">
        <v>12220</v>
      </c>
      <c r="K2496" s="87"/>
      <c r="L2496" s="87"/>
      <c r="M2496" s="87"/>
      <c r="N2496" s="92"/>
      <c r="O2496" s="92"/>
      <c r="P2496" s="87"/>
      <c r="Q2496" s="87"/>
    </row>
    <row r="2497" spans="1:17">
      <c r="A2497" s="4" t="s">
        <v>7902</v>
      </c>
      <c r="B2497" s="4" t="s">
        <v>7902</v>
      </c>
      <c r="C2497" s="4" t="s">
        <v>289</v>
      </c>
      <c r="D2497" s="4" t="s">
        <v>290</v>
      </c>
      <c r="E2497" s="4" t="s">
        <v>11982</v>
      </c>
      <c r="F2497" s="27" t="s">
        <v>7903</v>
      </c>
      <c r="G2497" s="27" t="s">
        <v>3821</v>
      </c>
      <c r="H2497" s="27" t="s">
        <v>3821</v>
      </c>
      <c r="I2497" s="12" t="s">
        <v>23</v>
      </c>
      <c r="J2497" s="12" t="s">
        <v>12095</v>
      </c>
      <c r="K2497" s="39"/>
      <c r="L2497" s="39"/>
      <c r="M2497" s="39"/>
      <c r="N2497" s="154"/>
      <c r="O2497" s="154"/>
      <c r="P2497" s="39"/>
      <c r="Q2497" s="39"/>
    </row>
    <row r="2498" spans="1:17">
      <c r="A2498" s="4" t="s">
        <v>7904</v>
      </c>
      <c r="B2498" s="4" t="s">
        <v>7904</v>
      </c>
      <c r="C2498" s="4" t="s">
        <v>289</v>
      </c>
      <c r="D2498" s="4" t="s">
        <v>290</v>
      </c>
      <c r="E2498" s="4" t="s">
        <v>7905</v>
      </c>
      <c r="F2498" s="27" t="s">
        <v>7906</v>
      </c>
      <c r="G2498" s="27"/>
      <c r="H2498" s="27"/>
      <c r="I2498" s="12" t="s">
        <v>12124</v>
      </c>
      <c r="J2498" s="12"/>
      <c r="K2498" s="39"/>
      <c r="L2498" s="39"/>
      <c r="M2498" s="39"/>
      <c r="N2498" s="154"/>
      <c r="O2498" s="154"/>
      <c r="P2498" s="39"/>
      <c r="Q2498" s="39"/>
    </row>
    <row r="2499" spans="1:17">
      <c r="A2499" s="219" t="s">
        <v>7907</v>
      </c>
      <c r="B2499" s="219" t="s">
        <v>7907</v>
      </c>
      <c r="C2499" s="219" t="s">
        <v>289</v>
      </c>
      <c r="D2499" s="219" t="s">
        <v>290</v>
      </c>
      <c r="E2499" s="219" t="s">
        <v>7905</v>
      </c>
      <c r="F2499" s="220" t="s">
        <v>7908</v>
      </c>
      <c r="G2499" s="220"/>
      <c r="H2499" s="220"/>
      <c r="I2499" s="218" t="s">
        <v>4045</v>
      </c>
      <c r="J2499" s="218"/>
      <c r="K2499" s="237"/>
      <c r="L2499" s="237"/>
      <c r="M2499" s="237"/>
      <c r="N2499" s="238"/>
      <c r="O2499" s="238"/>
      <c r="P2499" s="237"/>
      <c r="Q2499" s="237"/>
    </row>
    <row r="2500" spans="1:17">
      <c r="A2500" s="4" t="s">
        <v>7909</v>
      </c>
      <c r="B2500" s="4" t="s">
        <v>7909</v>
      </c>
      <c r="C2500" s="4" t="s">
        <v>289</v>
      </c>
      <c r="D2500" s="4" t="s">
        <v>290</v>
      </c>
      <c r="E2500" s="4" t="s">
        <v>7905</v>
      </c>
      <c r="F2500" s="27" t="s">
        <v>7910</v>
      </c>
      <c r="G2500" s="27"/>
      <c r="H2500" s="27"/>
      <c r="I2500" s="12" t="s">
        <v>3965</v>
      </c>
      <c r="J2500" s="12"/>
      <c r="K2500" s="39"/>
      <c r="L2500" s="39"/>
      <c r="M2500" s="39"/>
      <c r="N2500" s="154"/>
      <c r="O2500" s="154"/>
      <c r="P2500" s="39"/>
      <c r="Q2500" s="39"/>
    </row>
    <row r="2501" spans="1:17">
      <c r="A2501" s="4" t="s">
        <v>436</v>
      </c>
      <c r="B2501" s="4" t="s">
        <v>436</v>
      </c>
      <c r="C2501" s="4" t="s">
        <v>289</v>
      </c>
      <c r="D2501" s="4" t="s">
        <v>290</v>
      </c>
      <c r="E2501" s="4" t="s">
        <v>11982</v>
      </c>
      <c r="F2501" s="27" t="s">
        <v>437</v>
      </c>
      <c r="G2501" s="27" t="s">
        <v>437</v>
      </c>
      <c r="H2501" s="27" t="s">
        <v>437</v>
      </c>
      <c r="I2501" s="12" t="s">
        <v>23</v>
      </c>
      <c r="J2501" s="12"/>
      <c r="K2501" s="39"/>
      <c r="L2501" s="39"/>
      <c r="M2501" s="39"/>
      <c r="N2501" s="154"/>
      <c r="O2501" s="154"/>
      <c r="P2501" s="39"/>
      <c r="Q2501" s="39"/>
    </row>
    <row r="2502" spans="1:17">
      <c r="A2502" s="84" t="s">
        <v>7911</v>
      </c>
      <c r="B2502" s="84" t="s">
        <v>7911</v>
      </c>
      <c r="C2502" s="84" t="s">
        <v>289</v>
      </c>
      <c r="D2502" s="84" t="s">
        <v>290</v>
      </c>
      <c r="E2502" s="84" t="s">
        <v>11982</v>
      </c>
      <c r="F2502" s="85" t="s">
        <v>7912</v>
      </c>
      <c r="G2502" s="85" t="s">
        <v>7912</v>
      </c>
      <c r="H2502" s="85" t="s">
        <v>7912</v>
      </c>
      <c r="I2502" s="84" t="s">
        <v>2213</v>
      </c>
      <c r="J2502" s="83"/>
      <c r="K2502" s="87"/>
      <c r="L2502" s="87"/>
      <c r="M2502" s="87"/>
      <c r="N2502" s="92"/>
      <c r="O2502" s="92"/>
      <c r="P2502" s="87"/>
      <c r="Q2502" s="87"/>
    </row>
    <row r="2503" spans="1:17">
      <c r="A2503" s="84" t="s">
        <v>7913</v>
      </c>
      <c r="B2503" s="84" t="s">
        <v>7913</v>
      </c>
      <c r="C2503" s="84" t="s">
        <v>289</v>
      </c>
      <c r="D2503" s="84" t="s">
        <v>290</v>
      </c>
      <c r="E2503" s="84" t="s">
        <v>11982</v>
      </c>
      <c r="F2503" s="85" t="s">
        <v>7914</v>
      </c>
      <c r="G2503" s="85" t="s">
        <v>7914</v>
      </c>
      <c r="H2503" s="85" t="s">
        <v>7914</v>
      </c>
      <c r="I2503" s="83" t="s">
        <v>1137</v>
      </c>
      <c r="J2503" s="83"/>
      <c r="K2503" s="87"/>
      <c r="L2503" s="87"/>
      <c r="M2503" s="87"/>
      <c r="N2503" s="92"/>
      <c r="O2503" s="92"/>
      <c r="P2503" s="87"/>
      <c r="Q2503" s="87"/>
    </row>
    <row r="2504" spans="1:17">
      <c r="A2504" s="84" t="s">
        <v>7915</v>
      </c>
      <c r="B2504" s="84" t="s">
        <v>7916</v>
      </c>
      <c r="C2504" s="84" t="s">
        <v>35</v>
      </c>
      <c r="D2504" s="84" t="s">
        <v>7642</v>
      </c>
      <c r="E2504" s="84" t="s">
        <v>397</v>
      </c>
      <c r="F2504" s="284" t="s">
        <v>7917</v>
      </c>
      <c r="G2504" s="85" t="s">
        <v>7917</v>
      </c>
      <c r="H2504" s="85" t="s">
        <v>7918</v>
      </c>
      <c r="I2504" s="83" t="s">
        <v>2518</v>
      </c>
      <c r="J2504" s="83"/>
      <c r="K2504" s="87"/>
      <c r="L2504" s="87"/>
      <c r="M2504" s="87"/>
      <c r="N2504" s="92"/>
      <c r="O2504" s="92"/>
      <c r="P2504" s="87"/>
      <c r="Q2504" s="87"/>
    </row>
    <row r="2505" spans="1:17">
      <c r="A2505" s="84" t="s">
        <v>7919</v>
      </c>
      <c r="B2505" s="84" t="s">
        <v>7919</v>
      </c>
      <c r="C2505" s="84" t="s">
        <v>289</v>
      </c>
      <c r="D2505" s="84" t="s">
        <v>290</v>
      </c>
      <c r="E2505" s="84" t="s">
        <v>11982</v>
      </c>
      <c r="F2505" s="85" t="s">
        <v>7920</v>
      </c>
      <c r="G2505" s="85" t="s">
        <v>7920</v>
      </c>
      <c r="H2505" s="85" t="s">
        <v>7920</v>
      </c>
      <c r="I2505" s="83" t="s">
        <v>7921</v>
      </c>
      <c r="J2505" s="83"/>
      <c r="K2505" s="87"/>
      <c r="L2505" s="87"/>
      <c r="M2505" s="87"/>
      <c r="N2505" s="92"/>
      <c r="O2505" s="92"/>
      <c r="P2505" s="87"/>
      <c r="Q2505" s="87"/>
    </row>
    <row r="2506" spans="1:17">
      <c r="A2506" s="84" t="s">
        <v>7922</v>
      </c>
      <c r="B2506" s="84" t="s">
        <v>7922</v>
      </c>
      <c r="C2506" s="84" t="s">
        <v>289</v>
      </c>
      <c r="D2506" s="84" t="s">
        <v>290</v>
      </c>
      <c r="E2506" s="84" t="s">
        <v>7923</v>
      </c>
      <c r="F2506" s="85" t="s">
        <v>7924</v>
      </c>
      <c r="G2506" s="85" t="s">
        <v>7924</v>
      </c>
      <c r="H2506" s="85" t="s">
        <v>7924</v>
      </c>
      <c r="I2506" s="83" t="s">
        <v>1011</v>
      </c>
      <c r="J2506" s="83"/>
      <c r="K2506" s="87"/>
      <c r="L2506" s="87"/>
      <c r="M2506" s="87"/>
      <c r="N2506" s="92"/>
      <c r="O2506" s="92"/>
      <c r="P2506" s="87"/>
      <c r="Q2506" s="87"/>
    </row>
    <row r="2507" spans="1:17">
      <c r="A2507" s="4" t="s">
        <v>7925</v>
      </c>
      <c r="B2507" s="4" t="s">
        <v>7925</v>
      </c>
      <c r="C2507" s="4" t="s">
        <v>7926</v>
      </c>
      <c r="D2507" s="4" t="s">
        <v>7927</v>
      </c>
      <c r="E2507" s="4" t="s">
        <v>7928</v>
      </c>
      <c r="F2507" s="27" t="s">
        <v>7929</v>
      </c>
      <c r="G2507" s="27" t="s">
        <v>7929</v>
      </c>
      <c r="H2507" s="27" t="s">
        <v>7929</v>
      </c>
      <c r="I2507" s="12"/>
      <c r="J2507" s="12"/>
      <c r="K2507" s="39"/>
      <c r="L2507" s="39"/>
      <c r="M2507" s="39"/>
      <c r="N2507" s="154"/>
      <c r="O2507" s="154"/>
      <c r="P2507" s="39"/>
      <c r="Q2507" s="39"/>
    </row>
    <row r="2508" spans="1:17">
      <c r="A2508" s="4" t="s">
        <v>7930</v>
      </c>
      <c r="B2508" s="4" t="s">
        <v>7930</v>
      </c>
      <c r="C2508" s="4" t="s">
        <v>7926</v>
      </c>
      <c r="D2508" s="4" t="s">
        <v>7927</v>
      </c>
      <c r="E2508" s="4" t="s">
        <v>7928</v>
      </c>
      <c r="F2508" s="27" t="s">
        <v>7931</v>
      </c>
      <c r="G2508" s="27" t="s">
        <v>7932</v>
      </c>
      <c r="H2508" s="27" t="s">
        <v>7932</v>
      </c>
      <c r="I2508" s="12"/>
      <c r="J2508" s="12"/>
      <c r="K2508" s="39"/>
      <c r="L2508" s="39"/>
      <c r="M2508" s="39"/>
      <c r="N2508" s="154"/>
      <c r="O2508" s="154"/>
      <c r="P2508" s="39"/>
      <c r="Q2508" s="39"/>
    </row>
    <row r="2509" spans="1:17">
      <c r="A2509" s="4" t="s">
        <v>7933</v>
      </c>
      <c r="B2509" s="4" t="s">
        <v>7933</v>
      </c>
      <c r="C2509" s="4" t="s">
        <v>7926</v>
      </c>
      <c r="D2509" s="4" t="s">
        <v>7927</v>
      </c>
      <c r="E2509" s="4" t="s">
        <v>7934</v>
      </c>
      <c r="F2509" s="27" t="s">
        <v>7935</v>
      </c>
      <c r="G2509" s="27" t="s">
        <v>7935</v>
      </c>
      <c r="H2509" s="27" t="s">
        <v>7935</v>
      </c>
      <c r="I2509" s="12"/>
      <c r="J2509" s="12"/>
      <c r="K2509" s="39"/>
      <c r="L2509" s="39"/>
      <c r="M2509" s="39"/>
      <c r="N2509" s="154"/>
      <c r="O2509" s="154"/>
      <c r="P2509" s="39"/>
      <c r="Q2509" s="39"/>
    </row>
    <row r="2510" spans="1:17">
      <c r="A2510" s="4" t="s">
        <v>7936</v>
      </c>
      <c r="B2510" s="4" t="s">
        <v>7936</v>
      </c>
      <c r="C2510" s="4" t="s">
        <v>7926</v>
      </c>
      <c r="D2510" s="4" t="s">
        <v>7927</v>
      </c>
      <c r="E2510" s="4" t="s">
        <v>7934</v>
      </c>
      <c r="F2510" s="27" t="s">
        <v>7937</v>
      </c>
      <c r="G2510" s="27" t="s">
        <v>7937</v>
      </c>
      <c r="H2510" s="27" t="s">
        <v>7937</v>
      </c>
      <c r="I2510" s="12"/>
      <c r="J2510" s="12"/>
      <c r="K2510" s="39"/>
      <c r="L2510" s="39"/>
      <c r="M2510" s="39"/>
      <c r="N2510" s="154"/>
      <c r="O2510" s="154"/>
      <c r="P2510" s="39"/>
      <c r="Q2510" s="39"/>
    </row>
    <row r="2511" spans="1:17">
      <c r="A2511" s="4" t="s">
        <v>7938</v>
      </c>
      <c r="B2511" s="4" t="s">
        <v>7938</v>
      </c>
      <c r="C2511" s="4" t="s">
        <v>7926</v>
      </c>
      <c r="D2511" s="4" t="s">
        <v>7927</v>
      </c>
      <c r="E2511" s="4" t="s">
        <v>7934</v>
      </c>
      <c r="F2511" s="27" t="s">
        <v>7939</v>
      </c>
      <c r="G2511" s="27" t="s">
        <v>7939</v>
      </c>
      <c r="H2511" s="27" t="s">
        <v>7939</v>
      </c>
      <c r="I2511" s="12"/>
      <c r="J2511" s="12"/>
      <c r="K2511" s="39"/>
      <c r="L2511" s="39"/>
      <c r="M2511" s="39"/>
      <c r="N2511" s="154"/>
      <c r="O2511" s="154"/>
      <c r="P2511" s="39"/>
      <c r="Q2511" s="39"/>
    </row>
    <row r="2512" spans="1:17">
      <c r="A2512" s="4" t="s">
        <v>7940</v>
      </c>
      <c r="B2512" s="4" t="s">
        <v>7940</v>
      </c>
      <c r="C2512" s="4" t="s">
        <v>7926</v>
      </c>
      <c r="D2512" s="4" t="s">
        <v>7927</v>
      </c>
      <c r="E2512" s="4" t="s">
        <v>7934</v>
      </c>
      <c r="F2512" s="27" t="s">
        <v>7941</v>
      </c>
      <c r="G2512" s="27" t="s">
        <v>7941</v>
      </c>
      <c r="H2512" s="27" t="s">
        <v>7941</v>
      </c>
      <c r="I2512" s="12"/>
      <c r="J2512" s="12"/>
      <c r="K2512" s="39"/>
      <c r="L2512" s="39"/>
      <c r="M2512" s="39"/>
      <c r="N2512" s="154"/>
      <c r="O2512" s="154"/>
      <c r="P2512" s="39"/>
      <c r="Q2512" s="39"/>
    </row>
    <row r="2513" spans="1:17">
      <c r="A2513" s="4" t="s">
        <v>7942</v>
      </c>
      <c r="B2513" s="4" t="s">
        <v>7942</v>
      </c>
      <c r="C2513" s="4" t="s">
        <v>7926</v>
      </c>
      <c r="D2513" s="4" t="s">
        <v>7927</v>
      </c>
      <c r="E2513" s="4" t="s">
        <v>7934</v>
      </c>
      <c r="F2513" s="27" t="s">
        <v>7943</v>
      </c>
      <c r="G2513" s="27" t="s">
        <v>7943</v>
      </c>
      <c r="H2513" s="27" t="s">
        <v>7943</v>
      </c>
      <c r="I2513" s="12"/>
      <c r="J2513" s="12"/>
      <c r="K2513" s="39"/>
      <c r="L2513" s="39"/>
      <c r="M2513" s="39"/>
      <c r="N2513" s="154"/>
      <c r="O2513" s="154"/>
      <c r="P2513" s="39"/>
      <c r="Q2513" s="39"/>
    </row>
    <row r="2514" spans="1:17">
      <c r="A2514" s="4" t="s">
        <v>7944</v>
      </c>
      <c r="B2514" s="4" t="s">
        <v>7944</v>
      </c>
      <c r="C2514" s="4" t="s">
        <v>7926</v>
      </c>
      <c r="D2514" s="4" t="s">
        <v>7927</v>
      </c>
      <c r="E2514" s="4" t="s">
        <v>7945</v>
      </c>
      <c r="F2514" s="27" t="s">
        <v>7946</v>
      </c>
      <c r="G2514" s="27" t="s">
        <v>7946</v>
      </c>
      <c r="H2514" s="27" t="s">
        <v>7946</v>
      </c>
      <c r="I2514" s="12"/>
      <c r="J2514" s="12"/>
      <c r="K2514" s="39"/>
      <c r="L2514" s="39"/>
      <c r="M2514" s="39"/>
      <c r="N2514" s="154"/>
      <c r="O2514" s="154"/>
      <c r="P2514" s="39"/>
      <c r="Q2514" s="39"/>
    </row>
    <row r="2515" spans="1:17">
      <c r="A2515" s="4" t="s">
        <v>7947</v>
      </c>
      <c r="B2515" s="4" t="s">
        <v>7947</v>
      </c>
      <c r="C2515" s="4" t="s">
        <v>7948</v>
      </c>
      <c r="D2515" s="4" t="s">
        <v>7927</v>
      </c>
      <c r="E2515" s="4" t="s">
        <v>7949</v>
      </c>
      <c r="F2515" s="27" t="s">
        <v>7950</v>
      </c>
      <c r="G2515" s="27" t="s">
        <v>7950</v>
      </c>
      <c r="H2515" s="27" t="s">
        <v>7950</v>
      </c>
      <c r="I2515" s="12"/>
      <c r="J2515" s="12"/>
      <c r="K2515" s="39"/>
      <c r="L2515" s="39"/>
      <c r="M2515" s="39"/>
      <c r="N2515" s="154"/>
      <c r="O2515" s="154"/>
      <c r="P2515" s="39"/>
      <c r="Q2515" s="39"/>
    </row>
    <row r="2516" spans="1:17">
      <c r="A2516" s="4" t="s">
        <v>7951</v>
      </c>
      <c r="B2516" s="4" t="s">
        <v>7951</v>
      </c>
      <c r="C2516" s="4" t="s">
        <v>7948</v>
      </c>
      <c r="D2516" s="4" t="s">
        <v>7927</v>
      </c>
      <c r="E2516" s="4" t="s">
        <v>7949</v>
      </c>
      <c r="F2516" s="27" t="s">
        <v>7952</v>
      </c>
      <c r="G2516" s="27" t="s">
        <v>7952</v>
      </c>
      <c r="H2516" s="27" t="s">
        <v>7952</v>
      </c>
      <c r="I2516" s="12"/>
      <c r="J2516" s="12"/>
      <c r="K2516" s="39"/>
      <c r="L2516" s="39"/>
      <c r="M2516" s="39"/>
      <c r="N2516" s="154"/>
      <c r="O2516" s="154"/>
      <c r="P2516" s="39"/>
      <c r="Q2516" s="39"/>
    </row>
    <row r="2517" spans="1:17">
      <c r="A2517" s="4" t="s">
        <v>7953</v>
      </c>
      <c r="B2517" s="4" t="s">
        <v>7953</v>
      </c>
      <c r="C2517" s="4" t="s">
        <v>7948</v>
      </c>
      <c r="D2517" s="4" t="s">
        <v>7927</v>
      </c>
      <c r="E2517" s="4" t="s">
        <v>7949</v>
      </c>
      <c r="F2517" s="27" t="s">
        <v>7954</v>
      </c>
      <c r="G2517" s="27" t="s">
        <v>7954</v>
      </c>
      <c r="H2517" s="27" t="s">
        <v>7954</v>
      </c>
      <c r="I2517" s="12"/>
      <c r="J2517" s="12"/>
      <c r="K2517" s="39"/>
      <c r="L2517" s="39"/>
      <c r="M2517" s="39"/>
      <c r="N2517" s="154"/>
      <c r="O2517" s="154"/>
      <c r="P2517" s="39"/>
      <c r="Q2517" s="39"/>
    </row>
    <row r="2518" spans="1:17">
      <c r="A2518" s="75" t="s">
        <v>7955</v>
      </c>
      <c r="B2518" s="75" t="s">
        <v>7955</v>
      </c>
      <c r="C2518" s="4" t="s">
        <v>7948</v>
      </c>
      <c r="D2518" s="4" t="s">
        <v>7927</v>
      </c>
      <c r="E2518" s="4" t="s">
        <v>7956</v>
      </c>
      <c r="F2518" s="27" t="s">
        <v>7957</v>
      </c>
      <c r="G2518" s="27" t="s">
        <v>7957</v>
      </c>
      <c r="H2518" s="27" t="s">
        <v>7957</v>
      </c>
      <c r="I2518" s="12"/>
      <c r="J2518" s="12"/>
      <c r="K2518" s="39"/>
      <c r="L2518" s="39"/>
      <c r="M2518" s="39"/>
      <c r="N2518" s="154"/>
      <c r="O2518" s="154"/>
      <c r="P2518" s="39"/>
      <c r="Q2518" s="39"/>
    </row>
    <row r="2519" spans="1:17">
      <c r="A2519" s="39" t="s">
        <v>7958</v>
      </c>
      <c r="B2519" s="39" t="s">
        <v>7958</v>
      </c>
      <c r="C2519" s="275" t="s">
        <v>7948</v>
      </c>
      <c r="D2519" s="4" t="s">
        <v>7927</v>
      </c>
      <c r="E2519" s="4" t="s">
        <v>7956</v>
      </c>
      <c r="F2519" s="27" t="s">
        <v>7959</v>
      </c>
      <c r="G2519" s="27" t="s">
        <v>7959</v>
      </c>
      <c r="H2519" s="27" t="s">
        <v>7959</v>
      </c>
      <c r="I2519" s="12"/>
      <c r="J2519" s="12"/>
      <c r="K2519" s="39"/>
      <c r="L2519" s="39"/>
      <c r="M2519" s="39"/>
      <c r="N2519" s="154"/>
      <c r="O2519" s="154"/>
      <c r="P2519" s="39"/>
      <c r="Q2519" s="39"/>
    </row>
    <row r="2520" spans="1:17">
      <c r="A2520" s="39" t="s">
        <v>7960</v>
      </c>
      <c r="B2520" s="39" t="s">
        <v>7960</v>
      </c>
      <c r="C2520" s="275" t="s">
        <v>7948</v>
      </c>
      <c r="D2520" s="4" t="s">
        <v>7927</v>
      </c>
      <c r="E2520" s="4" t="s">
        <v>7961</v>
      </c>
      <c r="F2520" s="27" t="s">
        <v>7962</v>
      </c>
      <c r="G2520" s="27" t="s">
        <v>7962</v>
      </c>
      <c r="H2520" s="27" t="s">
        <v>7962</v>
      </c>
      <c r="I2520" s="12"/>
      <c r="J2520" s="12"/>
      <c r="K2520" s="39"/>
      <c r="L2520" s="39"/>
      <c r="M2520" s="39"/>
      <c r="N2520" s="154"/>
      <c r="O2520" s="154"/>
      <c r="P2520" s="39"/>
      <c r="Q2520" s="39"/>
    </row>
    <row r="2521" spans="1:17">
      <c r="A2521" s="182" t="s">
        <v>7963</v>
      </c>
      <c r="B2521" s="182" t="s">
        <v>7963</v>
      </c>
      <c r="C2521" s="4" t="s">
        <v>7948</v>
      </c>
      <c r="D2521" s="4" t="s">
        <v>7927</v>
      </c>
      <c r="E2521" s="4" t="s">
        <v>7961</v>
      </c>
      <c r="F2521" s="27" t="s">
        <v>7964</v>
      </c>
      <c r="G2521" s="27" t="s">
        <v>7964</v>
      </c>
      <c r="H2521" s="27" t="s">
        <v>7964</v>
      </c>
      <c r="I2521" s="12"/>
      <c r="J2521" s="12"/>
      <c r="K2521" s="39"/>
      <c r="L2521" s="39"/>
      <c r="M2521" s="39"/>
      <c r="N2521" s="154"/>
      <c r="O2521" s="154"/>
      <c r="P2521" s="39"/>
      <c r="Q2521" s="39"/>
    </row>
    <row r="2522" spans="1:17">
      <c r="A2522" s="4" t="s">
        <v>7965</v>
      </c>
      <c r="B2522" s="4" t="s">
        <v>7965</v>
      </c>
      <c r="C2522" s="4" t="s">
        <v>7948</v>
      </c>
      <c r="D2522" s="4" t="s">
        <v>7927</v>
      </c>
      <c r="E2522" s="4" t="s">
        <v>7961</v>
      </c>
      <c r="F2522" s="27" t="s">
        <v>7966</v>
      </c>
      <c r="G2522" s="27" t="s">
        <v>7966</v>
      </c>
      <c r="H2522" s="27" t="s">
        <v>7966</v>
      </c>
      <c r="I2522" s="12"/>
      <c r="J2522" s="12"/>
      <c r="K2522" s="39"/>
      <c r="L2522" s="39"/>
      <c r="M2522" s="39"/>
      <c r="N2522" s="154"/>
      <c r="O2522" s="154"/>
      <c r="P2522" s="39"/>
      <c r="Q2522" s="39"/>
    </row>
    <row r="2523" spans="1:17">
      <c r="A2523" s="4" t="s">
        <v>7967</v>
      </c>
      <c r="B2523" s="4" t="s">
        <v>7967</v>
      </c>
      <c r="C2523" s="4" t="s">
        <v>7948</v>
      </c>
      <c r="D2523" s="4" t="s">
        <v>7927</v>
      </c>
      <c r="E2523" s="4" t="s">
        <v>7968</v>
      </c>
      <c r="F2523" s="27" t="s">
        <v>7969</v>
      </c>
      <c r="G2523" s="27" t="s">
        <v>7969</v>
      </c>
      <c r="H2523" s="27" t="s">
        <v>7969</v>
      </c>
      <c r="I2523" s="12"/>
      <c r="J2523" s="12"/>
      <c r="K2523" s="39"/>
      <c r="L2523" s="39"/>
      <c r="M2523" s="39"/>
      <c r="N2523" s="154"/>
      <c r="O2523" s="154"/>
      <c r="P2523" s="39"/>
      <c r="Q2523" s="39"/>
    </row>
    <row r="2524" spans="1:17">
      <c r="A2524" s="4" t="s">
        <v>7970</v>
      </c>
      <c r="B2524" s="4" t="s">
        <v>7970</v>
      </c>
      <c r="C2524" s="4" t="s">
        <v>7948</v>
      </c>
      <c r="D2524" s="4" t="s">
        <v>7927</v>
      </c>
      <c r="E2524" s="4" t="s">
        <v>7968</v>
      </c>
      <c r="F2524" s="27" t="s">
        <v>7971</v>
      </c>
      <c r="G2524" s="27" t="s">
        <v>7971</v>
      </c>
      <c r="H2524" s="27" t="s">
        <v>7971</v>
      </c>
      <c r="I2524" s="12"/>
      <c r="J2524" s="12"/>
      <c r="K2524" s="39"/>
      <c r="L2524" s="39"/>
      <c r="M2524" s="39"/>
      <c r="N2524" s="154"/>
      <c r="O2524" s="154"/>
      <c r="P2524" s="39"/>
      <c r="Q2524" s="39"/>
    </row>
    <row r="2525" spans="1:17">
      <c r="A2525" s="4" t="s">
        <v>7972</v>
      </c>
      <c r="B2525" s="4" t="s">
        <v>7972</v>
      </c>
      <c r="C2525" s="4" t="s">
        <v>7948</v>
      </c>
      <c r="D2525" s="4" t="s">
        <v>7927</v>
      </c>
      <c r="E2525" s="4" t="s">
        <v>7961</v>
      </c>
      <c r="F2525" s="27" t="s">
        <v>7973</v>
      </c>
      <c r="G2525" s="27" t="s">
        <v>7973</v>
      </c>
      <c r="H2525" s="27" t="s">
        <v>7973</v>
      </c>
      <c r="I2525" s="12"/>
      <c r="J2525" s="12"/>
      <c r="K2525" s="39"/>
      <c r="L2525" s="39"/>
      <c r="M2525" s="39"/>
      <c r="N2525" s="154"/>
      <c r="O2525" s="154"/>
      <c r="P2525" s="39"/>
      <c r="Q2525" s="39"/>
    </row>
    <row r="2526" spans="1:17">
      <c r="A2526" s="4" t="s">
        <v>7974</v>
      </c>
      <c r="B2526" s="4" t="s">
        <v>7974</v>
      </c>
      <c r="C2526" s="4" t="s">
        <v>7975</v>
      </c>
      <c r="D2526" s="4" t="s">
        <v>7927</v>
      </c>
      <c r="E2526" s="4" t="s">
        <v>7976</v>
      </c>
      <c r="F2526" s="27" t="s">
        <v>7977</v>
      </c>
      <c r="G2526" s="27" t="s">
        <v>7977</v>
      </c>
      <c r="H2526" s="27" t="s">
        <v>7977</v>
      </c>
      <c r="I2526" s="12"/>
      <c r="J2526" s="12"/>
      <c r="K2526" s="39"/>
      <c r="L2526" s="39"/>
      <c r="M2526" s="39"/>
      <c r="N2526" s="154"/>
      <c r="O2526" s="154"/>
      <c r="P2526" s="39"/>
      <c r="Q2526" s="39"/>
    </row>
    <row r="2527" spans="1:17">
      <c r="A2527" s="4" t="s">
        <v>7978</v>
      </c>
      <c r="B2527" s="4" t="s">
        <v>7978</v>
      </c>
      <c r="C2527" s="4" t="s">
        <v>7979</v>
      </c>
      <c r="D2527" s="4" t="s">
        <v>7927</v>
      </c>
      <c r="E2527" s="4" t="s">
        <v>7980</v>
      </c>
      <c r="F2527" s="27" t="s">
        <v>7981</v>
      </c>
      <c r="G2527" s="27" t="s">
        <v>7981</v>
      </c>
      <c r="H2527" s="27" t="s">
        <v>7981</v>
      </c>
      <c r="I2527" s="12"/>
      <c r="J2527" s="12"/>
      <c r="K2527" s="39"/>
      <c r="L2527" s="39"/>
      <c r="M2527" s="39"/>
      <c r="N2527" s="154"/>
      <c r="O2527" s="154"/>
      <c r="P2527" s="39"/>
      <c r="Q2527" s="39"/>
    </row>
    <row r="2528" spans="1:17">
      <c r="A2528" s="4" t="s">
        <v>7982</v>
      </c>
      <c r="B2528" s="4" t="s">
        <v>7982</v>
      </c>
      <c r="C2528" s="4" t="s">
        <v>7979</v>
      </c>
      <c r="D2528" s="4" t="s">
        <v>7927</v>
      </c>
      <c r="E2528" s="4" t="s">
        <v>7983</v>
      </c>
      <c r="F2528" s="27" t="s">
        <v>7984</v>
      </c>
      <c r="G2528" s="27" t="s">
        <v>7984</v>
      </c>
      <c r="H2528" s="27" t="s">
        <v>7984</v>
      </c>
      <c r="I2528" s="12"/>
      <c r="J2528" s="12"/>
      <c r="K2528" s="39"/>
      <c r="L2528" s="39"/>
      <c r="M2528" s="39"/>
      <c r="N2528" s="154"/>
      <c r="O2528" s="154"/>
      <c r="P2528" s="39"/>
      <c r="Q2528" s="39"/>
    </row>
    <row r="2529" spans="1:17">
      <c r="A2529" s="4" t="s">
        <v>7985</v>
      </c>
      <c r="B2529" s="4" t="s">
        <v>7985</v>
      </c>
      <c r="C2529" s="4" t="s">
        <v>7979</v>
      </c>
      <c r="D2529" s="4" t="s">
        <v>7927</v>
      </c>
      <c r="E2529" s="4" t="s">
        <v>7983</v>
      </c>
      <c r="F2529" s="27" t="s">
        <v>7986</v>
      </c>
      <c r="G2529" s="27" t="s">
        <v>7986</v>
      </c>
      <c r="H2529" s="27" t="s">
        <v>7986</v>
      </c>
      <c r="I2529" s="12"/>
      <c r="J2529" s="12"/>
      <c r="K2529" s="39"/>
      <c r="L2529" s="39"/>
      <c r="M2529" s="39"/>
      <c r="N2529" s="154"/>
      <c r="O2529" s="154"/>
      <c r="P2529" s="39"/>
      <c r="Q2529" s="39"/>
    </row>
    <row r="2530" spans="1:17">
      <c r="A2530" s="4" t="s">
        <v>7987</v>
      </c>
      <c r="B2530" s="4" t="s">
        <v>7987</v>
      </c>
      <c r="C2530" s="4" t="s">
        <v>7979</v>
      </c>
      <c r="D2530" s="4" t="s">
        <v>7927</v>
      </c>
      <c r="E2530" s="4" t="s">
        <v>7988</v>
      </c>
      <c r="F2530" s="27" t="s">
        <v>7989</v>
      </c>
      <c r="G2530" s="27" t="s">
        <v>7989</v>
      </c>
      <c r="H2530" s="27" t="s">
        <v>7989</v>
      </c>
      <c r="I2530" s="12"/>
      <c r="J2530" s="12"/>
      <c r="K2530" s="39"/>
      <c r="L2530" s="39"/>
      <c r="M2530" s="39"/>
      <c r="N2530" s="154"/>
      <c r="O2530" s="154"/>
      <c r="P2530" s="39"/>
      <c r="Q2530" s="39"/>
    </row>
    <row r="2531" spans="1:17">
      <c r="A2531" s="4" t="s">
        <v>7990</v>
      </c>
      <c r="B2531" s="4" t="s">
        <v>7990</v>
      </c>
      <c r="C2531" s="4" t="s">
        <v>289</v>
      </c>
      <c r="D2531" s="4" t="s">
        <v>290</v>
      </c>
      <c r="E2531" s="4" t="s">
        <v>11982</v>
      </c>
      <c r="F2531" s="27" t="s">
        <v>7991</v>
      </c>
      <c r="G2531" s="27" t="s">
        <v>7991</v>
      </c>
      <c r="H2531" s="27" t="s">
        <v>7991</v>
      </c>
      <c r="I2531" s="12" t="s">
        <v>23</v>
      </c>
      <c r="J2531" s="12"/>
      <c r="K2531" s="39"/>
      <c r="L2531" s="39"/>
      <c r="M2531" s="39"/>
      <c r="N2531" s="154"/>
      <c r="O2531" s="154"/>
      <c r="P2531" s="39"/>
      <c r="Q2531" s="39"/>
    </row>
    <row r="2532" spans="1:17">
      <c r="A2532" s="3" t="s">
        <v>7992</v>
      </c>
      <c r="B2532" s="3" t="s">
        <v>7992</v>
      </c>
      <c r="C2532" s="3" t="s">
        <v>35</v>
      </c>
      <c r="D2532" s="3" t="s">
        <v>3605</v>
      </c>
      <c r="E2532" s="3" t="s">
        <v>3606</v>
      </c>
      <c r="F2532" s="25" t="s">
        <v>7993</v>
      </c>
      <c r="G2532" s="25" t="s">
        <v>7994</v>
      </c>
      <c r="I2532" s="12" t="s">
        <v>23</v>
      </c>
    </row>
    <row r="2533" spans="1:17">
      <c r="A2533" s="84" t="s">
        <v>7995</v>
      </c>
      <c r="B2533" s="84" t="s">
        <v>7995</v>
      </c>
      <c r="C2533" s="84" t="s">
        <v>35</v>
      </c>
      <c r="D2533" s="84" t="s">
        <v>3605</v>
      </c>
      <c r="E2533" s="84" t="s">
        <v>3606</v>
      </c>
      <c r="F2533" s="85" t="s">
        <v>7996</v>
      </c>
      <c r="G2533" s="85" t="s">
        <v>7997</v>
      </c>
      <c r="H2533" s="85"/>
      <c r="I2533" s="83" t="s">
        <v>544</v>
      </c>
      <c r="J2533" s="83"/>
      <c r="K2533" s="87"/>
      <c r="L2533" s="87"/>
      <c r="M2533" s="87"/>
      <c r="N2533" s="92"/>
      <c r="O2533" s="92"/>
      <c r="P2533" s="87"/>
      <c r="Q2533" s="87"/>
    </row>
    <row r="2534" spans="1:17">
      <c r="A2534" s="84" t="s">
        <v>7998</v>
      </c>
      <c r="B2534" s="84" t="s">
        <v>7998</v>
      </c>
      <c r="C2534" s="84" t="s">
        <v>35</v>
      </c>
      <c r="D2534" s="84" t="s">
        <v>3605</v>
      </c>
      <c r="E2534" s="84" t="s">
        <v>3606</v>
      </c>
      <c r="F2534" s="85" t="s">
        <v>7999</v>
      </c>
      <c r="G2534" s="85" t="s">
        <v>8000</v>
      </c>
      <c r="H2534" s="85"/>
      <c r="I2534" s="83" t="s">
        <v>952</v>
      </c>
      <c r="J2534" s="83"/>
      <c r="K2534" s="87"/>
      <c r="L2534" s="87"/>
      <c r="M2534" s="87"/>
      <c r="N2534" s="92"/>
      <c r="O2534" s="92"/>
      <c r="P2534" s="87"/>
      <c r="Q2534" s="87"/>
    </row>
    <row r="2535" spans="1:17">
      <c r="A2535" s="84" t="s">
        <v>8001</v>
      </c>
      <c r="B2535" s="84" t="s">
        <v>8001</v>
      </c>
      <c r="C2535" s="84" t="s">
        <v>35</v>
      </c>
      <c r="D2535" s="84" t="s">
        <v>3605</v>
      </c>
      <c r="E2535" s="84" t="s">
        <v>3606</v>
      </c>
      <c r="F2535" s="85" t="s">
        <v>8002</v>
      </c>
      <c r="G2535" s="85" t="s">
        <v>8003</v>
      </c>
      <c r="H2535" s="85"/>
      <c r="I2535" s="83" t="s">
        <v>1991</v>
      </c>
      <c r="J2535" s="83"/>
      <c r="K2535" s="87"/>
      <c r="L2535" s="87"/>
      <c r="M2535" s="87"/>
      <c r="N2535" s="92"/>
      <c r="O2535" s="92"/>
      <c r="P2535" s="87"/>
      <c r="Q2535" s="87"/>
    </row>
    <row r="2536" spans="1:17">
      <c r="A2536" s="3" t="s">
        <v>8004</v>
      </c>
      <c r="B2536" s="3" t="s">
        <v>8004</v>
      </c>
      <c r="C2536" s="3" t="s">
        <v>289</v>
      </c>
      <c r="D2536" s="3" t="s">
        <v>290</v>
      </c>
      <c r="E2536" s="3" t="s">
        <v>11982</v>
      </c>
      <c r="F2536" s="25" t="s">
        <v>8005</v>
      </c>
      <c r="I2536" s="11" t="s">
        <v>23</v>
      </c>
    </row>
    <row r="2537" spans="1:17">
      <c r="A2537" s="84" t="s">
        <v>8006</v>
      </c>
      <c r="B2537" s="84" t="s">
        <v>8006</v>
      </c>
      <c r="C2537" s="84" t="s">
        <v>289</v>
      </c>
      <c r="D2537" s="84" t="s">
        <v>290</v>
      </c>
      <c r="E2537" s="84" t="s">
        <v>11982</v>
      </c>
      <c r="F2537" s="85" t="s">
        <v>8007</v>
      </c>
      <c r="G2537" s="85" t="s">
        <v>8007</v>
      </c>
      <c r="H2537" s="85" t="s">
        <v>8007</v>
      </c>
      <c r="I2537" s="83" t="s">
        <v>4002</v>
      </c>
      <c r="J2537" s="83"/>
      <c r="K2537" s="87"/>
      <c r="L2537" s="87"/>
      <c r="M2537" s="87"/>
      <c r="N2537" s="92"/>
      <c r="O2537" s="92"/>
      <c r="P2537" s="87"/>
      <c r="Q2537" s="87"/>
    </row>
    <row r="2538" spans="1:17">
      <c r="A2538" s="84" t="s">
        <v>8008</v>
      </c>
      <c r="B2538" s="84" t="s">
        <v>8008</v>
      </c>
      <c r="C2538" s="84" t="s">
        <v>289</v>
      </c>
      <c r="D2538" s="84" t="s">
        <v>290</v>
      </c>
      <c r="E2538" s="84" t="s">
        <v>11982</v>
      </c>
      <c r="F2538" s="401">
        <v>288984748</v>
      </c>
      <c r="G2538" s="99" t="s">
        <v>8009</v>
      </c>
      <c r="H2538" s="99" t="s">
        <v>8009</v>
      </c>
      <c r="I2538" s="83" t="s">
        <v>1029</v>
      </c>
      <c r="J2538" s="83" t="s">
        <v>12074</v>
      </c>
      <c r="K2538" s="87"/>
      <c r="L2538" s="87"/>
      <c r="M2538" s="87"/>
      <c r="N2538" s="92"/>
      <c r="O2538" s="92"/>
      <c r="P2538" s="87"/>
      <c r="Q2538" s="87"/>
    </row>
    <row r="2539" spans="1:17">
      <c r="A2539" s="84" t="s">
        <v>8010</v>
      </c>
      <c r="B2539" s="84" t="s">
        <v>8010</v>
      </c>
      <c r="C2539" s="84" t="s">
        <v>8011</v>
      </c>
      <c r="D2539" s="84" t="s">
        <v>8012</v>
      </c>
      <c r="E2539" s="84" t="s">
        <v>8013</v>
      </c>
      <c r="F2539" s="86" t="s">
        <v>8014</v>
      </c>
      <c r="G2539" s="279" t="s">
        <v>8014</v>
      </c>
      <c r="H2539" s="147" t="s">
        <v>8014</v>
      </c>
      <c r="I2539" s="88" t="s">
        <v>8015</v>
      </c>
      <c r="J2539" s="83" t="s">
        <v>12074</v>
      </c>
      <c r="K2539" s="87"/>
      <c r="L2539" s="87"/>
      <c r="M2539" s="87"/>
      <c r="N2539" s="92"/>
      <c r="O2539" s="92"/>
      <c r="P2539" s="87"/>
      <c r="Q2539" s="87"/>
    </row>
    <row r="2540" spans="1:17">
      <c r="A2540" s="84" t="s">
        <v>8016</v>
      </c>
      <c r="B2540" s="84" t="s">
        <v>8016</v>
      </c>
      <c r="C2540" s="84" t="s">
        <v>8011</v>
      </c>
      <c r="D2540" s="84" t="s">
        <v>8012</v>
      </c>
      <c r="E2540" s="84" t="s">
        <v>8013</v>
      </c>
      <c r="F2540" s="86" t="s">
        <v>8017</v>
      </c>
      <c r="G2540" s="279" t="s">
        <v>8017</v>
      </c>
      <c r="H2540" s="147" t="s">
        <v>8017</v>
      </c>
      <c r="I2540" s="88" t="s">
        <v>8015</v>
      </c>
      <c r="J2540" s="83"/>
      <c r="K2540" s="87"/>
      <c r="L2540" s="87"/>
      <c r="M2540" s="87"/>
      <c r="N2540" s="92"/>
      <c r="O2540" s="92"/>
      <c r="P2540" s="87"/>
      <c r="Q2540" s="87"/>
    </row>
    <row r="2541" spans="1:17">
      <c r="A2541" s="3" t="s">
        <v>8018</v>
      </c>
      <c r="B2541" s="3" t="s">
        <v>8018</v>
      </c>
      <c r="C2541" s="4" t="s">
        <v>8011</v>
      </c>
      <c r="D2541" s="4" t="s">
        <v>8012</v>
      </c>
      <c r="E2541" s="4" t="s">
        <v>8013</v>
      </c>
      <c r="F2541" s="25" t="s">
        <v>8019</v>
      </c>
      <c r="G2541" s="25" t="s">
        <v>8019</v>
      </c>
      <c r="H2541" s="25" t="s">
        <v>8019</v>
      </c>
      <c r="I2541" s="11" t="s">
        <v>23</v>
      </c>
    </row>
    <row r="2542" spans="1:17">
      <c r="A2542" s="3" t="s">
        <v>8020</v>
      </c>
      <c r="B2542" s="3" t="s">
        <v>8020</v>
      </c>
      <c r="C2542" s="4" t="s">
        <v>8011</v>
      </c>
      <c r="D2542" s="4" t="s">
        <v>8012</v>
      </c>
      <c r="E2542" s="4" t="s">
        <v>8013</v>
      </c>
      <c r="F2542" s="25" t="s">
        <v>8021</v>
      </c>
      <c r="G2542" s="25" t="s">
        <v>8021</v>
      </c>
      <c r="H2542" s="25" t="s">
        <v>8021</v>
      </c>
      <c r="I2542" s="11" t="s">
        <v>23</v>
      </c>
    </row>
    <row r="2543" spans="1:17">
      <c r="A2543" s="3" t="s">
        <v>8022</v>
      </c>
      <c r="B2543" s="3" t="s">
        <v>8022</v>
      </c>
      <c r="C2543" s="4" t="s">
        <v>8011</v>
      </c>
      <c r="D2543" s="4" t="s">
        <v>8012</v>
      </c>
      <c r="E2543" s="4" t="s">
        <v>8013</v>
      </c>
      <c r="F2543" s="25" t="s">
        <v>8023</v>
      </c>
      <c r="G2543" s="25" t="s">
        <v>8023</v>
      </c>
      <c r="H2543" s="25" t="s">
        <v>8023</v>
      </c>
      <c r="I2543" s="11" t="s">
        <v>23</v>
      </c>
    </row>
    <row r="2544" spans="1:17">
      <c r="A2544" s="3" t="s">
        <v>8024</v>
      </c>
      <c r="B2544" s="3" t="s">
        <v>8024</v>
      </c>
      <c r="C2544" s="4" t="s">
        <v>8011</v>
      </c>
      <c r="D2544" s="4" t="s">
        <v>8012</v>
      </c>
      <c r="E2544" s="4" t="s">
        <v>8013</v>
      </c>
      <c r="F2544" s="25" t="s">
        <v>8025</v>
      </c>
      <c r="G2544" s="25" t="s">
        <v>8025</v>
      </c>
      <c r="H2544" s="25" t="s">
        <v>8025</v>
      </c>
      <c r="I2544" s="11" t="s">
        <v>23</v>
      </c>
    </row>
    <row r="2545" spans="1:17">
      <c r="A2545" s="3" t="s">
        <v>8026</v>
      </c>
      <c r="B2545" s="3" t="s">
        <v>8026</v>
      </c>
      <c r="C2545" s="4" t="s">
        <v>8011</v>
      </c>
      <c r="D2545" s="4" t="s">
        <v>8012</v>
      </c>
      <c r="E2545" s="4" t="s">
        <v>8013</v>
      </c>
      <c r="F2545" s="25" t="s">
        <v>8027</v>
      </c>
      <c r="G2545" s="25" t="s">
        <v>8027</v>
      </c>
      <c r="H2545" s="25" t="s">
        <v>8027</v>
      </c>
      <c r="I2545" s="11" t="s">
        <v>23</v>
      </c>
    </row>
    <row r="2546" spans="1:17">
      <c r="A2546" s="3" t="s">
        <v>8028</v>
      </c>
      <c r="B2546" s="3" t="s">
        <v>8028</v>
      </c>
      <c r="C2546" s="4" t="s">
        <v>8011</v>
      </c>
      <c r="D2546" s="4" t="s">
        <v>8012</v>
      </c>
      <c r="E2546" s="4" t="s">
        <v>8013</v>
      </c>
      <c r="F2546" s="25" t="s">
        <v>8029</v>
      </c>
      <c r="G2546" s="25" t="s">
        <v>8029</v>
      </c>
      <c r="H2546" s="25" t="s">
        <v>8029</v>
      </c>
      <c r="I2546" s="11" t="s">
        <v>23</v>
      </c>
    </row>
    <row r="2547" spans="1:17">
      <c r="A2547" s="3" t="s">
        <v>8030</v>
      </c>
      <c r="B2547" s="3" t="s">
        <v>8030</v>
      </c>
      <c r="C2547" s="4" t="s">
        <v>8011</v>
      </c>
      <c r="D2547" s="4" t="s">
        <v>8012</v>
      </c>
      <c r="E2547" s="4" t="s">
        <v>8013</v>
      </c>
      <c r="F2547" s="25" t="s">
        <v>8031</v>
      </c>
      <c r="G2547" s="25" t="s">
        <v>8031</v>
      </c>
      <c r="H2547" s="25" t="s">
        <v>8031</v>
      </c>
      <c r="I2547" s="11" t="s">
        <v>23</v>
      </c>
    </row>
    <row r="2548" spans="1:17">
      <c r="A2548" s="3" t="s">
        <v>8032</v>
      </c>
      <c r="B2548" s="3" t="s">
        <v>8032</v>
      </c>
      <c r="C2548" s="4" t="s">
        <v>8011</v>
      </c>
      <c r="D2548" s="4" t="s">
        <v>8012</v>
      </c>
      <c r="E2548" s="4" t="s">
        <v>8013</v>
      </c>
      <c r="F2548" s="25" t="s">
        <v>8033</v>
      </c>
      <c r="G2548" s="25" t="s">
        <v>8033</v>
      </c>
      <c r="H2548" s="25" t="s">
        <v>8033</v>
      </c>
      <c r="I2548" s="11" t="s">
        <v>23</v>
      </c>
    </row>
    <row r="2549" spans="1:17">
      <c r="A2549" s="84" t="s">
        <v>8034</v>
      </c>
      <c r="B2549" s="84" t="s">
        <v>8034</v>
      </c>
      <c r="C2549" s="84" t="s">
        <v>289</v>
      </c>
      <c r="D2549" s="84" t="s">
        <v>290</v>
      </c>
      <c r="E2549" s="84" t="s">
        <v>291</v>
      </c>
      <c r="F2549" s="85" t="s">
        <v>8035</v>
      </c>
      <c r="G2549" s="85" t="s">
        <v>3821</v>
      </c>
      <c r="H2549" s="85" t="s">
        <v>3821</v>
      </c>
      <c r="I2549" s="83" t="s">
        <v>1874</v>
      </c>
      <c r="J2549" s="83"/>
      <c r="K2549" s="87"/>
      <c r="L2549" s="87"/>
      <c r="M2549" s="87"/>
      <c r="N2549" s="92"/>
      <c r="O2549" s="92"/>
      <c r="P2549" s="87"/>
      <c r="Q2549" s="87"/>
    </row>
    <row r="2550" spans="1:17">
      <c r="A2550" s="84" t="s">
        <v>8036</v>
      </c>
      <c r="B2550" s="84" t="s">
        <v>8036</v>
      </c>
      <c r="C2550" s="84" t="s">
        <v>289</v>
      </c>
      <c r="D2550" s="84" t="s">
        <v>290</v>
      </c>
      <c r="E2550" s="84" t="s">
        <v>291</v>
      </c>
      <c r="F2550" s="85" t="s">
        <v>8037</v>
      </c>
      <c r="G2550" s="85" t="s">
        <v>3821</v>
      </c>
      <c r="H2550" s="85" t="s">
        <v>3821</v>
      </c>
      <c r="I2550" s="83" t="s">
        <v>868</v>
      </c>
      <c r="J2550" s="83"/>
      <c r="K2550" s="87"/>
      <c r="L2550" s="87"/>
      <c r="M2550" s="87"/>
      <c r="N2550" s="92"/>
      <c r="O2550" s="92"/>
      <c r="P2550" s="87"/>
      <c r="Q2550" s="87"/>
    </row>
    <row r="2551" spans="1:17">
      <c r="A2551" s="3" t="s">
        <v>8038</v>
      </c>
      <c r="B2551" s="3" t="s">
        <v>8038</v>
      </c>
      <c r="C2551" s="4" t="s">
        <v>289</v>
      </c>
      <c r="D2551" s="4" t="s">
        <v>290</v>
      </c>
      <c r="E2551" s="4" t="s">
        <v>291</v>
      </c>
      <c r="F2551" s="25" t="s">
        <v>8039</v>
      </c>
      <c r="I2551" s="11" t="s">
        <v>23</v>
      </c>
    </row>
    <row r="2552" spans="1:17">
      <c r="A2552" s="3" t="s">
        <v>8040</v>
      </c>
      <c r="B2552" s="3" t="s">
        <v>8040</v>
      </c>
      <c r="C2552" s="4" t="s">
        <v>289</v>
      </c>
      <c r="D2552" s="4" t="s">
        <v>290</v>
      </c>
      <c r="E2552" s="4" t="s">
        <v>291</v>
      </c>
      <c r="F2552" s="25" t="s">
        <v>8041</v>
      </c>
      <c r="I2552" s="11" t="s">
        <v>23</v>
      </c>
    </row>
    <row r="2553" spans="1:17">
      <c r="A2553" s="3" t="s">
        <v>8042</v>
      </c>
      <c r="B2553" s="3" t="s">
        <v>8042</v>
      </c>
      <c r="C2553" s="4" t="s">
        <v>289</v>
      </c>
      <c r="D2553" s="4" t="s">
        <v>290</v>
      </c>
      <c r="E2553" s="4" t="s">
        <v>291</v>
      </c>
      <c r="F2553" s="25" t="s">
        <v>8043</v>
      </c>
      <c r="I2553" s="11" t="s">
        <v>23</v>
      </c>
    </row>
    <row r="2554" spans="1:17">
      <c r="A2554" s="84" t="s">
        <v>8044</v>
      </c>
      <c r="B2554" s="84" t="s">
        <v>8045</v>
      </c>
      <c r="C2554" s="84" t="s">
        <v>7888</v>
      </c>
      <c r="D2554" s="84" t="s">
        <v>339</v>
      </c>
      <c r="E2554" s="84" t="s">
        <v>7884</v>
      </c>
      <c r="F2554" s="85" t="s">
        <v>8046</v>
      </c>
      <c r="G2554" s="99" t="s">
        <v>8046</v>
      </c>
      <c r="H2554" s="99" t="s">
        <v>8046</v>
      </c>
      <c r="I2554" s="83" t="s">
        <v>952</v>
      </c>
      <c r="J2554" s="83"/>
      <c r="K2554" s="87"/>
      <c r="L2554" s="87"/>
      <c r="M2554" s="87"/>
      <c r="N2554" s="92"/>
      <c r="O2554" s="92"/>
      <c r="P2554" s="87"/>
      <c r="Q2554" s="87"/>
    </row>
    <row r="2555" spans="1:17">
      <c r="A2555" s="84" t="s">
        <v>8047</v>
      </c>
      <c r="B2555" s="84" t="s">
        <v>8048</v>
      </c>
      <c r="C2555" s="84" t="s">
        <v>7888</v>
      </c>
      <c r="D2555" s="84" t="s">
        <v>339</v>
      </c>
      <c r="E2555" s="84" t="s">
        <v>7884</v>
      </c>
      <c r="F2555" s="86" t="s">
        <v>8049</v>
      </c>
      <c r="G2555" s="279" t="s">
        <v>8049</v>
      </c>
      <c r="H2555" s="147" t="s">
        <v>8049</v>
      </c>
      <c r="I2555" s="88" t="s">
        <v>1046</v>
      </c>
      <c r="J2555" s="83"/>
      <c r="K2555" s="87"/>
      <c r="L2555" s="87"/>
      <c r="M2555" s="87"/>
      <c r="N2555" s="92"/>
      <c r="O2555" s="92"/>
      <c r="P2555" s="87"/>
      <c r="Q2555" s="87"/>
    </row>
    <row r="2556" spans="1:17">
      <c r="A2556" s="84" t="s">
        <v>8050</v>
      </c>
      <c r="B2556" s="84" t="s">
        <v>8051</v>
      </c>
      <c r="C2556" s="84" t="s">
        <v>35</v>
      </c>
      <c r="D2556" s="84" t="s">
        <v>339</v>
      </c>
      <c r="E2556" s="84" t="s">
        <v>397</v>
      </c>
      <c r="F2556" s="85" t="s">
        <v>8052</v>
      </c>
      <c r="G2556" s="124" t="s">
        <v>8052</v>
      </c>
      <c r="H2556" s="124" t="s">
        <v>8053</v>
      </c>
      <c r="I2556" s="83" t="s">
        <v>905</v>
      </c>
      <c r="J2556" s="83"/>
      <c r="K2556" s="87"/>
      <c r="L2556" s="87"/>
      <c r="M2556" s="87"/>
      <c r="N2556" s="92"/>
      <c r="O2556" s="92"/>
      <c r="P2556" s="87"/>
      <c r="Q2556" s="87"/>
    </row>
    <row r="2557" spans="1:17">
      <c r="A2557" s="84" t="s">
        <v>8054</v>
      </c>
      <c r="B2557" s="84" t="s">
        <v>8055</v>
      </c>
      <c r="C2557" s="84" t="s">
        <v>35</v>
      </c>
      <c r="D2557" s="84" t="s">
        <v>339</v>
      </c>
      <c r="E2557" s="84" t="s">
        <v>397</v>
      </c>
      <c r="F2557" s="85" t="s">
        <v>8056</v>
      </c>
      <c r="G2557" s="85" t="s">
        <v>8056</v>
      </c>
      <c r="H2557" s="85" t="s">
        <v>8057</v>
      </c>
      <c r="I2557" s="83" t="s">
        <v>3754</v>
      </c>
      <c r="J2557" s="83"/>
      <c r="K2557" s="87"/>
      <c r="L2557" s="87"/>
      <c r="M2557" s="87"/>
      <c r="N2557" s="92"/>
      <c r="O2557" s="92"/>
      <c r="P2557" s="87"/>
      <c r="Q2557" s="87"/>
    </row>
    <row r="2558" spans="1:17">
      <c r="A2558" s="84" t="s">
        <v>8058</v>
      </c>
      <c r="B2558" s="84" t="s">
        <v>8059</v>
      </c>
      <c r="C2558" s="84" t="s">
        <v>35</v>
      </c>
      <c r="D2558" s="84" t="s">
        <v>339</v>
      </c>
      <c r="E2558" s="84" t="s">
        <v>397</v>
      </c>
      <c r="F2558" s="85" t="s">
        <v>8060</v>
      </c>
      <c r="G2558" s="85" t="s">
        <v>8060</v>
      </c>
      <c r="H2558" s="85" t="s">
        <v>8061</v>
      </c>
      <c r="I2558" s="83" t="s">
        <v>3302</v>
      </c>
      <c r="J2558" s="83"/>
      <c r="K2558" s="87"/>
      <c r="L2558" s="87"/>
      <c r="M2558" s="87"/>
      <c r="N2558" s="92"/>
      <c r="O2558" s="92"/>
      <c r="P2558" s="87"/>
      <c r="Q2558" s="87"/>
    </row>
    <row r="2559" spans="1:17">
      <c r="A2559" s="84" t="s">
        <v>8062</v>
      </c>
      <c r="B2559" s="84" t="s">
        <v>8063</v>
      </c>
      <c r="C2559" s="84" t="s">
        <v>35</v>
      </c>
      <c r="D2559" s="84" t="s">
        <v>339</v>
      </c>
      <c r="E2559" s="84" t="s">
        <v>397</v>
      </c>
      <c r="F2559" s="85" t="s">
        <v>8064</v>
      </c>
      <c r="G2559" s="85" t="s">
        <v>8064</v>
      </c>
      <c r="H2559" s="85" t="s">
        <v>8065</v>
      </c>
      <c r="I2559" s="83" t="s">
        <v>2389</v>
      </c>
      <c r="J2559" s="83"/>
      <c r="K2559" s="87"/>
      <c r="L2559" s="87"/>
      <c r="M2559" s="87"/>
      <c r="N2559" s="92"/>
      <c r="O2559" s="92"/>
      <c r="P2559" s="87"/>
      <c r="Q2559" s="87"/>
    </row>
    <row r="2560" spans="1:17">
      <c r="A2560" s="84" t="s">
        <v>8066</v>
      </c>
      <c r="B2560" s="284" t="s">
        <v>8067</v>
      </c>
      <c r="C2560" s="84" t="s">
        <v>35</v>
      </c>
      <c r="D2560" s="84" t="s">
        <v>339</v>
      </c>
      <c r="E2560" s="84" t="s">
        <v>397</v>
      </c>
      <c r="F2560" s="85" t="s">
        <v>8068</v>
      </c>
      <c r="G2560" s="85" t="s">
        <v>8068</v>
      </c>
      <c r="H2560" s="85" t="s">
        <v>8069</v>
      </c>
      <c r="I2560" s="83" t="s">
        <v>4426</v>
      </c>
      <c r="J2560" s="83"/>
      <c r="K2560" s="87"/>
      <c r="L2560" s="87"/>
      <c r="M2560" s="87"/>
      <c r="N2560" s="92"/>
      <c r="O2560" s="92"/>
      <c r="P2560" s="87"/>
      <c r="Q2560" s="87"/>
    </row>
    <row r="2561" spans="1:17">
      <c r="A2561" s="84" t="s">
        <v>8070</v>
      </c>
      <c r="B2561" s="84" t="s">
        <v>8071</v>
      </c>
      <c r="C2561" s="84" t="s">
        <v>35</v>
      </c>
      <c r="D2561" s="84" t="s">
        <v>339</v>
      </c>
      <c r="E2561" s="84" t="s">
        <v>397</v>
      </c>
      <c r="F2561" s="85" t="s">
        <v>8072</v>
      </c>
      <c r="G2561" s="85" t="s">
        <v>8072</v>
      </c>
      <c r="H2561" s="85" t="s">
        <v>8073</v>
      </c>
      <c r="I2561" s="83" t="s">
        <v>2024</v>
      </c>
      <c r="J2561" s="83"/>
      <c r="K2561" s="87"/>
      <c r="L2561" s="87"/>
      <c r="M2561" s="87"/>
      <c r="N2561" s="92"/>
      <c r="O2561" s="92"/>
      <c r="P2561" s="87"/>
      <c r="Q2561" s="87"/>
    </row>
    <row r="2562" spans="1:17">
      <c r="A2562" s="84" t="s">
        <v>8074</v>
      </c>
      <c r="B2562" s="84" t="s">
        <v>8075</v>
      </c>
      <c r="C2562" s="84" t="s">
        <v>35</v>
      </c>
      <c r="D2562" s="84" t="s">
        <v>339</v>
      </c>
      <c r="E2562" s="84" t="s">
        <v>397</v>
      </c>
      <c r="F2562" s="85" t="s">
        <v>8076</v>
      </c>
      <c r="G2562" s="145" t="s">
        <v>8076</v>
      </c>
      <c r="H2562" s="85" t="s">
        <v>8077</v>
      </c>
      <c r="I2562" s="83" t="s">
        <v>3838</v>
      </c>
      <c r="J2562" s="83" t="s">
        <v>12080</v>
      </c>
      <c r="K2562" s="87"/>
      <c r="L2562" s="87"/>
      <c r="M2562" s="87"/>
      <c r="N2562" s="92"/>
      <c r="O2562" s="92"/>
      <c r="P2562" s="87"/>
      <c r="Q2562" s="87"/>
    </row>
    <row r="2563" spans="1:17">
      <c r="A2563" s="84" t="s">
        <v>8078</v>
      </c>
      <c r="B2563" s="84" t="s">
        <v>8078</v>
      </c>
      <c r="C2563" s="84" t="s">
        <v>8079</v>
      </c>
      <c r="D2563" s="84" t="s">
        <v>4836</v>
      </c>
      <c r="E2563" s="84" t="s">
        <v>8080</v>
      </c>
      <c r="F2563" s="85" t="s">
        <v>8081</v>
      </c>
      <c r="G2563" s="85" t="s">
        <v>8081</v>
      </c>
      <c r="H2563" s="85" t="s">
        <v>8081</v>
      </c>
      <c r="I2563" s="83" t="s">
        <v>969</v>
      </c>
      <c r="J2563" s="83" t="s">
        <v>12095</v>
      </c>
      <c r="K2563" s="87"/>
      <c r="L2563" s="87"/>
      <c r="M2563" s="87"/>
      <c r="N2563" s="92"/>
      <c r="O2563" s="92"/>
      <c r="P2563" s="87"/>
      <c r="Q2563" s="87"/>
    </row>
    <row r="2564" spans="1:17">
      <c r="A2564" s="84" t="s">
        <v>8082</v>
      </c>
      <c r="B2564" s="84" t="s">
        <v>8082</v>
      </c>
      <c r="C2564" s="84" t="s">
        <v>4570</v>
      </c>
      <c r="D2564" s="84" t="s">
        <v>407</v>
      </c>
      <c r="E2564" s="84"/>
      <c r="F2564" s="85" t="s">
        <v>8083</v>
      </c>
      <c r="G2564" s="85"/>
      <c r="H2564" s="85"/>
      <c r="I2564" s="83" t="s">
        <v>1339</v>
      </c>
      <c r="J2564" s="83"/>
      <c r="K2564" s="87"/>
      <c r="L2564" s="87"/>
      <c r="M2564" s="87"/>
      <c r="N2564" s="92"/>
      <c r="O2564" s="92"/>
      <c r="P2564" s="87"/>
      <c r="Q2564" s="87"/>
    </row>
    <row r="2565" spans="1:17">
      <c r="A2565" s="84" t="s">
        <v>8084</v>
      </c>
      <c r="B2565" s="84" t="s">
        <v>8084</v>
      </c>
      <c r="C2565" s="84" t="s">
        <v>35</v>
      </c>
      <c r="D2565" s="84" t="s">
        <v>548</v>
      </c>
      <c r="E2565" s="84" t="s">
        <v>3606</v>
      </c>
      <c r="F2565" s="85" t="s">
        <v>8085</v>
      </c>
      <c r="G2565" s="85" t="s">
        <v>8086</v>
      </c>
      <c r="H2565" s="85" t="s">
        <v>8085</v>
      </c>
      <c r="I2565" s="83" t="s">
        <v>3838</v>
      </c>
      <c r="J2565" s="83" t="s">
        <v>12080</v>
      </c>
      <c r="K2565" s="144">
        <v>45576</v>
      </c>
      <c r="L2565" s="87"/>
      <c r="M2565" s="87"/>
      <c r="N2565" s="92">
        <v>2000</v>
      </c>
      <c r="O2565" s="92"/>
      <c r="P2565" s="87"/>
      <c r="Q2565" s="144">
        <v>45668</v>
      </c>
    </row>
    <row r="2566" spans="1:17">
      <c r="A2566" s="84" t="s">
        <v>8087</v>
      </c>
      <c r="B2566" s="84" t="s">
        <v>8087</v>
      </c>
      <c r="C2566" s="84" t="s">
        <v>35</v>
      </c>
      <c r="D2566" s="84" t="s">
        <v>548</v>
      </c>
      <c r="E2566" s="84" t="s">
        <v>3606</v>
      </c>
      <c r="F2566" s="85" t="s">
        <v>8088</v>
      </c>
      <c r="G2566" s="85" t="s">
        <v>8089</v>
      </c>
      <c r="H2566" s="85" t="s">
        <v>8088</v>
      </c>
      <c r="I2566" s="83" t="s">
        <v>2024</v>
      </c>
      <c r="J2566" s="83" t="s">
        <v>12080</v>
      </c>
      <c r="K2566" s="144">
        <v>45576</v>
      </c>
      <c r="L2566" s="87"/>
      <c r="M2566" s="87"/>
      <c r="N2566" s="92">
        <v>2000</v>
      </c>
      <c r="O2566" s="92"/>
      <c r="P2566" s="87"/>
      <c r="Q2566" s="144">
        <v>45669</v>
      </c>
    </row>
    <row r="2567" spans="1:17">
      <c r="A2567" s="84" t="s">
        <v>8090</v>
      </c>
      <c r="B2567" s="84" t="s">
        <v>8090</v>
      </c>
      <c r="C2567" s="84" t="s">
        <v>35</v>
      </c>
      <c r="D2567" s="84" t="s">
        <v>548</v>
      </c>
      <c r="E2567" s="84" t="s">
        <v>3606</v>
      </c>
      <c r="F2567" s="85" t="s">
        <v>8091</v>
      </c>
      <c r="G2567" s="85" t="s">
        <v>8092</v>
      </c>
      <c r="H2567" s="85" t="s">
        <v>8091</v>
      </c>
      <c r="I2567" s="83" t="s">
        <v>7160</v>
      </c>
      <c r="J2567" s="83"/>
      <c r="K2567" s="144">
        <v>45576</v>
      </c>
      <c r="L2567" s="87"/>
      <c r="M2567" s="87"/>
      <c r="N2567" s="92">
        <v>2000</v>
      </c>
      <c r="O2567" s="92"/>
      <c r="P2567" s="87"/>
      <c r="Q2567" s="144">
        <v>45670</v>
      </c>
    </row>
    <row r="2568" spans="1:17">
      <c r="A2568" s="84" t="s">
        <v>8093</v>
      </c>
      <c r="B2568" s="84" t="s">
        <v>8093</v>
      </c>
      <c r="C2568" s="84" t="s">
        <v>35</v>
      </c>
      <c r="D2568" s="84" t="s">
        <v>548</v>
      </c>
      <c r="E2568" s="84" t="s">
        <v>3606</v>
      </c>
      <c r="F2568" s="85" t="s">
        <v>8094</v>
      </c>
      <c r="G2568" s="85" t="s">
        <v>8095</v>
      </c>
      <c r="H2568" s="85" t="s">
        <v>8094</v>
      </c>
      <c r="I2568" s="83" t="s">
        <v>920</v>
      </c>
      <c r="J2568" s="83"/>
      <c r="K2568" s="144">
        <v>45576</v>
      </c>
      <c r="L2568" s="87"/>
      <c r="M2568" s="87"/>
      <c r="N2568" s="92">
        <v>2000</v>
      </c>
      <c r="O2568" s="92"/>
      <c r="P2568" s="87"/>
      <c r="Q2568" s="144">
        <v>45671</v>
      </c>
    </row>
    <row r="2569" spans="1:17">
      <c r="A2569" s="4" t="s">
        <v>8096</v>
      </c>
      <c r="B2569" s="4" t="s">
        <v>8096</v>
      </c>
      <c r="C2569" s="3" t="s">
        <v>35</v>
      </c>
      <c r="D2569" s="3" t="s">
        <v>548</v>
      </c>
      <c r="E2569" s="3" t="s">
        <v>3606</v>
      </c>
      <c r="F2569" s="25" t="s">
        <v>8097</v>
      </c>
      <c r="G2569" s="25" t="s">
        <v>8098</v>
      </c>
      <c r="H2569" s="25" t="s">
        <v>8097</v>
      </c>
      <c r="I2569" s="11" t="s">
        <v>23</v>
      </c>
      <c r="K2569" s="44">
        <v>45576</v>
      </c>
      <c r="N2569" s="45">
        <v>2000</v>
      </c>
      <c r="Q2569" s="44">
        <v>45672</v>
      </c>
    </row>
    <row r="2570" spans="1:17">
      <c r="A2570" s="4" t="s">
        <v>8099</v>
      </c>
      <c r="B2570" s="4" t="s">
        <v>8099</v>
      </c>
      <c r="C2570" s="3" t="s">
        <v>35</v>
      </c>
      <c r="D2570" s="3" t="s">
        <v>548</v>
      </c>
      <c r="E2570" s="3" t="s">
        <v>3606</v>
      </c>
      <c r="F2570" s="25" t="s">
        <v>8100</v>
      </c>
      <c r="G2570" s="25" t="s">
        <v>8101</v>
      </c>
      <c r="H2570" s="25" t="s">
        <v>8100</v>
      </c>
      <c r="I2570" s="11" t="s">
        <v>23</v>
      </c>
      <c r="K2570" s="44">
        <v>45576</v>
      </c>
      <c r="N2570" s="45">
        <v>2000</v>
      </c>
      <c r="Q2570" s="44">
        <v>45673</v>
      </c>
    </row>
    <row r="2571" spans="1:17">
      <c r="A2571" s="84" t="s">
        <v>8102</v>
      </c>
      <c r="B2571" s="84" t="s">
        <v>8102</v>
      </c>
      <c r="C2571" s="84" t="s">
        <v>35</v>
      </c>
      <c r="D2571" s="84" t="s">
        <v>548</v>
      </c>
      <c r="E2571" s="84" t="s">
        <v>3606</v>
      </c>
      <c r="F2571" s="85" t="s">
        <v>8103</v>
      </c>
      <c r="G2571" s="85" t="s">
        <v>8104</v>
      </c>
      <c r="H2571" s="85" t="s">
        <v>8103</v>
      </c>
      <c r="I2571" s="83" t="s">
        <v>4426</v>
      </c>
      <c r="J2571" s="83"/>
      <c r="K2571" s="144">
        <v>45576</v>
      </c>
      <c r="L2571" s="87"/>
      <c r="M2571" s="87"/>
      <c r="N2571" s="92">
        <v>2000</v>
      </c>
      <c r="O2571" s="92"/>
      <c r="P2571" s="87"/>
      <c r="Q2571" s="144">
        <v>45674</v>
      </c>
    </row>
    <row r="2572" spans="1:17">
      <c r="A2572" s="4" t="s">
        <v>8105</v>
      </c>
      <c r="B2572" s="4" t="s">
        <v>8105</v>
      </c>
      <c r="C2572" s="3" t="s">
        <v>35</v>
      </c>
      <c r="D2572" s="3" t="s">
        <v>548</v>
      </c>
      <c r="E2572" s="3" t="s">
        <v>3606</v>
      </c>
      <c r="F2572" s="25" t="s">
        <v>8106</v>
      </c>
      <c r="G2572" s="25" t="s">
        <v>8107</v>
      </c>
      <c r="H2572" s="25" t="s">
        <v>8106</v>
      </c>
      <c r="I2572" s="11" t="s">
        <v>23</v>
      </c>
      <c r="K2572" s="44">
        <v>45576</v>
      </c>
      <c r="N2572" s="45">
        <v>2000</v>
      </c>
      <c r="Q2572" s="44">
        <v>45675</v>
      </c>
    </row>
    <row r="2573" spans="1:17">
      <c r="A2573" s="84" t="s">
        <v>8108</v>
      </c>
      <c r="B2573" s="84" t="s">
        <v>8108</v>
      </c>
      <c r="C2573" s="84" t="s">
        <v>35</v>
      </c>
      <c r="D2573" s="84" t="s">
        <v>548</v>
      </c>
      <c r="E2573" s="84" t="s">
        <v>3606</v>
      </c>
      <c r="F2573" s="85" t="s">
        <v>8109</v>
      </c>
      <c r="G2573" s="85" t="s">
        <v>8110</v>
      </c>
      <c r="H2573" s="85" t="s">
        <v>8109</v>
      </c>
      <c r="I2573" s="83" t="s">
        <v>1046</v>
      </c>
      <c r="J2573" s="83"/>
      <c r="K2573" s="144">
        <v>45576</v>
      </c>
      <c r="L2573" s="87"/>
      <c r="M2573" s="87"/>
      <c r="N2573" s="92">
        <v>2000</v>
      </c>
      <c r="O2573" s="92"/>
      <c r="P2573" s="87"/>
      <c r="Q2573" s="144">
        <v>45676</v>
      </c>
    </row>
    <row r="2574" spans="1:17">
      <c r="A2574" s="84" t="s">
        <v>8111</v>
      </c>
      <c r="B2574" s="84" t="s">
        <v>8111</v>
      </c>
      <c r="C2574" s="84" t="s">
        <v>35</v>
      </c>
      <c r="D2574" s="84" t="s">
        <v>548</v>
      </c>
      <c r="E2574" s="84" t="s">
        <v>3606</v>
      </c>
      <c r="F2574" s="85" t="s">
        <v>8112</v>
      </c>
      <c r="G2574" s="85" t="s">
        <v>8113</v>
      </c>
      <c r="H2574" s="85" t="s">
        <v>8112</v>
      </c>
      <c r="I2574" s="83" t="s">
        <v>952</v>
      </c>
      <c r="J2574" s="83" t="s">
        <v>802</v>
      </c>
      <c r="K2574" s="144">
        <v>45576</v>
      </c>
      <c r="L2574" s="87"/>
      <c r="M2574" s="87"/>
      <c r="N2574" s="92">
        <v>2000</v>
      </c>
      <c r="O2574" s="92"/>
      <c r="P2574" s="87"/>
      <c r="Q2574" s="144">
        <v>45677</v>
      </c>
    </row>
    <row r="2575" spans="1:17">
      <c r="A2575" s="84" t="s">
        <v>8114</v>
      </c>
      <c r="B2575" s="84" t="s">
        <v>8114</v>
      </c>
      <c r="C2575" s="84" t="s">
        <v>35</v>
      </c>
      <c r="D2575" s="84" t="s">
        <v>548</v>
      </c>
      <c r="E2575" s="84" t="s">
        <v>3606</v>
      </c>
      <c r="F2575" s="85" t="s">
        <v>8115</v>
      </c>
      <c r="G2575" s="85" t="s">
        <v>8116</v>
      </c>
      <c r="H2575" s="85" t="s">
        <v>8115</v>
      </c>
      <c r="I2575" s="83" t="s">
        <v>3379</v>
      </c>
      <c r="J2575" s="83"/>
      <c r="K2575" s="144">
        <v>45576</v>
      </c>
      <c r="L2575" s="87"/>
      <c r="M2575" s="87"/>
      <c r="N2575" s="92">
        <v>2000</v>
      </c>
      <c r="O2575" s="92"/>
      <c r="P2575" s="87"/>
      <c r="Q2575" s="144">
        <v>45678</v>
      </c>
    </row>
    <row r="2576" spans="1:17">
      <c r="A2576" s="84" t="s">
        <v>8117</v>
      </c>
      <c r="B2576" s="84" t="s">
        <v>8117</v>
      </c>
      <c r="C2576" s="84" t="s">
        <v>35</v>
      </c>
      <c r="D2576" s="84" t="s">
        <v>548</v>
      </c>
      <c r="E2576" s="84" t="s">
        <v>3606</v>
      </c>
      <c r="F2576" s="85" t="s">
        <v>8118</v>
      </c>
      <c r="G2576" s="85" t="s">
        <v>8119</v>
      </c>
      <c r="H2576" s="85" t="s">
        <v>8118</v>
      </c>
      <c r="I2576" s="83" t="s">
        <v>2040</v>
      </c>
      <c r="J2576" s="83"/>
      <c r="K2576" s="144">
        <v>45576</v>
      </c>
      <c r="L2576" s="87"/>
      <c r="M2576" s="87"/>
      <c r="N2576" s="92">
        <v>2000</v>
      </c>
      <c r="O2576" s="92"/>
      <c r="P2576" s="87"/>
      <c r="Q2576" s="144">
        <v>45679</v>
      </c>
    </row>
    <row r="2577" spans="1:17">
      <c r="A2577" s="84" t="s">
        <v>8120</v>
      </c>
      <c r="B2577" s="84" t="s">
        <v>8120</v>
      </c>
      <c r="C2577" s="84" t="s">
        <v>35</v>
      </c>
      <c r="D2577" s="84" t="s">
        <v>548</v>
      </c>
      <c r="E2577" s="84" t="s">
        <v>3606</v>
      </c>
      <c r="F2577" s="85" t="s">
        <v>8121</v>
      </c>
      <c r="G2577" s="85" t="s">
        <v>8122</v>
      </c>
      <c r="H2577" s="85" t="s">
        <v>8121</v>
      </c>
      <c r="I2577" s="83" t="s">
        <v>3754</v>
      </c>
      <c r="J2577" s="83"/>
      <c r="K2577" s="144">
        <v>45576</v>
      </c>
      <c r="L2577" s="87"/>
      <c r="M2577" s="87"/>
      <c r="N2577" s="92">
        <v>2000</v>
      </c>
      <c r="O2577" s="92"/>
      <c r="P2577" s="87"/>
      <c r="Q2577" s="144">
        <v>45680</v>
      </c>
    </row>
    <row r="2578" spans="1:17">
      <c r="A2578" s="84" t="s">
        <v>8123</v>
      </c>
      <c r="B2578" s="84" t="s">
        <v>8123</v>
      </c>
      <c r="C2578" s="84" t="s">
        <v>35</v>
      </c>
      <c r="D2578" s="84" t="s">
        <v>548</v>
      </c>
      <c r="E2578" s="84" t="s">
        <v>3606</v>
      </c>
      <c r="F2578" s="85" t="s">
        <v>8124</v>
      </c>
      <c r="G2578" s="85" t="s">
        <v>8125</v>
      </c>
      <c r="H2578" s="85" t="s">
        <v>8124</v>
      </c>
      <c r="I2578" s="83" t="s">
        <v>1158</v>
      </c>
      <c r="J2578" s="83"/>
      <c r="K2578" s="144">
        <v>45576</v>
      </c>
      <c r="L2578" s="87"/>
      <c r="M2578" s="87"/>
      <c r="N2578" s="92">
        <v>2000</v>
      </c>
      <c r="O2578" s="92"/>
      <c r="P2578" s="87"/>
      <c r="Q2578" s="144">
        <v>45681</v>
      </c>
    </row>
    <row r="2579" spans="1:17">
      <c r="A2579" s="4" t="s">
        <v>8126</v>
      </c>
      <c r="B2579" s="4" t="s">
        <v>8126</v>
      </c>
      <c r="C2579" s="3" t="s">
        <v>35</v>
      </c>
      <c r="D2579" s="3" t="s">
        <v>548</v>
      </c>
      <c r="E2579" s="3" t="s">
        <v>3606</v>
      </c>
      <c r="F2579" s="25" t="s">
        <v>8127</v>
      </c>
      <c r="G2579" s="25" t="s">
        <v>8128</v>
      </c>
      <c r="H2579" s="25" t="s">
        <v>8127</v>
      </c>
      <c r="I2579" s="11" t="s">
        <v>23</v>
      </c>
      <c r="K2579" s="44">
        <v>45576</v>
      </c>
      <c r="N2579" s="45">
        <v>2000</v>
      </c>
      <c r="Q2579" s="44">
        <v>45682</v>
      </c>
    </row>
    <row r="2580" spans="1:17">
      <c r="A2580" s="4" t="s">
        <v>8129</v>
      </c>
      <c r="B2580" s="4" t="s">
        <v>8129</v>
      </c>
      <c r="C2580" s="3" t="s">
        <v>35</v>
      </c>
      <c r="D2580" s="3" t="s">
        <v>548</v>
      </c>
      <c r="E2580" s="3" t="s">
        <v>3606</v>
      </c>
      <c r="F2580" s="25" t="s">
        <v>8130</v>
      </c>
      <c r="G2580" s="25" t="s">
        <v>8131</v>
      </c>
      <c r="H2580" s="25" t="s">
        <v>8130</v>
      </c>
      <c r="I2580" s="11" t="s">
        <v>23</v>
      </c>
      <c r="K2580" s="44">
        <v>45576</v>
      </c>
      <c r="N2580" s="45">
        <v>2000</v>
      </c>
      <c r="Q2580" s="44">
        <v>45683</v>
      </c>
    </row>
    <row r="2581" spans="1:17">
      <c r="A2581" s="4" t="s">
        <v>8132</v>
      </c>
      <c r="B2581" s="4" t="s">
        <v>8132</v>
      </c>
      <c r="C2581" s="3" t="s">
        <v>35</v>
      </c>
      <c r="D2581" s="3" t="s">
        <v>548</v>
      </c>
      <c r="E2581" s="3" t="s">
        <v>3606</v>
      </c>
      <c r="F2581" s="25" t="s">
        <v>8133</v>
      </c>
      <c r="G2581" s="25" t="s">
        <v>8134</v>
      </c>
      <c r="H2581" s="25" t="s">
        <v>8133</v>
      </c>
      <c r="I2581" s="11" t="s">
        <v>23</v>
      </c>
      <c r="K2581" s="44">
        <v>45576</v>
      </c>
      <c r="N2581" s="45">
        <v>2000</v>
      </c>
      <c r="Q2581" s="44">
        <v>45684</v>
      </c>
    </row>
    <row r="2582" spans="1:17">
      <c r="A2582" s="4" t="s">
        <v>8135</v>
      </c>
      <c r="B2582" s="4" t="s">
        <v>8135</v>
      </c>
      <c r="C2582" s="3" t="s">
        <v>35</v>
      </c>
      <c r="D2582" s="3" t="s">
        <v>548</v>
      </c>
      <c r="E2582" s="3" t="s">
        <v>3606</v>
      </c>
      <c r="F2582" s="3" t="s">
        <v>8136</v>
      </c>
      <c r="G2582" s="25" t="s">
        <v>8137</v>
      </c>
      <c r="H2582" s="25" t="s">
        <v>8136</v>
      </c>
      <c r="I2582" s="11" t="s">
        <v>23</v>
      </c>
      <c r="K2582" s="44">
        <v>45576</v>
      </c>
      <c r="N2582" s="45">
        <v>2000</v>
      </c>
      <c r="Q2582" s="44">
        <v>45685</v>
      </c>
    </row>
    <row r="2583" spans="1:17">
      <c r="A2583" s="84" t="s">
        <v>8138</v>
      </c>
      <c r="B2583" s="84" t="s">
        <v>8138</v>
      </c>
      <c r="C2583" s="84" t="s">
        <v>35</v>
      </c>
      <c r="D2583" s="84" t="s">
        <v>548</v>
      </c>
      <c r="E2583" s="84" t="s">
        <v>3606</v>
      </c>
      <c r="F2583" s="85" t="s">
        <v>8139</v>
      </c>
      <c r="G2583" s="85" t="s">
        <v>8140</v>
      </c>
      <c r="H2583" s="85" t="s">
        <v>8139</v>
      </c>
      <c r="I2583" s="83" t="s">
        <v>4002</v>
      </c>
      <c r="J2583" s="83"/>
      <c r="K2583" s="144">
        <v>45576</v>
      </c>
      <c r="L2583" s="87"/>
      <c r="M2583" s="87"/>
      <c r="N2583" s="92">
        <v>2000</v>
      </c>
      <c r="O2583" s="92"/>
      <c r="P2583" s="87"/>
      <c r="Q2583" s="144">
        <v>45686</v>
      </c>
    </row>
    <row r="2584" spans="1:17">
      <c r="A2584" s="4" t="s">
        <v>8141</v>
      </c>
      <c r="B2584" s="4" t="s">
        <v>8141</v>
      </c>
      <c r="C2584" s="3" t="s">
        <v>35</v>
      </c>
      <c r="D2584" s="3" t="s">
        <v>548</v>
      </c>
      <c r="E2584" s="3" t="s">
        <v>3606</v>
      </c>
      <c r="F2584" s="25" t="s">
        <v>8142</v>
      </c>
      <c r="G2584" s="25" t="s">
        <v>8143</v>
      </c>
      <c r="H2584" s="25" t="s">
        <v>8142</v>
      </c>
      <c r="I2584" s="11" t="s">
        <v>23</v>
      </c>
      <c r="K2584" s="44">
        <v>45576</v>
      </c>
      <c r="N2584" s="45">
        <v>2000</v>
      </c>
      <c r="Q2584" s="44">
        <v>45687</v>
      </c>
    </row>
    <row r="2585" spans="1:17">
      <c r="A2585" s="84" t="s">
        <v>8144</v>
      </c>
      <c r="B2585" s="284" t="s">
        <v>8144</v>
      </c>
      <c r="C2585" s="84" t="s">
        <v>8145</v>
      </c>
      <c r="D2585" s="84" t="s">
        <v>8146</v>
      </c>
      <c r="E2585" s="84" t="s">
        <v>8147</v>
      </c>
      <c r="F2585" s="85" t="s">
        <v>8148</v>
      </c>
      <c r="G2585" s="85" t="s">
        <v>8149</v>
      </c>
      <c r="H2585" s="300">
        <v>698813007110</v>
      </c>
      <c r="I2585" s="83" t="s">
        <v>8150</v>
      </c>
      <c r="J2585" s="83" t="s">
        <v>12221</v>
      </c>
      <c r="K2585" s="144"/>
      <c r="L2585" s="87"/>
      <c r="M2585" s="87"/>
      <c r="N2585" s="92">
        <v>2000</v>
      </c>
      <c r="O2585" s="92"/>
      <c r="P2585" s="87"/>
      <c r="Q2585" s="144">
        <v>45688</v>
      </c>
    </row>
    <row r="2586" spans="1:17">
      <c r="A2586" s="84" t="s">
        <v>8151</v>
      </c>
      <c r="B2586" s="84" t="s">
        <v>8151</v>
      </c>
      <c r="C2586" s="84" t="s">
        <v>8152</v>
      </c>
      <c r="D2586" s="84" t="s">
        <v>8153</v>
      </c>
      <c r="E2586" s="84" t="s">
        <v>8154</v>
      </c>
      <c r="F2586" s="85" t="s">
        <v>8155</v>
      </c>
      <c r="G2586" s="99" t="s">
        <v>8155</v>
      </c>
      <c r="H2586" s="99" t="s">
        <v>8155</v>
      </c>
      <c r="I2586" s="83" t="s">
        <v>8150</v>
      </c>
      <c r="J2586" s="83" t="s">
        <v>12221</v>
      </c>
      <c r="K2586" s="87"/>
      <c r="L2586" s="87"/>
      <c r="M2586" s="87"/>
      <c r="N2586" s="92"/>
      <c r="O2586" s="92"/>
      <c r="P2586" s="87"/>
      <c r="Q2586" s="87"/>
    </row>
    <row r="2587" spans="1:17">
      <c r="A2587" s="84" t="s">
        <v>8156</v>
      </c>
      <c r="B2587" s="84" t="s">
        <v>8156</v>
      </c>
      <c r="C2587" s="84" t="s">
        <v>8157</v>
      </c>
      <c r="D2587" s="84" t="s">
        <v>8158</v>
      </c>
      <c r="E2587" s="84" t="s">
        <v>8159</v>
      </c>
      <c r="F2587" s="86" t="s">
        <v>8160</v>
      </c>
      <c r="G2587" s="279" t="s">
        <v>8160</v>
      </c>
      <c r="H2587" s="147" t="s">
        <v>8160</v>
      </c>
      <c r="I2587" s="83" t="s">
        <v>8150</v>
      </c>
      <c r="J2587" s="83" t="s">
        <v>12221</v>
      </c>
      <c r="K2587" s="87"/>
      <c r="L2587" s="87"/>
      <c r="M2587" s="87"/>
      <c r="N2587" s="92"/>
      <c r="O2587" s="92"/>
      <c r="P2587" s="87"/>
      <c r="Q2587" s="87"/>
    </row>
    <row r="2588" spans="1:17">
      <c r="A2588" s="84" t="s">
        <v>8161</v>
      </c>
      <c r="B2588" s="284" t="s">
        <v>8161</v>
      </c>
      <c r="C2588" s="84" t="s">
        <v>8162</v>
      </c>
      <c r="D2588" s="84" t="s">
        <v>8163</v>
      </c>
      <c r="E2588" s="84" t="s">
        <v>8164</v>
      </c>
      <c r="F2588" s="86" t="s">
        <v>8165</v>
      </c>
      <c r="G2588" s="279">
        <v>2348170854</v>
      </c>
      <c r="H2588" s="279">
        <v>2348170854</v>
      </c>
      <c r="I2588" s="83" t="s">
        <v>8150</v>
      </c>
      <c r="J2588" s="83" t="s">
        <v>12221</v>
      </c>
      <c r="K2588" s="87"/>
      <c r="L2588" s="87"/>
      <c r="M2588" s="87"/>
      <c r="N2588" s="92"/>
      <c r="O2588" s="92"/>
      <c r="P2588" s="87"/>
      <c r="Q2588" s="87"/>
    </row>
    <row r="2589" spans="1:17">
      <c r="A2589" s="84" t="s">
        <v>8166</v>
      </c>
      <c r="B2589" s="84" t="s">
        <v>8166</v>
      </c>
      <c r="C2589" s="84" t="s">
        <v>289</v>
      </c>
      <c r="D2589" s="84" t="s">
        <v>290</v>
      </c>
      <c r="E2589" s="84" t="s">
        <v>291</v>
      </c>
      <c r="F2589" s="85" t="s">
        <v>8167</v>
      </c>
      <c r="G2589" s="85" t="s">
        <v>18</v>
      </c>
      <c r="H2589" s="85" t="s">
        <v>18</v>
      </c>
      <c r="I2589" s="83" t="s">
        <v>2085</v>
      </c>
      <c r="J2589" s="83"/>
      <c r="K2589" s="87"/>
      <c r="L2589" s="87"/>
      <c r="M2589" s="87"/>
      <c r="N2589" s="92"/>
      <c r="O2589" s="92"/>
      <c r="P2589" s="87"/>
      <c r="Q2589" s="87"/>
    </row>
    <row r="2590" spans="1:17">
      <c r="A2590" s="84" t="s">
        <v>8168</v>
      </c>
      <c r="B2590" s="84" t="s">
        <v>8168</v>
      </c>
      <c r="C2590" s="84" t="s">
        <v>289</v>
      </c>
      <c r="D2590" s="84" t="s">
        <v>290</v>
      </c>
      <c r="E2590" s="84" t="s">
        <v>4987</v>
      </c>
      <c r="F2590" s="85" t="s">
        <v>8169</v>
      </c>
      <c r="G2590" s="85" t="s">
        <v>18</v>
      </c>
      <c r="H2590" s="85" t="s">
        <v>18</v>
      </c>
      <c r="I2590" s="83" t="s">
        <v>2076</v>
      </c>
      <c r="J2590" s="83" t="s">
        <v>12221</v>
      </c>
    </row>
    <row r="2591" spans="1:17">
      <c r="A2591" s="4" t="s">
        <v>8170</v>
      </c>
      <c r="B2591" s="4" t="s">
        <v>8170</v>
      </c>
      <c r="C2591" s="4" t="s">
        <v>289</v>
      </c>
      <c r="D2591" s="4" t="s">
        <v>290</v>
      </c>
      <c r="E2591" s="4" t="s">
        <v>291</v>
      </c>
      <c r="F2591" s="27" t="s">
        <v>8171</v>
      </c>
      <c r="G2591" s="27" t="s">
        <v>8171</v>
      </c>
      <c r="H2591" s="27" t="s">
        <v>8171</v>
      </c>
      <c r="I2591" s="12" t="s">
        <v>23</v>
      </c>
      <c r="J2591" s="12" t="s">
        <v>12221</v>
      </c>
      <c r="K2591" s="39"/>
      <c r="L2591" s="39"/>
      <c r="M2591" s="39"/>
      <c r="N2591" s="154"/>
      <c r="O2591" s="154"/>
      <c r="P2591" s="39"/>
      <c r="Q2591" s="39"/>
    </row>
    <row r="2592" spans="1:17">
      <c r="A2592" s="84" t="s">
        <v>8172</v>
      </c>
      <c r="B2592" s="84" t="s">
        <v>8172</v>
      </c>
      <c r="C2592" s="84" t="s">
        <v>35</v>
      </c>
      <c r="D2592" s="84" t="s">
        <v>241</v>
      </c>
      <c r="E2592" s="84" t="s">
        <v>241</v>
      </c>
      <c r="F2592" s="85" t="s">
        <v>8173</v>
      </c>
      <c r="G2592" s="85" t="s">
        <v>8173</v>
      </c>
      <c r="H2592" s="85" t="s">
        <v>8173</v>
      </c>
      <c r="I2592" s="83" t="s">
        <v>8174</v>
      </c>
      <c r="J2592" s="83" t="s">
        <v>12095</v>
      </c>
      <c r="K2592" s="87"/>
      <c r="L2592" s="87"/>
      <c r="M2592" s="87"/>
      <c r="N2592" s="92"/>
      <c r="O2592" s="92"/>
      <c r="P2592" s="87"/>
      <c r="Q2592" s="87"/>
    </row>
    <row r="2593" spans="1:17">
      <c r="A2593" s="84" t="s">
        <v>8175</v>
      </c>
      <c r="B2593" s="84" t="s">
        <v>8175</v>
      </c>
      <c r="C2593" s="84" t="s">
        <v>289</v>
      </c>
      <c r="D2593" s="84" t="s">
        <v>290</v>
      </c>
      <c r="E2593" s="84" t="s">
        <v>291</v>
      </c>
      <c r="F2593" s="85" t="s">
        <v>8176</v>
      </c>
      <c r="G2593" s="85" t="s">
        <v>8176</v>
      </c>
      <c r="H2593" s="85" t="s">
        <v>8176</v>
      </c>
      <c r="I2593" s="83" t="s">
        <v>1060</v>
      </c>
      <c r="J2593" s="83" t="s">
        <v>12074</v>
      </c>
      <c r="K2593" s="87"/>
      <c r="L2593" s="87"/>
      <c r="M2593" s="87"/>
      <c r="N2593" s="92"/>
      <c r="O2593" s="92"/>
      <c r="P2593" s="87"/>
      <c r="Q2593" s="87"/>
    </row>
    <row r="2594" spans="1:17">
      <c r="A2594" s="84" t="s">
        <v>8177</v>
      </c>
      <c r="B2594" s="84" t="s">
        <v>8177</v>
      </c>
      <c r="C2594" s="84" t="s">
        <v>35</v>
      </c>
      <c r="D2594" s="84" t="s">
        <v>35</v>
      </c>
      <c r="E2594" s="84" t="s">
        <v>107</v>
      </c>
      <c r="F2594" s="85" t="s">
        <v>8178</v>
      </c>
      <c r="G2594" s="85" t="s">
        <v>8179</v>
      </c>
      <c r="H2594" s="85" t="s">
        <v>8180</v>
      </c>
      <c r="I2594" s="83" t="s">
        <v>2947</v>
      </c>
      <c r="J2594" s="83"/>
      <c r="K2594" s="87"/>
      <c r="L2594" s="87"/>
      <c r="M2594" s="87"/>
      <c r="N2594" s="92"/>
      <c r="O2594" s="92"/>
      <c r="P2594" s="87"/>
      <c r="Q2594" s="87"/>
    </row>
    <row r="2595" spans="1:17">
      <c r="A2595" s="84" t="s">
        <v>8181</v>
      </c>
      <c r="B2595" s="84" t="s">
        <v>8181</v>
      </c>
      <c r="C2595" s="84" t="s">
        <v>490</v>
      </c>
      <c r="D2595" s="84" t="s">
        <v>548</v>
      </c>
      <c r="E2595" s="90" t="s">
        <v>8182</v>
      </c>
      <c r="F2595" s="85" t="s">
        <v>8183</v>
      </c>
      <c r="G2595" s="93" t="s">
        <v>8184</v>
      </c>
      <c r="H2595" s="85"/>
      <c r="I2595" s="84" t="s">
        <v>544</v>
      </c>
    </row>
    <row r="2596" spans="1:17">
      <c r="A2596" s="84" t="s">
        <v>8185</v>
      </c>
      <c r="B2596" s="84" t="s">
        <v>8186</v>
      </c>
      <c r="C2596" s="84" t="s">
        <v>8187</v>
      </c>
      <c r="D2596" s="84" t="s">
        <v>7047</v>
      </c>
      <c r="E2596" s="84" t="s">
        <v>7477</v>
      </c>
      <c r="F2596" s="85" t="s">
        <v>8188</v>
      </c>
      <c r="G2596" s="85" t="s">
        <v>8188</v>
      </c>
      <c r="H2596" s="85" t="s">
        <v>8188</v>
      </c>
      <c r="I2596" s="83" t="s">
        <v>1001</v>
      </c>
      <c r="J2596" s="83"/>
      <c r="K2596" s="87"/>
      <c r="L2596" s="87"/>
      <c r="M2596" s="87"/>
      <c r="N2596" s="92"/>
      <c r="O2596" s="92"/>
      <c r="P2596" s="87"/>
      <c r="Q2596" s="87"/>
    </row>
    <row r="2597" spans="1:17">
      <c r="A2597" s="84" t="s">
        <v>8189</v>
      </c>
      <c r="B2597" s="84" t="s">
        <v>8190</v>
      </c>
      <c r="C2597" s="84" t="s">
        <v>8187</v>
      </c>
      <c r="D2597" s="84" t="s">
        <v>7047</v>
      </c>
      <c r="E2597" s="84" t="s">
        <v>7477</v>
      </c>
      <c r="F2597" s="85" t="s">
        <v>8191</v>
      </c>
      <c r="G2597" s="85" t="s">
        <v>8191</v>
      </c>
      <c r="H2597" s="85" t="s">
        <v>8191</v>
      </c>
      <c r="I2597" s="83" t="s">
        <v>1236</v>
      </c>
      <c r="J2597" s="83"/>
      <c r="K2597" s="87"/>
      <c r="L2597" s="87"/>
      <c r="M2597" s="87"/>
      <c r="N2597" s="92"/>
      <c r="O2597" s="92"/>
      <c r="P2597" s="87"/>
      <c r="Q2597" s="87"/>
    </row>
    <row r="2598" spans="1:17">
      <c r="A2598" s="84" t="s">
        <v>8192</v>
      </c>
      <c r="B2598" s="84" t="s">
        <v>8192</v>
      </c>
      <c r="C2598" s="84" t="s">
        <v>480</v>
      </c>
      <c r="D2598" s="84" t="s">
        <v>12222</v>
      </c>
      <c r="E2598" s="84" t="s">
        <v>8193</v>
      </c>
      <c r="F2598" s="85" t="s">
        <v>8194</v>
      </c>
      <c r="G2598" s="85" t="s">
        <v>8195</v>
      </c>
      <c r="H2598" s="85" t="s">
        <v>8196</v>
      </c>
      <c r="I2598" s="83" t="s">
        <v>1641</v>
      </c>
      <c r="J2598" s="83" t="s">
        <v>12074</v>
      </c>
      <c r="K2598" s="87"/>
      <c r="L2598" s="87"/>
      <c r="M2598" s="87"/>
      <c r="N2598" s="92"/>
      <c r="O2598" s="92"/>
      <c r="P2598" s="87"/>
      <c r="Q2598" s="87"/>
    </row>
    <row r="2599" spans="1:17">
      <c r="A2599" s="84" t="s">
        <v>8197</v>
      </c>
      <c r="B2599" s="84" t="s">
        <v>8197</v>
      </c>
      <c r="C2599" s="84" t="s">
        <v>480</v>
      </c>
      <c r="D2599" s="84" t="s">
        <v>12222</v>
      </c>
      <c r="E2599" s="84" t="s">
        <v>8193</v>
      </c>
      <c r="F2599" s="85" t="s">
        <v>8198</v>
      </c>
      <c r="G2599" s="85" t="s">
        <v>8199</v>
      </c>
      <c r="H2599" s="85" t="s">
        <v>8200</v>
      </c>
      <c r="I2599" s="83" t="s">
        <v>1567</v>
      </c>
      <c r="J2599" s="83" t="s">
        <v>12074</v>
      </c>
      <c r="K2599" s="87"/>
      <c r="L2599" s="87"/>
      <c r="M2599" s="87"/>
      <c r="N2599" s="92"/>
      <c r="O2599" s="92"/>
      <c r="P2599" s="87"/>
      <c r="Q2599" s="87"/>
    </row>
    <row r="2600" spans="1:17">
      <c r="A2600" s="84" t="s">
        <v>8201</v>
      </c>
      <c r="B2600" s="84" t="s">
        <v>8201</v>
      </c>
      <c r="C2600" s="84" t="s">
        <v>480</v>
      </c>
      <c r="D2600" s="84" t="s">
        <v>12222</v>
      </c>
      <c r="E2600" s="84" t="s">
        <v>8193</v>
      </c>
      <c r="F2600" s="85" t="s">
        <v>8202</v>
      </c>
      <c r="G2600" s="85" t="s">
        <v>8203</v>
      </c>
      <c r="H2600" s="85" t="s">
        <v>8204</v>
      </c>
      <c r="I2600" s="83" t="s">
        <v>1541</v>
      </c>
      <c r="J2600" s="83" t="s">
        <v>12074</v>
      </c>
    </row>
    <row r="2601" spans="1:17">
      <c r="A2601" s="84" t="s">
        <v>8205</v>
      </c>
      <c r="B2601" s="84" t="s">
        <v>8205</v>
      </c>
      <c r="C2601" s="84" t="s">
        <v>480</v>
      </c>
      <c r="D2601" s="84" t="s">
        <v>12222</v>
      </c>
      <c r="E2601" s="84" t="s">
        <v>8193</v>
      </c>
      <c r="F2601" s="85" t="s">
        <v>8206</v>
      </c>
      <c r="G2601" s="85" t="s">
        <v>8207</v>
      </c>
      <c r="H2601" s="85" t="s">
        <v>8208</v>
      </c>
      <c r="I2601" s="83" t="s">
        <v>12100</v>
      </c>
      <c r="J2601" s="83" t="s">
        <v>12074</v>
      </c>
    </row>
    <row r="2602" spans="1:17">
      <c r="A2602" s="84" t="s">
        <v>8209</v>
      </c>
      <c r="B2602" s="84" t="s">
        <v>8209</v>
      </c>
      <c r="C2602" s="84" t="s">
        <v>35</v>
      </c>
      <c r="D2602" s="84" t="s">
        <v>241</v>
      </c>
      <c r="E2602" s="84" t="s">
        <v>241</v>
      </c>
      <c r="F2602" s="85" t="s">
        <v>8210</v>
      </c>
      <c r="G2602" s="85" t="s">
        <v>8211</v>
      </c>
      <c r="H2602" s="85" t="s">
        <v>8212</v>
      </c>
      <c r="I2602" s="83" t="s">
        <v>4426</v>
      </c>
      <c r="J2602" s="83"/>
      <c r="K2602" s="87"/>
      <c r="L2602" s="87"/>
      <c r="M2602" s="87"/>
      <c r="N2602" s="92"/>
      <c r="O2602" s="92"/>
      <c r="P2602" s="87"/>
      <c r="Q2602" s="87"/>
    </row>
    <row r="2603" spans="1:17">
      <c r="A2603" s="105" t="s">
        <v>8213</v>
      </c>
      <c r="B2603" s="105" t="s">
        <v>8213</v>
      </c>
      <c r="C2603" s="105" t="s">
        <v>289</v>
      </c>
      <c r="D2603" s="84" t="s">
        <v>290</v>
      </c>
      <c r="E2603" s="105" t="s">
        <v>291</v>
      </c>
      <c r="F2603" s="99" t="s">
        <v>8214</v>
      </c>
      <c r="G2603" s="85" t="s">
        <v>8214</v>
      </c>
      <c r="H2603" s="85" t="s">
        <v>8214</v>
      </c>
      <c r="I2603" s="83" t="s">
        <v>1977</v>
      </c>
      <c r="J2603" s="83" t="s">
        <v>12080</v>
      </c>
    </row>
    <row r="2604" spans="1:17">
      <c r="A2604" s="87" t="s">
        <v>8215</v>
      </c>
      <c r="B2604" s="87" t="s">
        <v>8215</v>
      </c>
      <c r="C2604" s="106" t="s">
        <v>480</v>
      </c>
      <c r="D2604" s="83" t="s">
        <v>12222</v>
      </c>
      <c r="E2604" s="87" t="s">
        <v>8193</v>
      </c>
      <c r="F2604" s="95" t="s">
        <v>8216</v>
      </c>
      <c r="G2604" s="108" t="s">
        <v>8217</v>
      </c>
      <c r="H2604" s="85" t="s">
        <v>8218</v>
      </c>
      <c r="I2604" s="83" t="s">
        <v>2601</v>
      </c>
      <c r="J2604" s="83" t="s">
        <v>12074</v>
      </c>
      <c r="K2604" s="87"/>
      <c r="L2604" s="87"/>
      <c r="M2604" s="87"/>
      <c r="N2604" s="92"/>
      <c r="O2604" s="92"/>
      <c r="P2604" s="87"/>
      <c r="Q2604" s="87"/>
    </row>
    <row r="2605" spans="1:17">
      <c r="A2605" s="104" t="s">
        <v>8219</v>
      </c>
      <c r="B2605" s="102" t="s">
        <v>8220</v>
      </c>
      <c r="C2605" s="87" t="s">
        <v>35</v>
      </c>
      <c r="D2605" s="106" t="s">
        <v>339</v>
      </c>
      <c r="E2605" s="324" t="s">
        <v>327</v>
      </c>
      <c r="F2605" s="85" t="s">
        <v>8221</v>
      </c>
      <c r="G2605" s="85" t="s">
        <v>8221</v>
      </c>
      <c r="H2605" s="85" t="s">
        <v>8222</v>
      </c>
      <c r="I2605" s="83" t="s">
        <v>1158</v>
      </c>
      <c r="J2605" s="83" t="s">
        <v>12074</v>
      </c>
      <c r="K2605" s="87"/>
      <c r="L2605" s="87"/>
      <c r="M2605" s="87"/>
      <c r="N2605" s="92"/>
      <c r="O2605" s="92"/>
      <c r="P2605" s="87"/>
      <c r="Q2605" s="87"/>
    </row>
    <row r="2606" spans="1:17">
      <c r="A2606" s="84" t="s">
        <v>8223</v>
      </c>
      <c r="B2606" s="84" t="s">
        <v>8224</v>
      </c>
      <c r="C2606" s="104" t="s">
        <v>35</v>
      </c>
      <c r="D2606" s="106" t="s">
        <v>339</v>
      </c>
      <c r="E2606" s="324" t="s">
        <v>397</v>
      </c>
      <c r="F2606" s="85" t="s">
        <v>8225</v>
      </c>
      <c r="G2606" s="85" t="s">
        <v>8225</v>
      </c>
      <c r="H2606" s="85" t="s">
        <v>8226</v>
      </c>
      <c r="I2606" s="83" t="s">
        <v>1254</v>
      </c>
      <c r="J2606" s="83"/>
      <c r="K2606" s="87"/>
      <c r="L2606" s="87"/>
      <c r="M2606" s="87"/>
      <c r="N2606" s="92"/>
      <c r="O2606" s="92"/>
      <c r="P2606" s="87"/>
      <c r="Q2606" s="87"/>
    </row>
    <row r="2607" spans="1:17">
      <c r="A2607" s="84" t="s">
        <v>8227</v>
      </c>
      <c r="B2607" s="84" t="s">
        <v>8228</v>
      </c>
      <c r="C2607" s="104" t="s">
        <v>35</v>
      </c>
      <c r="D2607" s="106" t="s">
        <v>339</v>
      </c>
      <c r="E2607" s="324" t="s">
        <v>397</v>
      </c>
      <c r="F2607" s="85" t="s">
        <v>8229</v>
      </c>
      <c r="G2607" s="85" t="s">
        <v>8229</v>
      </c>
      <c r="H2607" s="85" t="s">
        <v>8230</v>
      </c>
      <c r="I2607" s="83" t="s">
        <v>2759</v>
      </c>
      <c r="J2607" s="83"/>
      <c r="K2607" s="87"/>
      <c r="L2607" s="87"/>
      <c r="M2607" s="87"/>
      <c r="N2607" s="92"/>
      <c r="O2607" s="92"/>
      <c r="P2607" s="87"/>
      <c r="Q2607" s="87"/>
    </row>
    <row r="2608" spans="1:17">
      <c r="A2608" s="4" t="s">
        <v>8231</v>
      </c>
      <c r="B2608" s="4" t="s">
        <v>8232</v>
      </c>
      <c r="C2608" s="182" t="s">
        <v>35</v>
      </c>
      <c r="D2608" s="275" t="s">
        <v>339</v>
      </c>
      <c r="E2608" s="328" t="s">
        <v>397</v>
      </c>
      <c r="F2608" s="27" t="s">
        <v>8233</v>
      </c>
      <c r="G2608" s="27" t="s">
        <v>8233</v>
      </c>
      <c r="H2608" s="27" t="s">
        <v>8234</v>
      </c>
      <c r="I2608" s="11" t="s">
        <v>23</v>
      </c>
      <c r="J2608" s="12"/>
      <c r="K2608" s="39"/>
      <c r="L2608" s="39"/>
      <c r="M2608" s="39"/>
      <c r="N2608" s="154"/>
      <c r="O2608" s="154"/>
      <c r="P2608" s="39"/>
      <c r="Q2608" s="39"/>
    </row>
    <row r="2609" spans="1:17">
      <c r="A2609" s="84" t="s">
        <v>8235</v>
      </c>
      <c r="B2609" s="84" t="s">
        <v>8236</v>
      </c>
      <c r="C2609" s="104" t="s">
        <v>35</v>
      </c>
      <c r="D2609" s="106" t="s">
        <v>339</v>
      </c>
      <c r="E2609" s="324" t="s">
        <v>397</v>
      </c>
      <c r="F2609" s="85" t="s">
        <v>8237</v>
      </c>
      <c r="G2609" s="85" t="s">
        <v>8237</v>
      </c>
      <c r="H2609" s="85" t="s">
        <v>8238</v>
      </c>
      <c r="I2609" s="83" t="s">
        <v>5521</v>
      </c>
      <c r="J2609" s="83"/>
      <c r="K2609" s="87"/>
      <c r="L2609" s="87"/>
      <c r="M2609" s="87"/>
      <c r="N2609" s="92"/>
      <c r="O2609" s="92"/>
      <c r="P2609" s="87"/>
      <c r="Q2609" s="87"/>
    </row>
    <row r="2610" spans="1:17">
      <c r="A2610" s="84" t="s">
        <v>8239</v>
      </c>
      <c r="B2610" s="84" t="s">
        <v>8240</v>
      </c>
      <c r="C2610" s="104" t="s">
        <v>35</v>
      </c>
      <c r="D2610" s="106" t="s">
        <v>339</v>
      </c>
      <c r="E2610" s="324" t="s">
        <v>397</v>
      </c>
      <c r="F2610" s="85" t="s">
        <v>8241</v>
      </c>
      <c r="G2610" s="85" t="s">
        <v>8241</v>
      </c>
      <c r="H2610" s="85" t="s">
        <v>8242</v>
      </c>
      <c r="I2610" s="83" t="s">
        <v>4002</v>
      </c>
      <c r="J2610" s="83"/>
      <c r="K2610" s="87"/>
      <c r="L2610" s="87"/>
      <c r="M2610" s="87"/>
      <c r="N2610" s="92"/>
      <c r="O2610" s="92"/>
      <c r="P2610" s="87"/>
      <c r="Q2610" s="87"/>
    </row>
    <row r="2611" spans="1:17">
      <c r="A2611" s="84" t="s">
        <v>8243</v>
      </c>
      <c r="B2611" s="84" t="s">
        <v>8244</v>
      </c>
      <c r="C2611" s="104" t="s">
        <v>35</v>
      </c>
      <c r="D2611" s="106" t="s">
        <v>339</v>
      </c>
      <c r="E2611" s="324" t="s">
        <v>397</v>
      </c>
      <c r="F2611" s="85" t="s">
        <v>8245</v>
      </c>
      <c r="G2611" s="85" t="s">
        <v>8245</v>
      </c>
      <c r="H2611" s="85" t="s">
        <v>8246</v>
      </c>
      <c r="I2611" s="83" t="s">
        <v>7160</v>
      </c>
      <c r="J2611" s="83"/>
      <c r="K2611" s="87"/>
      <c r="L2611" s="87"/>
      <c r="M2611" s="87"/>
      <c r="N2611" s="92"/>
      <c r="O2611" s="92"/>
      <c r="P2611" s="87"/>
      <c r="Q2611" s="87"/>
    </row>
    <row r="2612" spans="1:17">
      <c r="A2612" s="84" t="s">
        <v>8247</v>
      </c>
      <c r="B2612" s="84" t="s">
        <v>8248</v>
      </c>
      <c r="C2612" s="84" t="s">
        <v>8249</v>
      </c>
      <c r="D2612" s="84" t="s">
        <v>339</v>
      </c>
      <c r="E2612" s="84" t="s">
        <v>8250</v>
      </c>
      <c r="F2612" s="85" t="s">
        <v>8251</v>
      </c>
      <c r="G2612" s="85" t="s">
        <v>8251</v>
      </c>
      <c r="H2612" s="85" t="s">
        <v>8251</v>
      </c>
      <c r="I2612" s="83" t="s">
        <v>2881</v>
      </c>
      <c r="J2612" s="83" t="s">
        <v>8252</v>
      </c>
      <c r="K2612" s="87"/>
      <c r="L2612" s="87"/>
      <c r="M2612" s="87"/>
      <c r="N2612" s="92"/>
      <c r="O2612" s="92"/>
      <c r="P2612" s="87"/>
      <c r="Q2612" s="87"/>
    </row>
    <row r="2613" spans="1:17">
      <c r="A2613" s="84" t="s">
        <v>8253</v>
      </c>
      <c r="B2613" s="84" t="s">
        <v>8253</v>
      </c>
      <c r="C2613" s="104" t="s">
        <v>8254</v>
      </c>
      <c r="D2613" s="106" t="s">
        <v>393</v>
      </c>
      <c r="E2613" s="324" t="s">
        <v>8255</v>
      </c>
      <c r="F2613" s="85" t="s">
        <v>8256</v>
      </c>
      <c r="G2613" s="85" t="s">
        <v>8256</v>
      </c>
      <c r="H2613" s="85" t="s">
        <v>18</v>
      </c>
      <c r="I2613" s="83" t="s">
        <v>2881</v>
      </c>
      <c r="J2613" s="83" t="s">
        <v>8252</v>
      </c>
      <c r="K2613" s="87"/>
      <c r="L2613" s="87"/>
      <c r="M2613" s="87"/>
      <c r="N2613" s="92"/>
      <c r="O2613" s="92"/>
      <c r="P2613" s="87"/>
      <c r="Q2613" s="87"/>
    </row>
    <row r="2614" spans="1:17">
      <c r="A2614" s="84" t="s">
        <v>8257</v>
      </c>
      <c r="B2614" s="84" t="s">
        <v>8257</v>
      </c>
      <c r="C2614" s="84" t="s">
        <v>480</v>
      </c>
      <c r="D2614" s="84" t="s">
        <v>12222</v>
      </c>
      <c r="E2614" s="84" t="s">
        <v>8193</v>
      </c>
      <c r="F2614" s="85" t="s">
        <v>8258</v>
      </c>
      <c r="G2614" s="85" t="s">
        <v>8259</v>
      </c>
      <c r="H2614" s="85" t="s">
        <v>8260</v>
      </c>
      <c r="I2614" s="83" t="s">
        <v>888</v>
      </c>
      <c r="J2614" s="83" t="s">
        <v>12074</v>
      </c>
      <c r="K2614" s="87"/>
      <c r="L2614" s="87"/>
      <c r="M2614" s="87"/>
      <c r="N2614" s="92"/>
      <c r="O2614" s="92"/>
      <c r="P2614" s="87"/>
      <c r="Q2614" s="87"/>
    </row>
    <row r="2615" spans="1:17">
      <c r="A2615" s="84" t="s">
        <v>8261</v>
      </c>
      <c r="B2615" s="84" t="s">
        <v>8262</v>
      </c>
      <c r="C2615" s="84" t="s">
        <v>35</v>
      </c>
      <c r="D2615" s="84" t="s">
        <v>339</v>
      </c>
      <c r="E2615" s="84" t="s">
        <v>7896</v>
      </c>
      <c r="F2615" s="85" t="s">
        <v>8263</v>
      </c>
      <c r="G2615" s="85" t="s">
        <v>8263</v>
      </c>
      <c r="H2615" s="85">
        <v>25327656003</v>
      </c>
      <c r="I2615" s="83" t="s">
        <v>3845</v>
      </c>
      <c r="J2615" s="83" t="s">
        <v>8264</v>
      </c>
      <c r="K2615" s="87"/>
      <c r="L2615" s="87"/>
      <c r="M2615" s="87"/>
      <c r="N2615" s="92"/>
      <c r="O2615" s="92"/>
      <c r="P2615" s="87"/>
      <c r="Q2615" s="87"/>
    </row>
    <row r="2616" spans="1:17">
      <c r="A2616" s="4" t="s">
        <v>8265</v>
      </c>
      <c r="B2616" s="4" t="s">
        <v>8265</v>
      </c>
      <c r="C2616" s="4" t="s">
        <v>289</v>
      </c>
      <c r="D2616" s="4" t="s">
        <v>290</v>
      </c>
      <c r="E2616" s="4" t="s">
        <v>291</v>
      </c>
      <c r="F2616" s="27" t="s">
        <v>8266</v>
      </c>
      <c r="G2616" s="25" t="s">
        <v>8266</v>
      </c>
      <c r="H2616" s="25" t="s">
        <v>8266</v>
      </c>
      <c r="I2616" s="11" t="s">
        <v>23</v>
      </c>
    </row>
    <row r="2617" spans="1:17">
      <c r="A2617" s="4" t="s">
        <v>8267</v>
      </c>
      <c r="B2617" s="4" t="s">
        <v>8267</v>
      </c>
      <c r="C2617" s="4" t="s">
        <v>289</v>
      </c>
      <c r="D2617" s="4" t="s">
        <v>290</v>
      </c>
      <c r="E2617" s="4" t="s">
        <v>291</v>
      </c>
      <c r="F2617" s="27" t="s">
        <v>8268</v>
      </c>
      <c r="G2617" s="25" t="s">
        <v>8268</v>
      </c>
      <c r="H2617" s="25" t="s">
        <v>8268</v>
      </c>
      <c r="I2617" s="11" t="s">
        <v>23</v>
      </c>
    </row>
    <row r="2618" spans="1:17">
      <c r="A2618" s="84" t="s">
        <v>8269</v>
      </c>
      <c r="B2618" s="84" t="s">
        <v>8269</v>
      </c>
      <c r="C2618" s="84" t="s">
        <v>289</v>
      </c>
      <c r="D2618" s="84" t="s">
        <v>290</v>
      </c>
      <c r="E2618" s="84" t="s">
        <v>291</v>
      </c>
      <c r="F2618" s="85" t="s">
        <v>8270</v>
      </c>
      <c r="G2618" s="85" t="s">
        <v>8270</v>
      </c>
      <c r="H2618" s="85" t="s">
        <v>8270</v>
      </c>
      <c r="I2618" s="83" t="s">
        <v>1371</v>
      </c>
      <c r="J2618" s="83"/>
      <c r="K2618" s="87"/>
      <c r="L2618" s="87"/>
      <c r="M2618" s="87"/>
      <c r="N2618" s="92"/>
      <c r="O2618" s="92"/>
      <c r="P2618" s="87"/>
      <c r="Q2618" s="87"/>
    </row>
    <row r="2619" spans="1:17">
      <c r="A2619" s="84" t="s">
        <v>8271</v>
      </c>
      <c r="B2619" s="84" t="s">
        <v>8271</v>
      </c>
      <c r="C2619" s="84" t="s">
        <v>289</v>
      </c>
      <c r="D2619" s="84" t="s">
        <v>290</v>
      </c>
      <c r="E2619" s="84" t="s">
        <v>291</v>
      </c>
      <c r="F2619" s="85" t="s">
        <v>8272</v>
      </c>
      <c r="G2619" s="85" t="s">
        <v>8272</v>
      </c>
      <c r="H2619" s="85" t="s">
        <v>8272</v>
      </c>
      <c r="I2619" s="83" t="s">
        <v>1614</v>
      </c>
      <c r="J2619" s="83"/>
      <c r="K2619" s="87"/>
      <c r="L2619" s="87"/>
      <c r="M2619" s="87"/>
      <c r="N2619" s="92"/>
      <c r="O2619" s="92"/>
      <c r="P2619" s="87"/>
      <c r="Q2619" s="87"/>
    </row>
    <row r="2620" spans="1:17">
      <c r="A2620" s="4" t="s">
        <v>8273</v>
      </c>
      <c r="B2620" s="4" t="s">
        <v>8273</v>
      </c>
      <c r="C2620" s="4" t="s">
        <v>289</v>
      </c>
      <c r="D2620" s="4" t="s">
        <v>290</v>
      </c>
      <c r="E2620" s="4" t="s">
        <v>291</v>
      </c>
      <c r="F2620" s="27" t="s">
        <v>8274</v>
      </c>
      <c r="G2620" s="25" t="s">
        <v>8274</v>
      </c>
      <c r="H2620" s="25" t="s">
        <v>8274</v>
      </c>
      <c r="I2620" s="11" t="s">
        <v>23</v>
      </c>
    </row>
    <row r="2621" spans="1:17">
      <c r="A2621" s="4" t="s">
        <v>8275</v>
      </c>
      <c r="B2621" s="4" t="s">
        <v>8275</v>
      </c>
      <c r="C2621" s="4" t="s">
        <v>289</v>
      </c>
      <c r="D2621" s="4" t="s">
        <v>290</v>
      </c>
      <c r="E2621" s="4" t="s">
        <v>291</v>
      </c>
      <c r="F2621" s="27" t="s">
        <v>8276</v>
      </c>
      <c r="G2621" s="25" t="s">
        <v>8276</v>
      </c>
      <c r="H2621" s="25" t="s">
        <v>8276</v>
      </c>
      <c r="I2621" s="11" t="s">
        <v>23</v>
      </c>
    </row>
    <row r="2622" spans="1:17">
      <c r="A2622" s="84" t="s">
        <v>8277</v>
      </c>
      <c r="B2622" s="84" t="s">
        <v>8277</v>
      </c>
      <c r="C2622" s="84" t="s">
        <v>289</v>
      </c>
      <c r="D2622" s="84" t="s">
        <v>290</v>
      </c>
      <c r="E2622" s="84" t="s">
        <v>291</v>
      </c>
      <c r="F2622" s="85" t="s">
        <v>8278</v>
      </c>
      <c r="G2622" s="85" t="s">
        <v>8278</v>
      </c>
      <c r="H2622" s="85" t="s">
        <v>8278</v>
      </c>
      <c r="I2622" s="83" t="s">
        <v>1224</v>
      </c>
      <c r="J2622" s="83"/>
      <c r="K2622" s="87"/>
      <c r="L2622" s="87"/>
      <c r="M2622" s="87"/>
      <c r="N2622" s="92"/>
      <c r="O2622" s="92"/>
      <c r="P2622" s="87"/>
      <c r="Q2622" s="87"/>
    </row>
    <row r="2623" spans="1:17">
      <c r="A2623" s="4" t="s">
        <v>8279</v>
      </c>
      <c r="B2623" s="4" t="s">
        <v>8279</v>
      </c>
      <c r="C2623" s="4" t="s">
        <v>289</v>
      </c>
      <c r="D2623" s="4" t="s">
        <v>290</v>
      </c>
      <c r="E2623" s="4" t="s">
        <v>291</v>
      </c>
      <c r="F2623" s="27" t="s">
        <v>8280</v>
      </c>
      <c r="G2623" s="25" t="s">
        <v>8280</v>
      </c>
      <c r="H2623" s="25" t="s">
        <v>8280</v>
      </c>
      <c r="I2623" s="11" t="s">
        <v>23</v>
      </c>
    </row>
    <row r="2624" spans="1:17">
      <c r="A2624" s="4" t="s">
        <v>8281</v>
      </c>
      <c r="B2624" s="4" t="s">
        <v>8281</v>
      </c>
      <c r="C2624" s="4" t="s">
        <v>289</v>
      </c>
      <c r="D2624" s="4" t="s">
        <v>290</v>
      </c>
      <c r="E2624" s="4" t="s">
        <v>291</v>
      </c>
      <c r="F2624" s="27" t="s">
        <v>8282</v>
      </c>
      <c r="G2624" s="25" t="s">
        <v>8282</v>
      </c>
      <c r="H2624" s="25" t="s">
        <v>8282</v>
      </c>
      <c r="I2624" s="11" t="s">
        <v>23</v>
      </c>
    </row>
    <row r="2625" spans="1:17" s="89" customFormat="1">
      <c r="A2625" s="84" t="s">
        <v>8283</v>
      </c>
      <c r="B2625" s="84" t="s">
        <v>8283</v>
      </c>
      <c r="C2625" s="84" t="s">
        <v>289</v>
      </c>
      <c r="D2625" s="84" t="s">
        <v>290</v>
      </c>
      <c r="E2625" s="84" t="s">
        <v>291</v>
      </c>
      <c r="F2625" s="85" t="s">
        <v>8284</v>
      </c>
      <c r="G2625" s="85" t="s">
        <v>8284</v>
      </c>
      <c r="H2625" s="85" t="s">
        <v>8284</v>
      </c>
      <c r="I2625" s="83" t="s">
        <v>4276</v>
      </c>
      <c r="J2625" s="83" t="s">
        <v>12080</v>
      </c>
      <c r="K2625" s="87"/>
      <c r="L2625" s="87"/>
      <c r="M2625" s="87"/>
      <c r="N2625" s="92"/>
      <c r="O2625" s="92"/>
      <c r="P2625" s="87"/>
      <c r="Q2625" s="87"/>
    </row>
    <row r="2626" spans="1:17">
      <c r="A2626" s="4" t="s">
        <v>8285</v>
      </c>
      <c r="B2626" s="4" t="s">
        <v>8285</v>
      </c>
      <c r="C2626" s="4" t="s">
        <v>289</v>
      </c>
      <c r="D2626" s="4" t="s">
        <v>290</v>
      </c>
      <c r="E2626" s="4" t="s">
        <v>291</v>
      </c>
      <c r="F2626" s="27" t="s">
        <v>8286</v>
      </c>
      <c r="G2626" s="25" t="s">
        <v>8286</v>
      </c>
      <c r="H2626" s="25" t="s">
        <v>8286</v>
      </c>
      <c r="I2626" s="11" t="s">
        <v>23</v>
      </c>
    </row>
    <row r="2627" spans="1:17">
      <c r="A2627" s="4" t="s">
        <v>8287</v>
      </c>
      <c r="B2627" s="4" t="s">
        <v>8287</v>
      </c>
      <c r="C2627" s="4" t="s">
        <v>289</v>
      </c>
      <c r="D2627" s="4" t="s">
        <v>290</v>
      </c>
      <c r="E2627" s="4" t="s">
        <v>291</v>
      </c>
      <c r="F2627" s="27" t="s">
        <v>8288</v>
      </c>
      <c r="G2627" s="25" t="s">
        <v>8288</v>
      </c>
      <c r="H2627" s="25" t="s">
        <v>8288</v>
      </c>
      <c r="I2627" s="11" t="s">
        <v>23</v>
      </c>
    </row>
    <row r="2628" spans="1:17">
      <c r="A2628" s="84" t="s">
        <v>8289</v>
      </c>
      <c r="B2628" s="84" t="s">
        <v>8289</v>
      </c>
      <c r="C2628" s="84" t="s">
        <v>289</v>
      </c>
      <c r="D2628" s="84" t="s">
        <v>290</v>
      </c>
      <c r="E2628" s="84" t="s">
        <v>291</v>
      </c>
      <c r="F2628" s="85" t="s">
        <v>8290</v>
      </c>
      <c r="G2628" s="85" t="s">
        <v>8290</v>
      </c>
      <c r="H2628" s="85" t="s">
        <v>8290</v>
      </c>
      <c r="I2628" s="83" t="s">
        <v>2218</v>
      </c>
      <c r="J2628" s="83"/>
      <c r="K2628" s="87"/>
      <c r="L2628" s="87"/>
      <c r="M2628" s="87"/>
      <c r="N2628" s="92"/>
      <c r="O2628" s="92"/>
      <c r="P2628" s="87"/>
      <c r="Q2628" s="87"/>
    </row>
    <row r="2629" spans="1:17">
      <c r="A2629" s="4" t="s">
        <v>8291</v>
      </c>
      <c r="B2629" s="4" t="s">
        <v>8291</v>
      </c>
      <c r="C2629" s="4" t="s">
        <v>289</v>
      </c>
      <c r="D2629" s="4" t="s">
        <v>290</v>
      </c>
      <c r="E2629" s="4" t="s">
        <v>291</v>
      </c>
      <c r="F2629" s="27" t="s">
        <v>8292</v>
      </c>
      <c r="G2629" s="25" t="s">
        <v>8292</v>
      </c>
      <c r="H2629" s="25" t="s">
        <v>8292</v>
      </c>
      <c r="I2629" s="11" t="s">
        <v>23</v>
      </c>
    </row>
    <row r="2630" spans="1:17">
      <c r="A2630" s="4" t="s">
        <v>8293</v>
      </c>
      <c r="B2630" s="4" t="s">
        <v>8293</v>
      </c>
      <c r="C2630" s="4" t="s">
        <v>289</v>
      </c>
      <c r="D2630" s="4" t="s">
        <v>290</v>
      </c>
      <c r="E2630" s="4" t="s">
        <v>291</v>
      </c>
      <c r="F2630" s="27" t="s">
        <v>8294</v>
      </c>
      <c r="G2630" s="25" t="s">
        <v>8294</v>
      </c>
      <c r="H2630" s="25" t="s">
        <v>8294</v>
      </c>
      <c r="I2630" s="11" t="s">
        <v>23</v>
      </c>
    </row>
    <row r="2631" spans="1:17">
      <c r="A2631" s="84" t="s">
        <v>8295</v>
      </c>
      <c r="B2631" s="84" t="s">
        <v>8295</v>
      </c>
      <c r="C2631" s="84" t="s">
        <v>289</v>
      </c>
      <c r="D2631" s="84" t="s">
        <v>290</v>
      </c>
      <c r="E2631" s="84" t="s">
        <v>291</v>
      </c>
      <c r="F2631" s="85" t="s">
        <v>8296</v>
      </c>
      <c r="G2631" s="85" t="s">
        <v>8296</v>
      </c>
      <c r="H2631" s="85" t="s">
        <v>8296</v>
      </c>
      <c r="I2631" s="83" t="s">
        <v>3494</v>
      </c>
      <c r="J2631" s="224" t="s">
        <v>12080</v>
      </c>
      <c r="K2631" s="87"/>
      <c r="L2631" s="87"/>
      <c r="M2631" s="87"/>
      <c r="N2631" s="92"/>
      <c r="O2631" s="92"/>
      <c r="P2631" s="87"/>
      <c r="Q2631" s="87"/>
    </row>
    <row r="2632" spans="1:17">
      <c r="A2632" s="4" t="s">
        <v>8297</v>
      </c>
      <c r="B2632" s="4" t="s">
        <v>8297</v>
      </c>
      <c r="C2632" s="4" t="s">
        <v>289</v>
      </c>
      <c r="D2632" s="4" t="s">
        <v>290</v>
      </c>
      <c r="E2632" s="4" t="s">
        <v>291</v>
      </c>
      <c r="F2632" s="27" t="s">
        <v>8298</v>
      </c>
      <c r="G2632" s="25" t="s">
        <v>8298</v>
      </c>
      <c r="H2632" s="25" t="s">
        <v>8298</v>
      </c>
      <c r="I2632" s="11" t="s">
        <v>23</v>
      </c>
      <c r="J2632" s="343" t="s">
        <v>1613</v>
      </c>
    </row>
    <row r="2633" spans="1:17">
      <c r="A2633" s="192" t="s">
        <v>8299</v>
      </c>
      <c r="B2633" s="192" t="s">
        <v>8299</v>
      </c>
      <c r="C2633" s="4" t="s">
        <v>289</v>
      </c>
      <c r="D2633" s="4" t="s">
        <v>290</v>
      </c>
      <c r="E2633" s="4" t="s">
        <v>291</v>
      </c>
      <c r="F2633" s="27" t="s">
        <v>8300</v>
      </c>
      <c r="G2633" s="25" t="s">
        <v>8300</v>
      </c>
      <c r="H2633" s="25" t="s">
        <v>8300</v>
      </c>
      <c r="I2633" s="11" t="s">
        <v>23</v>
      </c>
    </row>
    <row r="2634" spans="1:17">
      <c r="A2634" s="4" t="s">
        <v>8301</v>
      </c>
      <c r="B2634" s="4" t="s">
        <v>8301</v>
      </c>
      <c r="C2634" s="4" t="s">
        <v>289</v>
      </c>
      <c r="D2634" s="4" t="s">
        <v>290</v>
      </c>
      <c r="E2634" s="4" t="s">
        <v>291</v>
      </c>
      <c r="F2634" s="27" t="s">
        <v>8302</v>
      </c>
      <c r="G2634" s="25" t="s">
        <v>8302</v>
      </c>
      <c r="H2634" s="25" t="s">
        <v>8302</v>
      </c>
      <c r="I2634" s="11" t="s">
        <v>23</v>
      </c>
    </row>
    <row r="2635" spans="1:17">
      <c r="A2635" s="4" t="s">
        <v>8303</v>
      </c>
      <c r="B2635" s="4" t="s">
        <v>8303</v>
      </c>
      <c r="C2635" s="4" t="s">
        <v>289</v>
      </c>
      <c r="D2635" s="4" t="s">
        <v>290</v>
      </c>
      <c r="E2635" s="4" t="s">
        <v>291</v>
      </c>
      <c r="F2635" s="27" t="s">
        <v>8304</v>
      </c>
      <c r="G2635" s="25" t="s">
        <v>8304</v>
      </c>
      <c r="H2635" s="25" t="s">
        <v>8304</v>
      </c>
      <c r="I2635" s="11" t="s">
        <v>23</v>
      </c>
    </row>
    <row r="2636" spans="1:17">
      <c r="A2636" s="84" t="s">
        <v>8305</v>
      </c>
      <c r="B2636" s="84" t="s">
        <v>8305</v>
      </c>
      <c r="C2636" s="84" t="s">
        <v>289</v>
      </c>
      <c r="D2636" s="84" t="s">
        <v>290</v>
      </c>
      <c r="E2636" s="84" t="s">
        <v>291</v>
      </c>
      <c r="F2636" s="85" t="s">
        <v>8306</v>
      </c>
      <c r="G2636" s="85" t="s">
        <v>8306</v>
      </c>
      <c r="H2636" s="85" t="s">
        <v>8306</v>
      </c>
      <c r="I2636" s="83" t="s">
        <v>1371</v>
      </c>
      <c r="J2636" s="83"/>
      <c r="K2636" s="87"/>
      <c r="L2636" s="87"/>
      <c r="M2636" s="87"/>
      <c r="N2636" s="92"/>
      <c r="O2636" s="92"/>
      <c r="P2636" s="87"/>
      <c r="Q2636" s="87"/>
    </row>
    <row r="2637" spans="1:17">
      <c r="A2637" s="4" t="s">
        <v>8307</v>
      </c>
      <c r="B2637" s="4" t="s">
        <v>8307</v>
      </c>
      <c r="C2637" s="4" t="s">
        <v>289</v>
      </c>
      <c r="D2637" s="4" t="s">
        <v>290</v>
      </c>
      <c r="E2637" s="4" t="s">
        <v>291</v>
      </c>
      <c r="F2637" s="27" t="s">
        <v>8308</v>
      </c>
      <c r="G2637" s="25" t="s">
        <v>8308</v>
      </c>
      <c r="H2637" s="25" t="s">
        <v>8308</v>
      </c>
      <c r="I2637" s="11" t="s">
        <v>23</v>
      </c>
    </row>
    <row r="2638" spans="1:17">
      <c r="A2638" s="4" t="s">
        <v>8309</v>
      </c>
      <c r="B2638" s="4" t="s">
        <v>8309</v>
      </c>
      <c r="C2638" s="4" t="s">
        <v>289</v>
      </c>
      <c r="D2638" s="4" t="s">
        <v>290</v>
      </c>
      <c r="E2638" s="4" t="s">
        <v>291</v>
      </c>
      <c r="F2638" s="27" t="s">
        <v>8310</v>
      </c>
      <c r="G2638" s="25" t="s">
        <v>8310</v>
      </c>
      <c r="H2638" s="25" t="s">
        <v>8310</v>
      </c>
      <c r="I2638" s="11" t="s">
        <v>23</v>
      </c>
    </row>
    <row r="2639" spans="1:17">
      <c r="A2639" s="4" t="s">
        <v>8311</v>
      </c>
      <c r="B2639" s="4" t="s">
        <v>8311</v>
      </c>
      <c r="C2639" s="4" t="s">
        <v>289</v>
      </c>
      <c r="D2639" s="4" t="s">
        <v>290</v>
      </c>
      <c r="E2639" s="4" t="s">
        <v>291</v>
      </c>
      <c r="F2639" s="27" t="s">
        <v>8312</v>
      </c>
      <c r="G2639" s="25" t="s">
        <v>8312</v>
      </c>
      <c r="H2639" s="25" t="s">
        <v>8312</v>
      </c>
      <c r="I2639" s="11" t="s">
        <v>23</v>
      </c>
    </row>
    <row r="2640" spans="1:17">
      <c r="A2640" s="4" t="s">
        <v>8313</v>
      </c>
      <c r="B2640" s="4" t="s">
        <v>8313</v>
      </c>
      <c r="C2640" s="4" t="s">
        <v>289</v>
      </c>
      <c r="D2640" s="4" t="s">
        <v>290</v>
      </c>
      <c r="E2640" s="4" t="s">
        <v>291</v>
      </c>
      <c r="F2640" s="27" t="s">
        <v>8314</v>
      </c>
      <c r="G2640" s="25" t="s">
        <v>8314</v>
      </c>
      <c r="H2640" s="25" t="s">
        <v>8314</v>
      </c>
      <c r="I2640" s="11" t="s">
        <v>23</v>
      </c>
    </row>
    <row r="2641" spans="1:17">
      <c r="A2641" s="4" t="s">
        <v>8315</v>
      </c>
      <c r="B2641" s="4" t="s">
        <v>8315</v>
      </c>
      <c r="C2641" s="4" t="s">
        <v>289</v>
      </c>
      <c r="D2641" s="4" t="s">
        <v>290</v>
      </c>
      <c r="E2641" s="4" t="s">
        <v>291</v>
      </c>
      <c r="F2641" s="27" t="s">
        <v>8316</v>
      </c>
      <c r="G2641" s="25" t="s">
        <v>8316</v>
      </c>
      <c r="H2641" s="25" t="s">
        <v>8316</v>
      </c>
      <c r="I2641" s="11" t="s">
        <v>23</v>
      </c>
    </row>
    <row r="2642" spans="1:17">
      <c r="A2642" s="4" t="s">
        <v>8317</v>
      </c>
      <c r="B2642" s="4" t="s">
        <v>8317</v>
      </c>
      <c r="C2642" s="4" t="s">
        <v>289</v>
      </c>
      <c r="D2642" s="4" t="s">
        <v>290</v>
      </c>
      <c r="E2642" s="4" t="s">
        <v>291</v>
      </c>
      <c r="F2642" s="27" t="s">
        <v>8318</v>
      </c>
      <c r="G2642" s="25" t="s">
        <v>8318</v>
      </c>
      <c r="H2642" s="25" t="s">
        <v>8318</v>
      </c>
      <c r="I2642" s="11" t="s">
        <v>23</v>
      </c>
    </row>
    <row r="2643" spans="1:17">
      <c r="A2643" s="84" t="s">
        <v>8319</v>
      </c>
      <c r="B2643" s="84" t="s">
        <v>8319</v>
      </c>
      <c r="C2643" s="84" t="s">
        <v>289</v>
      </c>
      <c r="D2643" s="84" t="s">
        <v>290</v>
      </c>
      <c r="E2643" s="84" t="s">
        <v>291</v>
      </c>
      <c r="F2643" s="85" t="s">
        <v>8320</v>
      </c>
      <c r="G2643" s="85" t="s">
        <v>8320</v>
      </c>
      <c r="H2643" s="85" t="s">
        <v>8320</v>
      </c>
      <c r="I2643" s="83" t="s">
        <v>4326</v>
      </c>
      <c r="J2643" s="83"/>
      <c r="K2643" s="87"/>
      <c r="L2643" s="87"/>
      <c r="M2643" s="87"/>
      <c r="N2643" s="92"/>
      <c r="O2643" s="92"/>
      <c r="P2643" s="87"/>
      <c r="Q2643" s="87"/>
    </row>
    <row r="2644" spans="1:17">
      <c r="A2644" s="4" t="s">
        <v>8321</v>
      </c>
      <c r="B2644" s="4" t="s">
        <v>8321</v>
      </c>
      <c r="C2644" s="4" t="s">
        <v>289</v>
      </c>
      <c r="D2644" s="4" t="s">
        <v>290</v>
      </c>
      <c r="E2644" s="4" t="s">
        <v>291</v>
      </c>
      <c r="F2644" s="27" t="s">
        <v>8322</v>
      </c>
      <c r="G2644" s="25" t="s">
        <v>8322</v>
      </c>
      <c r="H2644" s="25" t="s">
        <v>8322</v>
      </c>
      <c r="I2644" s="11" t="s">
        <v>23</v>
      </c>
    </row>
    <row r="2645" spans="1:17">
      <c r="A2645" s="4" t="s">
        <v>8323</v>
      </c>
      <c r="B2645" s="4" t="s">
        <v>8323</v>
      </c>
      <c r="C2645" s="4" t="s">
        <v>289</v>
      </c>
      <c r="D2645" s="4" t="s">
        <v>290</v>
      </c>
      <c r="E2645" s="4" t="s">
        <v>291</v>
      </c>
      <c r="F2645" s="27" t="s">
        <v>8324</v>
      </c>
      <c r="G2645" s="25" t="s">
        <v>8324</v>
      </c>
      <c r="H2645" s="25" t="s">
        <v>8324</v>
      </c>
      <c r="I2645" s="11" t="s">
        <v>23</v>
      </c>
    </row>
    <row r="2646" spans="1:17">
      <c r="A2646" s="4" t="s">
        <v>8325</v>
      </c>
      <c r="B2646" s="4" t="s">
        <v>8325</v>
      </c>
      <c r="C2646" s="4" t="s">
        <v>289</v>
      </c>
      <c r="D2646" s="4" t="s">
        <v>290</v>
      </c>
      <c r="E2646" s="4" t="s">
        <v>291</v>
      </c>
      <c r="F2646" s="27" t="s">
        <v>8326</v>
      </c>
      <c r="G2646" s="25" t="s">
        <v>8326</v>
      </c>
      <c r="H2646" s="25" t="s">
        <v>8326</v>
      </c>
      <c r="I2646" s="11" t="s">
        <v>23</v>
      </c>
    </row>
    <row r="2647" spans="1:17">
      <c r="A2647" s="4" t="s">
        <v>8327</v>
      </c>
      <c r="B2647" s="4" t="s">
        <v>8327</v>
      </c>
      <c r="C2647" s="4" t="s">
        <v>289</v>
      </c>
      <c r="D2647" s="4" t="s">
        <v>290</v>
      </c>
      <c r="E2647" s="4" t="s">
        <v>291</v>
      </c>
      <c r="F2647" s="27" t="s">
        <v>8328</v>
      </c>
      <c r="G2647" s="25" t="s">
        <v>8328</v>
      </c>
      <c r="H2647" s="25" t="s">
        <v>8328</v>
      </c>
      <c r="I2647" s="11" t="s">
        <v>23</v>
      </c>
    </row>
    <row r="2648" spans="1:17">
      <c r="A2648" s="4" t="s">
        <v>8329</v>
      </c>
      <c r="B2648" s="4" t="s">
        <v>8329</v>
      </c>
      <c r="C2648" s="4" t="s">
        <v>289</v>
      </c>
      <c r="D2648" s="4" t="s">
        <v>290</v>
      </c>
      <c r="E2648" s="4" t="s">
        <v>291</v>
      </c>
      <c r="F2648" s="27" t="s">
        <v>8330</v>
      </c>
      <c r="G2648" s="25" t="s">
        <v>8330</v>
      </c>
      <c r="H2648" s="25" t="s">
        <v>8330</v>
      </c>
      <c r="I2648" s="11" t="s">
        <v>23</v>
      </c>
    </row>
    <row r="2649" spans="1:17">
      <c r="A2649" s="4" t="s">
        <v>8331</v>
      </c>
      <c r="B2649" s="4" t="s">
        <v>8331</v>
      </c>
      <c r="C2649" s="4" t="s">
        <v>289</v>
      </c>
      <c r="D2649" s="4" t="s">
        <v>290</v>
      </c>
      <c r="E2649" s="4" t="s">
        <v>291</v>
      </c>
      <c r="F2649" s="27" t="s">
        <v>8332</v>
      </c>
      <c r="G2649" s="25" t="s">
        <v>8332</v>
      </c>
      <c r="H2649" s="25" t="s">
        <v>8332</v>
      </c>
      <c r="I2649" s="11" t="s">
        <v>23</v>
      </c>
    </row>
    <row r="2650" spans="1:17">
      <c r="A2650" s="84" t="s">
        <v>8333</v>
      </c>
      <c r="B2650" s="84" t="s">
        <v>8333</v>
      </c>
      <c r="C2650" s="84" t="s">
        <v>289</v>
      </c>
      <c r="D2650" s="84" t="s">
        <v>290</v>
      </c>
      <c r="E2650" s="84" t="s">
        <v>291</v>
      </c>
      <c r="F2650" s="85" t="s">
        <v>8334</v>
      </c>
      <c r="G2650" s="85" t="s">
        <v>8334</v>
      </c>
      <c r="H2650" s="85" t="s">
        <v>8334</v>
      </c>
      <c r="I2650" s="83" t="s">
        <v>781</v>
      </c>
      <c r="J2650" s="83"/>
      <c r="K2650" s="87"/>
      <c r="L2650" s="87"/>
      <c r="M2650" s="87"/>
      <c r="N2650" s="92"/>
      <c r="O2650" s="92"/>
      <c r="P2650" s="87"/>
      <c r="Q2650" s="87"/>
    </row>
    <row r="2651" spans="1:17">
      <c r="A2651" s="84" t="s">
        <v>8335</v>
      </c>
      <c r="B2651" s="84" t="s">
        <v>8335</v>
      </c>
      <c r="C2651" s="84" t="s">
        <v>289</v>
      </c>
      <c r="D2651" s="84" t="s">
        <v>290</v>
      </c>
      <c r="E2651" s="84" t="s">
        <v>291</v>
      </c>
      <c r="F2651" s="85" t="s">
        <v>8336</v>
      </c>
      <c r="G2651" s="85" t="s">
        <v>8336</v>
      </c>
      <c r="H2651" s="85" t="s">
        <v>8336</v>
      </c>
      <c r="I2651" s="83" t="s">
        <v>1463</v>
      </c>
      <c r="J2651" s="83" t="s">
        <v>12084</v>
      </c>
      <c r="K2651" s="87"/>
      <c r="L2651" s="87"/>
      <c r="M2651" s="87"/>
      <c r="N2651" s="92"/>
      <c r="O2651" s="92"/>
      <c r="P2651" s="87"/>
      <c r="Q2651" s="87"/>
    </row>
    <row r="2652" spans="1:17">
      <c r="A2652" s="84" t="s">
        <v>8337</v>
      </c>
      <c r="B2652" s="84" t="s">
        <v>8337</v>
      </c>
      <c r="C2652" s="84" t="s">
        <v>289</v>
      </c>
      <c r="D2652" s="84" t="s">
        <v>290</v>
      </c>
      <c r="E2652" s="84" t="s">
        <v>291</v>
      </c>
      <c r="F2652" s="85" t="s">
        <v>8338</v>
      </c>
      <c r="G2652" s="85" t="s">
        <v>8338</v>
      </c>
      <c r="H2652" s="85" t="s">
        <v>8338</v>
      </c>
      <c r="I2652" s="83" t="s">
        <v>3038</v>
      </c>
      <c r="J2652" s="83" t="s">
        <v>12074</v>
      </c>
      <c r="K2652" s="87"/>
      <c r="L2652" s="87"/>
      <c r="M2652" s="87"/>
      <c r="N2652" s="92"/>
      <c r="O2652" s="92"/>
      <c r="P2652" s="87"/>
      <c r="Q2652" s="87"/>
    </row>
    <row r="2653" spans="1:17" s="89" customFormat="1">
      <c r="A2653" s="84" t="s">
        <v>8339</v>
      </c>
      <c r="B2653" s="84" t="s">
        <v>8339</v>
      </c>
      <c r="C2653" s="84" t="s">
        <v>289</v>
      </c>
      <c r="D2653" s="84" t="s">
        <v>290</v>
      </c>
      <c r="E2653" s="84" t="s">
        <v>291</v>
      </c>
      <c r="F2653" s="85" t="s">
        <v>8340</v>
      </c>
      <c r="G2653" s="85" t="s">
        <v>8340</v>
      </c>
      <c r="H2653" s="85" t="s">
        <v>8340</v>
      </c>
      <c r="I2653" s="83" t="s">
        <v>3219</v>
      </c>
      <c r="J2653" s="83"/>
      <c r="K2653" s="87"/>
      <c r="L2653" s="87"/>
      <c r="M2653" s="87"/>
      <c r="N2653" s="92"/>
      <c r="O2653" s="92"/>
      <c r="P2653" s="87"/>
      <c r="Q2653" s="87"/>
    </row>
    <row r="2654" spans="1:17">
      <c r="A2654" s="84" t="s">
        <v>8341</v>
      </c>
      <c r="B2654" s="84" t="s">
        <v>8341</v>
      </c>
      <c r="C2654" s="84" t="s">
        <v>289</v>
      </c>
      <c r="D2654" s="84" t="s">
        <v>290</v>
      </c>
      <c r="E2654" s="84" t="s">
        <v>291</v>
      </c>
      <c r="F2654" s="85" t="s">
        <v>8342</v>
      </c>
      <c r="G2654" s="85" t="s">
        <v>8342</v>
      </c>
      <c r="H2654" s="85" t="s">
        <v>8342</v>
      </c>
      <c r="I2654" s="87" t="s">
        <v>1879</v>
      </c>
      <c r="J2654" s="88" t="s">
        <v>12074</v>
      </c>
      <c r="K2654" s="87"/>
      <c r="L2654" s="87"/>
      <c r="M2654" s="87"/>
      <c r="N2654" s="92"/>
      <c r="O2654" s="92"/>
      <c r="P2654" s="87"/>
      <c r="Q2654" s="87"/>
    </row>
    <row r="2655" spans="1:17">
      <c r="A2655" s="4" t="s">
        <v>8343</v>
      </c>
      <c r="B2655" s="4" t="s">
        <v>8343</v>
      </c>
      <c r="C2655" s="4" t="s">
        <v>289</v>
      </c>
      <c r="D2655" s="4" t="s">
        <v>290</v>
      </c>
      <c r="E2655" s="4" t="s">
        <v>291</v>
      </c>
      <c r="F2655" s="27" t="s">
        <v>8344</v>
      </c>
      <c r="G2655" s="25" t="s">
        <v>8344</v>
      </c>
      <c r="H2655" s="25" t="s">
        <v>8344</v>
      </c>
      <c r="I2655" s="11"/>
    </row>
    <row r="2656" spans="1:17">
      <c r="A2656" s="84" t="s">
        <v>8345</v>
      </c>
      <c r="B2656" s="84" t="s">
        <v>8345</v>
      </c>
      <c r="C2656" s="84" t="s">
        <v>289</v>
      </c>
      <c r="D2656" s="84" t="s">
        <v>290</v>
      </c>
      <c r="E2656" s="84" t="s">
        <v>291</v>
      </c>
      <c r="F2656" s="85" t="s">
        <v>8346</v>
      </c>
      <c r="G2656" s="85" t="s">
        <v>8346</v>
      </c>
      <c r="H2656" s="85" t="s">
        <v>8346</v>
      </c>
      <c r="I2656" s="83" t="s">
        <v>1712</v>
      </c>
      <c r="J2656" s="83" t="s">
        <v>12074</v>
      </c>
      <c r="K2656" s="87"/>
      <c r="L2656" s="87"/>
      <c r="M2656" s="87"/>
      <c r="N2656" s="92"/>
      <c r="O2656" s="92"/>
      <c r="P2656" s="87"/>
      <c r="Q2656" s="87"/>
    </row>
    <row r="2657" spans="1:17">
      <c r="A2657" s="84" t="s">
        <v>8347</v>
      </c>
      <c r="B2657" s="84" t="s">
        <v>8347</v>
      </c>
      <c r="C2657" s="84" t="s">
        <v>289</v>
      </c>
      <c r="D2657" s="84" t="s">
        <v>290</v>
      </c>
      <c r="E2657" s="84" t="s">
        <v>291</v>
      </c>
      <c r="F2657" s="85" t="s">
        <v>8348</v>
      </c>
      <c r="G2657" s="85" t="s">
        <v>8348</v>
      </c>
      <c r="H2657" s="85" t="s">
        <v>8348</v>
      </c>
      <c r="I2657" s="83" t="s">
        <v>812</v>
      </c>
      <c r="J2657" s="83"/>
      <c r="K2657" s="87"/>
      <c r="L2657" s="87"/>
      <c r="M2657" s="87"/>
      <c r="N2657" s="92"/>
      <c r="O2657" s="92"/>
      <c r="P2657" s="87"/>
      <c r="Q2657" s="87"/>
    </row>
    <row r="2658" spans="1:17">
      <c r="A2658" s="4" t="s">
        <v>8349</v>
      </c>
      <c r="B2658" s="4" t="s">
        <v>8349</v>
      </c>
      <c r="C2658" s="4" t="s">
        <v>289</v>
      </c>
      <c r="D2658" s="4" t="s">
        <v>290</v>
      </c>
      <c r="E2658" s="4" t="s">
        <v>291</v>
      </c>
      <c r="F2658" s="27" t="s">
        <v>8350</v>
      </c>
      <c r="G2658" s="25" t="s">
        <v>8350</v>
      </c>
      <c r="H2658" s="25" t="s">
        <v>8350</v>
      </c>
      <c r="I2658" s="11"/>
    </row>
    <row r="2659" spans="1:17">
      <c r="A2659" s="4" t="s">
        <v>8351</v>
      </c>
      <c r="B2659" s="4" t="s">
        <v>8351</v>
      </c>
      <c r="C2659" s="4" t="s">
        <v>289</v>
      </c>
      <c r="D2659" s="4" t="s">
        <v>290</v>
      </c>
      <c r="E2659" s="4" t="s">
        <v>291</v>
      </c>
      <c r="F2659" s="27" t="s">
        <v>8352</v>
      </c>
      <c r="G2659" s="25" t="s">
        <v>8352</v>
      </c>
      <c r="H2659" s="25" t="s">
        <v>8352</v>
      </c>
      <c r="I2659" s="11"/>
    </row>
    <row r="2660" spans="1:17">
      <c r="A2660" s="75" t="s">
        <v>8353</v>
      </c>
      <c r="B2660" s="75" t="s">
        <v>8353</v>
      </c>
      <c r="C2660" s="75" t="s">
        <v>289</v>
      </c>
      <c r="D2660" s="75" t="s">
        <v>290</v>
      </c>
      <c r="E2660" s="75" t="s">
        <v>291</v>
      </c>
      <c r="F2660" s="195" t="s">
        <v>8354</v>
      </c>
      <c r="G2660" s="30" t="s">
        <v>8354</v>
      </c>
      <c r="H2660" s="30" t="s">
        <v>8354</v>
      </c>
      <c r="I2660" s="34"/>
      <c r="J2660" s="34"/>
      <c r="K2660" s="345"/>
      <c r="L2660" s="345"/>
      <c r="M2660" s="345"/>
      <c r="N2660" s="346"/>
      <c r="O2660" s="346"/>
      <c r="P2660" s="345"/>
      <c r="Q2660" s="345"/>
    </row>
    <row r="2661" spans="1:17" s="39" customFormat="1">
      <c r="A2661" s="87" t="s">
        <v>8355</v>
      </c>
      <c r="B2661" s="87" t="s">
        <v>8355</v>
      </c>
      <c r="C2661" s="87" t="s">
        <v>289</v>
      </c>
      <c r="D2661" s="87" t="s">
        <v>290</v>
      </c>
      <c r="E2661" s="87" t="s">
        <v>291</v>
      </c>
      <c r="F2661" s="95" t="s">
        <v>8356</v>
      </c>
      <c r="G2661" s="95" t="s">
        <v>8356</v>
      </c>
      <c r="H2661" s="95" t="s">
        <v>8356</v>
      </c>
      <c r="I2661" s="87" t="s">
        <v>545</v>
      </c>
      <c r="J2661" s="87"/>
      <c r="K2661" s="87"/>
      <c r="L2661" s="87"/>
      <c r="M2661" s="87"/>
      <c r="N2661" s="92"/>
      <c r="O2661" s="92"/>
      <c r="P2661" s="87"/>
      <c r="Q2661" s="87"/>
    </row>
    <row r="2662" spans="1:17">
      <c r="A2662" s="104" t="s">
        <v>8357</v>
      </c>
      <c r="B2662" s="104" t="s">
        <v>8357</v>
      </c>
      <c r="C2662" s="104" t="s">
        <v>289</v>
      </c>
      <c r="D2662" s="104" t="s">
        <v>290</v>
      </c>
      <c r="E2662" s="104" t="s">
        <v>291</v>
      </c>
      <c r="F2662" s="124" t="s">
        <v>8358</v>
      </c>
      <c r="G2662" s="124" t="s">
        <v>8358</v>
      </c>
      <c r="H2662" s="124" t="s">
        <v>8358</v>
      </c>
      <c r="I2662" s="102" t="s">
        <v>5950</v>
      </c>
      <c r="J2662" s="102"/>
      <c r="K2662" s="129"/>
      <c r="L2662" s="129"/>
      <c r="M2662" s="129"/>
      <c r="N2662" s="130"/>
      <c r="O2662" s="130"/>
      <c r="P2662" s="129"/>
      <c r="Q2662" s="129"/>
    </row>
    <row r="2663" spans="1:17">
      <c r="A2663" s="84" t="s">
        <v>8359</v>
      </c>
      <c r="B2663" s="84" t="s">
        <v>8359</v>
      </c>
      <c r="C2663" s="84" t="s">
        <v>289</v>
      </c>
      <c r="D2663" s="84" t="s">
        <v>290</v>
      </c>
      <c r="E2663" s="84" t="s">
        <v>291</v>
      </c>
      <c r="F2663" s="85" t="s">
        <v>8360</v>
      </c>
      <c r="G2663" s="85" t="s">
        <v>8360</v>
      </c>
      <c r="H2663" s="85" t="s">
        <v>8360</v>
      </c>
      <c r="I2663" s="83"/>
      <c r="J2663" s="83"/>
      <c r="K2663" s="87"/>
      <c r="L2663" s="87"/>
      <c r="M2663" s="87"/>
      <c r="N2663" s="92"/>
      <c r="O2663" s="92"/>
      <c r="P2663" s="87"/>
      <c r="Q2663" s="87"/>
    </row>
    <row r="2664" spans="1:17">
      <c r="A2664" s="4" t="s">
        <v>8361</v>
      </c>
      <c r="B2664" s="4" t="s">
        <v>8361</v>
      </c>
      <c r="C2664" s="4" t="s">
        <v>289</v>
      </c>
      <c r="D2664" s="4" t="s">
        <v>290</v>
      </c>
      <c r="E2664" s="4" t="s">
        <v>291</v>
      </c>
      <c r="F2664" s="27" t="s">
        <v>8362</v>
      </c>
      <c r="G2664" s="25" t="s">
        <v>8362</v>
      </c>
      <c r="H2664" s="25" t="s">
        <v>8362</v>
      </c>
      <c r="I2664" s="11"/>
    </row>
    <row r="2665" spans="1:17">
      <c r="A2665" s="4" t="s">
        <v>8363</v>
      </c>
      <c r="B2665" s="4" t="s">
        <v>8363</v>
      </c>
      <c r="C2665" s="4" t="s">
        <v>289</v>
      </c>
      <c r="D2665" s="4" t="s">
        <v>290</v>
      </c>
      <c r="E2665" s="4" t="s">
        <v>291</v>
      </c>
      <c r="F2665" s="27" t="s">
        <v>8364</v>
      </c>
      <c r="G2665" s="25" t="s">
        <v>8364</v>
      </c>
      <c r="H2665" s="25" t="s">
        <v>8364</v>
      </c>
      <c r="I2665" s="11"/>
    </row>
    <row r="2666" spans="1:17">
      <c r="A2666" s="4" t="s">
        <v>8365</v>
      </c>
      <c r="B2666" s="4" t="s">
        <v>8365</v>
      </c>
      <c r="C2666" s="3" t="s">
        <v>7609</v>
      </c>
      <c r="D2666" s="3" t="s">
        <v>407</v>
      </c>
      <c r="E2666" s="3" t="s">
        <v>463</v>
      </c>
      <c r="F2666" s="25" t="s">
        <v>18</v>
      </c>
      <c r="G2666" s="25" t="s">
        <v>18</v>
      </c>
      <c r="H2666" s="25" t="s">
        <v>18</v>
      </c>
      <c r="I2666" s="11"/>
    </row>
    <row r="2667" spans="1:17">
      <c r="A2667" s="4" t="s">
        <v>8366</v>
      </c>
      <c r="B2667" s="4" t="s">
        <v>8366</v>
      </c>
      <c r="C2667" s="3" t="s">
        <v>7609</v>
      </c>
      <c r="D2667" s="3" t="s">
        <v>407</v>
      </c>
      <c r="E2667" s="3" t="s">
        <v>463</v>
      </c>
      <c r="F2667" s="25" t="s">
        <v>18</v>
      </c>
      <c r="G2667" s="25" t="s">
        <v>18</v>
      </c>
      <c r="H2667" s="25" t="s">
        <v>18</v>
      </c>
      <c r="I2667" s="11"/>
    </row>
    <row r="2668" spans="1:17">
      <c r="A2668" s="4" t="s">
        <v>8367</v>
      </c>
      <c r="B2668" s="4" t="s">
        <v>8367</v>
      </c>
      <c r="C2668" s="3" t="s">
        <v>7609</v>
      </c>
      <c r="D2668" s="3" t="s">
        <v>407</v>
      </c>
      <c r="E2668" s="3" t="s">
        <v>463</v>
      </c>
      <c r="F2668" s="25" t="s">
        <v>18</v>
      </c>
      <c r="G2668" s="25" t="s">
        <v>18</v>
      </c>
      <c r="H2668" s="25" t="s">
        <v>18</v>
      </c>
      <c r="I2668" s="3" t="s">
        <v>3219</v>
      </c>
    </row>
    <row r="2669" spans="1:17">
      <c r="A2669" s="4" t="s">
        <v>8368</v>
      </c>
      <c r="B2669" s="4" t="s">
        <v>8368</v>
      </c>
      <c r="C2669" s="3" t="s">
        <v>7609</v>
      </c>
      <c r="D2669" s="3" t="s">
        <v>407</v>
      </c>
      <c r="E2669" s="3" t="s">
        <v>463</v>
      </c>
      <c r="F2669" s="25" t="s">
        <v>18</v>
      </c>
      <c r="G2669" s="25" t="s">
        <v>18</v>
      </c>
      <c r="H2669" s="25" t="s">
        <v>18</v>
      </c>
      <c r="I2669" s="11"/>
    </row>
    <row r="2670" spans="1:17">
      <c r="A2670" s="4" t="s">
        <v>8369</v>
      </c>
      <c r="B2670" s="4" t="s">
        <v>8369</v>
      </c>
      <c r="C2670" s="3" t="s">
        <v>7609</v>
      </c>
      <c r="D2670" s="3" t="s">
        <v>407</v>
      </c>
      <c r="E2670" s="3" t="s">
        <v>463</v>
      </c>
      <c r="F2670" s="25" t="s">
        <v>18</v>
      </c>
      <c r="G2670" s="25" t="s">
        <v>18</v>
      </c>
      <c r="H2670" s="25" t="s">
        <v>18</v>
      </c>
      <c r="I2670" s="11"/>
    </row>
    <row r="2671" spans="1:17">
      <c r="A2671" s="84" t="s">
        <v>8370</v>
      </c>
      <c r="B2671" s="84" t="s">
        <v>8370</v>
      </c>
      <c r="C2671" s="84" t="s">
        <v>7609</v>
      </c>
      <c r="D2671" s="84" t="s">
        <v>407</v>
      </c>
      <c r="E2671" s="84" t="s">
        <v>463</v>
      </c>
      <c r="F2671" s="85" t="s">
        <v>18</v>
      </c>
      <c r="G2671" s="85" t="s">
        <v>18</v>
      </c>
      <c r="H2671" s="85" t="s">
        <v>18</v>
      </c>
      <c r="I2671" s="83" t="s">
        <v>4040</v>
      </c>
      <c r="J2671" s="83"/>
      <c r="K2671" s="87"/>
      <c r="L2671" s="87"/>
      <c r="M2671" s="87"/>
      <c r="N2671" s="92"/>
      <c r="O2671" s="92"/>
      <c r="P2671" s="87"/>
      <c r="Q2671" s="87"/>
    </row>
    <row r="2672" spans="1:17" s="89" customFormat="1">
      <c r="A2672" s="84" t="s">
        <v>8371</v>
      </c>
      <c r="B2672" s="84" t="s">
        <v>8371</v>
      </c>
      <c r="C2672" s="84" t="s">
        <v>7609</v>
      </c>
      <c r="D2672" s="84" t="s">
        <v>407</v>
      </c>
      <c r="E2672" s="84" t="s">
        <v>463</v>
      </c>
      <c r="F2672" s="85" t="s">
        <v>18</v>
      </c>
      <c r="G2672" s="85" t="s">
        <v>18</v>
      </c>
      <c r="H2672" s="85" t="s">
        <v>18</v>
      </c>
      <c r="I2672" s="83" t="s">
        <v>3494</v>
      </c>
      <c r="J2672" s="83"/>
      <c r="K2672" s="87"/>
      <c r="L2672" s="87"/>
      <c r="M2672" s="87"/>
      <c r="N2672" s="92"/>
      <c r="O2672" s="92"/>
      <c r="P2672" s="87"/>
      <c r="Q2672" s="87"/>
    </row>
    <row r="2673" spans="1:17">
      <c r="A2673" s="4" t="s">
        <v>8372</v>
      </c>
      <c r="B2673" s="4" t="s">
        <v>8372</v>
      </c>
      <c r="C2673" s="3" t="s">
        <v>7609</v>
      </c>
      <c r="D2673" s="3" t="s">
        <v>407</v>
      </c>
      <c r="E2673" s="3" t="s">
        <v>463</v>
      </c>
      <c r="F2673" s="25" t="s">
        <v>18</v>
      </c>
      <c r="G2673" s="25" t="s">
        <v>18</v>
      </c>
      <c r="H2673" s="25" t="s">
        <v>18</v>
      </c>
      <c r="I2673" s="11"/>
    </row>
    <row r="2674" spans="1:17">
      <c r="A2674" s="4" t="s">
        <v>8373</v>
      </c>
      <c r="B2674" s="4" t="s">
        <v>8373</v>
      </c>
      <c r="C2674" s="3" t="s">
        <v>7609</v>
      </c>
      <c r="D2674" s="3" t="s">
        <v>407</v>
      </c>
      <c r="E2674" s="3" t="s">
        <v>463</v>
      </c>
      <c r="F2674" s="25" t="s">
        <v>18</v>
      </c>
      <c r="G2674" s="25" t="s">
        <v>18</v>
      </c>
      <c r="H2674" s="25" t="s">
        <v>18</v>
      </c>
      <c r="I2674" s="11"/>
    </row>
    <row r="2675" spans="1:17" s="89" customFormat="1">
      <c r="A2675" s="84" t="s">
        <v>8374</v>
      </c>
      <c r="B2675" s="84" t="s">
        <v>8374</v>
      </c>
      <c r="C2675" s="84" t="s">
        <v>35</v>
      </c>
      <c r="D2675" s="84" t="s">
        <v>393</v>
      </c>
      <c r="E2675" s="84" t="s">
        <v>445</v>
      </c>
      <c r="F2675" s="85" t="s">
        <v>8375</v>
      </c>
      <c r="G2675" s="85" t="s">
        <v>18</v>
      </c>
      <c r="H2675" s="85"/>
      <c r="I2675" s="83" t="s">
        <v>1879</v>
      </c>
      <c r="J2675" s="83"/>
      <c r="K2675" s="87"/>
      <c r="L2675" s="87"/>
      <c r="M2675" s="87"/>
      <c r="N2675" s="92"/>
      <c r="O2675" s="92"/>
      <c r="P2675" s="87"/>
      <c r="Q2675" s="87"/>
    </row>
    <row r="2676" spans="1:17">
      <c r="A2676" s="4" t="s">
        <v>8376</v>
      </c>
      <c r="B2676" s="4" t="s">
        <v>8376</v>
      </c>
      <c r="C2676" s="3" t="s">
        <v>35</v>
      </c>
      <c r="D2676" s="3" t="s">
        <v>393</v>
      </c>
      <c r="E2676" s="3" t="s">
        <v>445</v>
      </c>
      <c r="F2676" s="25" t="s">
        <v>8377</v>
      </c>
      <c r="G2676" s="25" t="s">
        <v>18</v>
      </c>
      <c r="I2676" s="11"/>
    </row>
    <row r="2677" spans="1:17">
      <c r="A2677" s="4" t="s">
        <v>8378</v>
      </c>
      <c r="B2677" s="4" t="s">
        <v>8378</v>
      </c>
      <c r="C2677" s="3" t="s">
        <v>35</v>
      </c>
      <c r="D2677" s="3" t="s">
        <v>393</v>
      </c>
      <c r="E2677" s="3" t="s">
        <v>445</v>
      </c>
      <c r="F2677" s="25" t="s">
        <v>8379</v>
      </c>
      <c r="G2677" s="25" t="s">
        <v>18</v>
      </c>
      <c r="I2677" s="11"/>
    </row>
    <row r="2678" spans="1:17">
      <c r="A2678" s="4" t="s">
        <v>8380</v>
      </c>
      <c r="B2678" s="4" t="s">
        <v>8380</v>
      </c>
      <c r="C2678" s="3" t="s">
        <v>35</v>
      </c>
      <c r="D2678" s="3" t="s">
        <v>393</v>
      </c>
      <c r="E2678" s="3" t="s">
        <v>445</v>
      </c>
      <c r="F2678" s="25" t="s">
        <v>8381</v>
      </c>
      <c r="G2678" s="25" t="s">
        <v>18</v>
      </c>
      <c r="I2678" s="11"/>
    </row>
    <row r="2679" spans="1:17">
      <c r="A2679" s="4" t="s">
        <v>8382</v>
      </c>
      <c r="B2679" s="4" t="s">
        <v>8382</v>
      </c>
      <c r="C2679" s="3" t="s">
        <v>35</v>
      </c>
      <c r="D2679" s="3" t="s">
        <v>393</v>
      </c>
      <c r="E2679" s="3" t="s">
        <v>445</v>
      </c>
      <c r="F2679" s="25" t="s">
        <v>8383</v>
      </c>
      <c r="G2679" s="25" t="s">
        <v>18</v>
      </c>
      <c r="I2679" s="11"/>
    </row>
    <row r="2680" spans="1:17">
      <c r="A2680" s="4" t="s">
        <v>8384</v>
      </c>
      <c r="B2680" s="4" t="s">
        <v>8384</v>
      </c>
      <c r="C2680" s="3" t="s">
        <v>35</v>
      </c>
      <c r="D2680" s="3" t="s">
        <v>393</v>
      </c>
      <c r="E2680" s="3" t="s">
        <v>445</v>
      </c>
      <c r="F2680" s="25" t="s">
        <v>8385</v>
      </c>
      <c r="G2680" s="25" t="s">
        <v>18</v>
      </c>
      <c r="I2680" s="11"/>
    </row>
    <row r="2681" spans="1:17">
      <c r="A2681" s="4" t="s">
        <v>8386</v>
      </c>
      <c r="B2681" s="4" t="s">
        <v>8386</v>
      </c>
      <c r="C2681" s="3" t="s">
        <v>35</v>
      </c>
      <c r="D2681" s="3" t="s">
        <v>393</v>
      </c>
      <c r="E2681" s="3" t="s">
        <v>445</v>
      </c>
      <c r="F2681" s="25" t="s">
        <v>8387</v>
      </c>
      <c r="G2681" s="25" t="s">
        <v>18</v>
      </c>
      <c r="I2681" s="11"/>
    </row>
    <row r="2682" spans="1:17">
      <c r="A2682" s="4" t="s">
        <v>8388</v>
      </c>
      <c r="B2682" s="4" t="s">
        <v>8388</v>
      </c>
      <c r="C2682" s="3" t="s">
        <v>35</v>
      </c>
      <c r="D2682" s="3" t="s">
        <v>393</v>
      </c>
      <c r="E2682" s="3" t="s">
        <v>445</v>
      </c>
      <c r="F2682" s="25" t="s">
        <v>8389</v>
      </c>
      <c r="G2682" s="25" t="s">
        <v>18</v>
      </c>
      <c r="I2682" s="11"/>
    </row>
    <row r="2683" spans="1:17">
      <c r="A2683" s="4" t="s">
        <v>8390</v>
      </c>
      <c r="B2683" s="4" t="s">
        <v>8390</v>
      </c>
      <c r="C2683" s="3" t="s">
        <v>35</v>
      </c>
      <c r="D2683" s="3" t="s">
        <v>393</v>
      </c>
      <c r="E2683" s="3" t="s">
        <v>445</v>
      </c>
      <c r="F2683" s="25" t="s">
        <v>8391</v>
      </c>
      <c r="G2683" s="25" t="s">
        <v>18</v>
      </c>
      <c r="I2683" s="11"/>
    </row>
    <row r="2684" spans="1:17" s="89" customFormat="1">
      <c r="A2684" s="84" t="s">
        <v>8392</v>
      </c>
      <c r="B2684" s="84" t="s">
        <v>8392</v>
      </c>
      <c r="C2684" s="84" t="s">
        <v>35</v>
      </c>
      <c r="D2684" s="84" t="s">
        <v>393</v>
      </c>
      <c r="E2684" s="84" t="s">
        <v>445</v>
      </c>
      <c r="F2684" s="85" t="s">
        <v>8393</v>
      </c>
      <c r="G2684" s="85" t="s">
        <v>18</v>
      </c>
      <c r="H2684" s="85"/>
      <c r="I2684" s="83" t="s">
        <v>2765</v>
      </c>
      <c r="J2684" s="83"/>
      <c r="K2684" s="87"/>
      <c r="L2684" s="87"/>
      <c r="M2684" s="87"/>
      <c r="N2684" s="92"/>
      <c r="O2684" s="92"/>
      <c r="P2684" s="87"/>
      <c r="Q2684" s="87"/>
    </row>
    <row r="2685" spans="1:17">
      <c r="A2685" s="84" t="s">
        <v>8394</v>
      </c>
      <c r="B2685" s="84" t="s">
        <v>8394</v>
      </c>
      <c r="C2685" s="84" t="s">
        <v>35</v>
      </c>
      <c r="D2685" s="84" t="s">
        <v>393</v>
      </c>
      <c r="E2685" s="84" t="s">
        <v>445</v>
      </c>
      <c r="F2685" s="85" t="s">
        <v>8395</v>
      </c>
      <c r="G2685" s="85" t="s">
        <v>18</v>
      </c>
      <c r="H2685" s="85"/>
      <c r="I2685" s="83" t="s">
        <v>3530</v>
      </c>
      <c r="J2685" s="83"/>
      <c r="K2685" s="87"/>
      <c r="L2685" s="87"/>
      <c r="M2685" s="87"/>
      <c r="N2685" s="92"/>
      <c r="O2685" s="92"/>
      <c r="P2685" s="87"/>
      <c r="Q2685" s="87"/>
    </row>
    <row r="2686" spans="1:17">
      <c r="A2686" s="4" t="s">
        <v>8396</v>
      </c>
      <c r="B2686" s="4" t="s">
        <v>8396</v>
      </c>
      <c r="C2686" s="3" t="s">
        <v>35</v>
      </c>
      <c r="D2686" s="3" t="s">
        <v>393</v>
      </c>
      <c r="E2686" s="3" t="s">
        <v>445</v>
      </c>
      <c r="F2686" s="25" t="s">
        <v>8397</v>
      </c>
      <c r="I2686" s="11"/>
    </row>
    <row r="2687" spans="1:17">
      <c r="A2687" s="4" t="s">
        <v>8398</v>
      </c>
      <c r="B2687" s="75" t="s">
        <v>8398</v>
      </c>
      <c r="C2687" s="3" t="s">
        <v>35</v>
      </c>
      <c r="D2687" s="3" t="s">
        <v>393</v>
      </c>
      <c r="E2687" s="3" t="s">
        <v>445</v>
      </c>
      <c r="F2687" s="25" t="s">
        <v>8399</v>
      </c>
      <c r="I2687" s="11"/>
    </row>
    <row r="2688" spans="1:17">
      <c r="A2688" s="4" t="s">
        <v>8400</v>
      </c>
      <c r="B2688" s="348" t="s">
        <v>8400</v>
      </c>
      <c r="C2688" s="3" t="s">
        <v>35</v>
      </c>
      <c r="D2688" s="3" t="s">
        <v>393</v>
      </c>
      <c r="E2688" s="3" t="s">
        <v>445</v>
      </c>
      <c r="F2688" s="25" t="s">
        <v>8401</v>
      </c>
      <c r="I2688" s="11"/>
    </row>
    <row r="2689" spans="1:9">
      <c r="A2689" s="4" t="s">
        <v>8402</v>
      </c>
      <c r="B2689" s="4" t="s">
        <v>8402</v>
      </c>
      <c r="C2689" s="3" t="s">
        <v>35</v>
      </c>
      <c r="D2689" s="3" t="s">
        <v>393</v>
      </c>
      <c r="E2689" s="3" t="s">
        <v>445</v>
      </c>
      <c r="F2689" s="25" t="s">
        <v>8403</v>
      </c>
      <c r="I2689" s="11"/>
    </row>
    <row r="2690" spans="1:9">
      <c r="A2690" s="4" t="s">
        <v>8404</v>
      </c>
      <c r="B2690" s="4" t="s">
        <v>8404</v>
      </c>
      <c r="C2690" s="3" t="s">
        <v>35</v>
      </c>
      <c r="D2690" s="3" t="s">
        <v>393</v>
      </c>
      <c r="E2690" s="3" t="s">
        <v>445</v>
      </c>
      <c r="F2690" s="25" t="s">
        <v>18</v>
      </c>
      <c r="I2690" s="11"/>
    </row>
    <row r="2691" spans="1:9">
      <c r="A2691" s="4" t="s">
        <v>8405</v>
      </c>
      <c r="B2691" s="4" t="s">
        <v>8405</v>
      </c>
      <c r="C2691" s="3" t="s">
        <v>35</v>
      </c>
      <c r="D2691" s="3" t="s">
        <v>393</v>
      </c>
      <c r="E2691" s="3" t="s">
        <v>8406</v>
      </c>
      <c r="F2691" s="25" t="s">
        <v>8407</v>
      </c>
      <c r="I2691" s="11"/>
    </row>
    <row r="2692" spans="1:9">
      <c r="A2692" s="4" t="s">
        <v>8408</v>
      </c>
      <c r="B2692" s="4" t="s">
        <v>8408</v>
      </c>
      <c r="C2692" s="3" t="s">
        <v>35</v>
      </c>
      <c r="D2692" s="3" t="s">
        <v>393</v>
      </c>
      <c r="E2692" s="3" t="s">
        <v>8406</v>
      </c>
      <c r="F2692" s="25" t="s">
        <v>8409</v>
      </c>
      <c r="I2692" s="11"/>
    </row>
    <row r="2693" spans="1:9">
      <c r="A2693" s="4" t="s">
        <v>8410</v>
      </c>
      <c r="B2693" s="4" t="s">
        <v>8410</v>
      </c>
      <c r="C2693" s="3" t="s">
        <v>35</v>
      </c>
      <c r="D2693" s="3" t="s">
        <v>393</v>
      </c>
      <c r="E2693" s="3" t="s">
        <v>8406</v>
      </c>
      <c r="F2693" s="25" t="s">
        <v>8411</v>
      </c>
      <c r="I2693" s="11"/>
    </row>
    <row r="2694" spans="1:9">
      <c r="A2694" s="4" t="s">
        <v>8412</v>
      </c>
      <c r="B2694" s="4" t="s">
        <v>8412</v>
      </c>
      <c r="C2694" s="3" t="s">
        <v>35</v>
      </c>
      <c r="D2694" s="3" t="s">
        <v>393</v>
      </c>
      <c r="E2694" s="3" t="s">
        <v>8406</v>
      </c>
      <c r="F2694" s="25" t="s">
        <v>8413</v>
      </c>
      <c r="I2694" s="11"/>
    </row>
    <row r="2695" spans="1:9">
      <c r="A2695" s="4" t="s">
        <v>8414</v>
      </c>
      <c r="B2695" s="4" t="s">
        <v>8414</v>
      </c>
      <c r="C2695" s="3" t="s">
        <v>35</v>
      </c>
      <c r="D2695" s="3" t="s">
        <v>393</v>
      </c>
      <c r="E2695" s="3" t="s">
        <v>8406</v>
      </c>
      <c r="F2695" s="25" t="s">
        <v>8415</v>
      </c>
      <c r="I2695" s="11"/>
    </row>
    <row r="2696" spans="1:9">
      <c r="A2696" s="4" t="s">
        <v>8416</v>
      </c>
      <c r="B2696" s="4" t="s">
        <v>8416</v>
      </c>
      <c r="C2696" s="3" t="s">
        <v>35</v>
      </c>
      <c r="D2696" s="3" t="s">
        <v>393</v>
      </c>
      <c r="E2696" s="3" t="s">
        <v>8406</v>
      </c>
      <c r="F2696" s="25" t="s">
        <v>8417</v>
      </c>
      <c r="I2696" s="11"/>
    </row>
    <row r="2697" spans="1:9">
      <c r="A2697" s="4" t="s">
        <v>8418</v>
      </c>
      <c r="B2697" s="4" t="s">
        <v>8418</v>
      </c>
      <c r="C2697" s="3" t="s">
        <v>35</v>
      </c>
      <c r="D2697" s="3" t="s">
        <v>393</v>
      </c>
      <c r="E2697" s="3" t="s">
        <v>8406</v>
      </c>
      <c r="F2697" s="25" t="s">
        <v>8419</v>
      </c>
      <c r="I2697" s="11"/>
    </row>
    <row r="2698" spans="1:9">
      <c r="A2698" s="4" t="s">
        <v>8420</v>
      </c>
      <c r="B2698" s="4" t="s">
        <v>8420</v>
      </c>
      <c r="C2698" s="3" t="s">
        <v>35</v>
      </c>
      <c r="D2698" s="3" t="s">
        <v>393</v>
      </c>
      <c r="E2698" s="3" t="s">
        <v>8406</v>
      </c>
      <c r="F2698" s="25" t="s">
        <v>8421</v>
      </c>
      <c r="I2698" s="11"/>
    </row>
    <row r="2699" spans="1:9">
      <c r="A2699" s="4" t="s">
        <v>8422</v>
      </c>
      <c r="B2699" s="4" t="s">
        <v>8422</v>
      </c>
      <c r="C2699" s="3" t="s">
        <v>35</v>
      </c>
      <c r="D2699" s="3" t="s">
        <v>393</v>
      </c>
      <c r="E2699" s="3" t="s">
        <v>8406</v>
      </c>
      <c r="F2699" s="25" t="s">
        <v>8423</v>
      </c>
      <c r="I2699" s="11"/>
    </row>
    <row r="2700" spans="1:9">
      <c r="A2700" s="4" t="s">
        <v>8424</v>
      </c>
      <c r="B2700" s="4" t="s">
        <v>8424</v>
      </c>
      <c r="C2700" s="3" t="s">
        <v>35</v>
      </c>
      <c r="D2700" s="3" t="s">
        <v>393</v>
      </c>
      <c r="E2700" s="3" t="s">
        <v>8406</v>
      </c>
      <c r="F2700" s="25" t="s">
        <v>8425</v>
      </c>
      <c r="I2700" s="11"/>
    </row>
    <row r="2701" spans="1:9">
      <c r="A2701" s="4" t="s">
        <v>8426</v>
      </c>
      <c r="B2701" s="4" t="s">
        <v>8426</v>
      </c>
      <c r="C2701" s="3" t="s">
        <v>35</v>
      </c>
      <c r="D2701" s="3" t="s">
        <v>393</v>
      </c>
      <c r="E2701" s="3" t="s">
        <v>8406</v>
      </c>
      <c r="F2701" s="25" t="s">
        <v>8427</v>
      </c>
      <c r="I2701" s="11"/>
    </row>
    <row r="2702" spans="1:9">
      <c r="A2702" s="4" t="s">
        <v>8428</v>
      </c>
      <c r="B2702" s="4" t="s">
        <v>8428</v>
      </c>
      <c r="C2702" s="3" t="s">
        <v>35</v>
      </c>
      <c r="D2702" s="3" t="s">
        <v>393</v>
      </c>
      <c r="E2702" s="3" t="s">
        <v>8429</v>
      </c>
      <c r="F2702" s="25" t="s">
        <v>8430</v>
      </c>
      <c r="I2702" s="11"/>
    </row>
    <row r="2703" spans="1:9">
      <c r="A2703" s="4" t="s">
        <v>8431</v>
      </c>
      <c r="B2703" s="4" t="s">
        <v>8431</v>
      </c>
      <c r="C2703" s="3" t="s">
        <v>35</v>
      </c>
      <c r="D2703" s="3" t="s">
        <v>387</v>
      </c>
      <c r="E2703" s="3" t="s">
        <v>497</v>
      </c>
      <c r="F2703" s="25" t="s">
        <v>8432</v>
      </c>
      <c r="I2703" s="11"/>
    </row>
    <row r="2704" spans="1:9">
      <c r="A2704" s="4" t="s">
        <v>8433</v>
      </c>
      <c r="B2704" s="4" t="s">
        <v>8433</v>
      </c>
      <c r="C2704" s="3" t="s">
        <v>35</v>
      </c>
      <c r="D2704" s="3" t="s">
        <v>387</v>
      </c>
      <c r="E2704" s="3" t="s">
        <v>497</v>
      </c>
      <c r="F2704" s="25" t="s">
        <v>8434</v>
      </c>
      <c r="I2704" s="11"/>
    </row>
    <row r="2705" spans="1:10">
      <c r="A2705" s="4" t="s">
        <v>8435</v>
      </c>
      <c r="B2705" s="4" t="s">
        <v>8435</v>
      </c>
      <c r="C2705" s="3" t="s">
        <v>35</v>
      </c>
      <c r="D2705" s="3" t="s">
        <v>387</v>
      </c>
      <c r="E2705" s="3" t="s">
        <v>497</v>
      </c>
      <c r="F2705" s="25" t="s">
        <v>8436</v>
      </c>
      <c r="I2705" s="11"/>
    </row>
    <row r="2706" spans="1:10">
      <c r="A2706" s="4" t="s">
        <v>8437</v>
      </c>
      <c r="B2706" s="4" t="s">
        <v>8437</v>
      </c>
      <c r="C2706" s="3" t="s">
        <v>35</v>
      </c>
      <c r="D2706" s="3" t="s">
        <v>387</v>
      </c>
      <c r="E2706" s="3" t="s">
        <v>497</v>
      </c>
      <c r="F2706" s="25" t="s">
        <v>8438</v>
      </c>
      <c r="I2706" s="11"/>
    </row>
    <row r="2707" spans="1:10">
      <c r="A2707" s="4" t="s">
        <v>8439</v>
      </c>
      <c r="B2707" s="4" t="s">
        <v>8439</v>
      </c>
      <c r="C2707" s="3" t="s">
        <v>35</v>
      </c>
      <c r="D2707" s="3" t="s">
        <v>387</v>
      </c>
      <c r="E2707" s="3" t="s">
        <v>497</v>
      </c>
      <c r="F2707" s="349" t="s">
        <v>8440</v>
      </c>
      <c r="I2707" s="11"/>
    </row>
    <row r="2708" spans="1:10">
      <c r="A2708" s="4" t="s">
        <v>8441</v>
      </c>
      <c r="B2708" s="4" t="s">
        <v>8441</v>
      </c>
      <c r="C2708" s="3" t="s">
        <v>35</v>
      </c>
      <c r="D2708" s="3" t="s">
        <v>387</v>
      </c>
      <c r="E2708" s="3" t="s">
        <v>497</v>
      </c>
      <c r="F2708" s="25" t="s">
        <v>8442</v>
      </c>
      <c r="I2708" s="11"/>
    </row>
    <row r="2709" spans="1:10">
      <c r="A2709" s="4" t="s">
        <v>8443</v>
      </c>
      <c r="B2709" s="4" t="s">
        <v>8443</v>
      </c>
      <c r="C2709" s="3" t="s">
        <v>35</v>
      </c>
      <c r="D2709" s="3" t="s">
        <v>387</v>
      </c>
      <c r="E2709" s="3" t="s">
        <v>497</v>
      </c>
      <c r="F2709" s="25" t="s">
        <v>8444</v>
      </c>
      <c r="I2709" s="11"/>
    </row>
    <row r="2710" spans="1:10">
      <c r="A2710" s="4" t="s">
        <v>8445</v>
      </c>
      <c r="B2710" s="4" t="s">
        <v>8445</v>
      </c>
      <c r="C2710" s="3" t="s">
        <v>35</v>
      </c>
      <c r="D2710" s="3" t="s">
        <v>387</v>
      </c>
      <c r="E2710" s="3" t="s">
        <v>497</v>
      </c>
      <c r="F2710" s="25" t="s">
        <v>8446</v>
      </c>
      <c r="I2710" s="11"/>
    </row>
    <row r="2711" spans="1:10">
      <c r="A2711" s="4" t="s">
        <v>8447</v>
      </c>
      <c r="B2711" s="4" t="s">
        <v>8447</v>
      </c>
      <c r="C2711" s="3" t="s">
        <v>35</v>
      </c>
      <c r="D2711" s="3" t="s">
        <v>387</v>
      </c>
      <c r="E2711" s="3" t="s">
        <v>497</v>
      </c>
      <c r="F2711" s="25" t="s">
        <v>8448</v>
      </c>
      <c r="I2711" s="11"/>
    </row>
    <row r="2712" spans="1:10">
      <c r="A2712" s="4" t="s">
        <v>8449</v>
      </c>
      <c r="B2712" s="4" t="s">
        <v>8449</v>
      </c>
      <c r="C2712" s="3" t="s">
        <v>35</v>
      </c>
      <c r="D2712" s="3" t="s">
        <v>387</v>
      </c>
      <c r="E2712" s="3" t="s">
        <v>497</v>
      </c>
      <c r="F2712" s="25" t="s">
        <v>8450</v>
      </c>
      <c r="I2712" s="11"/>
    </row>
    <row r="2713" spans="1:10">
      <c r="A2713" s="4" t="s">
        <v>8451</v>
      </c>
      <c r="B2713" s="4" t="s">
        <v>8451</v>
      </c>
      <c r="C2713" s="3" t="s">
        <v>35</v>
      </c>
      <c r="D2713" s="3" t="s">
        <v>387</v>
      </c>
      <c r="E2713" s="3" t="s">
        <v>497</v>
      </c>
      <c r="F2713" s="25" t="s">
        <v>8452</v>
      </c>
      <c r="I2713" s="11"/>
    </row>
    <row r="2714" spans="1:10">
      <c r="A2714" s="4" t="s">
        <v>8453</v>
      </c>
      <c r="B2714" s="4" t="s">
        <v>8453</v>
      </c>
      <c r="C2714" s="3" t="s">
        <v>35</v>
      </c>
      <c r="D2714" s="3" t="s">
        <v>387</v>
      </c>
      <c r="E2714" s="3" t="s">
        <v>497</v>
      </c>
      <c r="F2714" s="25" t="s">
        <v>8454</v>
      </c>
      <c r="I2714" s="11"/>
    </row>
    <row r="2715" spans="1:10">
      <c r="A2715" s="4" t="s">
        <v>8455</v>
      </c>
      <c r="B2715" s="4" t="s">
        <v>8455</v>
      </c>
      <c r="C2715" s="3" t="s">
        <v>35</v>
      </c>
      <c r="D2715" s="3" t="s">
        <v>387</v>
      </c>
      <c r="E2715" s="3" t="s">
        <v>497</v>
      </c>
      <c r="F2715" s="25" t="s">
        <v>8456</v>
      </c>
      <c r="I2715" s="11"/>
    </row>
    <row r="2716" spans="1:10">
      <c r="A2716" s="4" t="s">
        <v>8457</v>
      </c>
      <c r="B2716" s="4" t="s">
        <v>8457</v>
      </c>
      <c r="C2716" s="3" t="s">
        <v>35</v>
      </c>
      <c r="D2716" s="3" t="s">
        <v>387</v>
      </c>
      <c r="E2716" s="3" t="s">
        <v>497</v>
      </c>
      <c r="F2716" s="25" t="s">
        <v>8458</v>
      </c>
      <c r="I2716" s="11"/>
    </row>
    <row r="2717" spans="1:10">
      <c r="A2717" s="4" t="s">
        <v>8459</v>
      </c>
      <c r="B2717" s="4" t="s">
        <v>8459</v>
      </c>
      <c r="C2717" s="3" t="s">
        <v>35</v>
      </c>
      <c r="D2717" s="3" t="s">
        <v>387</v>
      </c>
      <c r="E2717" s="3" t="s">
        <v>497</v>
      </c>
      <c r="F2717" s="25" t="s">
        <v>8460</v>
      </c>
      <c r="I2717" s="11"/>
    </row>
    <row r="2718" spans="1:10">
      <c r="A2718" s="4" t="s">
        <v>8461</v>
      </c>
      <c r="B2718" s="4" t="s">
        <v>8461</v>
      </c>
      <c r="C2718" s="3" t="s">
        <v>35</v>
      </c>
      <c r="D2718" s="3" t="s">
        <v>387</v>
      </c>
      <c r="E2718" s="3" t="s">
        <v>497</v>
      </c>
      <c r="F2718" s="25" t="s">
        <v>8462</v>
      </c>
      <c r="I2718" s="11"/>
    </row>
    <row r="2719" spans="1:10">
      <c r="A2719" s="4" t="s">
        <v>8463</v>
      </c>
      <c r="B2719" s="4" t="s">
        <v>8463</v>
      </c>
      <c r="C2719" s="3" t="s">
        <v>35</v>
      </c>
      <c r="D2719" s="3" t="s">
        <v>387</v>
      </c>
      <c r="E2719" s="3" t="s">
        <v>497</v>
      </c>
      <c r="F2719" s="25" t="s">
        <v>8464</v>
      </c>
      <c r="I2719" s="11"/>
    </row>
    <row r="2720" spans="1:10">
      <c r="A2720" s="4" t="s">
        <v>8465</v>
      </c>
      <c r="B2720" s="4" t="s">
        <v>8466</v>
      </c>
      <c r="C2720" s="3" t="s">
        <v>12223</v>
      </c>
      <c r="D2720" s="3" t="s">
        <v>339</v>
      </c>
      <c r="E2720" s="3" t="s">
        <v>8468</v>
      </c>
      <c r="F2720" s="25" t="s">
        <v>8469</v>
      </c>
      <c r="G2720" s="25" t="s">
        <v>18</v>
      </c>
      <c r="H2720" s="25" t="s">
        <v>18</v>
      </c>
      <c r="I2720" s="11" t="s">
        <v>4326</v>
      </c>
      <c r="J2720" s="11" t="s">
        <v>12074</v>
      </c>
    </row>
    <row r="2721" spans="1:17">
      <c r="A2721" s="4" t="s">
        <v>8470</v>
      </c>
      <c r="B2721" s="4" t="s">
        <v>8470</v>
      </c>
      <c r="C2721" s="4" t="s">
        <v>289</v>
      </c>
      <c r="D2721" s="4" t="s">
        <v>290</v>
      </c>
      <c r="E2721" s="4" t="s">
        <v>291</v>
      </c>
      <c r="F2721" s="25" t="s">
        <v>8471</v>
      </c>
      <c r="I2721" s="11"/>
    </row>
    <row r="2722" spans="1:17">
      <c r="A2722" s="4" t="s">
        <v>8472</v>
      </c>
      <c r="B2722" s="4" t="s">
        <v>8472</v>
      </c>
      <c r="C2722" s="4" t="s">
        <v>289</v>
      </c>
      <c r="D2722" s="4" t="s">
        <v>290</v>
      </c>
      <c r="E2722" s="4" t="s">
        <v>291</v>
      </c>
      <c r="F2722" s="25" t="s">
        <v>8473</v>
      </c>
      <c r="I2722" s="11"/>
    </row>
    <row r="2723" spans="1:17">
      <c r="A2723" s="4" t="s">
        <v>8474</v>
      </c>
      <c r="B2723" s="4" t="s">
        <v>8474</v>
      </c>
      <c r="C2723" s="4" t="s">
        <v>289</v>
      </c>
      <c r="D2723" s="4" t="s">
        <v>290</v>
      </c>
      <c r="E2723" s="4" t="s">
        <v>291</v>
      </c>
      <c r="F2723" s="25" t="s">
        <v>8475</v>
      </c>
      <c r="I2723" s="11"/>
    </row>
    <row r="2724" spans="1:17">
      <c r="A2724" s="4" t="s">
        <v>8476</v>
      </c>
      <c r="B2724" s="4" t="s">
        <v>8476</v>
      </c>
      <c r="C2724" s="4" t="s">
        <v>289</v>
      </c>
      <c r="D2724" s="4" t="s">
        <v>290</v>
      </c>
      <c r="E2724" s="4" t="s">
        <v>291</v>
      </c>
      <c r="F2724" s="25" t="s">
        <v>8477</v>
      </c>
      <c r="I2724" s="11"/>
    </row>
    <row r="2725" spans="1:17">
      <c r="A2725" s="4" t="s">
        <v>8478</v>
      </c>
      <c r="B2725" s="4" t="s">
        <v>8478</v>
      </c>
      <c r="C2725" s="4" t="s">
        <v>289</v>
      </c>
      <c r="D2725" s="4" t="s">
        <v>290</v>
      </c>
      <c r="E2725" s="4" t="s">
        <v>291</v>
      </c>
      <c r="F2725" s="25" t="s">
        <v>8479</v>
      </c>
      <c r="I2725" s="11"/>
    </row>
    <row r="2726" spans="1:17">
      <c r="A2726" s="4" t="s">
        <v>8480</v>
      </c>
      <c r="B2726" s="4" t="s">
        <v>8480</v>
      </c>
      <c r="C2726" s="4" t="s">
        <v>289</v>
      </c>
      <c r="D2726" s="4" t="s">
        <v>290</v>
      </c>
      <c r="E2726" s="4" t="s">
        <v>291</v>
      </c>
      <c r="F2726" s="25" t="s">
        <v>8481</v>
      </c>
      <c r="I2726" s="11"/>
    </row>
    <row r="2727" spans="1:17">
      <c r="A2727" s="4" t="s">
        <v>8482</v>
      </c>
      <c r="B2727" s="4" t="s">
        <v>8482</v>
      </c>
      <c r="C2727" s="4" t="s">
        <v>289</v>
      </c>
      <c r="D2727" s="4" t="s">
        <v>290</v>
      </c>
      <c r="E2727" s="4" t="s">
        <v>291</v>
      </c>
      <c r="F2727" s="25" t="s">
        <v>8483</v>
      </c>
      <c r="I2727" s="11"/>
    </row>
    <row r="2728" spans="1:17">
      <c r="A2728" s="4" t="s">
        <v>8484</v>
      </c>
      <c r="B2728" s="4" t="s">
        <v>8484</v>
      </c>
      <c r="C2728" s="4" t="s">
        <v>289</v>
      </c>
      <c r="D2728" s="4" t="s">
        <v>290</v>
      </c>
      <c r="E2728" s="4" t="s">
        <v>291</v>
      </c>
      <c r="F2728" s="25" t="s">
        <v>8485</v>
      </c>
      <c r="I2728" s="11"/>
    </row>
    <row r="2729" spans="1:17">
      <c r="A2729" s="4" t="s">
        <v>8486</v>
      </c>
      <c r="B2729" s="4" t="s">
        <v>8486</v>
      </c>
      <c r="C2729" s="4" t="s">
        <v>289</v>
      </c>
      <c r="D2729" s="4" t="s">
        <v>290</v>
      </c>
      <c r="E2729" s="4" t="s">
        <v>291</v>
      </c>
      <c r="F2729" s="25" t="s">
        <v>8487</v>
      </c>
      <c r="I2729" s="11"/>
    </row>
    <row r="2730" spans="1:17">
      <c r="A2730" s="4" t="s">
        <v>8488</v>
      </c>
      <c r="B2730" s="4" t="s">
        <v>8488</v>
      </c>
      <c r="C2730" s="4" t="s">
        <v>289</v>
      </c>
      <c r="D2730" s="4" t="s">
        <v>290</v>
      </c>
      <c r="E2730" s="4" t="s">
        <v>291</v>
      </c>
      <c r="F2730" s="25" t="s">
        <v>8489</v>
      </c>
      <c r="I2730" s="11"/>
    </row>
    <row r="2731" spans="1:17">
      <c r="A2731" s="4" t="s">
        <v>8490</v>
      </c>
      <c r="B2731" s="4" t="s">
        <v>8490</v>
      </c>
      <c r="C2731" s="4" t="s">
        <v>289</v>
      </c>
      <c r="D2731" s="4" t="s">
        <v>290</v>
      </c>
      <c r="E2731" s="4" t="s">
        <v>291</v>
      </c>
      <c r="F2731" s="25" t="s">
        <v>8491</v>
      </c>
      <c r="I2731" s="11"/>
    </row>
    <row r="2732" spans="1:17">
      <c r="A2732" s="4" t="s">
        <v>8492</v>
      </c>
      <c r="B2732" s="4" t="s">
        <v>8492</v>
      </c>
      <c r="C2732" s="4" t="s">
        <v>289</v>
      </c>
      <c r="D2732" s="4" t="s">
        <v>290</v>
      </c>
      <c r="E2732" s="4" t="s">
        <v>291</v>
      </c>
      <c r="F2732" s="25" t="s">
        <v>8493</v>
      </c>
      <c r="I2732" s="11"/>
    </row>
    <row r="2733" spans="1:17">
      <c r="A2733" s="4" t="s">
        <v>8494</v>
      </c>
      <c r="B2733" s="4" t="s">
        <v>8494</v>
      </c>
      <c r="C2733" s="3" t="s">
        <v>35</v>
      </c>
      <c r="D2733" s="3" t="s">
        <v>393</v>
      </c>
      <c r="E2733" s="3" t="s">
        <v>445</v>
      </c>
      <c r="F2733" s="25" t="s">
        <v>8495</v>
      </c>
      <c r="I2733" s="11" t="s">
        <v>7394</v>
      </c>
    </row>
    <row r="2734" spans="1:17">
      <c r="A2734" s="84" t="s">
        <v>8496</v>
      </c>
      <c r="B2734" s="84" t="s">
        <v>8496</v>
      </c>
      <c r="C2734" s="84" t="s">
        <v>35</v>
      </c>
      <c r="D2734" s="84" t="s">
        <v>393</v>
      </c>
      <c r="E2734" s="84" t="s">
        <v>445</v>
      </c>
      <c r="F2734" s="85" t="s">
        <v>8497</v>
      </c>
      <c r="G2734" s="85"/>
      <c r="H2734" s="85"/>
      <c r="I2734" s="83" t="s">
        <v>2669</v>
      </c>
      <c r="J2734" s="83"/>
      <c r="K2734" s="87"/>
      <c r="L2734" s="87"/>
      <c r="M2734" s="87"/>
      <c r="N2734" s="92"/>
      <c r="O2734" s="92"/>
      <c r="P2734" s="87"/>
      <c r="Q2734" s="87"/>
    </row>
    <row r="2735" spans="1:17">
      <c r="A2735" s="4" t="s">
        <v>8498</v>
      </c>
      <c r="B2735" s="4" t="s">
        <v>8498</v>
      </c>
      <c r="C2735" s="3" t="s">
        <v>35</v>
      </c>
      <c r="D2735" s="3" t="s">
        <v>387</v>
      </c>
      <c r="E2735" s="3" t="s">
        <v>497</v>
      </c>
      <c r="F2735" s="25" t="s">
        <v>8499</v>
      </c>
      <c r="I2735" s="11"/>
    </row>
    <row r="2736" spans="1:17">
      <c r="A2736" s="4" t="s">
        <v>8500</v>
      </c>
      <c r="B2736" s="4" t="s">
        <v>8500</v>
      </c>
      <c r="C2736" s="3" t="s">
        <v>35</v>
      </c>
      <c r="D2736" s="3" t="s">
        <v>387</v>
      </c>
      <c r="E2736" s="3" t="s">
        <v>497</v>
      </c>
      <c r="F2736" s="25" t="s">
        <v>8501</v>
      </c>
      <c r="I2736" s="11"/>
    </row>
    <row r="2737" spans="1:17">
      <c r="A2737" s="4" t="s">
        <v>8502</v>
      </c>
      <c r="B2737" s="4" t="s">
        <v>8502</v>
      </c>
      <c r="C2737" s="3" t="s">
        <v>35</v>
      </c>
      <c r="D2737" s="3" t="s">
        <v>387</v>
      </c>
      <c r="E2737" s="3" t="s">
        <v>497</v>
      </c>
      <c r="F2737" s="25" t="s">
        <v>8503</v>
      </c>
      <c r="I2737" s="11"/>
    </row>
    <row r="2738" spans="1:17">
      <c r="A2738" s="4" t="s">
        <v>8504</v>
      </c>
      <c r="B2738" s="4" t="s">
        <v>8504</v>
      </c>
      <c r="C2738" s="3" t="s">
        <v>35</v>
      </c>
      <c r="D2738" s="3" t="s">
        <v>387</v>
      </c>
      <c r="E2738" s="3" t="s">
        <v>497</v>
      </c>
      <c r="F2738" s="25" t="s">
        <v>8505</v>
      </c>
      <c r="I2738" s="11"/>
    </row>
    <row r="2739" spans="1:17">
      <c r="A2739" s="4" t="s">
        <v>8506</v>
      </c>
      <c r="B2739" s="4" t="s">
        <v>8506</v>
      </c>
      <c r="C2739" s="3" t="s">
        <v>35</v>
      </c>
      <c r="D2739" s="3" t="s">
        <v>387</v>
      </c>
      <c r="E2739" s="3" t="s">
        <v>497</v>
      </c>
      <c r="F2739" s="25" t="s">
        <v>8507</v>
      </c>
      <c r="I2739" s="11"/>
    </row>
    <row r="2740" spans="1:17">
      <c r="A2740" s="4" t="s">
        <v>8508</v>
      </c>
      <c r="B2740" s="4" t="s">
        <v>8508</v>
      </c>
      <c r="C2740" s="3" t="s">
        <v>35</v>
      </c>
      <c r="D2740" s="3" t="s">
        <v>387</v>
      </c>
      <c r="E2740" s="3" t="s">
        <v>497</v>
      </c>
      <c r="F2740" s="25" t="s">
        <v>8509</v>
      </c>
      <c r="I2740" s="11"/>
    </row>
    <row r="2741" spans="1:17">
      <c r="A2741" s="4" t="s">
        <v>8510</v>
      </c>
      <c r="B2741" s="4" t="s">
        <v>8510</v>
      </c>
      <c r="C2741" s="3" t="s">
        <v>35</v>
      </c>
      <c r="D2741" s="3" t="s">
        <v>387</v>
      </c>
      <c r="E2741" s="3" t="s">
        <v>497</v>
      </c>
      <c r="F2741" s="25" t="s">
        <v>8511</v>
      </c>
      <c r="I2741" s="11"/>
    </row>
    <row r="2742" spans="1:17">
      <c r="A2742" s="4" t="s">
        <v>8512</v>
      </c>
      <c r="B2742" s="4" t="s">
        <v>8512</v>
      </c>
      <c r="C2742" s="3" t="s">
        <v>35</v>
      </c>
      <c r="D2742" s="3" t="s">
        <v>387</v>
      </c>
      <c r="E2742" s="3" t="s">
        <v>497</v>
      </c>
      <c r="F2742" s="25" t="s">
        <v>8513</v>
      </c>
      <c r="I2742" s="11"/>
    </row>
    <row r="2743" spans="1:17">
      <c r="A2743" s="4" t="s">
        <v>8514</v>
      </c>
      <c r="B2743" s="4" t="s">
        <v>8514</v>
      </c>
      <c r="C2743" s="3" t="s">
        <v>35</v>
      </c>
      <c r="D2743" s="3" t="s">
        <v>387</v>
      </c>
      <c r="E2743" s="3" t="s">
        <v>497</v>
      </c>
      <c r="F2743" s="25" t="s">
        <v>8515</v>
      </c>
      <c r="I2743" s="11"/>
    </row>
    <row r="2744" spans="1:17">
      <c r="A2744" s="4" t="s">
        <v>8516</v>
      </c>
      <c r="B2744" s="4" t="s">
        <v>8516</v>
      </c>
      <c r="C2744" s="3" t="s">
        <v>35</v>
      </c>
      <c r="D2744" s="3" t="s">
        <v>387</v>
      </c>
      <c r="E2744" s="3" t="s">
        <v>497</v>
      </c>
      <c r="F2744" s="25" t="s">
        <v>8517</v>
      </c>
      <c r="I2744" s="11"/>
    </row>
    <row r="2745" spans="1:17">
      <c r="A2745" s="4" t="s">
        <v>8518</v>
      </c>
      <c r="B2745" s="4" t="s">
        <v>8518</v>
      </c>
      <c r="C2745" s="3" t="s">
        <v>35</v>
      </c>
      <c r="D2745" s="3" t="s">
        <v>387</v>
      </c>
      <c r="E2745" s="3" t="s">
        <v>497</v>
      </c>
      <c r="F2745" s="25" t="s">
        <v>8519</v>
      </c>
      <c r="I2745" s="11"/>
    </row>
    <row r="2746" spans="1:17" s="89" customFormat="1">
      <c r="A2746" s="84" t="s">
        <v>8520</v>
      </c>
      <c r="B2746" s="84" t="s">
        <v>8520</v>
      </c>
      <c r="C2746" s="84" t="s">
        <v>35</v>
      </c>
      <c r="D2746" s="84" t="s">
        <v>387</v>
      </c>
      <c r="E2746" s="84" t="s">
        <v>497</v>
      </c>
      <c r="F2746" s="85" t="s">
        <v>8521</v>
      </c>
      <c r="G2746" s="85"/>
      <c r="H2746" s="85"/>
      <c r="I2746" s="83" t="s">
        <v>1942</v>
      </c>
      <c r="J2746" s="83"/>
      <c r="K2746" s="87"/>
      <c r="L2746" s="87"/>
      <c r="M2746" s="87"/>
      <c r="N2746" s="92"/>
      <c r="O2746" s="92"/>
      <c r="P2746" s="87"/>
      <c r="Q2746" s="87"/>
    </row>
    <row r="2747" spans="1:17">
      <c r="A2747" s="4" t="s">
        <v>8522</v>
      </c>
      <c r="B2747" s="4" t="s">
        <v>8522</v>
      </c>
      <c r="C2747" s="3" t="s">
        <v>35</v>
      </c>
      <c r="D2747" s="3" t="s">
        <v>387</v>
      </c>
      <c r="E2747" s="3" t="s">
        <v>497</v>
      </c>
      <c r="F2747" s="25" t="s">
        <v>8523</v>
      </c>
      <c r="I2747" s="11"/>
    </row>
    <row r="2748" spans="1:17">
      <c r="A2748" s="4" t="s">
        <v>8524</v>
      </c>
      <c r="B2748" s="4" t="s">
        <v>8524</v>
      </c>
      <c r="C2748" s="3" t="s">
        <v>35</v>
      </c>
      <c r="D2748" s="3" t="s">
        <v>387</v>
      </c>
      <c r="E2748" s="3" t="s">
        <v>497</v>
      </c>
      <c r="F2748" s="25" t="s">
        <v>8525</v>
      </c>
      <c r="I2748" s="11"/>
    </row>
    <row r="2749" spans="1:17">
      <c r="A2749" s="4" t="s">
        <v>8526</v>
      </c>
      <c r="B2749" s="4" t="s">
        <v>8526</v>
      </c>
      <c r="C2749" s="3" t="s">
        <v>35</v>
      </c>
      <c r="D2749" s="3" t="s">
        <v>387</v>
      </c>
      <c r="E2749" s="3" t="s">
        <v>497</v>
      </c>
      <c r="F2749" s="25" t="s">
        <v>8527</v>
      </c>
      <c r="I2749" s="11"/>
    </row>
    <row r="2750" spans="1:17">
      <c r="A2750" s="4" t="s">
        <v>8528</v>
      </c>
      <c r="B2750" s="4" t="s">
        <v>8528</v>
      </c>
      <c r="C2750" s="3" t="s">
        <v>35</v>
      </c>
      <c r="D2750" s="3" t="s">
        <v>387</v>
      </c>
      <c r="E2750" s="3" t="s">
        <v>497</v>
      </c>
      <c r="F2750" s="25" t="s">
        <v>8529</v>
      </c>
      <c r="I2750" s="11"/>
    </row>
    <row r="2751" spans="1:17">
      <c r="A2751" s="84" t="s">
        <v>8530</v>
      </c>
      <c r="B2751" s="84" t="s">
        <v>8530</v>
      </c>
      <c r="C2751" s="84" t="s">
        <v>35</v>
      </c>
      <c r="D2751" s="84" t="s">
        <v>393</v>
      </c>
      <c r="E2751" s="84" t="s">
        <v>424</v>
      </c>
      <c r="F2751" s="25" t="s">
        <v>8531</v>
      </c>
      <c r="G2751" s="85"/>
      <c r="H2751" s="85"/>
      <c r="I2751" s="83" t="s">
        <v>2936</v>
      </c>
      <c r="J2751" s="83"/>
      <c r="K2751" s="87"/>
      <c r="L2751" s="87"/>
      <c r="M2751" s="87"/>
      <c r="N2751" s="92"/>
      <c r="O2751" s="92"/>
      <c r="P2751" s="87"/>
      <c r="Q2751" s="87"/>
    </row>
    <row r="2752" spans="1:17">
      <c r="A2752" s="4" t="s">
        <v>8533</v>
      </c>
      <c r="B2752" s="4" t="s">
        <v>8533</v>
      </c>
      <c r="C2752" s="3" t="s">
        <v>35</v>
      </c>
      <c r="D2752" s="3" t="s">
        <v>393</v>
      </c>
      <c r="E2752" s="3" t="s">
        <v>424</v>
      </c>
      <c r="F2752" s="25" t="s">
        <v>12224</v>
      </c>
      <c r="I2752" s="11" t="s">
        <v>23</v>
      </c>
    </row>
    <row r="2753" spans="1:17">
      <c r="A2753" s="4" t="s">
        <v>8534</v>
      </c>
      <c r="B2753" s="4" t="s">
        <v>8534</v>
      </c>
      <c r="C2753" s="3" t="s">
        <v>35</v>
      </c>
      <c r="D2753" s="3" t="s">
        <v>393</v>
      </c>
      <c r="E2753" s="3" t="s">
        <v>424</v>
      </c>
      <c r="F2753" s="25" t="s">
        <v>8531</v>
      </c>
      <c r="I2753" s="11"/>
    </row>
    <row r="2754" spans="1:17">
      <c r="A2754" s="4" t="s">
        <v>8535</v>
      </c>
      <c r="B2754" s="4" t="s">
        <v>8535</v>
      </c>
      <c r="C2754" s="3" t="s">
        <v>35</v>
      </c>
      <c r="D2754" s="3" t="s">
        <v>393</v>
      </c>
      <c r="E2754" s="3" t="s">
        <v>424</v>
      </c>
      <c r="F2754" s="25" t="s">
        <v>8531</v>
      </c>
      <c r="I2754" s="11"/>
    </row>
    <row r="2755" spans="1:17">
      <c r="A2755" s="4" t="s">
        <v>8536</v>
      </c>
      <c r="B2755" s="4" t="s">
        <v>8536</v>
      </c>
      <c r="C2755" s="3" t="s">
        <v>35</v>
      </c>
      <c r="D2755" s="3" t="s">
        <v>393</v>
      </c>
      <c r="E2755" s="3" t="s">
        <v>424</v>
      </c>
      <c r="F2755" s="25" t="s">
        <v>8531</v>
      </c>
      <c r="I2755" s="11"/>
    </row>
    <row r="2756" spans="1:17">
      <c r="A2756" s="4" t="s">
        <v>8537</v>
      </c>
      <c r="B2756" s="4" t="s">
        <v>8537</v>
      </c>
      <c r="C2756" s="3" t="s">
        <v>35</v>
      </c>
      <c r="D2756" s="3" t="s">
        <v>393</v>
      </c>
      <c r="E2756" s="3" t="s">
        <v>424</v>
      </c>
      <c r="F2756" s="25" t="s">
        <v>8531</v>
      </c>
      <c r="I2756" s="11"/>
    </row>
    <row r="2757" spans="1:17">
      <c r="A2757" s="84" t="s">
        <v>8538</v>
      </c>
      <c r="B2757" s="84" t="s">
        <v>8538</v>
      </c>
      <c r="C2757" s="84" t="s">
        <v>35</v>
      </c>
      <c r="D2757" s="84" t="s">
        <v>393</v>
      </c>
      <c r="E2757" s="84" t="s">
        <v>424</v>
      </c>
      <c r="F2757" s="25" t="s">
        <v>8531</v>
      </c>
      <c r="G2757" s="85"/>
      <c r="H2757" s="85"/>
      <c r="I2757" s="83" t="s">
        <v>4313</v>
      </c>
      <c r="J2757" s="83" t="s">
        <v>12080</v>
      </c>
      <c r="K2757" s="87"/>
      <c r="L2757" s="87"/>
      <c r="M2757" s="87"/>
      <c r="N2757" s="92"/>
      <c r="O2757" s="92"/>
      <c r="P2757" s="87"/>
      <c r="Q2757" s="87"/>
    </row>
    <row r="2758" spans="1:17">
      <c r="A2758" s="4" t="s">
        <v>8539</v>
      </c>
      <c r="B2758" s="4" t="s">
        <v>8539</v>
      </c>
      <c r="C2758" s="3" t="s">
        <v>35</v>
      </c>
      <c r="D2758" s="3" t="s">
        <v>393</v>
      </c>
      <c r="E2758" s="3" t="s">
        <v>424</v>
      </c>
      <c r="F2758" s="25" t="s">
        <v>8531</v>
      </c>
      <c r="I2758" s="11"/>
    </row>
    <row r="2759" spans="1:17">
      <c r="A2759" s="84" t="s">
        <v>8540</v>
      </c>
      <c r="B2759" s="84" t="s">
        <v>8541</v>
      </c>
      <c r="C2759" s="84" t="s">
        <v>8542</v>
      </c>
      <c r="D2759" s="84" t="s">
        <v>7047</v>
      </c>
      <c r="E2759" s="105" t="s">
        <v>8543</v>
      </c>
      <c r="F2759" s="99" t="s">
        <v>8544</v>
      </c>
      <c r="G2759" s="85" t="s">
        <v>8545</v>
      </c>
      <c r="H2759" s="85"/>
      <c r="I2759" s="83" t="s">
        <v>3219</v>
      </c>
      <c r="J2759" s="83" t="s">
        <v>12080</v>
      </c>
    </row>
    <row r="2760" spans="1:17">
      <c r="A2760" s="4" t="s">
        <v>8546</v>
      </c>
      <c r="B2760" s="4" t="s">
        <v>8547</v>
      </c>
      <c r="C2760" s="3" t="s">
        <v>35</v>
      </c>
      <c r="D2760" s="11" t="s">
        <v>339</v>
      </c>
      <c r="E2760" s="21" t="s">
        <v>397</v>
      </c>
      <c r="F2760" s="55" t="s">
        <v>8548</v>
      </c>
      <c r="G2760" s="25" t="s">
        <v>18</v>
      </c>
      <c r="H2760" s="25" t="s">
        <v>18</v>
      </c>
      <c r="I2760" s="11" t="s">
        <v>23</v>
      </c>
    </row>
    <row r="2761" spans="1:17">
      <c r="A2761" s="4" t="s">
        <v>8549</v>
      </c>
      <c r="B2761" s="4" t="s">
        <v>8550</v>
      </c>
      <c r="C2761" s="3" t="s">
        <v>35</v>
      </c>
      <c r="D2761" s="11" t="s">
        <v>339</v>
      </c>
      <c r="E2761" s="21" t="s">
        <v>397</v>
      </c>
      <c r="F2761" s="55" t="s">
        <v>8551</v>
      </c>
      <c r="G2761" s="25" t="s">
        <v>18</v>
      </c>
      <c r="H2761" s="25" t="s">
        <v>18</v>
      </c>
      <c r="I2761" s="11" t="s">
        <v>23</v>
      </c>
    </row>
    <row r="2762" spans="1:17">
      <c r="A2762" s="4" t="s">
        <v>8552</v>
      </c>
      <c r="B2762" s="4" t="s">
        <v>8552</v>
      </c>
      <c r="C2762" s="3" t="s">
        <v>35</v>
      </c>
      <c r="D2762" s="11" t="s">
        <v>339</v>
      </c>
      <c r="E2762" s="21" t="s">
        <v>397</v>
      </c>
      <c r="F2762" s="25" t="s">
        <v>8554</v>
      </c>
      <c r="G2762" s="25" t="s">
        <v>18</v>
      </c>
      <c r="H2762" s="25" t="s">
        <v>18</v>
      </c>
      <c r="I2762" s="11" t="s">
        <v>23</v>
      </c>
    </row>
    <row r="2763" spans="1:17">
      <c r="A2763" s="4" t="s">
        <v>8556</v>
      </c>
      <c r="B2763" s="4" t="s">
        <v>8557</v>
      </c>
      <c r="C2763" s="3" t="s">
        <v>35</v>
      </c>
      <c r="D2763" s="11" t="s">
        <v>339</v>
      </c>
      <c r="E2763" s="21" t="s">
        <v>397</v>
      </c>
      <c r="F2763" s="39" t="s">
        <v>8558</v>
      </c>
      <c r="G2763" s="25" t="s">
        <v>18</v>
      </c>
      <c r="H2763" s="25" t="s">
        <v>18</v>
      </c>
      <c r="I2763" s="11" t="s">
        <v>23</v>
      </c>
    </row>
    <row r="2764" spans="1:17">
      <c r="A2764" s="4" t="s">
        <v>8559</v>
      </c>
      <c r="B2764" s="4" t="s">
        <v>8560</v>
      </c>
      <c r="C2764" s="3" t="s">
        <v>35</v>
      </c>
      <c r="D2764" s="11" t="s">
        <v>339</v>
      </c>
      <c r="E2764" s="21" t="s">
        <v>397</v>
      </c>
      <c r="F2764" s="25" t="s">
        <v>8561</v>
      </c>
      <c r="G2764" s="25" t="s">
        <v>18</v>
      </c>
      <c r="H2764" s="25" t="s">
        <v>18</v>
      </c>
      <c r="I2764" s="11" t="s">
        <v>23</v>
      </c>
    </row>
    <row r="2765" spans="1:17">
      <c r="A2765" s="4" t="s">
        <v>8562</v>
      </c>
      <c r="B2765" s="4" t="s">
        <v>8563</v>
      </c>
      <c r="C2765" s="3" t="s">
        <v>35</v>
      </c>
      <c r="D2765" s="11" t="s">
        <v>339</v>
      </c>
      <c r="E2765" s="21" t="s">
        <v>397</v>
      </c>
      <c r="F2765" s="39" t="s">
        <v>8564</v>
      </c>
      <c r="G2765" s="25" t="s">
        <v>18</v>
      </c>
      <c r="H2765" s="25" t="s">
        <v>18</v>
      </c>
      <c r="I2765" s="11" t="s">
        <v>2958</v>
      </c>
      <c r="J2765" s="11" t="s">
        <v>12074</v>
      </c>
    </row>
    <row r="2766" spans="1:17" s="89" customFormat="1">
      <c r="A2766" s="84" t="s">
        <v>8565</v>
      </c>
      <c r="B2766" s="84" t="s">
        <v>8566</v>
      </c>
      <c r="C2766" s="84" t="s">
        <v>35</v>
      </c>
      <c r="D2766" s="83" t="s">
        <v>339</v>
      </c>
      <c r="E2766" s="87" t="s">
        <v>8567</v>
      </c>
      <c r="F2766" s="85" t="s">
        <v>8568</v>
      </c>
      <c r="G2766" s="85" t="s">
        <v>18</v>
      </c>
      <c r="H2766" s="85" t="s">
        <v>18</v>
      </c>
      <c r="I2766" s="83" t="s">
        <v>9602</v>
      </c>
      <c r="J2766" s="83"/>
      <c r="K2766" s="87"/>
      <c r="L2766" s="87"/>
      <c r="M2766" s="87"/>
      <c r="N2766" s="92"/>
      <c r="O2766" s="92"/>
      <c r="P2766" s="87"/>
      <c r="Q2766" s="87"/>
    </row>
    <row r="2767" spans="1:17">
      <c r="A2767" s="4" t="s">
        <v>8570</v>
      </c>
      <c r="B2767" s="4" t="s">
        <v>8571</v>
      </c>
      <c r="C2767" s="3" t="s">
        <v>35</v>
      </c>
      <c r="D2767" s="11" t="s">
        <v>339</v>
      </c>
      <c r="E2767" s="21" t="s">
        <v>397</v>
      </c>
      <c r="F2767" s="25" t="s">
        <v>8572</v>
      </c>
      <c r="G2767" s="25" t="s">
        <v>18</v>
      </c>
      <c r="H2767" s="25" t="s">
        <v>18</v>
      </c>
      <c r="I2767" s="11" t="s">
        <v>23</v>
      </c>
    </row>
    <row r="2768" spans="1:17">
      <c r="A2768" s="4" t="s">
        <v>8573</v>
      </c>
      <c r="B2768" s="4" t="s">
        <v>8574</v>
      </c>
      <c r="C2768" s="3" t="s">
        <v>7888</v>
      </c>
      <c r="D2768" s="11" t="s">
        <v>339</v>
      </c>
      <c r="E2768" s="3" t="s">
        <v>8575</v>
      </c>
      <c r="F2768" s="25" t="s">
        <v>8576</v>
      </c>
      <c r="G2768" s="25" t="s">
        <v>18</v>
      </c>
      <c r="H2768" s="25" t="s">
        <v>18</v>
      </c>
      <c r="I2768" s="11" t="s">
        <v>23</v>
      </c>
    </row>
    <row r="2769" spans="1:17">
      <c r="A2769" s="4" t="s">
        <v>8577</v>
      </c>
      <c r="B2769" s="4" t="s">
        <v>8578</v>
      </c>
      <c r="C2769" s="3" t="s">
        <v>7888</v>
      </c>
      <c r="D2769" s="11" t="s">
        <v>339</v>
      </c>
      <c r="E2769" s="3" t="s">
        <v>8575</v>
      </c>
      <c r="F2769" s="25" t="s">
        <v>8579</v>
      </c>
      <c r="G2769" s="25" t="s">
        <v>18</v>
      </c>
      <c r="H2769" s="25" t="s">
        <v>18</v>
      </c>
      <c r="I2769" s="11" t="s">
        <v>23</v>
      </c>
    </row>
    <row r="2770" spans="1:17">
      <c r="A2770" s="75" t="s">
        <v>8580</v>
      </c>
      <c r="B2770" s="75" t="s">
        <v>8580</v>
      </c>
      <c r="C2770" s="16" t="s">
        <v>480</v>
      </c>
      <c r="D2770" s="16" t="s">
        <v>332</v>
      </c>
      <c r="E2770" s="16" t="s">
        <v>12225</v>
      </c>
      <c r="F2770" s="30" t="s">
        <v>8581</v>
      </c>
      <c r="G2770" s="30" t="s">
        <v>8582</v>
      </c>
      <c r="H2770" s="25" t="s">
        <v>8583</v>
      </c>
      <c r="I2770" s="11" t="s">
        <v>5758</v>
      </c>
    </row>
    <row r="2771" spans="1:17">
      <c r="A2771" s="39" t="s">
        <v>8584</v>
      </c>
      <c r="B2771" s="39" t="s">
        <v>8584</v>
      </c>
      <c r="C2771" s="21" t="s">
        <v>480</v>
      </c>
      <c r="D2771" s="21" t="s">
        <v>332</v>
      </c>
      <c r="E2771" s="21" t="s">
        <v>12225</v>
      </c>
      <c r="F2771" s="32" t="s">
        <v>8585</v>
      </c>
      <c r="G2771" s="32" t="s">
        <v>8586</v>
      </c>
      <c r="H2771" s="55" t="s">
        <v>8587</v>
      </c>
      <c r="I2771" s="11" t="s">
        <v>1463</v>
      </c>
    </row>
    <row r="2772" spans="1:17">
      <c r="A2772" s="39" t="s">
        <v>8588</v>
      </c>
      <c r="B2772" s="39" t="s">
        <v>8588</v>
      </c>
      <c r="C2772" s="21" t="s">
        <v>480</v>
      </c>
      <c r="D2772" s="21" t="s">
        <v>332</v>
      </c>
      <c r="E2772" s="21" t="s">
        <v>12225</v>
      </c>
      <c r="F2772" s="32" t="s">
        <v>8589</v>
      </c>
      <c r="G2772" s="32" t="s">
        <v>8590</v>
      </c>
      <c r="H2772" s="55" t="s">
        <v>8591</v>
      </c>
      <c r="I2772" s="11" t="s">
        <v>1614</v>
      </c>
    </row>
    <row r="2773" spans="1:17" s="89" customFormat="1">
      <c r="A2773" s="87" t="s">
        <v>8592</v>
      </c>
      <c r="B2773" s="87" t="s">
        <v>8592</v>
      </c>
      <c r="C2773" s="87" t="s">
        <v>35</v>
      </c>
      <c r="D2773" s="87" t="s">
        <v>393</v>
      </c>
      <c r="E2773" s="87" t="s">
        <v>445</v>
      </c>
      <c r="F2773" s="474" t="s">
        <v>8593</v>
      </c>
      <c r="G2773" s="95" t="s">
        <v>18</v>
      </c>
      <c r="H2773" s="108" t="s">
        <v>18</v>
      </c>
      <c r="I2773" s="83" t="s">
        <v>1942</v>
      </c>
      <c r="J2773" s="83"/>
      <c r="K2773" s="87"/>
      <c r="L2773" s="87"/>
      <c r="M2773" s="87"/>
      <c r="N2773" s="92"/>
      <c r="O2773" s="92"/>
      <c r="P2773" s="87"/>
      <c r="Q2773" s="87"/>
    </row>
    <row r="2774" spans="1:17">
      <c r="A2774" s="4" t="s">
        <v>8594</v>
      </c>
      <c r="B2774" s="4" t="s">
        <v>8594</v>
      </c>
      <c r="C2774" s="21" t="s">
        <v>4485</v>
      </c>
      <c r="D2774" s="21" t="s">
        <v>8595</v>
      </c>
      <c r="E2774" s="21" t="s">
        <v>8596</v>
      </c>
      <c r="F2774" s="32" t="s">
        <v>18</v>
      </c>
      <c r="G2774" s="32" t="s">
        <v>18</v>
      </c>
      <c r="H2774" s="32" t="s">
        <v>18</v>
      </c>
      <c r="I2774" s="11" t="s">
        <v>8597</v>
      </c>
    </row>
    <row r="2775" spans="1:17">
      <c r="A2775" s="4" t="s">
        <v>8598</v>
      </c>
      <c r="B2775" s="182" t="s">
        <v>8598</v>
      </c>
      <c r="C2775" s="15" t="s">
        <v>35</v>
      </c>
      <c r="D2775" s="15" t="s">
        <v>387</v>
      </c>
      <c r="E2775" s="15" t="s">
        <v>4871</v>
      </c>
      <c r="F2775" s="31" t="s">
        <v>8599</v>
      </c>
      <c r="G2775" s="32" t="s">
        <v>18</v>
      </c>
      <c r="H2775" s="32" t="s">
        <v>18</v>
      </c>
      <c r="I2775" s="11" t="s">
        <v>23</v>
      </c>
    </row>
    <row r="2776" spans="1:17">
      <c r="A2776" s="4" t="s">
        <v>8600</v>
      </c>
      <c r="B2776" s="4" t="s">
        <v>8600</v>
      </c>
      <c r="C2776" s="3" t="s">
        <v>35</v>
      </c>
      <c r="D2776" s="3" t="s">
        <v>387</v>
      </c>
      <c r="E2776" s="3" t="s">
        <v>4871</v>
      </c>
      <c r="F2776" s="25" t="s">
        <v>8601</v>
      </c>
      <c r="G2776" s="32" t="s">
        <v>18</v>
      </c>
      <c r="H2776" s="32" t="s">
        <v>18</v>
      </c>
      <c r="I2776" s="11" t="s">
        <v>23</v>
      </c>
    </row>
    <row r="2777" spans="1:17">
      <c r="A2777" s="4" t="s">
        <v>8602</v>
      </c>
      <c r="B2777" s="4" t="s">
        <v>8602</v>
      </c>
      <c r="C2777" s="3" t="s">
        <v>35</v>
      </c>
      <c r="D2777" s="3" t="s">
        <v>387</v>
      </c>
      <c r="E2777" s="3" t="s">
        <v>4871</v>
      </c>
      <c r="F2777" s="25" t="s">
        <v>8603</v>
      </c>
      <c r="G2777" s="32" t="s">
        <v>18</v>
      </c>
      <c r="H2777" s="32" t="s">
        <v>18</v>
      </c>
      <c r="I2777" s="11" t="s">
        <v>23</v>
      </c>
    </row>
    <row r="2778" spans="1:17">
      <c r="A2778" s="4" t="s">
        <v>8604</v>
      </c>
      <c r="B2778" s="4" t="s">
        <v>8604</v>
      </c>
      <c r="C2778" s="3" t="s">
        <v>35</v>
      </c>
      <c r="D2778" s="3" t="s">
        <v>387</v>
      </c>
      <c r="E2778" s="3" t="s">
        <v>4871</v>
      </c>
      <c r="F2778" s="25" t="s">
        <v>8605</v>
      </c>
      <c r="G2778" s="32" t="s">
        <v>18</v>
      </c>
      <c r="H2778" s="32" t="s">
        <v>18</v>
      </c>
      <c r="I2778" s="11" t="s">
        <v>23</v>
      </c>
    </row>
    <row r="2779" spans="1:17">
      <c r="A2779" s="4" t="s">
        <v>8606</v>
      </c>
      <c r="B2779" s="4" t="s">
        <v>8606</v>
      </c>
      <c r="C2779" s="3" t="s">
        <v>35</v>
      </c>
      <c r="D2779" s="3" t="s">
        <v>387</v>
      </c>
      <c r="E2779" s="3" t="s">
        <v>4871</v>
      </c>
      <c r="F2779" s="25" t="s">
        <v>8607</v>
      </c>
      <c r="G2779" s="25" t="s">
        <v>18</v>
      </c>
      <c r="H2779" s="25" t="s">
        <v>18</v>
      </c>
      <c r="I2779" s="11" t="s">
        <v>23</v>
      </c>
    </row>
    <row r="2780" spans="1:17">
      <c r="A2780" s="4" t="s">
        <v>8608</v>
      </c>
      <c r="B2780" s="4" t="s">
        <v>8608</v>
      </c>
      <c r="C2780" s="3" t="s">
        <v>35</v>
      </c>
      <c r="D2780" s="3" t="s">
        <v>387</v>
      </c>
      <c r="E2780" s="3" t="s">
        <v>4871</v>
      </c>
      <c r="F2780" s="25" t="s">
        <v>8609</v>
      </c>
      <c r="G2780" s="25" t="s">
        <v>18</v>
      </c>
      <c r="H2780" s="25" t="s">
        <v>18</v>
      </c>
      <c r="I2780" s="11" t="s">
        <v>23</v>
      </c>
    </row>
    <row r="2781" spans="1:17">
      <c r="A2781" s="4" t="s">
        <v>8610</v>
      </c>
      <c r="B2781" s="4" t="s">
        <v>8610</v>
      </c>
      <c r="C2781" s="3" t="s">
        <v>35</v>
      </c>
      <c r="D2781" s="3" t="s">
        <v>387</v>
      </c>
      <c r="E2781" s="3" t="s">
        <v>4871</v>
      </c>
      <c r="F2781" s="25" t="s">
        <v>8611</v>
      </c>
      <c r="G2781" s="25" t="s">
        <v>18</v>
      </c>
      <c r="H2781" s="25" t="s">
        <v>18</v>
      </c>
      <c r="I2781" s="11" t="s">
        <v>23</v>
      </c>
    </row>
    <row r="2782" spans="1:17">
      <c r="A2782" s="4" t="s">
        <v>8612</v>
      </c>
      <c r="B2782" s="4" t="s">
        <v>8612</v>
      </c>
      <c r="C2782" s="3" t="s">
        <v>35</v>
      </c>
      <c r="D2782" s="3" t="s">
        <v>387</v>
      </c>
      <c r="E2782" s="3" t="s">
        <v>4871</v>
      </c>
      <c r="F2782" s="25" t="s">
        <v>8613</v>
      </c>
      <c r="G2782" s="25" t="s">
        <v>18</v>
      </c>
      <c r="H2782" s="25" t="s">
        <v>18</v>
      </c>
      <c r="I2782" s="11" t="s">
        <v>23</v>
      </c>
    </row>
    <row r="2783" spans="1:17">
      <c r="A2783" s="4" t="s">
        <v>8614</v>
      </c>
      <c r="B2783" s="4" t="s">
        <v>8614</v>
      </c>
      <c r="C2783" s="3" t="s">
        <v>35</v>
      </c>
      <c r="D2783" s="3" t="s">
        <v>387</v>
      </c>
      <c r="E2783" s="3" t="s">
        <v>4871</v>
      </c>
      <c r="F2783" s="25" t="s">
        <v>8615</v>
      </c>
      <c r="G2783" s="25" t="s">
        <v>18</v>
      </c>
      <c r="H2783" s="25" t="s">
        <v>18</v>
      </c>
      <c r="I2783" s="11" t="s">
        <v>23</v>
      </c>
    </row>
    <row r="2784" spans="1:17">
      <c r="A2784" s="4" t="s">
        <v>8616</v>
      </c>
      <c r="B2784" s="4" t="s">
        <v>8616</v>
      </c>
      <c r="C2784" s="3" t="s">
        <v>35</v>
      </c>
      <c r="D2784" s="3" t="s">
        <v>387</v>
      </c>
      <c r="E2784" s="3" t="s">
        <v>4871</v>
      </c>
      <c r="F2784" s="25" t="s">
        <v>8617</v>
      </c>
      <c r="G2784" s="25" t="s">
        <v>18</v>
      </c>
      <c r="H2784" s="25" t="s">
        <v>18</v>
      </c>
      <c r="I2784" s="11" t="s">
        <v>23</v>
      </c>
    </row>
    <row r="2785" spans="1:9">
      <c r="A2785" s="4" t="s">
        <v>8618</v>
      </c>
      <c r="B2785" s="4" t="s">
        <v>8618</v>
      </c>
      <c r="C2785" s="3" t="s">
        <v>35</v>
      </c>
      <c r="D2785" s="3" t="s">
        <v>387</v>
      </c>
      <c r="E2785" s="3" t="s">
        <v>497</v>
      </c>
      <c r="F2785" s="25" t="s">
        <v>8619</v>
      </c>
      <c r="G2785" s="25" t="s">
        <v>18</v>
      </c>
      <c r="H2785" s="25" t="s">
        <v>18</v>
      </c>
      <c r="I2785" s="11" t="s">
        <v>23</v>
      </c>
    </row>
    <row r="2786" spans="1:9">
      <c r="A2786" s="4" t="s">
        <v>8620</v>
      </c>
      <c r="B2786" s="4" t="s">
        <v>8620</v>
      </c>
      <c r="C2786" s="3" t="s">
        <v>35</v>
      </c>
      <c r="D2786" s="3" t="s">
        <v>387</v>
      </c>
      <c r="E2786" s="3" t="s">
        <v>4871</v>
      </c>
      <c r="F2786" s="25" t="s">
        <v>8621</v>
      </c>
      <c r="G2786" s="25" t="s">
        <v>18</v>
      </c>
      <c r="H2786" s="25" t="s">
        <v>18</v>
      </c>
      <c r="I2786" s="11" t="s">
        <v>23</v>
      </c>
    </row>
    <row r="2787" spans="1:9">
      <c r="A2787" s="4" t="s">
        <v>8622</v>
      </c>
      <c r="B2787" s="4" t="s">
        <v>8622</v>
      </c>
      <c r="C2787" s="3" t="s">
        <v>35</v>
      </c>
      <c r="D2787" s="3" t="s">
        <v>387</v>
      </c>
      <c r="E2787" s="3" t="s">
        <v>497</v>
      </c>
      <c r="F2787" s="25" t="s">
        <v>8623</v>
      </c>
      <c r="G2787" s="25" t="s">
        <v>18</v>
      </c>
      <c r="H2787" s="25" t="s">
        <v>18</v>
      </c>
      <c r="I2787" s="11" t="s">
        <v>23</v>
      </c>
    </row>
    <row r="2788" spans="1:9">
      <c r="A2788" s="4" t="s">
        <v>8624</v>
      </c>
      <c r="B2788" s="325" t="s">
        <v>8624</v>
      </c>
      <c r="C2788" s="3" t="s">
        <v>35</v>
      </c>
      <c r="D2788" s="3" t="s">
        <v>387</v>
      </c>
      <c r="E2788" s="3" t="s">
        <v>4871</v>
      </c>
      <c r="F2788" s="25" t="s">
        <v>8625</v>
      </c>
      <c r="G2788" s="25" t="s">
        <v>18</v>
      </c>
      <c r="H2788" s="25" t="s">
        <v>18</v>
      </c>
      <c r="I2788" s="11" t="s">
        <v>23</v>
      </c>
    </row>
    <row r="2789" spans="1:9">
      <c r="A2789" s="4" t="s">
        <v>8626</v>
      </c>
      <c r="B2789" s="4" t="s">
        <v>8626</v>
      </c>
      <c r="C2789" s="3" t="s">
        <v>35</v>
      </c>
      <c r="D2789" s="3" t="s">
        <v>387</v>
      </c>
      <c r="E2789" s="3" t="s">
        <v>497</v>
      </c>
      <c r="F2789" s="25" t="s">
        <v>8627</v>
      </c>
      <c r="G2789" s="25" t="s">
        <v>18</v>
      </c>
      <c r="H2789" s="25" t="s">
        <v>18</v>
      </c>
      <c r="I2789" s="11" t="s">
        <v>23</v>
      </c>
    </row>
    <row r="2790" spans="1:9">
      <c r="A2790" s="4" t="s">
        <v>8628</v>
      </c>
      <c r="B2790" s="4" t="s">
        <v>8628</v>
      </c>
      <c r="C2790" s="3" t="s">
        <v>35</v>
      </c>
      <c r="D2790" s="3" t="s">
        <v>387</v>
      </c>
      <c r="E2790" s="3" t="s">
        <v>497</v>
      </c>
      <c r="F2790" s="25" t="s">
        <v>8629</v>
      </c>
      <c r="G2790" s="25" t="s">
        <v>18</v>
      </c>
      <c r="H2790" s="25" t="s">
        <v>18</v>
      </c>
      <c r="I2790" s="11" t="s">
        <v>23</v>
      </c>
    </row>
    <row r="2791" spans="1:9">
      <c r="A2791" s="4" t="s">
        <v>8630</v>
      </c>
      <c r="B2791" s="4" t="s">
        <v>8630</v>
      </c>
      <c r="C2791" s="3" t="s">
        <v>35</v>
      </c>
      <c r="D2791" s="3" t="s">
        <v>387</v>
      </c>
      <c r="E2791" s="3" t="s">
        <v>4871</v>
      </c>
      <c r="F2791" s="25" t="s">
        <v>8631</v>
      </c>
      <c r="G2791" s="25" t="s">
        <v>18</v>
      </c>
      <c r="H2791" s="25" t="s">
        <v>18</v>
      </c>
      <c r="I2791" s="11" t="s">
        <v>23</v>
      </c>
    </row>
    <row r="2792" spans="1:9">
      <c r="A2792" s="4" t="s">
        <v>8632</v>
      </c>
      <c r="B2792" s="403" t="s">
        <v>8632</v>
      </c>
      <c r="C2792" s="3" t="s">
        <v>35</v>
      </c>
      <c r="D2792" s="3" t="s">
        <v>387</v>
      </c>
      <c r="E2792" s="3" t="s">
        <v>4871</v>
      </c>
      <c r="F2792" s="25" t="s">
        <v>8633</v>
      </c>
      <c r="G2792" s="25" t="s">
        <v>18</v>
      </c>
      <c r="H2792" s="25" t="s">
        <v>18</v>
      </c>
      <c r="I2792" s="11" t="s">
        <v>23</v>
      </c>
    </row>
    <row r="2793" spans="1:9">
      <c r="A2793" s="4" t="s">
        <v>8634</v>
      </c>
      <c r="B2793" s="4" t="s">
        <v>8634</v>
      </c>
      <c r="C2793" s="3" t="s">
        <v>35</v>
      </c>
      <c r="D2793" s="3" t="s">
        <v>387</v>
      </c>
      <c r="E2793" s="3" t="s">
        <v>497</v>
      </c>
      <c r="F2793" s="25" t="s">
        <v>8635</v>
      </c>
      <c r="G2793" s="25" t="s">
        <v>18</v>
      </c>
      <c r="H2793" s="25" t="s">
        <v>18</v>
      </c>
      <c r="I2793" s="11" t="s">
        <v>23</v>
      </c>
    </row>
    <row r="2794" spans="1:9">
      <c r="A2794" s="4" t="s">
        <v>8636</v>
      </c>
      <c r="B2794" s="4" t="s">
        <v>8636</v>
      </c>
      <c r="C2794" s="3" t="s">
        <v>35</v>
      </c>
      <c r="D2794" s="3" t="s">
        <v>387</v>
      </c>
      <c r="E2794" s="3" t="s">
        <v>4871</v>
      </c>
      <c r="F2794" s="25" t="s">
        <v>8637</v>
      </c>
      <c r="G2794" s="25" t="s">
        <v>18</v>
      </c>
      <c r="H2794" s="25" t="s">
        <v>18</v>
      </c>
      <c r="I2794" s="11" t="s">
        <v>23</v>
      </c>
    </row>
    <row r="2795" spans="1:9">
      <c r="A2795" s="4" t="s">
        <v>8638</v>
      </c>
      <c r="B2795" s="4" t="s">
        <v>8638</v>
      </c>
      <c r="C2795" s="3" t="s">
        <v>35</v>
      </c>
      <c r="D2795" s="3" t="s">
        <v>387</v>
      </c>
      <c r="E2795" s="3" t="s">
        <v>497</v>
      </c>
      <c r="F2795" s="25" t="s">
        <v>8639</v>
      </c>
      <c r="G2795" s="25" t="s">
        <v>18</v>
      </c>
      <c r="H2795" s="25" t="s">
        <v>18</v>
      </c>
      <c r="I2795" s="11" t="s">
        <v>23</v>
      </c>
    </row>
    <row r="2796" spans="1:9">
      <c r="A2796" s="4" t="s">
        <v>8640</v>
      </c>
      <c r="B2796" s="4" t="s">
        <v>8640</v>
      </c>
      <c r="C2796" s="3" t="s">
        <v>35</v>
      </c>
      <c r="D2796" s="3" t="s">
        <v>387</v>
      </c>
      <c r="E2796" s="3" t="s">
        <v>4871</v>
      </c>
      <c r="F2796" s="25" t="s">
        <v>8641</v>
      </c>
      <c r="G2796" s="25" t="s">
        <v>18</v>
      </c>
      <c r="H2796" s="25" t="s">
        <v>18</v>
      </c>
      <c r="I2796" s="11" t="s">
        <v>23</v>
      </c>
    </row>
    <row r="2797" spans="1:9">
      <c r="A2797" s="4" t="s">
        <v>8642</v>
      </c>
      <c r="B2797" s="4" t="s">
        <v>8642</v>
      </c>
      <c r="C2797" s="3" t="s">
        <v>35</v>
      </c>
      <c r="D2797" s="3" t="s">
        <v>387</v>
      </c>
      <c r="E2797" s="3" t="s">
        <v>4871</v>
      </c>
      <c r="F2797" s="25" t="s">
        <v>8643</v>
      </c>
      <c r="G2797" s="25" t="s">
        <v>18</v>
      </c>
      <c r="H2797" s="25" t="s">
        <v>18</v>
      </c>
      <c r="I2797" s="11" t="s">
        <v>23</v>
      </c>
    </row>
    <row r="2798" spans="1:9">
      <c r="A2798" s="4" t="s">
        <v>8644</v>
      </c>
      <c r="B2798" s="4" t="s">
        <v>8644</v>
      </c>
      <c r="C2798" s="3" t="s">
        <v>35</v>
      </c>
      <c r="D2798" s="3" t="s">
        <v>387</v>
      </c>
      <c r="E2798" s="3" t="s">
        <v>497</v>
      </c>
      <c r="F2798" s="25" t="s">
        <v>8645</v>
      </c>
      <c r="G2798" s="25" t="s">
        <v>18</v>
      </c>
      <c r="H2798" s="25" t="s">
        <v>18</v>
      </c>
      <c r="I2798" s="11" t="s">
        <v>23</v>
      </c>
    </row>
    <row r="2799" spans="1:9">
      <c r="A2799" s="4" t="s">
        <v>8646</v>
      </c>
      <c r="B2799" s="4" t="s">
        <v>8646</v>
      </c>
      <c r="C2799" s="3" t="s">
        <v>35</v>
      </c>
      <c r="D2799" s="3" t="s">
        <v>387</v>
      </c>
      <c r="E2799" s="3" t="s">
        <v>497</v>
      </c>
      <c r="F2799" s="25" t="s">
        <v>8647</v>
      </c>
      <c r="G2799" s="25" t="s">
        <v>18</v>
      </c>
      <c r="H2799" s="25" t="s">
        <v>18</v>
      </c>
      <c r="I2799" s="11" t="s">
        <v>23</v>
      </c>
    </row>
    <row r="2800" spans="1:9">
      <c r="A2800" s="4" t="s">
        <v>8648</v>
      </c>
      <c r="B2800" s="4" t="s">
        <v>8648</v>
      </c>
      <c r="C2800" s="3" t="s">
        <v>35</v>
      </c>
      <c r="D2800" s="3" t="s">
        <v>387</v>
      </c>
      <c r="E2800" s="3" t="s">
        <v>4871</v>
      </c>
      <c r="F2800" s="25" t="s">
        <v>8649</v>
      </c>
      <c r="G2800" s="25" t="s">
        <v>18</v>
      </c>
      <c r="H2800" s="25" t="s">
        <v>18</v>
      </c>
      <c r="I2800" s="11" t="s">
        <v>23</v>
      </c>
    </row>
    <row r="2801" spans="1:17">
      <c r="A2801" s="4" t="s">
        <v>8650</v>
      </c>
      <c r="B2801" s="4" t="s">
        <v>8650</v>
      </c>
      <c r="C2801" s="3" t="s">
        <v>35</v>
      </c>
      <c r="D2801" s="3" t="s">
        <v>387</v>
      </c>
      <c r="E2801" s="3" t="s">
        <v>497</v>
      </c>
      <c r="F2801" s="25" t="s">
        <v>8651</v>
      </c>
      <c r="G2801" s="25" t="s">
        <v>18</v>
      </c>
      <c r="H2801" s="25" t="s">
        <v>18</v>
      </c>
      <c r="I2801" s="11" t="s">
        <v>23</v>
      </c>
    </row>
    <row r="2802" spans="1:17">
      <c r="A2802" s="4" t="s">
        <v>8652</v>
      </c>
      <c r="B2802" s="4" t="s">
        <v>8652</v>
      </c>
      <c r="C2802" s="3" t="s">
        <v>35</v>
      </c>
      <c r="D2802" s="3" t="s">
        <v>12226</v>
      </c>
      <c r="E2802" s="3" t="s">
        <v>4871</v>
      </c>
      <c r="F2802" s="25" t="s">
        <v>8653</v>
      </c>
      <c r="G2802" s="25" t="s">
        <v>18</v>
      </c>
      <c r="H2802" s="25" t="s">
        <v>18</v>
      </c>
      <c r="I2802" s="11" t="s">
        <v>23</v>
      </c>
    </row>
    <row r="2803" spans="1:17">
      <c r="A2803" s="4" t="s">
        <v>8654</v>
      </c>
      <c r="B2803" s="4" t="s">
        <v>8654</v>
      </c>
      <c r="C2803" s="3" t="s">
        <v>35</v>
      </c>
      <c r="D2803" s="3" t="s">
        <v>387</v>
      </c>
      <c r="E2803" s="3" t="s">
        <v>4871</v>
      </c>
      <c r="F2803" s="25" t="s">
        <v>8655</v>
      </c>
      <c r="G2803" s="25" t="s">
        <v>18</v>
      </c>
      <c r="H2803" s="25" t="s">
        <v>18</v>
      </c>
      <c r="I2803" s="11" t="s">
        <v>23</v>
      </c>
    </row>
    <row r="2804" spans="1:17">
      <c r="A2804" s="4" t="s">
        <v>8656</v>
      </c>
      <c r="B2804" s="4" t="s">
        <v>8656</v>
      </c>
      <c r="C2804" s="3" t="s">
        <v>35</v>
      </c>
      <c r="D2804" s="3" t="s">
        <v>387</v>
      </c>
      <c r="E2804" s="3" t="s">
        <v>4871</v>
      </c>
      <c r="F2804" s="25" t="s">
        <v>8657</v>
      </c>
      <c r="G2804" s="25" t="s">
        <v>18</v>
      </c>
      <c r="H2804" s="25" t="s">
        <v>18</v>
      </c>
      <c r="I2804" s="11" t="s">
        <v>23</v>
      </c>
    </row>
    <row r="2805" spans="1:17">
      <c r="A2805" s="4" t="s">
        <v>8658</v>
      </c>
      <c r="B2805" s="4" t="s">
        <v>8658</v>
      </c>
      <c r="C2805" s="3" t="s">
        <v>35</v>
      </c>
      <c r="D2805" s="3" t="s">
        <v>387</v>
      </c>
      <c r="E2805" s="3" t="s">
        <v>4871</v>
      </c>
      <c r="F2805" s="25" t="s">
        <v>8659</v>
      </c>
      <c r="G2805" s="25" t="s">
        <v>18</v>
      </c>
      <c r="H2805" s="25" t="s">
        <v>18</v>
      </c>
      <c r="I2805" s="11" t="s">
        <v>23</v>
      </c>
    </row>
    <row r="2806" spans="1:17">
      <c r="A2806" s="4" t="s">
        <v>8660</v>
      </c>
      <c r="B2806" s="4" t="s">
        <v>8660</v>
      </c>
      <c r="C2806" s="3" t="s">
        <v>35</v>
      </c>
      <c r="D2806" s="3" t="s">
        <v>387</v>
      </c>
      <c r="E2806" s="3" t="s">
        <v>4871</v>
      </c>
      <c r="F2806" s="25" t="s">
        <v>8661</v>
      </c>
      <c r="G2806" s="25" t="s">
        <v>18</v>
      </c>
      <c r="H2806" s="25" t="s">
        <v>18</v>
      </c>
      <c r="I2806" s="11" t="s">
        <v>23</v>
      </c>
    </row>
    <row r="2807" spans="1:17">
      <c r="A2807" s="4" t="s">
        <v>8662</v>
      </c>
      <c r="B2807" s="4" t="s">
        <v>8662</v>
      </c>
      <c r="C2807" s="3" t="s">
        <v>35</v>
      </c>
      <c r="D2807" s="3" t="s">
        <v>387</v>
      </c>
      <c r="E2807" s="3" t="s">
        <v>4871</v>
      </c>
      <c r="F2807" s="25" t="s">
        <v>8663</v>
      </c>
      <c r="G2807" s="25" t="s">
        <v>18</v>
      </c>
      <c r="H2807" s="25" t="s">
        <v>18</v>
      </c>
      <c r="I2807" s="11" t="s">
        <v>23</v>
      </c>
    </row>
    <row r="2808" spans="1:17">
      <c r="A2808" s="4" t="s">
        <v>8664</v>
      </c>
      <c r="B2808" s="4" t="s">
        <v>8664</v>
      </c>
      <c r="C2808" s="3" t="s">
        <v>35</v>
      </c>
      <c r="D2808" s="3" t="s">
        <v>387</v>
      </c>
      <c r="E2808" s="3" t="s">
        <v>4871</v>
      </c>
      <c r="F2808" s="25" t="s">
        <v>8665</v>
      </c>
      <c r="G2808" s="25" t="s">
        <v>18</v>
      </c>
      <c r="H2808" s="25" t="s">
        <v>18</v>
      </c>
      <c r="I2808" s="11" t="s">
        <v>23</v>
      </c>
    </row>
    <row r="2809" spans="1:17">
      <c r="A2809" s="4" t="s">
        <v>8666</v>
      </c>
      <c r="B2809" s="4" t="s">
        <v>8666</v>
      </c>
      <c r="C2809" s="3" t="s">
        <v>35</v>
      </c>
      <c r="D2809" s="3" t="s">
        <v>387</v>
      </c>
      <c r="E2809" s="3" t="s">
        <v>4871</v>
      </c>
      <c r="F2809" s="25" t="s">
        <v>8667</v>
      </c>
      <c r="G2809" s="25" t="s">
        <v>18</v>
      </c>
      <c r="H2809" s="25" t="s">
        <v>18</v>
      </c>
      <c r="I2809" s="11" t="s">
        <v>23</v>
      </c>
    </row>
    <row r="2810" spans="1:17">
      <c r="A2810" s="4" t="s">
        <v>8668</v>
      </c>
      <c r="B2810" s="4" t="s">
        <v>8668</v>
      </c>
      <c r="C2810" s="3" t="s">
        <v>35</v>
      </c>
      <c r="D2810" s="3" t="s">
        <v>387</v>
      </c>
      <c r="E2810" s="3" t="s">
        <v>4871</v>
      </c>
      <c r="F2810" s="25" t="s">
        <v>8669</v>
      </c>
      <c r="G2810" s="25" t="s">
        <v>18</v>
      </c>
      <c r="H2810" s="25" t="s">
        <v>18</v>
      </c>
      <c r="I2810" s="11" t="s">
        <v>23</v>
      </c>
    </row>
    <row r="2811" spans="1:17">
      <c r="A2811" s="4" t="s">
        <v>8670</v>
      </c>
      <c r="B2811" s="4" t="s">
        <v>8670</v>
      </c>
      <c r="C2811" s="3" t="s">
        <v>35</v>
      </c>
      <c r="D2811" s="3" t="s">
        <v>387</v>
      </c>
      <c r="E2811" s="3" t="s">
        <v>4871</v>
      </c>
      <c r="F2811" s="25" t="s">
        <v>8671</v>
      </c>
      <c r="G2811" s="25" t="s">
        <v>18</v>
      </c>
      <c r="H2811" s="25" t="s">
        <v>18</v>
      </c>
      <c r="I2811" s="11" t="s">
        <v>23</v>
      </c>
    </row>
    <row r="2812" spans="1:17">
      <c r="A2812" s="4" t="s">
        <v>8672</v>
      </c>
      <c r="B2812" s="4" t="s">
        <v>8672</v>
      </c>
      <c r="C2812" s="3" t="s">
        <v>35</v>
      </c>
      <c r="D2812" s="3" t="s">
        <v>393</v>
      </c>
      <c r="E2812" s="3" t="s">
        <v>8406</v>
      </c>
      <c r="F2812" s="25" t="s">
        <v>8673</v>
      </c>
      <c r="G2812" s="25" t="s">
        <v>18</v>
      </c>
      <c r="H2812" s="25" t="s">
        <v>18</v>
      </c>
      <c r="I2812" s="11" t="s">
        <v>23</v>
      </c>
    </row>
    <row r="2813" spans="1:17">
      <c r="A2813" s="4" t="s">
        <v>8674</v>
      </c>
      <c r="B2813" s="4" t="s">
        <v>8674</v>
      </c>
      <c r="C2813" s="3" t="s">
        <v>35</v>
      </c>
      <c r="D2813" s="3" t="s">
        <v>393</v>
      </c>
      <c r="E2813" s="3" t="s">
        <v>8406</v>
      </c>
      <c r="F2813" s="25" t="s">
        <v>8675</v>
      </c>
      <c r="G2813" s="25" t="s">
        <v>18</v>
      </c>
      <c r="H2813" s="25" t="s">
        <v>18</v>
      </c>
      <c r="I2813" s="11" t="s">
        <v>23</v>
      </c>
    </row>
    <row r="2814" spans="1:17">
      <c r="A2814" s="4" t="s">
        <v>8676</v>
      </c>
      <c r="B2814" s="4" t="s">
        <v>8676</v>
      </c>
      <c r="C2814" s="3" t="s">
        <v>35</v>
      </c>
      <c r="D2814" s="3" t="s">
        <v>387</v>
      </c>
      <c r="E2814" s="3" t="s">
        <v>4871</v>
      </c>
      <c r="F2814" s="25" t="s">
        <v>8677</v>
      </c>
      <c r="G2814" s="25" t="s">
        <v>18</v>
      </c>
      <c r="H2814" s="25" t="s">
        <v>18</v>
      </c>
      <c r="I2814" s="11" t="s">
        <v>23</v>
      </c>
    </row>
    <row r="2815" spans="1:17">
      <c r="A2815" s="4" t="s">
        <v>8678</v>
      </c>
      <c r="B2815" s="4" t="s">
        <v>8678</v>
      </c>
      <c r="C2815" s="4" t="s">
        <v>35</v>
      </c>
      <c r="D2815" s="4" t="s">
        <v>387</v>
      </c>
      <c r="E2815" s="4" t="s">
        <v>4871</v>
      </c>
      <c r="F2815" s="27" t="s">
        <v>8679</v>
      </c>
      <c r="G2815" s="27" t="s">
        <v>18</v>
      </c>
      <c r="H2815" s="27" t="s">
        <v>18</v>
      </c>
      <c r="I2815" s="12" t="s">
        <v>23</v>
      </c>
      <c r="J2815" s="12"/>
      <c r="K2815" s="39"/>
      <c r="L2815" s="39"/>
      <c r="M2815" s="39"/>
      <c r="N2815" s="154"/>
      <c r="O2815" s="154"/>
      <c r="P2815" s="39"/>
      <c r="Q2815" s="39"/>
    </row>
    <row r="2816" spans="1:17">
      <c r="A2816" s="4" t="s">
        <v>8680</v>
      </c>
      <c r="B2816" s="4" t="s">
        <v>8680</v>
      </c>
      <c r="C2816" s="3" t="s">
        <v>35</v>
      </c>
      <c r="D2816" s="3" t="s">
        <v>387</v>
      </c>
      <c r="E2816" s="3" t="s">
        <v>4871</v>
      </c>
      <c r="F2816" s="25" t="s">
        <v>8681</v>
      </c>
      <c r="G2816" s="25" t="s">
        <v>18</v>
      </c>
      <c r="H2816" s="25" t="s">
        <v>18</v>
      </c>
      <c r="I2816" s="11" t="s">
        <v>23</v>
      </c>
    </row>
    <row r="2817" spans="1:17" s="254" customFormat="1">
      <c r="A2817" s="192" t="s">
        <v>8682</v>
      </c>
      <c r="B2817" s="192" t="s">
        <v>8682</v>
      </c>
      <c r="C2817" s="192" t="s">
        <v>35</v>
      </c>
      <c r="D2817" s="192" t="s">
        <v>393</v>
      </c>
      <c r="E2817" s="192" t="s">
        <v>445</v>
      </c>
      <c r="F2817" s="250" t="s">
        <v>8683</v>
      </c>
      <c r="G2817" s="250" t="s">
        <v>18</v>
      </c>
      <c r="H2817" s="250" t="s">
        <v>18</v>
      </c>
      <c r="I2817" s="251" t="s">
        <v>23</v>
      </c>
      <c r="J2817" s="251"/>
      <c r="K2817" s="252"/>
      <c r="L2817" s="252"/>
      <c r="M2817" s="252"/>
      <c r="N2817" s="253"/>
      <c r="O2817" s="253"/>
      <c r="P2817" s="252"/>
      <c r="Q2817" s="252"/>
    </row>
    <row r="2818" spans="1:17">
      <c r="A2818" s="4" t="s">
        <v>8684</v>
      </c>
      <c r="B2818" s="4" t="s">
        <v>8684</v>
      </c>
      <c r="C2818" s="3" t="s">
        <v>35</v>
      </c>
      <c r="D2818" s="3" t="s">
        <v>393</v>
      </c>
      <c r="E2818" s="3" t="s">
        <v>445</v>
      </c>
      <c r="F2818" s="25" t="s">
        <v>8685</v>
      </c>
      <c r="G2818" s="25" t="s">
        <v>18</v>
      </c>
      <c r="H2818" s="25" t="s">
        <v>18</v>
      </c>
      <c r="I2818" s="11" t="s">
        <v>23</v>
      </c>
    </row>
    <row r="2819" spans="1:17">
      <c r="A2819" s="4" t="s">
        <v>8686</v>
      </c>
      <c r="B2819" s="4" t="s">
        <v>8686</v>
      </c>
      <c r="C2819" s="4" t="s">
        <v>35</v>
      </c>
      <c r="D2819" s="4" t="s">
        <v>393</v>
      </c>
      <c r="E2819" s="4" t="s">
        <v>8406</v>
      </c>
      <c r="F2819" s="27" t="s">
        <v>8687</v>
      </c>
      <c r="G2819" s="27" t="s">
        <v>18</v>
      </c>
      <c r="H2819" s="27" t="s">
        <v>18</v>
      </c>
      <c r="I2819" s="12" t="s">
        <v>23</v>
      </c>
      <c r="J2819" s="12"/>
      <c r="K2819" s="39"/>
      <c r="L2819" s="39"/>
      <c r="M2819" s="39"/>
      <c r="N2819" s="154"/>
      <c r="O2819" s="154"/>
      <c r="P2819" s="39"/>
      <c r="Q2819" s="39"/>
    </row>
    <row r="2820" spans="1:17">
      <c r="A2820" s="4" t="s">
        <v>8688</v>
      </c>
      <c r="B2820" s="4" t="s">
        <v>8688</v>
      </c>
      <c r="C2820" s="3" t="s">
        <v>35</v>
      </c>
      <c r="D2820" s="3" t="s">
        <v>387</v>
      </c>
      <c r="E2820" s="3" t="s">
        <v>497</v>
      </c>
      <c r="F2820" s="25" t="s">
        <v>8689</v>
      </c>
      <c r="G2820" s="25" t="s">
        <v>18</v>
      </c>
      <c r="H2820" s="25" t="s">
        <v>18</v>
      </c>
      <c r="I2820" s="11" t="s">
        <v>23</v>
      </c>
    </row>
    <row r="2821" spans="1:17">
      <c r="A2821" s="4" t="s">
        <v>8690</v>
      </c>
      <c r="B2821" s="4" t="s">
        <v>8690</v>
      </c>
      <c r="C2821" s="4" t="s">
        <v>35</v>
      </c>
      <c r="D2821" s="4" t="s">
        <v>387</v>
      </c>
      <c r="E2821" s="4" t="s">
        <v>497</v>
      </c>
      <c r="F2821" s="27" t="s">
        <v>8691</v>
      </c>
      <c r="G2821" s="27" t="s">
        <v>18</v>
      </c>
      <c r="H2821" s="27" t="s">
        <v>18</v>
      </c>
      <c r="I2821" s="12" t="s">
        <v>23</v>
      </c>
      <c r="J2821" s="12"/>
      <c r="K2821" s="39"/>
      <c r="L2821" s="39"/>
      <c r="M2821" s="39"/>
      <c r="N2821" s="154"/>
      <c r="O2821" s="154"/>
      <c r="P2821" s="39"/>
      <c r="Q2821" s="39"/>
    </row>
    <row r="2822" spans="1:17">
      <c r="A2822" s="4" t="s">
        <v>8692</v>
      </c>
      <c r="B2822" s="4" t="s">
        <v>8692</v>
      </c>
      <c r="C2822" s="3" t="s">
        <v>35</v>
      </c>
      <c r="D2822" s="3" t="s">
        <v>387</v>
      </c>
      <c r="E2822" s="3" t="s">
        <v>4871</v>
      </c>
      <c r="F2822" s="25" t="s">
        <v>8693</v>
      </c>
      <c r="G2822" s="25" t="s">
        <v>18</v>
      </c>
      <c r="H2822" s="25" t="s">
        <v>18</v>
      </c>
      <c r="I2822" s="11" t="s">
        <v>23</v>
      </c>
    </row>
    <row r="2823" spans="1:17">
      <c r="A2823" s="4" t="s">
        <v>8694</v>
      </c>
      <c r="B2823" s="4" t="s">
        <v>8694</v>
      </c>
      <c r="C2823" s="3" t="s">
        <v>35</v>
      </c>
      <c r="D2823" s="3" t="s">
        <v>393</v>
      </c>
      <c r="E2823" s="3" t="s">
        <v>445</v>
      </c>
      <c r="F2823" s="25" t="s">
        <v>8695</v>
      </c>
      <c r="G2823" s="25" t="s">
        <v>18</v>
      </c>
      <c r="H2823" s="25" t="s">
        <v>18</v>
      </c>
      <c r="I2823" s="11" t="s">
        <v>23</v>
      </c>
    </row>
    <row r="2824" spans="1:17">
      <c r="A2824" s="4" t="s">
        <v>8696</v>
      </c>
      <c r="B2824" s="4" t="s">
        <v>8696</v>
      </c>
      <c r="C2824" s="3" t="s">
        <v>8697</v>
      </c>
      <c r="D2824" s="3" t="s">
        <v>8698</v>
      </c>
      <c r="E2824" s="3" t="s">
        <v>8699</v>
      </c>
      <c r="F2824" s="25" t="s">
        <v>18</v>
      </c>
      <c r="G2824" s="25" t="s">
        <v>18</v>
      </c>
      <c r="H2824" s="25" t="s">
        <v>18</v>
      </c>
      <c r="I2824" s="11" t="s">
        <v>23</v>
      </c>
    </row>
    <row r="2825" spans="1:17">
      <c r="A2825" s="4" t="s">
        <v>8700</v>
      </c>
      <c r="B2825" s="4" t="s">
        <v>8700</v>
      </c>
      <c r="C2825" s="3" t="s">
        <v>480</v>
      </c>
      <c r="D2825" s="3" t="s">
        <v>8701</v>
      </c>
      <c r="E2825" s="3" t="s">
        <v>8702</v>
      </c>
      <c r="F2825" s="25" t="s">
        <v>8703</v>
      </c>
      <c r="G2825" s="25" t="s">
        <v>18</v>
      </c>
      <c r="H2825" s="25" t="s">
        <v>18</v>
      </c>
      <c r="I2825" s="11" t="s">
        <v>23</v>
      </c>
    </row>
    <row r="2826" spans="1:17">
      <c r="A2826" s="4" t="s">
        <v>8704</v>
      </c>
      <c r="B2826" s="4" t="s">
        <v>8704</v>
      </c>
      <c r="C2826" s="3" t="s">
        <v>35</v>
      </c>
      <c r="D2826" s="3" t="s">
        <v>393</v>
      </c>
      <c r="E2826" s="3" t="s">
        <v>445</v>
      </c>
      <c r="F2826" s="25" t="s">
        <v>8705</v>
      </c>
      <c r="G2826" s="25" t="s">
        <v>18</v>
      </c>
      <c r="H2826" s="25" t="s">
        <v>18</v>
      </c>
      <c r="I2826" s="11" t="s">
        <v>23</v>
      </c>
    </row>
    <row r="2827" spans="1:17">
      <c r="A2827" s="4" t="s">
        <v>8706</v>
      </c>
      <c r="B2827" s="4" t="s">
        <v>8706</v>
      </c>
      <c r="C2827" s="3" t="s">
        <v>35</v>
      </c>
      <c r="D2827" s="3" t="s">
        <v>393</v>
      </c>
      <c r="E2827" s="3" t="s">
        <v>8406</v>
      </c>
      <c r="F2827" s="25" t="s">
        <v>8707</v>
      </c>
      <c r="G2827" s="25" t="s">
        <v>18</v>
      </c>
      <c r="H2827" s="25" t="s">
        <v>18</v>
      </c>
      <c r="I2827" s="11" t="s">
        <v>23</v>
      </c>
    </row>
    <row r="2828" spans="1:17">
      <c r="A2828" s="4" t="s">
        <v>8708</v>
      </c>
      <c r="B2828" s="4" t="s">
        <v>8708</v>
      </c>
      <c r="C2828" s="3" t="s">
        <v>35</v>
      </c>
      <c r="D2828" s="3" t="s">
        <v>393</v>
      </c>
      <c r="E2828" s="3" t="s">
        <v>8406</v>
      </c>
      <c r="F2828" s="25" t="s">
        <v>8709</v>
      </c>
      <c r="G2828" s="25" t="s">
        <v>18</v>
      </c>
      <c r="H2828" s="25" t="s">
        <v>18</v>
      </c>
      <c r="I2828" s="11" t="s">
        <v>23</v>
      </c>
    </row>
    <row r="2829" spans="1:17">
      <c r="A2829" s="4" t="s">
        <v>8710</v>
      </c>
      <c r="B2829" s="39" t="s">
        <v>8710</v>
      </c>
      <c r="C2829" s="39" t="s">
        <v>35</v>
      </c>
      <c r="D2829" s="39" t="s">
        <v>393</v>
      </c>
      <c r="E2829" s="39" t="s">
        <v>445</v>
      </c>
      <c r="F2829" s="177" t="s">
        <v>8711</v>
      </c>
      <c r="G2829" s="25" t="s">
        <v>18</v>
      </c>
      <c r="H2829" s="25" t="s">
        <v>18</v>
      </c>
      <c r="I2829" s="11" t="s">
        <v>23</v>
      </c>
    </row>
    <row r="2830" spans="1:17">
      <c r="A2830" s="4" t="s">
        <v>8712</v>
      </c>
      <c r="B2830" s="4" t="s">
        <v>8712</v>
      </c>
      <c r="C2830" s="3" t="s">
        <v>35</v>
      </c>
      <c r="D2830" s="3" t="s">
        <v>393</v>
      </c>
      <c r="E2830" s="3" t="s">
        <v>445</v>
      </c>
      <c r="F2830" s="25" t="s">
        <v>8713</v>
      </c>
      <c r="G2830" s="25" t="s">
        <v>18</v>
      </c>
      <c r="H2830" s="25" t="s">
        <v>18</v>
      </c>
      <c r="I2830" s="11" t="s">
        <v>23</v>
      </c>
    </row>
    <row r="2831" spans="1:17">
      <c r="A2831" s="4" t="s">
        <v>8714</v>
      </c>
      <c r="B2831" s="4"/>
      <c r="I2831" s="11"/>
    </row>
    <row r="2832" spans="1:17">
      <c r="A2832" s="4" t="s">
        <v>8715</v>
      </c>
      <c r="B2832" s="4"/>
      <c r="I2832" s="11"/>
    </row>
    <row r="2833" spans="1:9">
      <c r="A2833" s="4" t="s">
        <v>8716</v>
      </c>
      <c r="B2833" s="4"/>
      <c r="I2833" s="11"/>
    </row>
    <row r="2834" spans="1:9">
      <c r="A2834" s="4" t="s">
        <v>8717</v>
      </c>
      <c r="B2834" s="4"/>
      <c r="I2834" s="11"/>
    </row>
    <row r="2835" spans="1:9">
      <c r="A2835" s="4" t="s">
        <v>8718</v>
      </c>
      <c r="B2835" s="4"/>
      <c r="I2835" s="11"/>
    </row>
    <row r="2836" spans="1:9">
      <c r="A2836" s="4" t="s">
        <v>8719</v>
      </c>
      <c r="B2836" s="4"/>
      <c r="I2836" s="11"/>
    </row>
    <row r="2837" spans="1:9">
      <c r="A2837" s="4" t="s">
        <v>8720</v>
      </c>
      <c r="B2837" s="4"/>
      <c r="I2837" s="11"/>
    </row>
    <row r="2838" spans="1:9">
      <c r="A2838" s="4" t="s">
        <v>8721</v>
      </c>
      <c r="B2838" s="4"/>
      <c r="I2838" s="11"/>
    </row>
    <row r="2839" spans="1:9">
      <c r="A2839" s="4" t="s">
        <v>8722</v>
      </c>
      <c r="B2839" s="4"/>
      <c r="I2839" s="11"/>
    </row>
    <row r="2840" spans="1:9">
      <c r="A2840" s="4" t="s">
        <v>8725</v>
      </c>
      <c r="B2840" s="4"/>
      <c r="I2840" s="11"/>
    </row>
    <row r="2841" spans="1:9">
      <c r="A2841" s="4" t="s">
        <v>8728</v>
      </c>
      <c r="B2841" s="4"/>
      <c r="I2841" s="11"/>
    </row>
    <row r="2842" spans="1:9">
      <c r="A2842" s="4" t="s">
        <v>8731</v>
      </c>
      <c r="B2842" s="4"/>
      <c r="I2842" s="11"/>
    </row>
    <row r="2843" spans="1:9">
      <c r="A2843" s="4" t="s">
        <v>8734</v>
      </c>
      <c r="B2843" s="4"/>
      <c r="I2843" s="11"/>
    </row>
    <row r="2844" spans="1:9">
      <c r="A2844" s="4" t="s">
        <v>8737</v>
      </c>
      <c r="B2844" s="4"/>
      <c r="I2844" s="11"/>
    </row>
    <row r="2845" spans="1:9">
      <c r="A2845" s="4" t="s">
        <v>8740</v>
      </c>
      <c r="B2845" s="4"/>
      <c r="I2845" s="11"/>
    </row>
    <row r="2846" spans="1:9">
      <c r="A2846" s="4" t="s">
        <v>8743</v>
      </c>
      <c r="B2846" s="4"/>
      <c r="I2846" s="11"/>
    </row>
    <row r="2847" spans="1:9">
      <c r="A2847" s="4" t="s">
        <v>8746</v>
      </c>
      <c r="B2847" s="4"/>
      <c r="I2847" s="11"/>
    </row>
    <row r="2848" spans="1:9">
      <c r="A2848" s="4" t="s">
        <v>8749</v>
      </c>
      <c r="B2848" s="4"/>
      <c r="I2848" s="11"/>
    </row>
    <row r="2849" spans="1:9">
      <c r="A2849" s="4" t="s">
        <v>8752</v>
      </c>
      <c r="B2849" s="4"/>
      <c r="I2849" s="11"/>
    </row>
    <row r="2850" spans="1:9">
      <c r="A2850" s="4" t="s">
        <v>8755</v>
      </c>
      <c r="B2850" s="4"/>
      <c r="I2850" s="11"/>
    </row>
    <row r="2851" spans="1:9">
      <c r="A2851" s="4" t="s">
        <v>8758</v>
      </c>
      <c r="B2851" s="4"/>
      <c r="I2851" s="11"/>
    </row>
    <row r="2852" spans="1:9">
      <c r="A2852" s="4" t="s">
        <v>8761</v>
      </c>
      <c r="B2852" s="4"/>
      <c r="I2852" s="11"/>
    </row>
    <row r="2853" spans="1:9">
      <c r="A2853" s="4" t="s">
        <v>8764</v>
      </c>
      <c r="B2853" s="4"/>
      <c r="I2853" s="11"/>
    </row>
    <row r="2854" spans="1:9">
      <c r="A2854" s="4" t="s">
        <v>8767</v>
      </c>
      <c r="B2854" s="4"/>
      <c r="I2854" s="11"/>
    </row>
    <row r="2855" spans="1:9">
      <c r="A2855" s="4" t="s">
        <v>8770</v>
      </c>
      <c r="B2855" s="4"/>
      <c r="I2855" s="11"/>
    </row>
    <row r="2856" spans="1:9">
      <c r="A2856" s="4" t="s">
        <v>8773</v>
      </c>
      <c r="B2856" s="4"/>
      <c r="I2856" s="11"/>
    </row>
    <row r="2857" spans="1:9">
      <c r="A2857" s="4" t="s">
        <v>8776</v>
      </c>
      <c r="B2857" s="4"/>
      <c r="I2857" s="11"/>
    </row>
    <row r="2858" spans="1:9">
      <c r="A2858" s="4" t="s">
        <v>8779</v>
      </c>
      <c r="B2858" s="4"/>
      <c r="I2858" s="11"/>
    </row>
    <row r="2859" spans="1:9">
      <c r="A2859" s="4" t="s">
        <v>8782</v>
      </c>
      <c r="B2859" s="4"/>
      <c r="I2859" s="11"/>
    </row>
    <row r="2860" spans="1:9">
      <c r="A2860" s="4" t="s">
        <v>8785</v>
      </c>
      <c r="B2860" s="4"/>
      <c r="I2860" s="11"/>
    </row>
    <row r="2861" spans="1:9">
      <c r="A2861" s="4" t="s">
        <v>8788</v>
      </c>
      <c r="B2861" s="4"/>
      <c r="I2861" s="11"/>
    </row>
    <row r="2862" spans="1:9">
      <c r="A2862" s="4" t="s">
        <v>8791</v>
      </c>
      <c r="B2862" s="4"/>
      <c r="I2862" s="11"/>
    </row>
    <row r="2863" spans="1:9">
      <c r="A2863" s="4" t="s">
        <v>8794</v>
      </c>
      <c r="B2863" s="4"/>
      <c r="I2863" s="11"/>
    </row>
    <row r="2864" spans="1:9">
      <c r="A2864" s="4" t="s">
        <v>8797</v>
      </c>
      <c r="B2864" s="4"/>
      <c r="I2864" s="11"/>
    </row>
    <row r="2865" spans="1:9">
      <c r="A2865" s="4" t="s">
        <v>8800</v>
      </c>
      <c r="B2865" s="4"/>
      <c r="I2865" s="11"/>
    </row>
    <row r="2866" spans="1:9">
      <c r="A2866" s="4"/>
      <c r="B2866" s="4"/>
      <c r="I2866" s="11"/>
    </row>
    <row r="2867" spans="1:9">
      <c r="A2867" s="4"/>
      <c r="B2867" s="4"/>
      <c r="I2867" s="11"/>
    </row>
    <row r="2868" spans="1:9">
      <c r="A2868" s="4"/>
      <c r="B2868" s="4"/>
      <c r="I2868" s="11"/>
    </row>
    <row r="2869" spans="1:9">
      <c r="A2869" s="4"/>
      <c r="B2869" s="4"/>
      <c r="I2869" s="11"/>
    </row>
    <row r="2870" spans="1:9">
      <c r="A2870" s="4"/>
      <c r="B2870" s="4"/>
      <c r="I2870" s="11"/>
    </row>
    <row r="2871" spans="1:9">
      <c r="A2871" s="4"/>
      <c r="B2871" s="4"/>
      <c r="I2871" s="11"/>
    </row>
    <row r="2872" spans="1:9">
      <c r="A2872" s="4"/>
      <c r="B2872" s="4"/>
      <c r="I2872" s="11"/>
    </row>
    <row r="2873" spans="1:9">
      <c r="A2873" s="4"/>
      <c r="B2873" s="4"/>
      <c r="I2873" s="11"/>
    </row>
    <row r="2874" spans="1:9">
      <c r="A2874" s="4"/>
      <c r="B2874" s="4"/>
      <c r="I2874" s="11"/>
    </row>
    <row r="2875" spans="1:9">
      <c r="A2875" s="4"/>
      <c r="B2875" s="4"/>
      <c r="I2875" s="11"/>
    </row>
    <row r="2876" spans="1:9">
      <c r="A2876" s="4"/>
      <c r="B2876" s="4"/>
      <c r="I2876" s="11"/>
    </row>
    <row r="2877" spans="1:9">
      <c r="A2877" s="4"/>
      <c r="B2877" s="4"/>
      <c r="I2877" s="11"/>
    </row>
    <row r="2878" spans="1:9">
      <c r="A2878" s="4"/>
      <c r="B2878" s="4"/>
      <c r="I2878" s="11"/>
    </row>
    <row r="2879" spans="1:9">
      <c r="A2879" s="4"/>
      <c r="B2879" s="4"/>
      <c r="I2879" s="11"/>
    </row>
    <row r="2880" spans="1:9">
      <c r="A2880" s="4"/>
      <c r="B2880" s="4"/>
      <c r="I2880" s="11"/>
    </row>
    <row r="2881" spans="1:9">
      <c r="A2881" s="4"/>
      <c r="B2881" s="4"/>
      <c r="I2881" s="11"/>
    </row>
    <row r="2882" spans="1:9">
      <c r="A2882" s="4"/>
      <c r="B2882" s="4"/>
      <c r="I2882" s="11"/>
    </row>
    <row r="2883" spans="1:9">
      <c r="A2883" s="4"/>
      <c r="B2883" s="4"/>
      <c r="I2883" s="11"/>
    </row>
    <row r="2884" spans="1:9">
      <c r="A2884" s="4"/>
      <c r="B2884" s="4"/>
      <c r="I2884" s="11"/>
    </row>
    <row r="2885" spans="1:9">
      <c r="A2885" s="4"/>
      <c r="B2885" s="4"/>
      <c r="I2885" s="11"/>
    </row>
    <row r="2886" spans="1:9">
      <c r="A2886" s="4"/>
      <c r="B2886" s="4"/>
      <c r="I2886" s="11"/>
    </row>
    <row r="2887" spans="1:9">
      <c r="A2887" s="4"/>
      <c r="B2887" s="4"/>
      <c r="I2887" s="11"/>
    </row>
    <row r="2888" spans="1:9">
      <c r="A2888" s="4"/>
      <c r="B2888" s="4"/>
      <c r="I2888" s="11"/>
    </row>
    <row r="2889" spans="1:9">
      <c r="A2889" s="4"/>
      <c r="B2889" s="4"/>
      <c r="I2889" s="11"/>
    </row>
    <row r="2890" spans="1:9">
      <c r="A2890" s="4"/>
      <c r="B2890" s="4"/>
      <c r="I2890" s="11"/>
    </row>
    <row r="2891" spans="1:9">
      <c r="A2891" s="4"/>
      <c r="B2891" s="4"/>
      <c r="I2891" s="11"/>
    </row>
    <row r="2892" spans="1:9">
      <c r="A2892" s="4"/>
      <c r="B2892" s="4"/>
      <c r="I2892" s="11"/>
    </row>
    <row r="2893" spans="1:9">
      <c r="A2893" s="4"/>
      <c r="B2893" s="4"/>
      <c r="I2893" s="11"/>
    </row>
    <row r="2894" spans="1:9">
      <c r="A2894" s="4"/>
      <c r="B2894" s="4"/>
      <c r="I2894" s="11"/>
    </row>
    <row r="2895" spans="1:9">
      <c r="A2895" s="4"/>
      <c r="B2895" s="4"/>
      <c r="I2895" s="11"/>
    </row>
    <row r="2896" spans="1:9">
      <c r="A2896" s="4"/>
      <c r="B2896" s="4"/>
      <c r="I2896" s="11"/>
    </row>
    <row r="2897" spans="1:9">
      <c r="A2897" s="4"/>
      <c r="B2897" s="4"/>
      <c r="I2897" s="11"/>
    </row>
    <row r="2898" spans="1:9">
      <c r="A2898" s="4"/>
      <c r="B2898" s="4"/>
      <c r="I2898" s="11"/>
    </row>
    <row r="2899" spans="1:9">
      <c r="A2899" s="4"/>
      <c r="B2899" s="4"/>
      <c r="I2899" s="11"/>
    </row>
    <row r="2900" spans="1:9">
      <c r="A2900" s="4"/>
      <c r="B2900" s="4"/>
      <c r="I2900" s="11"/>
    </row>
    <row r="2901" spans="1:9">
      <c r="A2901" s="4"/>
      <c r="B2901" s="4"/>
      <c r="I2901" s="11"/>
    </row>
    <row r="2902" spans="1:9">
      <c r="A2902" s="4"/>
      <c r="B2902" s="4"/>
      <c r="I2902" s="11"/>
    </row>
    <row r="2903" spans="1:9">
      <c r="A2903" s="4"/>
      <c r="B2903" s="4"/>
      <c r="I2903" s="11"/>
    </row>
    <row r="2904" spans="1:9">
      <c r="A2904" s="4"/>
      <c r="B2904" s="4"/>
      <c r="I2904" s="11"/>
    </row>
    <row r="2905" spans="1:9">
      <c r="A2905" s="4"/>
      <c r="B2905" s="4"/>
      <c r="I2905" s="11"/>
    </row>
    <row r="2906" spans="1:9">
      <c r="A2906" s="4"/>
      <c r="B2906" s="4"/>
      <c r="I2906" s="11"/>
    </row>
    <row r="2907" spans="1:9">
      <c r="A2907" s="4"/>
      <c r="B2907" s="4"/>
      <c r="I2907" s="11"/>
    </row>
    <row r="2908" spans="1:9">
      <c r="A2908" s="4"/>
      <c r="B2908" s="4"/>
      <c r="I2908" s="11"/>
    </row>
    <row r="2909" spans="1:9">
      <c r="A2909" s="4"/>
      <c r="B2909" s="4"/>
      <c r="I2909" s="11"/>
    </row>
    <row r="2910" spans="1:9">
      <c r="A2910" s="4"/>
      <c r="B2910" s="4"/>
      <c r="I2910" s="11"/>
    </row>
    <row r="2911" spans="1:9">
      <c r="A2911" s="4"/>
      <c r="B2911" s="4"/>
      <c r="I2911" s="11"/>
    </row>
    <row r="2912" spans="1:9">
      <c r="A2912" s="4"/>
      <c r="B2912" s="4"/>
      <c r="I2912" s="11"/>
    </row>
    <row r="2913" spans="1:9">
      <c r="A2913" s="4"/>
      <c r="B2913" s="4"/>
      <c r="I2913" s="11"/>
    </row>
    <row r="2914" spans="1:9">
      <c r="A2914" s="4"/>
      <c r="B2914" s="4"/>
      <c r="I2914" s="11"/>
    </row>
    <row r="2915" spans="1:9">
      <c r="A2915" s="4"/>
      <c r="B2915" s="4"/>
      <c r="I2915" s="11"/>
    </row>
    <row r="2916" spans="1:9">
      <c r="A2916" s="4"/>
      <c r="B2916" s="4"/>
      <c r="I2916" s="11"/>
    </row>
    <row r="2917" spans="1:9">
      <c r="A2917" s="4"/>
      <c r="B2917" s="4"/>
      <c r="I2917" s="11"/>
    </row>
    <row r="2918" spans="1:9">
      <c r="A2918" s="4"/>
      <c r="B2918" s="4"/>
      <c r="I2918" s="11"/>
    </row>
    <row r="2919" spans="1:9">
      <c r="A2919" s="4"/>
      <c r="B2919" s="4"/>
      <c r="I2919" s="11"/>
    </row>
    <row r="2920" spans="1:9">
      <c r="A2920" s="4"/>
      <c r="B2920" s="4"/>
      <c r="I2920" s="11"/>
    </row>
    <row r="2921" spans="1:9">
      <c r="A2921" s="4"/>
      <c r="B2921" s="4"/>
      <c r="I2921" s="11"/>
    </row>
    <row r="2922" spans="1:9">
      <c r="A2922" s="4"/>
      <c r="B2922" s="4"/>
      <c r="I2922" s="11"/>
    </row>
    <row r="2923" spans="1:9">
      <c r="A2923" s="4"/>
      <c r="B2923" s="4"/>
      <c r="I2923" s="11"/>
    </row>
    <row r="2924" spans="1:9">
      <c r="A2924" s="4"/>
      <c r="B2924" s="4"/>
      <c r="I2924" s="11"/>
    </row>
    <row r="2925" spans="1:9">
      <c r="A2925" s="4"/>
      <c r="B2925" s="4"/>
      <c r="I2925" s="11"/>
    </row>
    <row r="2926" spans="1:9">
      <c r="A2926" s="4"/>
      <c r="B2926" s="4"/>
      <c r="I2926" s="11"/>
    </row>
    <row r="2927" spans="1:9">
      <c r="A2927" s="4"/>
      <c r="B2927" s="4"/>
      <c r="I2927" s="11"/>
    </row>
    <row r="2928" spans="1:9">
      <c r="A2928" s="4"/>
      <c r="B2928" s="4"/>
      <c r="I2928" s="11"/>
    </row>
    <row r="2929" spans="1:9">
      <c r="A2929" s="4"/>
      <c r="B2929" s="4"/>
      <c r="I2929" s="11"/>
    </row>
    <row r="2930" spans="1:9">
      <c r="A2930" s="4"/>
      <c r="B2930" s="4"/>
      <c r="I2930" s="11"/>
    </row>
    <row r="2931" spans="1:9">
      <c r="A2931" s="4"/>
      <c r="B2931" s="4"/>
      <c r="I2931" s="11"/>
    </row>
    <row r="2932" spans="1:9">
      <c r="A2932" s="4"/>
      <c r="B2932" s="4"/>
      <c r="I2932" s="11"/>
    </row>
    <row r="2933" spans="1:9">
      <c r="A2933" s="4"/>
      <c r="B2933" s="4"/>
      <c r="I2933" s="11"/>
    </row>
    <row r="2934" spans="1:9">
      <c r="A2934" s="4"/>
      <c r="B2934" s="4"/>
      <c r="I2934" s="11"/>
    </row>
    <row r="2935" spans="1:9">
      <c r="A2935" s="4"/>
      <c r="B2935" s="4"/>
      <c r="I2935" s="11"/>
    </row>
    <row r="2936" spans="1:9">
      <c r="A2936" s="4"/>
      <c r="B2936" s="4"/>
      <c r="I2936" s="11"/>
    </row>
    <row r="2937" spans="1:9">
      <c r="A2937" s="4"/>
      <c r="B2937" s="4"/>
      <c r="I2937" s="11"/>
    </row>
    <row r="2938" spans="1:9">
      <c r="A2938" s="4"/>
      <c r="B2938" s="4"/>
      <c r="I2938" s="11"/>
    </row>
    <row r="2939" spans="1:9">
      <c r="A2939" s="4"/>
      <c r="B2939" s="4"/>
      <c r="I2939" s="11"/>
    </row>
    <row r="2940" spans="1:9">
      <c r="A2940" s="4"/>
      <c r="B2940" s="4"/>
      <c r="I2940" s="11"/>
    </row>
    <row r="2941" spans="1:9">
      <c r="A2941" s="4"/>
      <c r="B2941" s="4"/>
      <c r="I2941" s="11"/>
    </row>
    <row r="2942" spans="1:9">
      <c r="A2942" s="4"/>
      <c r="B2942" s="4"/>
      <c r="I2942" s="11"/>
    </row>
    <row r="2943" spans="1:9">
      <c r="A2943" s="4"/>
      <c r="B2943" s="4"/>
      <c r="I2943" s="11"/>
    </row>
    <row r="2944" spans="1:9">
      <c r="A2944" s="4"/>
      <c r="B2944" s="4"/>
      <c r="I2944" s="11"/>
    </row>
    <row r="2945" spans="1:9">
      <c r="A2945" s="4"/>
      <c r="B2945" s="4"/>
      <c r="I2945" s="11"/>
    </row>
    <row r="2946" spans="1:9">
      <c r="A2946" s="4"/>
      <c r="B2946" s="4"/>
      <c r="I2946" s="11"/>
    </row>
    <row r="2947" spans="1:9">
      <c r="A2947" s="4"/>
      <c r="B2947" s="4"/>
      <c r="I2947" s="11"/>
    </row>
    <row r="2948" spans="1:9">
      <c r="A2948" s="4"/>
      <c r="B2948" s="4"/>
      <c r="I2948" s="11"/>
    </row>
    <row r="2949" spans="1:9">
      <c r="A2949" s="4"/>
      <c r="B2949" s="4"/>
      <c r="I2949" s="11"/>
    </row>
    <row r="2950" spans="1:9">
      <c r="A2950" s="4"/>
      <c r="B2950" s="4"/>
      <c r="I2950" s="11"/>
    </row>
    <row r="2951" spans="1:9">
      <c r="A2951" s="4"/>
      <c r="B2951" s="4"/>
      <c r="I2951" s="11"/>
    </row>
    <row r="2952" spans="1:9">
      <c r="A2952" s="4"/>
      <c r="B2952" s="4"/>
      <c r="I2952" s="11"/>
    </row>
    <row r="2953" spans="1:9">
      <c r="A2953" s="4"/>
      <c r="B2953" s="4"/>
      <c r="I2953" s="11"/>
    </row>
    <row r="2954" spans="1:9">
      <c r="A2954" s="4"/>
      <c r="B2954" s="4"/>
      <c r="I2954" s="11"/>
    </row>
    <row r="2955" spans="1:9">
      <c r="A2955" s="4"/>
      <c r="B2955" s="4"/>
      <c r="I2955" s="11"/>
    </row>
    <row r="2956" spans="1:9">
      <c r="A2956" s="4"/>
      <c r="B2956" s="4"/>
      <c r="I2956" s="11"/>
    </row>
    <row r="2957" spans="1:9">
      <c r="A2957" s="4"/>
      <c r="B2957" s="4"/>
      <c r="I2957" s="11"/>
    </row>
    <row r="2958" spans="1:9">
      <c r="A2958" s="4"/>
      <c r="B2958" s="4"/>
      <c r="I2958" s="11"/>
    </row>
    <row r="2959" spans="1:9">
      <c r="A2959" s="4"/>
      <c r="B2959" s="4"/>
      <c r="I2959" s="11"/>
    </row>
    <row r="2960" spans="1:9">
      <c r="A2960" s="4"/>
      <c r="B2960" s="4"/>
      <c r="I2960" s="11"/>
    </row>
    <row r="2961" spans="1:9">
      <c r="A2961" s="4"/>
      <c r="B2961" s="4"/>
      <c r="I2961" s="11"/>
    </row>
    <row r="2962" spans="1:9">
      <c r="A2962" s="4"/>
      <c r="B2962" s="4"/>
      <c r="I2962" s="11"/>
    </row>
    <row r="2963" spans="1:9">
      <c r="A2963" s="4"/>
      <c r="B2963" s="4"/>
      <c r="I2963" s="11"/>
    </row>
    <row r="2964" spans="1:9">
      <c r="A2964" s="4"/>
      <c r="B2964" s="4"/>
      <c r="I2964" s="11"/>
    </row>
    <row r="2965" spans="1:9">
      <c r="A2965" s="4"/>
      <c r="B2965" s="4"/>
      <c r="I2965" s="11"/>
    </row>
    <row r="2966" spans="1:9">
      <c r="A2966" s="4"/>
      <c r="B2966" s="4"/>
      <c r="I2966" s="11"/>
    </row>
    <row r="2967" spans="1:9">
      <c r="A2967" s="4"/>
      <c r="B2967" s="4"/>
      <c r="I2967" s="11"/>
    </row>
    <row r="2968" spans="1:9">
      <c r="A2968" s="4"/>
      <c r="B2968" s="4"/>
      <c r="I2968" s="11"/>
    </row>
    <row r="2969" spans="1:9">
      <c r="A2969" s="4"/>
      <c r="B2969" s="4"/>
      <c r="I2969" s="11"/>
    </row>
    <row r="2970" spans="1:9">
      <c r="A2970" s="4"/>
      <c r="B2970" s="4"/>
      <c r="I2970" s="11"/>
    </row>
    <row r="2971" spans="1:9">
      <c r="A2971" s="4"/>
      <c r="B2971" s="4"/>
      <c r="I2971" s="11"/>
    </row>
    <row r="2972" spans="1:9">
      <c r="A2972" s="4"/>
      <c r="B2972" s="4"/>
      <c r="I2972" s="11"/>
    </row>
    <row r="2973" spans="1:9">
      <c r="A2973" s="4"/>
      <c r="B2973" s="4"/>
      <c r="I2973" s="11"/>
    </row>
    <row r="2974" spans="1:9">
      <c r="A2974" s="4"/>
      <c r="B2974" s="4"/>
      <c r="I2974" s="11"/>
    </row>
    <row r="2975" spans="1:9">
      <c r="A2975" s="4"/>
      <c r="B2975" s="4"/>
      <c r="I2975" s="11"/>
    </row>
    <row r="2976" spans="1:9">
      <c r="A2976" s="4"/>
      <c r="B2976" s="4"/>
      <c r="I2976" s="11"/>
    </row>
    <row r="2977" spans="1:9">
      <c r="A2977" s="4"/>
      <c r="B2977" s="4"/>
      <c r="I2977" s="11"/>
    </row>
    <row r="2978" spans="1:9">
      <c r="A2978" s="4"/>
      <c r="B2978" s="4"/>
      <c r="I2978" s="11"/>
    </row>
    <row r="2979" spans="1:9">
      <c r="A2979" s="4"/>
      <c r="B2979" s="4"/>
      <c r="I2979" s="11"/>
    </row>
    <row r="2980" spans="1:9">
      <c r="A2980" s="4"/>
      <c r="B2980" s="4"/>
      <c r="I2980" s="11"/>
    </row>
    <row r="2981" spans="1:9">
      <c r="A2981" s="4"/>
      <c r="B2981" s="4"/>
      <c r="I2981" s="11"/>
    </row>
    <row r="2982" spans="1:9">
      <c r="A2982" s="4"/>
      <c r="B2982" s="4"/>
      <c r="I2982" s="11"/>
    </row>
    <row r="2983" spans="1:9">
      <c r="A2983" s="4"/>
      <c r="B2983" s="4"/>
      <c r="I2983" s="11"/>
    </row>
    <row r="2984" spans="1:9">
      <c r="A2984" s="4"/>
      <c r="B2984" s="4"/>
      <c r="I2984" s="11"/>
    </row>
    <row r="2985" spans="1:9">
      <c r="A2985" s="4"/>
      <c r="B2985" s="4"/>
      <c r="I2985" s="11"/>
    </row>
    <row r="2986" spans="1:9">
      <c r="A2986" s="4"/>
      <c r="B2986" s="4"/>
      <c r="I2986" s="11"/>
    </row>
    <row r="2987" spans="1:9">
      <c r="A2987" s="4"/>
      <c r="B2987" s="4"/>
      <c r="I2987" s="11"/>
    </row>
    <row r="2988" spans="1:9">
      <c r="A2988" s="4"/>
      <c r="B2988" s="4"/>
      <c r="I2988" s="11"/>
    </row>
    <row r="2989" spans="1:9">
      <c r="A2989" s="4"/>
      <c r="B2989" s="4"/>
      <c r="I2989" s="11"/>
    </row>
    <row r="2990" spans="1:9">
      <c r="A2990" s="4"/>
      <c r="B2990" s="4"/>
      <c r="I2990" s="11"/>
    </row>
    <row r="2991" spans="1:9">
      <c r="A2991" s="4"/>
      <c r="B2991" s="4"/>
      <c r="I2991" s="11"/>
    </row>
    <row r="2992" spans="1:9">
      <c r="A2992" s="4"/>
      <c r="B2992" s="4"/>
      <c r="I2992" s="11"/>
    </row>
    <row r="2993" spans="1:9">
      <c r="A2993" s="4"/>
      <c r="B2993" s="4"/>
      <c r="I2993" s="11"/>
    </row>
    <row r="2994" spans="1:9">
      <c r="A2994" s="4"/>
      <c r="B2994" s="4"/>
      <c r="I2994" s="11"/>
    </row>
    <row r="2995" spans="1:9">
      <c r="A2995" s="4"/>
      <c r="B2995" s="4"/>
      <c r="I2995" s="11"/>
    </row>
    <row r="2996" spans="1:9">
      <c r="A2996" s="4"/>
      <c r="B2996" s="4"/>
      <c r="I2996" s="11"/>
    </row>
    <row r="2997" spans="1:9">
      <c r="A2997" s="4"/>
      <c r="B2997" s="4"/>
      <c r="I2997" s="11"/>
    </row>
    <row r="2998" spans="1:9">
      <c r="A2998" s="4"/>
      <c r="B2998" s="4"/>
      <c r="I2998" s="11"/>
    </row>
    <row r="2999" spans="1:9">
      <c r="A2999" s="4"/>
      <c r="B2999" s="4"/>
      <c r="I2999" s="11"/>
    </row>
    <row r="3000" spans="1:9">
      <c r="A3000" s="4"/>
      <c r="B3000" s="4"/>
      <c r="I3000" s="11"/>
    </row>
    <row r="3001" spans="1:9">
      <c r="A3001" s="4"/>
      <c r="B3001" s="4"/>
      <c r="I3001" s="11"/>
    </row>
    <row r="3002" spans="1:9">
      <c r="A3002" s="4"/>
      <c r="B3002" s="4"/>
      <c r="I3002" s="11"/>
    </row>
    <row r="3003" spans="1:9">
      <c r="A3003" s="4"/>
      <c r="B3003" s="4"/>
      <c r="I3003" s="11"/>
    </row>
    <row r="3004" spans="1:9">
      <c r="A3004" s="4"/>
      <c r="B3004" s="4"/>
      <c r="I3004" s="11"/>
    </row>
    <row r="3005" spans="1:9">
      <c r="A3005" s="4"/>
      <c r="B3005" s="4"/>
      <c r="I3005" s="11"/>
    </row>
    <row r="3006" spans="1:9">
      <c r="A3006" s="4"/>
      <c r="B3006" s="4"/>
      <c r="I3006" s="11"/>
    </row>
    <row r="3007" spans="1:9">
      <c r="A3007" s="4"/>
      <c r="B3007" s="4"/>
      <c r="I3007" s="11"/>
    </row>
    <row r="3008" spans="1:9">
      <c r="A3008" s="4"/>
      <c r="B3008" s="4"/>
      <c r="I3008" s="11"/>
    </row>
    <row r="3009" spans="1:9">
      <c r="A3009" s="4"/>
      <c r="B3009" s="4"/>
      <c r="I3009" s="11"/>
    </row>
    <row r="3010" spans="1:9">
      <c r="A3010" s="4"/>
      <c r="B3010" s="4"/>
      <c r="I3010" s="11"/>
    </row>
    <row r="3011" spans="1:9">
      <c r="A3011" s="4"/>
      <c r="B3011" s="4"/>
      <c r="I3011" s="11"/>
    </row>
    <row r="3012" spans="1:9">
      <c r="A3012" s="4"/>
      <c r="B3012" s="4"/>
      <c r="I3012" s="11"/>
    </row>
    <row r="3013" spans="1:9">
      <c r="A3013" s="4"/>
      <c r="B3013" s="4"/>
      <c r="I3013" s="11"/>
    </row>
    <row r="3014" spans="1:9">
      <c r="A3014" s="4"/>
      <c r="B3014" s="4"/>
      <c r="I3014" s="11"/>
    </row>
    <row r="3015" spans="1:9">
      <c r="A3015" s="4"/>
      <c r="B3015" s="4"/>
      <c r="I3015" s="11"/>
    </row>
    <row r="3016" spans="1:9">
      <c r="A3016" s="4"/>
      <c r="B3016" s="4"/>
      <c r="I3016" s="11"/>
    </row>
    <row r="3017" spans="1:9">
      <c r="A3017" s="4"/>
      <c r="B3017" s="4"/>
      <c r="I3017" s="11"/>
    </row>
    <row r="3018" spans="1:9">
      <c r="A3018" s="4"/>
      <c r="B3018" s="4"/>
      <c r="I3018" s="11"/>
    </row>
    <row r="3019" spans="1:9">
      <c r="A3019" s="4"/>
      <c r="B3019" s="4"/>
      <c r="I3019" s="11"/>
    </row>
    <row r="3020" spans="1:9">
      <c r="A3020" s="4"/>
      <c r="B3020" s="4"/>
      <c r="I3020" s="11"/>
    </row>
    <row r="3021" spans="1:9">
      <c r="A3021" s="4"/>
      <c r="B3021" s="4"/>
      <c r="I3021" s="11"/>
    </row>
    <row r="3022" spans="1:9">
      <c r="A3022" s="4"/>
      <c r="B3022" s="4"/>
      <c r="I3022" s="11"/>
    </row>
    <row r="3023" spans="1:9">
      <c r="A3023" s="4"/>
      <c r="B3023" s="4"/>
      <c r="I3023" s="11"/>
    </row>
    <row r="3024" spans="1:9">
      <c r="A3024" s="4"/>
      <c r="B3024" s="4"/>
      <c r="I3024" s="11"/>
    </row>
    <row r="3025" spans="1:9">
      <c r="A3025" s="4"/>
      <c r="B3025" s="4"/>
      <c r="I3025" s="11"/>
    </row>
    <row r="3026" spans="1:9">
      <c r="A3026" s="4"/>
      <c r="B3026" s="4"/>
      <c r="I3026" s="11"/>
    </row>
    <row r="3027" spans="1:9">
      <c r="A3027" s="4"/>
      <c r="B3027" s="4"/>
      <c r="I3027" s="11"/>
    </row>
    <row r="3028" spans="1:9">
      <c r="A3028" s="4"/>
      <c r="B3028" s="4"/>
      <c r="I3028" s="11"/>
    </row>
    <row r="3029" spans="1:9">
      <c r="A3029" s="4"/>
      <c r="B3029" s="4"/>
      <c r="I3029" s="11"/>
    </row>
    <row r="3030" spans="1:9">
      <c r="A3030" s="4"/>
      <c r="B3030" s="4"/>
      <c r="I3030" s="11"/>
    </row>
    <row r="3031" spans="1:9">
      <c r="A3031" s="4"/>
      <c r="B3031" s="4"/>
      <c r="I3031" s="11"/>
    </row>
    <row r="3032" spans="1:9">
      <c r="A3032" s="4"/>
      <c r="B3032" s="4"/>
      <c r="I3032" s="11"/>
    </row>
    <row r="3033" spans="1:9">
      <c r="A3033" s="4"/>
      <c r="B3033" s="4"/>
      <c r="I3033" s="11"/>
    </row>
    <row r="3034" spans="1:9">
      <c r="A3034" s="4"/>
      <c r="B3034" s="4"/>
      <c r="I3034" s="11"/>
    </row>
    <row r="3035" spans="1:9">
      <c r="A3035" s="4"/>
      <c r="B3035" s="4"/>
      <c r="I3035" s="11"/>
    </row>
    <row r="3036" spans="1:9">
      <c r="A3036" s="4"/>
      <c r="B3036" s="4"/>
      <c r="I3036" s="11"/>
    </row>
    <row r="3037" spans="1:9">
      <c r="A3037" s="4"/>
      <c r="B3037" s="4"/>
      <c r="I3037" s="11"/>
    </row>
    <row r="3038" spans="1:9">
      <c r="A3038" s="4"/>
      <c r="B3038" s="4"/>
      <c r="I3038" s="11"/>
    </row>
    <row r="3039" spans="1:9">
      <c r="A3039" s="4"/>
      <c r="B3039" s="4"/>
      <c r="I3039" s="11"/>
    </row>
    <row r="3040" spans="1:9">
      <c r="A3040" s="4"/>
      <c r="B3040" s="4"/>
      <c r="I3040" s="11"/>
    </row>
    <row r="3041" spans="1:9">
      <c r="A3041" s="4"/>
      <c r="B3041" s="4"/>
      <c r="I3041" s="11"/>
    </row>
    <row r="3042" spans="1:9">
      <c r="A3042" s="4"/>
      <c r="B3042" s="4"/>
      <c r="I3042" s="11"/>
    </row>
    <row r="3043" spans="1:9">
      <c r="A3043" s="4"/>
      <c r="B3043" s="4"/>
      <c r="I3043" s="11"/>
    </row>
    <row r="3044" spans="1:9">
      <c r="A3044" s="4"/>
      <c r="B3044" s="4"/>
      <c r="I3044" s="11"/>
    </row>
    <row r="3045" spans="1:9">
      <c r="A3045" s="4"/>
      <c r="B3045" s="4"/>
      <c r="I3045" s="11"/>
    </row>
    <row r="3046" spans="1:9">
      <c r="A3046" s="4"/>
      <c r="B3046" s="4"/>
      <c r="I3046" s="11"/>
    </row>
    <row r="3047" spans="1:9">
      <c r="A3047" s="4"/>
      <c r="B3047" s="4"/>
      <c r="I3047" s="11"/>
    </row>
    <row r="3048" spans="1:9">
      <c r="A3048" s="4"/>
      <c r="B3048" s="4"/>
      <c r="I3048" s="11"/>
    </row>
    <row r="3049" spans="1:9">
      <c r="A3049" s="4"/>
      <c r="B3049" s="4"/>
      <c r="I3049" s="11"/>
    </row>
    <row r="3050" spans="1:9">
      <c r="A3050" s="4"/>
      <c r="B3050" s="4"/>
      <c r="I3050" s="11"/>
    </row>
    <row r="3051" spans="1:9">
      <c r="A3051" s="4"/>
      <c r="B3051" s="4"/>
      <c r="I3051" s="11"/>
    </row>
    <row r="3052" spans="1:9">
      <c r="A3052" s="4"/>
      <c r="B3052" s="4"/>
      <c r="I3052" s="11"/>
    </row>
    <row r="3053" spans="1:9">
      <c r="A3053" s="4"/>
      <c r="B3053" s="4"/>
      <c r="I3053" s="11"/>
    </row>
    <row r="3054" spans="1:9">
      <c r="A3054" s="4"/>
      <c r="B3054" s="4"/>
      <c r="I3054" s="11"/>
    </row>
    <row r="3055" spans="1:9">
      <c r="A3055" s="4"/>
      <c r="B3055" s="4"/>
      <c r="I3055" s="11"/>
    </row>
    <row r="3056" spans="1:9">
      <c r="A3056" s="4"/>
      <c r="B3056" s="4"/>
      <c r="I3056" s="11"/>
    </row>
    <row r="3057" spans="1:9">
      <c r="A3057" s="4"/>
      <c r="B3057" s="4"/>
      <c r="I3057" s="11"/>
    </row>
    <row r="3058" spans="1:9">
      <c r="A3058" s="4"/>
      <c r="B3058" s="4"/>
      <c r="I3058" s="11"/>
    </row>
    <row r="3059" spans="1:9">
      <c r="A3059" s="4"/>
      <c r="B3059" s="4"/>
      <c r="I3059" s="11"/>
    </row>
    <row r="3060" spans="1:9">
      <c r="A3060" s="4"/>
      <c r="B3060" s="4"/>
      <c r="I3060" s="11"/>
    </row>
    <row r="3061" spans="1:9">
      <c r="A3061" s="4"/>
      <c r="B3061" s="4"/>
      <c r="I3061" s="11"/>
    </row>
    <row r="3062" spans="1:9">
      <c r="A3062" s="4"/>
      <c r="B3062" s="4"/>
      <c r="I3062" s="11"/>
    </row>
    <row r="3063" spans="1:9">
      <c r="A3063" s="4"/>
      <c r="B3063" s="4"/>
      <c r="I3063" s="11"/>
    </row>
    <row r="3064" spans="1:9">
      <c r="A3064" s="4"/>
      <c r="B3064" s="4"/>
      <c r="I3064" s="11"/>
    </row>
    <row r="3065" spans="1:9">
      <c r="A3065" s="4"/>
      <c r="B3065" s="4"/>
      <c r="I3065" s="11"/>
    </row>
    <row r="3066" spans="1:9">
      <c r="A3066" s="4"/>
      <c r="B3066" s="4"/>
      <c r="I3066" s="11"/>
    </row>
    <row r="3067" spans="1:9">
      <c r="A3067" s="4"/>
      <c r="B3067" s="4"/>
      <c r="I3067" s="11"/>
    </row>
    <row r="3068" spans="1:9">
      <c r="A3068" s="4"/>
      <c r="B3068" s="4"/>
      <c r="I3068" s="11"/>
    </row>
    <row r="3069" spans="1:9">
      <c r="A3069" s="4"/>
      <c r="B3069" s="4"/>
      <c r="I3069" s="11"/>
    </row>
    <row r="3070" spans="1:9">
      <c r="A3070" s="4"/>
      <c r="B3070" s="4"/>
      <c r="I3070" s="11"/>
    </row>
    <row r="3071" spans="1:9">
      <c r="A3071" s="4"/>
      <c r="B3071" s="4"/>
      <c r="I3071" s="11"/>
    </row>
    <row r="3072" spans="1:9">
      <c r="A3072" s="4"/>
      <c r="B3072" s="4"/>
      <c r="I3072" s="11"/>
    </row>
    <row r="3073" spans="1:9">
      <c r="A3073" s="4"/>
      <c r="B3073" s="4"/>
      <c r="I3073" s="11"/>
    </row>
    <row r="3074" spans="1:9">
      <c r="A3074" s="4"/>
      <c r="B3074" s="4"/>
      <c r="I3074" s="11"/>
    </row>
    <row r="3075" spans="1:9">
      <c r="A3075" s="4"/>
      <c r="B3075" s="4"/>
      <c r="I3075" s="11"/>
    </row>
    <row r="3076" spans="1:9">
      <c r="A3076" s="4"/>
      <c r="B3076" s="4"/>
      <c r="I3076" s="11"/>
    </row>
    <row r="3077" spans="1:9">
      <c r="A3077" s="4"/>
      <c r="B3077" s="4"/>
      <c r="I3077" s="11"/>
    </row>
    <row r="3078" spans="1:9">
      <c r="A3078" s="4"/>
      <c r="B3078" s="4"/>
      <c r="I3078" s="11"/>
    </row>
    <row r="3079" spans="1:9">
      <c r="A3079" s="4"/>
      <c r="B3079" s="4"/>
      <c r="I3079" s="11"/>
    </row>
    <row r="3080" spans="1:9">
      <c r="A3080" s="4"/>
      <c r="B3080" s="4"/>
      <c r="I3080" s="11"/>
    </row>
    <row r="3081" spans="1:9">
      <c r="A3081" s="4"/>
      <c r="B3081" s="4"/>
      <c r="I3081" s="11"/>
    </row>
    <row r="3082" spans="1:9">
      <c r="A3082" s="4"/>
      <c r="B3082" s="4"/>
      <c r="I3082" s="11"/>
    </row>
    <row r="3083" spans="1:9">
      <c r="A3083" s="4"/>
      <c r="B3083" s="4"/>
      <c r="I3083" s="11"/>
    </row>
    <row r="3084" spans="1:9">
      <c r="A3084" s="4"/>
      <c r="B3084" s="4"/>
      <c r="I3084" s="11"/>
    </row>
    <row r="3085" spans="1:9">
      <c r="A3085" s="4"/>
      <c r="B3085" s="4"/>
      <c r="I3085" s="11"/>
    </row>
    <row r="3086" spans="1:9">
      <c r="A3086" s="4"/>
      <c r="B3086" s="4"/>
      <c r="I3086" s="11"/>
    </row>
    <row r="3087" spans="1:9">
      <c r="A3087" s="4"/>
      <c r="B3087" s="4"/>
      <c r="I3087" s="11"/>
    </row>
    <row r="3088" spans="1:9">
      <c r="A3088" s="4"/>
      <c r="B3088" s="4"/>
      <c r="I3088" s="11"/>
    </row>
    <row r="3089" spans="1:9">
      <c r="A3089" s="4"/>
      <c r="B3089" s="4"/>
      <c r="I3089" s="11"/>
    </row>
    <row r="3090" spans="1:9">
      <c r="A3090" s="4"/>
      <c r="B3090" s="4"/>
      <c r="I3090" s="11"/>
    </row>
    <row r="3091" spans="1:9">
      <c r="A3091" s="4"/>
      <c r="B3091" s="4"/>
      <c r="I3091" s="11"/>
    </row>
    <row r="3092" spans="1:9">
      <c r="A3092" s="4"/>
      <c r="B3092" s="4"/>
      <c r="I3092" s="11"/>
    </row>
    <row r="3093" spans="1:9">
      <c r="A3093" s="4"/>
      <c r="B3093" s="4"/>
      <c r="I3093" s="11"/>
    </row>
    <row r="3094" spans="1:9">
      <c r="A3094" s="4"/>
      <c r="B3094" s="4"/>
      <c r="I3094" s="11"/>
    </row>
    <row r="3095" spans="1:9">
      <c r="A3095" s="4"/>
      <c r="B3095" s="4"/>
      <c r="I3095" s="11"/>
    </row>
    <row r="3096" spans="1:9">
      <c r="A3096" s="4"/>
      <c r="B3096" s="4"/>
      <c r="I3096" s="11"/>
    </row>
    <row r="3097" spans="1:9">
      <c r="A3097" s="4"/>
      <c r="B3097" s="4"/>
      <c r="I3097" s="11"/>
    </row>
    <row r="3098" spans="1:9">
      <c r="A3098" s="4"/>
      <c r="B3098" s="4"/>
      <c r="I3098" s="11"/>
    </row>
    <row r="3099" spans="1:9">
      <c r="A3099" s="4"/>
      <c r="B3099" s="4"/>
      <c r="I3099" s="11"/>
    </row>
    <row r="3100" spans="1:9">
      <c r="A3100" s="4"/>
      <c r="B3100" s="4"/>
      <c r="I3100" s="11"/>
    </row>
    <row r="3101" spans="1:9">
      <c r="A3101" s="4"/>
      <c r="B3101" s="4"/>
      <c r="I3101" s="11"/>
    </row>
    <row r="3102" spans="1:9">
      <c r="A3102" s="4"/>
      <c r="B3102" s="4"/>
      <c r="I3102" s="11"/>
    </row>
    <row r="3103" spans="1:9">
      <c r="A3103" s="4"/>
      <c r="B3103" s="4"/>
      <c r="I3103" s="11"/>
    </row>
    <row r="3104" spans="1:9">
      <c r="A3104" s="4"/>
      <c r="B3104" s="4"/>
      <c r="I3104" s="11"/>
    </row>
    <row r="3105" spans="1:9">
      <c r="A3105" s="4"/>
      <c r="B3105" s="4"/>
      <c r="I3105" s="11"/>
    </row>
    <row r="3106" spans="1:9">
      <c r="A3106" s="4"/>
      <c r="B3106" s="4"/>
      <c r="I3106" s="11"/>
    </row>
    <row r="3107" spans="1:9">
      <c r="A3107" s="4"/>
      <c r="B3107" s="4"/>
      <c r="I3107" s="11"/>
    </row>
    <row r="3108" spans="1:9">
      <c r="A3108" s="4"/>
      <c r="B3108" s="4"/>
      <c r="I3108" s="11"/>
    </row>
    <row r="3109" spans="1:9">
      <c r="A3109" s="4"/>
      <c r="B3109" s="4"/>
      <c r="I3109" s="11"/>
    </row>
    <row r="3110" spans="1:9">
      <c r="A3110" s="4"/>
      <c r="B3110" s="4"/>
      <c r="I3110" s="11"/>
    </row>
    <row r="3111" spans="1:9">
      <c r="A3111" s="4"/>
      <c r="B3111" s="4"/>
      <c r="I3111" s="11"/>
    </row>
    <row r="3112" spans="1:9">
      <c r="A3112" s="4"/>
      <c r="B3112" s="4"/>
      <c r="I3112" s="11"/>
    </row>
    <row r="3113" spans="1:9">
      <c r="A3113" s="4"/>
      <c r="B3113" s="4"/>
      <c r="I3113" s="11"/>
    </row>
    <row r="3114" spans="1:9">
      <c r="A3114" s="4"/>
      <c r="B3114" s="4"/>
      <c r="I3114" s="11"/>
    </row>
    <row r="3115" spans="1:9">
      <c r="A3115" s="4"/>
      <c r="B3115" s="4"/>
      <c r="I3115" s="11"/>
    </row>
    <row r="3116" spans="1:9">
      <c r="A3116" s="4"/>
      <c r="B3116" s="4"/>
      <c r="I3116" s="11"/>
    </row>
    <row r="3117" spans="1:9">
      <c r="A3117" s="4"/>
      <c r="B3117" s="4"/>
      <c r="I3117" s="11"/>
    </row>
    <row r="3118" spans="1:9">
      <c r="A3118" s="4"/>
      <c r="B3118" s="4"/>
      <c r="I3118" s="11"/>
    </row>
    <row r="3119" spans="1:9">
      <c r="A3119" s="4"/>
      <c r="B3119" s="4"/>
      <c r="I3119" s="11"/>
    </row>
    <row r="3120" spans="1:9">
      <c r="A3120" s="4"/>
      <c r="B3120" s="4"/>
      <c r="I3120" s="11"/>
    </row>
    <row r="3121" spans="1:9">
      <c r="A3121" s="4"/>
      <c r="B3121" s="4"/>
      <c r="I3121" s="11"/>
    </row>
    <row r="3122" spans="1:9">
      <c r="A3122" s="4"/>
      <c r="B3122" s="4"/>
      <c r="I3122" s="11"/>
    </row>
    <row r="3123" spans="1:9">
      <c r="A3123" s="4"/>
      <c r="B3123" s="4"/>
      <c r="I3123" s="11"/>
    </row>
    <row r="3124" spans="1:9">
      <c r="A3124" s="4"/>
      <c r="B3124" s="4"/>
      <c r="I3124" s="11"/>
    </row>
    <row r="3125" spans="1:9">
      <c r="A3125" s="4"/>
      <c r="B3125" s="4"/>
      <c r="I3125" s="11"/>
    </row>
    <row r="3126" spans="1:9">
      <c r="A3126" s="4"/>
      <c r="B3126" s="4"/>
      <c r="I3126" s="11"/>
    </row>
    <row r="3127" spans="1:9">
      <c r="A3127" s="4"/>
      <c r="B3127" s="4"/>
      <c r="I3127" s="11"/>
    </row>
    <row r="3128" spans="1:9">
      <c r="A3128" s="4"/>
      <c r="B3128" s="4"/>
      <c r="I3128" s="11"/>
    </row>
    <row r="3129" spans="1:9">
      <c r="A3129" s="4"/>
      <c r="B3129" s="4"/>
      <c r="I3129" s="11"/>
    </row>
    <row r="3130" spans="1:9">
      <c r="A3130" s="4"/>
      <c r="B3130" s="4"/>
      <c r="I3130" s="11"/>
    </row>
    <row r="3131" spans="1:9">
      <c r="A3131" s="4"/>
      <c r="B3131" s="4"/>
      <c r="I3131" s="11"/>
    </row>
    <row r="3132" spans="1:9">
      <c r="A3132" s="4"/>
      <c r="B3132" s="4"/>
      <c r="I3132" s="11"/>
    </row>
    <row r="3133" spans="1:9">
      <c r="A3133" s="4"/>
      <c r="B3133" s="4"/>
      <c r="I3133" s="11"/>
    </row>
    <row r="3134" spans="1:9">
      <c r="A3134" s="4"/>
      <c r="B3134" s="4"/>
      <c r="I3134" s="11"/>
    </row>
    <row r="3135" spans="1:9">
      <c r="A3135" s="4"/>
      <c r="B3135" s="4"/>
      <c r="I3135" s="11"/>
    </row>
    <row r="3136" spans="1:9">
      <c r="A3136" s="4"/>
      <c r="B3136" s="4"/>
      <c r="I3136" s="11"/>
    </row>
    <row r="3137" spans="1:9">
      <c r="A3137" s="4"/>
      <c r="B3137" s="4"/>
      <c r="I3137" s="11"/>
    </row>
    <row r="3138" spans="1:9">
      <c r="A3138" s="4"/>
      <c r="B3138" s="4"/>
      <c r="I3138" s="11"/>
    </row>
    <row r="3139" spans="1:9">
      <c r="A3139" s="4"/>
      <c r="B3139" s="4"/>
      <c r="I3139" s="11"/>
    </row>
    <row r="3140" spans="1:9">
      <c r="A3140" s="4"/>
      <c r="B3140" s="4"/>
      <c r="I3140" s="11"/>
    </row>
    <row r="3141" spans="1:9">
      <c r="A3141" s="4"/>
      <c r="B3141" s="4"/>
      <c r="I3141" s="11"/>
    </row>
    <row r="3142" spans="1:9">
      <c r="A3142" s="4"/>
      <c r="B3142" s="4"/>
      <c r="I3142" s="11"/>
    </row>
    <row r="3143" spans="1:9">
      <c r="A3143" s="4"/>
      <c r="B3143" s="4"/>
      <c r="I3143" s="11"/>
    </row>
    <row r="3144" spans="1:9">
      <c r="A3144" s="4"/>
      <c r="B3144" s="4"/>
      <c r="I3144" s="11"/>
    </row>
    <row r="3145" spans="1:9">
      <c r="A3145" s="4"/>
      <c r="B3145" s="4"/>
      <c r="I3145" s="11"/>
    </row>
    <row r="3146" spans="1:9">
      <c r="A3146" s="4"/>
      <c r="B3146" s="4"/>
      <c r="I3146" s="11"/>
    </row>
    <row r="3147" spans="1:9">
      <c r="A3147" s="4"/>
      <c r="B3147" s="4"/>
      <c r="I3147" s="11"/>
    </row>
    <row r="3148" spans="1:9">
      <c r="A3148" s="4"/>
      <c r="B3148" s="4"/>
      <c r="I3148" s="11"/>
    </row>
    <row r="3149" spans="1:9">
      <c r="A3149" s="4"/>
      <c r="B3149" s="4"/>
      <c r="I3149" s="11"/>
    </row>
    <row r="3150" spans="1:9">
      <c r="A3150" s="4"/>
      <c r="B3150" s="4"/>
      <c r="I3150" s="11"/>
    </row>
    <row r="3151" spans="1:9">
      <c r="A3151" s="4"/>
      <c r="B3151" s="4"/>
      <c r="I3151" s="11"/>
    </row>
    <row r="3152" spans="1:9">
      <c r="A3152" s="4"/>
      <c r="B3152" s="4"/>
      <c r="I3152" s="11"/>
    </row>
    <row r="3153" spans="1:9">
      <c r="A3153" s="4"/>
      <c r="B3153" s="4"/>
      <c r="I3153" s="11"/>
    </row>
    <row r="3154" spans="1:9">
      <c r="A3154" s="4"/>
      <c r="B3154" s="4"/>
      <c r="I3154" s="11"/>
    </row>
    <row r="3155" spans="1:9">
      <c r="A3155" s="4"/>
      <c r="B3155" s="4"/>
      <c r="I3155" s="11"/>
    </row>
    <row r="3156" spans="1:9">
      <c r="A3156" s="4"/>
      <c r="B3156" s="4"/>
      <c r="I3156" s="11"/>
    </row>
    <row r="3157" spans="1:9">
      <c r="A3157" s="4"/>
      <c r="B3157" s="4"/>
      <c r="I3157" s="11"/>
    </row>
    <row r="3158" spans="1:9">
      <c r="A3158" s="4"/>
      <c r="B3158" s="4"/>
      <c r="I3158" s="11"/>
    </row>
    <row r="3159" spans="1:9">
      <c r="A3159" s="4"/>
      <c r="B3159" s="4"/>
      <c r="I3159" s="11"/>
    </row>
    <row r="3160" spans="1:9">
      <c r="A3160" s="4"/>
      <c r="B3160" s="4"/>
      <c r="I3160" s="11"/>
    </row>
    <row r="3161" spans="1:9">
      <c r="A3161" s="4"/>
      <c r="B3161" s="4"/>
      <c r="I3161" s="11"/>
    </row>
    <row r="3162" spans="1:9">
      <c r="A3162" s="4"/>
      <c r="B3162" s="4"/>
      <c r="I3162" s="11"/>
    </row>
    <row r="3163" spans="1:9">
      <c r="A3163" s="4"/>
      <c r="B3163" s="4"/>
      <c r="I3163" s="11"/>
    </row>
    <row r="3164" spans="1:9">
      <c r="A3164" s="4"/>
      <c r="B3164" s="4"/>
      <c r="I3164" s="11"/>
    </row>
    <row r="3165" spans="1:9">
      <c r="A3165" s="4"/>
      <c r="B3165" s="4"/>
      <c r="I3165" s="11"/>
    </row>
    <row r="3166" spans="1:9">
      <c r="A3166" s="4"/>
      <c r="B3166" s="4"/>
      <c r="I3166" s="11"/>
    </row>
    <row r="3167" spans="1:9">
      <c r="A3167" s="4"/>
      <c r="B3167" s="4"/>
      <c r="I3167" s="11"/>
    </row>
    <row r="3168" spans="1:9">
      <c r="A3168" s="4"/>
      <c r="B3168" s="4"/>
      <c r="I3168" s="11"/>
    </row>
    <row r="3169" spans="1:9">
      <c r="A3169" s="4"/>
      <c r="B3169" s="4"/>
      <c r="I3169" s="11"/>
    </row>
    <row r="3170" spans="1:9">
      <c r="A3170" s="4"/>
      <c r="B3170" s="4"/>
      <c r="I3170" s="11"/>
    </row>
    <row r="3171" spans="1:9">
      <c r="A3171" s="4"/>
      <c r="B3171" s="4"/>
      <c r="I3171" s="11"/>
    </row>
    <row r="3172" spans="1:9">
      <c r="A3172" s="4"/>
      <c r="B3172" s="4"/>
      <c r="I3172" s="11"/>
    </row>
    <row r="3173" spans="1:9">
      <c r="A3173" s="4"/>
      <c r="B3173" s="4"/>
      <c r="I3173" s="11"/>
    </row>
    <row r="3174" spans="1:9">
      <c r="A3174" s="4"/>
      <c r="B3174" s="4"/>
      <c r="I3174" s="11"/>
    </row>
    <row r="3175" spans="1:9">
      <c r="A3175" s="4"/>
      <c r="B3175" s="4"/>
      <c r="I3175" s="11"/>
    </row>
    <row r="3176" spans="1:9">
      <c r="A3176" s="4"/>
      <c r="B3176" s="4"/>
      <c r="I3176" s="11"/>
    </row>
    <row r="3177" spans="1:9">
      <c r="A3177" s="4"/>
      <c r="B3177" s="4"/>
      <c r="I3177" s="11"/>
    </row>
    <row r="3178" spans="1:9">
      <c r="A3178" s="4"/>
      <c r="B3178" s="4"/>
      <c r="I3178" s="11"/>
    </row>
    <row r="3179" spans="1:9">
      <c r="A3179" s="4"/>
      <c r="B3179" s="4"/>
      <c r="I3179" s="11"/>
    </row>
    <row r="3180" spans="1:9">
      <c r="A3180" s="4"/>
      <c r="B3180" s="4"/>
      <c r="I3180" s="11"/>
    </row>
    <row r="3181" spans="1:9">
      <c r="A3181" s="4"/>
      <c r="B3181" s="4"/>
      <c r="I3181" s="11"/>
    </row>
    <row r="3182" spans="1:9">
      <c r="A3182" s="4"/>
      <c r="B3182" s="4"/>
      <c r="I3182" s="11"/>
    </row>
    <row r="3183" spans="1:9">
      <c r="A3183" s="4"/>
      <c r="B3183" s="4"/>
      <c r="I3183" s="11"/>
    </row>
    <row r="3184" spans="1:9">
      <c r="A3184" s="4"/>
      <c r="B3184" s="4"/>
      <c r="I3184" s="11"/>
    </row>
    <row r="3185" spans="1:9">
      <c r="A3185" s="4"/>
      <c r="B3185" s="4"/>
      <c r="I3185" s="11"/>
    </row>
    <row r="3186" spans="1:9">
      <c r="A3186" s="4"/>
      <c r="B3186" s="4"/>
      <c r="I3186" s="11"/>
    </row>
    <row r="3187" spans="1:9">
      <c r="A3187" s="4"/>
      <c r="B3187" s="4"/>
      <c r="I3187" s="11"/>
    </row>
    <row r="3188" spans="1:9">
      <c r="A3188" s="4"/>
      <c r="B3188" s="4"/>
      <c r="I3188" s="11"/>
    </row>
    <row r="3189" spans="1:9">
      <c r="A3189" s="4"/>
      <c r="B3189" s="4"/>
      <c r="I3189" s="11"/>
    </row>
    <row r="3190" spans="1:9">
      <c r="A3190" s="4"/>
      <c r="B3190" s="4"/>
      <c r="I3190" s="11"/>
    </row>
    <row r="3191" spans="1:9">
      <c r="A3191" s="4"/>
      <c r="B3191" s="4"/>
      <c r="I3191" s="11"/>
    </row>
    <row r="3192" spans="1:9">
      <c r="A3192" s="4"/>
      <c r="B3192" s="4"/>
      <c r="I3192" s="11"/>
    </row>
    <row r="3193" spans="1:9">
      <c r="A3193" s="4"/>
      <c r="B3193" s="4"/>
      <c r="I3193" s="11"/>
    </row>
    <row r="3194" spans="1:9">
      <c r="A3194" s="4"/>
      <c r="B3194" s="4"/>
      <c r="I3194" s="11"/>
    </row>
    <row r="3195" spans="1:9">
      <c r="A3195" s="4"/>
      <c r="B3195" s="4"/>
      <c r="I3195" s="11"/>
    </row>
    <row r="3196" spans="1:9">
      <c r="A3196" s="4"/>
      <c r="B3196" s="4"/>
      <c r="I3196" s="11"/>
    </row>
    <row r="3197" spans="1:9">
      <c r="A3197" s="4"/>
      <c r="B3197" s="4"/>
      <c r="I3197" s="11"/>
    </row>
    <row r="3198" spans="1:9">
      <c r="A3198" s="4"/>
      <c r="B3198" s="4"/>
      <c r="I3198" s="11"/>
    </row>
    <row r="3199" spans="1:9">
      <c r="A3199" s="4"/>
      <c r="B3199" s="4"/>
      <c r="I3199" s="11"/>
    </row>
    <row r="3200" spans="1:9">
      <c r="A3200" s="4"/>
      <c r="B3200" s="4"/>
      <c r="I3200" s="11"/>
    </row>
    <row r="3201" spans="1:9">
      <c r="A3201" s="4"/>
      <c r="B3201" s="4"/>
      <c r="I3201" s="11"/>
    </row>
    <row r="3202" spans="1:9">
      <c r="A3202" s="4"/>
      <c r="B3202" s="4"/>
      <c r="I3202" s="11"/>
    </row>
    <row r="3203" spans="1:9">
      <c r="A3203" s="4"/>
      <c r="B3203" s="4"/>
      <c r="I3203" s="11"/>
    </row>
    <row r="3204" spans="1:9">
      <c r="A3204" s="4"/>
      <c r="B3204" s="4"/>
      <c r="I3204" s="11"/>
    </row>
    <row r="3205" spans="1:9">
      <c r="A3205" s="4"/>
      <c r="B3205" s="4"/>
      <c r="I3205" s="11"/>
    </row>
    <row r="3206" spans="1:9">
      <c r="A3206" s="4"/>
      <c r="B3206" s="4"/>
      <c r="I3206" s="11"/>
    </row>
    <row r="3207" spans="1:9">
      <c r="A3207" s="4"/>
      <c r="B3207" s="4"/>
      <c r="I3207" s="11"/>
    </row>
    <row r="3208" spans="1:9">
      <c r="A3208" s="4"/>
      <c r="B3208" s="4"/>
      <c r="I3208" s="11"/>
    </row>
    <row r="3209" spans="1:9">
      <c r="A3209" s="4"/>
      <c r="B3209" s="4"/>
      <c r="I3209" s="11"/>
    </row>
    <row r="3210" spans="1:9">
      <c r="A3210" s="4"/>
      <c r="B3210" s="4"/>
      <c r="I3210" s="11"/>
    </row>
    <row r="3211" spans="1:9">
      <c r="A3211" s="4"/>
      <c r="B3211" s="4"/>
      <c r="I3211" s="11"/>
    </row>
    <row r="3212" spans="1:9">
      <c r="A3212" s="4"/>
      <c r="B3212" s="4"/>
      <c r="I3212" s="11"/>
    </row>
    <row r="3213" spans="1:9">
      <c r="A3213" s="4"/>
      <c r="B3213" s="4"/>
      <c r="I3213" s="11"/>
    </row>
    <row r="3214" spans="1:9">
      <c r="A3214" s="4"/>
      <c r="B3214" s="4"/>
      <c r="I3214" s="11"/>
    </row>
    <row r="3215" spans="1:9">
      <c r="A3215" s="4"/>
      <c r="B3215" s="4"/>
      <c r="I3215" s="11"/>
    </row>
    <row r="3216" spans="1:9">
      <c r="A3216" s="4"/>
      <c r="B3216" s="4"/>
      <c r="I3216" s="11"/>
    </row>
    <row r="3217" spans="1:9">
      <c r="A3217" s="4"/>
      <c r="B3217" s="4"/>
      <c r="I3217" s="11"/>
    </row>
    <row r="3218" spans="1:9">
      <c r="A3218" s="4"/>
      <c r="B3218" s="4"/>
      <c r="I3218" s="11"/>
    </row>
    <row r="3219" spans="1:9">
      <c r="A3219" s="4"/>
      <c r="B3219" s="4"/>
      <c r="I3219" s="11"/>
    </row>
    <row r="3220" spans="1:9">
      <c r="A3220" s="4"/>
      <c r="B3220" s="4"/>
      <c r="I3220" s="11"/>
    </row>
    <row r="3221" spans="1:9">
      <c r="A3221" s="4"/>
      <c r="B3221" s="4"/>
      <c r="I3221" s="11"/>
    </row>
    <row r="3222" spans="1:9">
      <c r="A3222" s="4"/>
      <c r="B3222" s="4"/>
      <c r="I3222" s="11"/>
    </row>
    <row r="3223" spans="1:9">
      <c r="A3223" s="4"/>
      <c r="B3223" s="4"/>
      <c r="I3223" s="11"/>
    </row>
    <row r="3224" spans="1:9">
      <c r="A3224" s="4"/>
      <c r="B3224" s="4"/>
      <c r="I3224" s="11"/>
    </row>
    <row r="3225" spans="1:9">
      <c r="A3225" s="4"/>
      <c r="B3225" s="4"/>
      <c r="I3225" s="11"/>
    </row>
    <row r="3226" spans="1:9">
      <c r="A3226" s="4"/>
      <c r="B3226" s="4"/>
      <c r="I3226" s="11"/>
    </row>
    <row r="3227" spans="1:9">
      <c r="A3227" s="4"/>
      <c r="B3227" s="4"/>
      <c r="I3227" s="11"/>
    </row>
    <row r="3228" spans="1:9">
      <c r="A3228" s="4"/>
      <c r="B3228" s="4"/>
      <c r="I3228" s="11"/>
    </row>
    <row r="3229" spans="1:9">
      <c r="A3229" s="4"/>
      <c r="B3229" s="4"/>
      <c r="I3229" s="11"/>
    </row>
    <row r="3230" spans="1:9">
      <c r="A3230" s="4"/>
      <c r="B3230" s="4"/>
      <c r="I3230" s="11"/>
    </row>
    <row r="3231" spans="1:9">
      <c r="A3231" s="4"/>
      <c r="B3231" s="4"/>
      <c r="I3231" s="11"/>
    </row>
    <row r="3232" spans="1:9">
      <c r="A3232" s="4"/>
      <c r="B3232" s="4"/>
      <c r="I3232" s="11"/>
    </row>
    <row r="3233" spans="1:9">
      <c r="A3233" s="4"/>
      <c r="B3233" s="4"/>
      <c r="I3233" s="11"/>
    </row>
    <row r="3234" spans="1:9">
      <c r="A3234" s="4"/>
      <c r="B3234" s="4"/>
      <c r="I3234" s="11"/>
    </row>
    <row r="3235" spans="1:9">
      <c r="A3235" s="4"/>
      <c r="B3235" s="4"/>
      <c r="I3235" s="11"/>
    </row>
    <row r="3236" spans="1:9">
      <c r="A3236" s="4"/>
      <c r="B3236" s="4"/>
      <c r="I3236" s="11"/>
    </row>
    <row r="3237" spans="1:9">
      <c r="A3237" s="4"/>
      <c r="B3237" s="4"/>
      <c r="I3237" s="11"/>
    </row>
    <row r="3238" spans="1:9">
      <c r="A3238" s="4"/>
      <c r="B3238" s="4"/>
      <c r="I3238" s="11"/>
    </row>
    <row r="3239" spans="1:9">
      <c r="A3239" s="4"/>
      <c r="B3239" s="4"/>
      <c r="I3239" s="11"/>
    </row>
    <row r="3240" spans="1:9">
      <c r="A3240" s="4"/>
      <c r="B3240" s="4"/>
      <c r="I3240" s="11"/>
    </row>
    <row r="3241" spans="1:9">
      <c r="A3241" s="4"/>
      <c r="B3241" s="4"/>
      <c r="I3241" s="11"/>
    </row>
    <row r="3242" spans="1:9">
      <c r="A3242" s="4"/>
      <c r="B3242" s="4"/>
      <c r="I3242" s="11"/>
    </row>
    <row r="3243" spans="1:9">
      <c r="A3243" s="4"/>
      <c r="B3243" s="4"/>
      <c r="I3243" s="11"/>
    </row>
    <row r="3244" spans="1:9">
      <c r="A3244" s="4"/>
      <c r="B3244" s="4"/>
      <c r="I3244" s="11"/>
    </row>
    <row r="3245" spans="1:9">
      <c r="A3245" s="4"/>
      <c r="B3245" s="4"/>
      <c r="I3245" s="11"/>
    </row>
    <row r="3246" spans="1:9">
      <c r="A3246" s="4"/>
      <c r="B3246" s="4"/>
      <c r="I3246" s="11"/>
    </row>
    <row r="3247" spans="1:9">
      <c r="A3247" s="4"/>
      <c r="B3247" s="4"/>
      <c r="I3247" s="11"/>
    </row>
    <row r="3248" spans="1:9">
      <c r="A3248" s="4"/>
      <c r="B3248" s="4"/>
      <c r="I3248" s="11"/>
    </row>
    <row r="3249" spans="1:9">
      <c r="A3249" s="4"/>
      <c r="B3249" s="4"/>
      <c r="I3249" s="11"/>
    </row>
    <row r="3250" spans="1:9">
      <c r="A3250" s="4"/>
      <c r="B3250" s="4"/>
      <c r="I3250" s="11"/>
    </row>
    <row r="3251" spans="1:9">
      <c r="A3251" s="4"/>
      <c r="B3251" s="4"/>
      <c r="I3251" s="11"/>
    </row>
    <row r="3252" spans="1:9">
      <c r="A3252" s="4"/>
      <c r="B3252" s="4"/>
      <c r="I3252" s="11"/>
    </row>
    <row r="3253" spans="1:9">
      <c r="A3253" s="4"/>
      <c r="B3253" s="4"/>
      <c r="I3253" s="11"/>
    </row>
    <row r="3254" spans="1:9">
      <c r="A3254" s="4"/>
      <c r="B3254" s="4"/>
      <c r="I3254" s="11"/>
    </row>
    <row r="3255" spans="1:9">
      <c r="A3255" s="4"/>
      <c r="B3255" s="4"/>
      <c r="I3255" s="11"/>
    </row>
    <row r="3256" spans="1:9">
      <c r="A3256" s="4"/>
      <c r="B3256" s="4"/>
      <c r="I3256" s="11"/>
    </row>
    <row r="3257" spans="1:9">
      <c r="A3257" s="4"/>
      <c r="B3257" s="4"/>
      <c r="I3257" s="11"/>
    </row>
    <row r="3258" spans="1:9">
      <c r="A3258" s="4"/>
      <c r="B3258" s="4"/>
      <c r="I3258" s="11"/>
    </row>
    <row r="3259" spans="1:9">
      <c r="A3259" s="4"/>
      <c r="B3259" s="4"/>
      <c r="I3259" s="11"/>
    </row>
    <row r="3260" spans="1:9">
      <c r="A3260" s="4"/>
      <c r="B3260" s="4"/>
      <c r="I3260" s="11"/>
    </row>
    <row r="3261" spans="1:9">
      <c r="A3261" s="4"/>
      <c r="B3261" s="4"/>
      <c r="I3261" s="11"/>
    </row>
    <row r="3262" spans="1:9">
      <c r="A3262" s="4"/>
      <c r="B3262" s="4"/>
      <c r="I3262" s="11"/>
    </row>
    <row r="3263" spans="1:9">
      <c r="A3263" s="4"/>
      <c r="B3263" s="4"/>
      <c r="I3263" s="11"/>
    </row>
    <row r="3264" spans="1:9">
      <c r="A3264" s="4"/>
      <c r="B3264" s="4"/>
      <c r="I3264" s="11"/>
    </row>
    <row r="3265" spans="1:9">
      <c r="A3265" s="4"/>
      <c r="B3265" s="4"/>
      <c r="I3265" s="11"/>
    </row>
    <row r="3266" spans="1:9">
      <c r="A3266" s="4"/>
      <c r="B3266" s="4"/>
      <c r="I3266" s="11"/>
    </row>
    <row r="3267" spans="1:9">
      <c r="A3267" s="4"/>
      <c r="B3267" s="4"/>
      <c r="I3267" s="11"/>
    </row>
    <row r="3268" spans="1:9">
      <c r="A3268" s="4"/>
      <c r="B3268" s="4"/>
      <c r="I3268" s="11"/>
    </row>
    <row r="3269" spans="1:9">
      <c r="A3269" s="4"/>
      <c r="B3269" s="4"/>
      <c r="I3269" s="11"/>
    </row>
    <row r="3270" spans="1:9">
      <c r="A3270" s="4"/>
      <c r="B3270" s="4"/>
      <c r="I3270" s="11"/>
    </row>
    <row r="3271" spans="1:9">
      <c r="A3271" s="4"/>
      <c r="B3271" s="4"/>
      <c r="I3271" s="11"/>
    </row>
    <row r="3272" spans="1:9">
      <c r="A3272" s="4"/>
      <c r="B3272" s="4"/>
      <c r="I3272" s="11"/>
    </row>
    <row r="3273" spans="1:9">
      <c r="A3273" s="4"/>
      <c r="B3273" s="4"/>
      <c r="I3273" s="11"/>
    </row>
    <row r="3274" spans="1:9">
      <c r="A3274" s="4"/>
      <c r="B3274" s="4"/>
      <c r="I3274" s="11"/>
    </row>
    <row r="3275" spans="1:9">
      <c r="A3275" s="4"/>
      <c r="B3275" s="4"/>
      <c r="I3275" s="11"/>
    </row>
    <row r="3276" spans="1:9">
      <c r="A3276" s="4"/>
      <c r="B3276" s="4"/>
      <c r="I3276" s="11"/>
    </row>
    <row r="3277" spans="1:9">
      <c r="A3277" s="4"/>
      <c r="B3277" s="4"/>
      <c r="I3277" s="11"/>
    </row>
    <row r="3278" spans="1:9">
      <c r="A3278" s="4"/>
      <c r="B3278" s="4"/>
      <c r="I3278" s="11"/>
    </row>
    <row r="3279" spans="1:9">
      <c r="A3279" s="4"/>
      <c r="B3279" s="4"/>
      <c r="I3279" s="11"/>
    </row>
    <row r="3280" spans="1:9">
      <c r="A3280" s="4"/>
      <c r="B3280" s="4"/>
      <c r="I3280" s="11"/>
    </row>
    <row r="3281" spans="1:9">
      <c r="A3281" s="4"/>
      <c r="B3281" s="4"/>
      <c r="I3281" s="11"/>
    </row>
    <row r="3282" spans="1:9">
      <c r="A3282" s="4"/>
      <c r="B3282" s="4"/>
      <c r="I3282" s="11"/>
    </row>
    <row r="3283" spans="1:9">
      <c r="A3283" s="4"/>
      <c r="B3283" s="4"/>
      <c r="I3283" s="11"/>
    </row>
    <row r="3284" spans="1:9">
      <c r="A3284" s="4"/>
      <c r="B3284" s="4"/>
      <c r="I3284" s="11"/>
    </row>
    <row r="3285" spans="1:9">
      <c r="A3285" s="4"/>
      <c r="B3285" s="4"/>
      <c r="I3285" s="11"/>
    </row>
    <row r="3286" spans="1:9">
      <c r="A3286" s="4"/>
      <c r="B3286" s="4"/>
      <c r="I3286" s="11"/>
    </row>
    <row r="3287" spans="1:9">
      <c r="A3287" s="4"/>
      <c r="B3287" s="4"/>
      <c r="I3287" s="11"/>
    </row>
    <row r="3288" spans="1:9">
      <c r="A3288" s="4"/>
      <c r="B3288" s="4"/>
      <c r="I3288" s="11"/>
    </row>
    <row r="3289" spans="1:9">
      <c r="A3289" s="4"/>
      <c r="B3289" s="4"/>
      <c r="I3289" s="11"/>
    </row>
    <row r="3290" spans="1:9">
      <c r="A3290" s="4"/>
      <c r="B3290" s="4"/>
      <c r="I3290" s="11"/>
    </row>
    <row r="3291" spans="1:9">
      <c r="A3291" s="4"/>
      <c r="B3291" s="4"/>
      <c r="I3291" s="11"/>
    </row>
    <row r="3292" spans="1:9">
      <c r="A3292" s="4"/>
      <c r="B3292" s="4"/>
      <c r="I3292" s="11"/>
    </row>
    <row r="3293" spans="1:9">
      <c r="A3293" s="4"/>
      <c r="B3293" s="4"/>
      <c r="I3293" s="11"/>
    </row>
    <row r="3294" spans="1:9">
      <c r="A3294" s="4"/>
      <c r="B3294" s="4"/>
      <c r="I3294" s="11"/>
    </row>
    <row r="3295" spans="1:9">
      <c r="A3295" s="4"/>
      <c r="B3295" s="4"/>
      <c r="I3295" s="11"/>
    </row>
    <row r="3296" spans="1:9">
      <c r="A3296" s="4"/>
      <c r="B3296" s="4"/>
      <c r="I3296" s="11"/>
    </row>
    <row r="3297" spans="1:9">
      <c r="A3297" s="4"/>
      <c r="B3297" s="4"/>
      <c r="I3297" s="11"/>
    </row>
    <row r="3298" spans="1:9">
      <c r="A3298" s="4"/>
      <c r="B3298" s="4"/>
      <c r="I3298" s="11"/>
    </row>
    <row r="3299" spans="1:9">
      <c r="A3299" s="4"/>
      <c r="B3299" s="4"/>
      <c r="I3299" s="11"/>
    </row>
    <row r="3300" spans="1:9">
      <c r="A3300" s="4"/>
      <c r="B3300" s="4"/>
      <c r="I3300" s="11"/>
    </row>
    <row r="3301" spans="1:9">
      <c r="A3301" s="4"/>
      <c r="B3301" s="4"/>
      <c r="I3301" s="11"/>
    </row>
    <row r="3302" spans="1:9">
      <c r="A3302" s="4"/>
      <c r="B3302" s="4"/>
      <c r="I3302" s="11"/>
    </row>
    <row r="3303" spans="1:9">
      <c r="A3303" s="4"/>
      <c r="B3303" s="4"/>
      <c r="I3303" s="11"/>
    </row>
    <row r="3304" spans="1:9">
      <c r="A3304" s="4"/>
      <c r="B3304" s="4"/>
      <c r="I3304" s="11"/>
    </row>
    <row r="3305" spans="1:9">
      <c r="A3305" s="4"/>
      <c r="B3305" s="4"/>
      <c r="I3305" s="11"/>
    </row>
    <row r="3306" spans="1:9">
      <c r="A3306" s="4"/>
      <c r="B3306" s="4"/>
      <c r="I3306" s="11"/>
    </row>
    <row r="3307" spans="1:9">
      <c r="A3307" s="4"/>
      <c r="B3307" s="4"/>
      <c r="I3307" s="11"/>
    </row>
    <row r="3308" spans="1:9">
      <c r="A3308" s="4"/>
      <c r="B3308" s="4"/>
      <c r="I3308" s="11"/>
    </row>
    <row r="3309" spans="1:9">
      <c r="A3309" s="4"/>
      <c r="B3309" s="4"/>
      <c r="I3309" s="11"/>
    </row>
    <row r="3310" spans="1:9">
      <c r="A3310" s="4"/>
      <c r="B3310" s="4"/>
      <c r="I3310" s="11"/>
    </row>
    <row r="3311" spans="1:9">
      <c r="A3311" s="4"/>
      <c r="B3311" s="4"/>
      <c r="I3311" s="11"/>
    </row>
    <row r="3312" spans="1:9">
      <c r="A3312" s="4"/>
      <c r="B3312" s="4"/>
      <c r="I3312" s="11"/>
    </row>
    <row r="3313" spans="1:9">
      <c r="A3313" s="4"/>
      <c r="B3313" s="4"/>
      <c r="I3313" s="11"/>
    </row>
    <row r="3314" spans="1:9">
      <c r="A3314" s="4"/>
      <c r="B3314" s="4"/>
      <c r="I3314" s="11"/>
    </row>
    <row r="3315" spans="1:9">
      <c r="A3315" s="4"/>
      <c r="B3315" s="4"/>
      <c r="I3315" s="11"/>
    </row>
    <row r="3316" spans="1:9">
      <c r="A3316" s="4"/>
      <c r="B3316" s="4"/>
      <c r="I3316" s="11"/>
    </row>
    <row r="3317" spans="1:9">
      <c r="A3317" s="4"/>
      <c r="B3317" s="4"/>
      <c r="I3317" s="11"/>
    </row>
    <row r="3318" spans="1:9">
      <c r="A3318" s="4"/>
      <c r="B3318" s="4"/>
      <c r="I3318" s="11"/>
    </row>
    <row r="3319" spans="1:9">
      <c r="A3319" s="4"/>
      <c r="B3319" s="4"/>
      <c r="I3319" s="11"/>
    </row>
    <row r="3320" spans="1:9">
      <c r="A3320" s="4"/>
      <c r="B3320" s="4"/>
      <c r="I3320" s="11"/>
    </row>
    <row r="3321" spans="1:9">
      <c r="A3321" s="4"/>
      <c r="B3321" s="4"/>
      <c r="I3321" s="11"/>
    </row>
    <row r="3322" spans="1:9">
      <c r="A3322" s="4"/>
      <c r="B3322" s="4"/>
      <c r="I3322" s="11"/>
    </row>
    <row r="3323" spans="1:9">
      <c r="A3323" s="4"/>
      <c r="B3323" s="4"/>
      <c r="I3323" s="11"/>
    </row>
    <row r="3324" spans="1:9">
      <c r="A3324" s="4"/>
      <c r="B3324" s="4"/>
      <c r="I3324" s="11"/>
    </row>
    <row r="3325" spans="1:9">
      <c r="A3325" s="4"/>
      <c r="B3325" s="4"/>
      <c r="I3325" s="11"/>
    </row>
    <row r="3326" spans="1:9">
      <c r="A3326" s="4"/>
      <c r="B3326" s="4"/>
      <c r="I3326" s="11"/>
    </row>
    <row r="3327" spans="1:9">
      <c r="A3327" s="4"/>
      <c r="B3327" s="4"/>
      <c r="I3327" s="11"/>
    </row>
    <row r="3328" spans="1:9">
      <c r="A3328" s="4"/>
      <c r="B3328" s="4"/>
      <c r="I3328" s="11"/>
    </row>
    <row r="3329" spans="1:9">
      <c r="A3329" s="4"/>
      <c r="B3329" s="4"/>
      <c r="I3329" s="11"/>
    </row>
    <row r="3330" spans="1:9">
      <c r="A3330" s="4"/>
      <c r="B3330" s="4"/>
      <c r="I3330" s="11"/>
    </row>
    <row r="3331" spans="1:9">
      <c r="A3331" s="4"/>
      <c r="B3331" s="4"/>
      <c r="I3331" s="11"/>
    </row>
    <row r="3332" spans="1:9">
      <c r="A3332" s="4"/>
      <c r="B3332" s="4"/>
      <c r="I3332" s="11"/>
    </row>
    <row r="3333" spans="1:9">
      <c r="A3333" s="4"/>
      <c r="B3333" s="4"/>
      <c r="I3333" s="11"/>
    </row>
    <row r="3334" spans="1:9">
      <c r="A3334" s="4"/>
      <c r="B3334" s="4"/>
      <c r="I3334" s="11"/>
    </row>
    <row r="3335" spans="1:9">
      <c r="A3335" s="4"/>
      <c r="B3335" s="4"/>
      <c r="I3335" s="11"/>
    </row>
    <row r="3336" spans="1:9">
      <c r="A3336" s="4"/>
      <c r="B3336" s="4"/>
      <c r="I3336" s="11"/>
    </row>
    <row r="3337" spans="1:9">
      <c r="A3337" s="4"/>
      <c r="B3337" s="4"/>
      <c r="I3337" s="11"/>
    </row>
    <row r="3338" spans="1:9">
      <c r="A3338" s="4"/>
      <c r="B3338" s="4"/>
      <c r="I3338" s="11"/>
    </row>
    <row r="3339" spans="1:9">
      <c r="A3339" s="4"/>
      <c r="B3339" s="4"/>
      <c r="I3339" s="11"/>
    </row>
    <row r="3340" spans="1:9">
      <c r="A3340" s="4"/>
      <c r="B3340" s="4"/>
      <c r="I3340" s="11"/>
    </row>
    <row r="3341" spans="1:9">
      <c r="A3341" s="4"/>
      <c r="B3341" s="4"/>
      <c r="I3341" s="11"/>
    </row>
    <row r="3342" spans="1:9">
      <c r="A3342" s="4"/>
      <c r="B3342" s="4"/>
      <c r="I3342" s="11"/>
    </row>
    <row r="3343" spans="1:9">
      <c r="A3343" s="4"/>
      <c r="B3343" s="4"/>
      <c r="I3343" s="11"/>
    </row>
    <row r="3344" spans="1:9">
      <c r="A3344" s="4"/>
      <c r="B3344" s="4"/>
      <c r="I3344" s="11"/>
    </row>
    <row r="3345" spans="1:9">
      <c r="A3345" s="4"/>
      <c r="B3345" s="4"/>
      <c r="I3345" s="11"/>
    </row>
    <row r="3346" spans="1:9">
      <c r="A3346" s="4"/>
      <c r="B3346" s="4"/>
      <c r="I3346" s="11"/>
    </row>
    <row r="3347" spans="1:9">
      <c r="A3347" s="4"/>
      <c r="B3347" s="4"/>
      <c r="I3347" s="11"/>
    </row>
    <row r="3348" spans="1:9">
      <c r="A3348" s="4"/>
      <c r="B3348" s="4"/>
      <c r="I3348" s="11"/>
    </row>
    <row r="3349" spans="1:9">
      <c r="A3349" s="4"/>
      <c r="B3349" s="4"/>
      <c r="I3349" s="11"/>
    </row>
    <row r="3350" spans="1:9">
      <c r="A3350" s="4"/>
      <c r="B3350" s="4"/>
      <c r="I3350" s="11"/>
    </row>
    <row r="3351" spans="1:9">
      <c r="A3351" s="4"/>
      <c r="B3351" s="4"/>
      <c r="I3351" s="11"/>
    </row>
    <row r="3352" spans="1:9">
      <c r="A3352" s="4"/>
      <c r="B3352" s="4"/>
      <c r="I3352" s="11"/>
    </row>
    <row r="3353" spans="1:9">
      <c r="A3353" s="4"/>
      <c r="B3353" s="4"/>
      <c r="I3353" s="11"/>
    </row>
    <row r="3354" spans="1:9">
      <c r="A3354" s="4"/>
      <c r="B3354" s="4"/>
      <c r="I3354" s="11"/>
    </row>
    <row r="3355" spans="1:9">
      <c r="A3355" s="4"/>
      <c r="B3355" s="4"/>
      <c r="I3355" s="11"/>
    </row>
    <row r="3356" spans="1:9">
      <c r="A3356" s="4"/>
      <c r="B3356" s="4"/>
      <c r="I3356" s="11"/>
    </row>
    <row r="3357" spans="1:9">
      <c r="A3357" s="4"/>
      <c r="B3357" s="4"/>
      <c r="I3357" s="11"/>
    </row>
    <row r="3358" spans="1:9">
      <c r="A3358" s="4"/>
      <c r="B3358" s="4"/>
      <c r="I3358" s="11"/>
    </row>
    <row r="3359" spans="1:9">
      <c r="A3359" s="4"/>
      <c r="B3359" s="4"/>
      <c r="I3359" s="11"/>
    </row>
    <row r="3360" spans="1:9">
      <c r="A3360" s="4"/>
      <c r="B3360" s="4"/>
      <c r="I3360" s="11"/>
    </row>
    <row r="3361" spans="1:9">
      <c r="A3361" s="4"/>
      <c r="B3361" s="4"/>
      <c r="I3361" s="11"/>
    </row>
    <row r="3362" spans="1:9">
      <c r="A3362" s="4"/>
      <c r="B3362" s="4"/>
      <c r="I3362" s="11"/>
    </row>
    <row r="3363" spans="1:9">
      <c r="A3363" s="4"/>
      <c r="B3363" s="4"/>
      <c r="I3363" s="11"/>
    </row>
    <row r="3364" spans="1:9">
      <c r="A3364" s="4"/>
      <c r="B3364" s="4"/>
      <c r="I3364" s="11"/>
    </row>
    <row r="3365" spans="1:9">
      <c r="A3365" s="4"/>
      <c r="B3365" s="4"/>
      <c r="I3365" s="11"/>
    </row>
    <row r="3366" spans="1:9">
      <c r="A3366" s="4"/>
      <c r="B3366" s="4"/>
      <c r="I3366" s="11"/>
    </row>
    <row r="3367" spans="1:9">
      <c r="A3367" s="4"/>
      <c r="B3367" s="4"/>
      <c r="I3367" s="11"/>
    </row>
    <row r="3368" spans="1:9">
      <c r="A3368" s="4"/>
      <c r="B3368" s="4"/>
      <c r="I3368" s="11"/>
    </row>
    <row r="3369" spans="1:9">
      <c r="A3369" s="4"/>
      <c r="B3369" s="4"/>
      <c r="I3369" s="11"/>
    </row>
    <row r="3370" spans="1:9">
      <c r="A3370" s="4"/>
      <c r="B3370" s="4"/>
      <c r="I3370" s="11"/>
    </row>
    <row r="3371" spans="1:9">
      <c r="A3371" s="4"/>
      <c r="B3371" s="4"/>
      <c r="I3371" s="11"/>
    </row>
    <row r="3372" spans="1:9">
      <c r="A3372" s="4"/>
      <c r="B3372" s="4"/>
      <c r="I3372" s="11"/>
    </row>
    <row r="3373" spans="1:9">
      <c r="A3373" s="4"/>
      <c r="B3373" s="4"/>
      <c r="I3373" s="11"/>
    </row>
    <row r="3374" spans="1:9">
      <c r="A3374" s="4"/>
      <c r="B3374" s="4"/>
      <c r="I3374" s="11"/>
    </row>
    <row r="3375" spans="1:9">
      <c r="A3375" s="4"/>
      <c r="B3375" s="4"/>
      <c r="I3375" s="11"/>
    </row>
    <row r="3376" spans="1:9">
      <c r="A3376" s="4"/>
      <c r="B3376" s="4"/>
      <c r="I3376" s="11"/>
    </row>
    <row r="3377" spans="1:9">
      <c r="A3377" s="4"/>
      <c r="B3377" s="4"/>
      <c r="I3377" s="11"/>
    </row>
    <row r="3378" spans="1:9">
      <c r="A3378" s="4"/>
      <c r="B3378" s="4"/>
      <c r="I3378" s="11"/>
    </row>
    <row r="3379" spans="1:9">
      <c r="A3379" s="4"/>
      <c r="B3379" s="4"/>
      <c r="I3379" s="11"/>
    </row>
    <row r="3380" spans="1:9">
      <c r="A3380" s="4"/>
      <c r="B3380" s="4"/>
      <c r="I3380" s="11"/>
    </row>
    <row r="3381" spans="1:9">
      <c r="A3381" s="4"/>
      <c r="B3381" s="4"/>
      <c r="I3381" s="11"/>
    </row>
    <row r="3382" spans="1:9">
      <c r="A3382" s="4"/>
      <c r="B3382" s="4"/>
      <c r="I3382" s="11"/>
    </row>
    <row r="3383" spans="1:9">
      <c r="A3383" s="4"/>
      <c r="B3383" s="4"/>
      <c r="I3383" s="11"/>
    </row>
    <row r="3384" spans="1:9">
      <c r="A3384" s="4"/>
      <c r="B3384" s="4"/>
      <c r="I3384" s="11"/>
    </row>
    <row r="3385" spans="1:9">
      <c r="A3385" s="4"/>
      <c r="B3385" s="4"/>
      <c r="I3385" s="11"/>
    </row>
    <row r="3386" spans="1:9">
      <c r="A3386" s="4"/>
      <c r="B3386" s="4"/>
      <c r="I3386" s="11"/>
    </row>
    <row r="3387" spans="1:9">
      <c r="A3387" s="4"/>
      <c r="B3387" s="4"/>
      <c r="I3387" s="11"/>
    </row>
    <row r="3388" spans="1:9">
      <c r="A3388" s="4"/>
      <c r="B3388" s="4"/>
      <c r="I3388" s="11"/>
    </row>
    <row r="3389" spans="1:9">
      <c r="A3389" s="4"/>
      <c r="B3389" s="4"/>
      <c r="I3389" s="11"/>
    </row>
    <row r="3390" spans="1:9">
      <c r="A3390" s="4"/>
      <c r="B3390" s="4"/>
      <c r="I3390" s="11"/>
    </row>
    <row r="3391" spans="1:9">
      <c r="A3391" s="4"/>
      <c r="B3391" s="4"/>
      <c r="I3391" s="11"/>
    </row>
    <row r="3392" spans="1:9">
      <c r="A3392" s="4"/>
      <c r="B3392" s="4"/>
      <c r="I3392" s="11"/>
    </row>
    <row r="3393" spans="1:9">
      <c r="A3393" s="4"/>
      <c r="B3393" s="4"/>
      <c r="I3393" s="11"/>
    </row>
    <row r="3394" spans="1:9">
      <c r="A3394" s="4"/>
      <c r="B3394" s="4"/>
      <c r="I3394" s="11"/>
    </row>
    <row r="3395" spans="1:9">
      <c r="A3395" s="4"/>
      <c r="B3395" s="4"/>
      <c r="I3395" s="11"/>
    </row>
    <row r="3396" spans="1:9">
      <c r="A3396" s="4"/>
      <c r="B3396" s="4"/>
      <c r="I3396" s="11"/>
    </row>
    <row r="3397" spans="1:9">
      <c r="A3397" s="4"/>
      <c r="B3397" s="4"/>
      <c r="I3397" s="11"/>
    </row>
    <row r="3398" spans="1:9">
      <c r="A3398" s="4"/>
      <c r="B3398" s="4"/>
      <c r="I3398" s="11"/>
    </row>
    <row r="3399" spans="1:9">
      <c r="A3399" s="4"/>
      <c r="B3399" s="4"/>
      <c r="I3399" s="11"/>
    </row>
    <row r="3400" spans="1:9">
      <c r="A3400" s="4"/>
      <c r="B3400" s="4"/>
      <c r="I3400" s="11"/>
    </row>
    <row r="3401" spans="1:9">
      <c r="A3401" s="4"/>
      <c r="B3401" s="4"/>
      <c r="I3401" s="11"/>
    </row>
    <row r="3402" spans="1:9">
      <c r="A3402" s="4"/>
      <c r="B3402" s="4"/>
      <c r="I3402" s="11"/>
    </row>
    <row r="3403" spans="1:9">
      <c r="A3403" s="4"/>
      <c r="B3403" s="4"/>
      <c r="I3403" s="11"/>
    </row>
    <row r="3404" spans="1:9">
      <c r="A3404" s="4"/>
      <c r="B3404" s="4"/>
      <c r="I3404" s="11"/>
    </row>
    <row r="3405" spans="1:9">
      <c r="A3405" s="4"/>
      <c r="B3405" s="4"/>
      <c r="I3405" s="11"/>
    </row>
    <row r="3406" spans="1:9">
      <c r="A3406" s="4"/>
      <c r="B3406" s="4"/>
      <c r="I3406" s="11"/>
    </row>
    <row r="3407" spans="1:9">
      <c r="A3407" s="4"/>
      <c r="B3407" s="4"/>
      <c r="I3407" s="11"/>
    </row>
    <row r="3408" spans="1:9">
      <c r="A3408" s="4"/>
      <c r="B3408" s="4"/>
      <c r="I3408" s="11"/>
    </row>
    <row r="3409" spans="1:9">
      <c r="A3409" s="4"/>
      <c r="B3409" s="4"/>
      <c r="I3409" s="11"/>
    </row>
    <row r="3410" spans="1:9">
      <c r="A3410" s="4"/>
      <c r="B3410" s="4"/>
      <c r="I3410" s="11"/>
    </row>
    <row r="3411" spans="1:9">
      <c r="A3411" s="4"/>
      <c r="B3411" s="4"/>
      <c r="I3411" s="11"/>
    </row>
    <row r="3412" spans="1:9">
      <c r="A3412" s="4"/>
      <c r="B3412" s="4"/>
      <c r="I3412" s="11"/>
    </row>
    <row r="3413" spans="1:9">
      <c r="A3413" s="4"/>
      <c r="B3413" s="4"/>
      <c r="I3413" s="11"/>
    </row>
    <row r="3414" spans="1:9">
      <c r="A3414" s="4"/>
      <c r="B3414" s="4"/>
      <c r="I3414" s="11"/>
    </row>
    <row r="3415" spans="1:9">
      <c r="A3415" s="4"/>
      <c r="B3415" s="4"/>
      <c r="I3415" s="11"/>
    </row>
    <row r="3416" spans="1:9">
      <c r="A3416" s="4"/>
      <c r="B3416" s="4"/>
      <c r="I3416" s="11"/>
    </row>
    <row r="3417" spans="1:9">
      <c r="A3417" s="4"/>
      <c r="B3417" s="4"/>
      <c r="I3417" s="11"/>
    </row>
    <row r="3418" spans="1:9">
      <c r="A3418" s="4"/>
      <c r="B3418" s="4"/>
      <c r="I3418" s="11"/>
    </row>
    <row r="3419" spans="1:9">
      <c r="A3419" s="4"/>
      <c r="B3419" s="4"/>
      <c r="I3419" s="11"/>
    </row>
    <row r="3420" spans="1:9">
      <c r="A3420" s="4"/>
      <c r="B3420" s="4"/>
      <c r="I3420" s="11"/>
    </row>
    <row r="3421" spans="1:9">
      <c r="A3421" s="4"/>
      <c r="B3421" s="4"/>
      <c r="I3421" s="11"/>
    </row>
    <row r="3422" spans="1:9">
      <c r="A3422" s="4"/>
      <c r="B3422" s="4"/>
      <c r="I3422" s="11"/>
    </row>
    <row r="3423" spans="1:9">
      <c r="A3423" s="4"/>
      <c r="B3423" s="4"/>
      <c r="I3423" s="11"/>
    </row>
    <row r="3424" spans="1:9">
      <c r="A3424" s="4"/>
      <c r="B3424" s="4"/>
      <c r="I3424" s="11"/>
    </row>
    <row r="3425" spans="1:9">
      <c r="A3425" s="4"/>
      <c r="B3425" s="4"/>
      <c r="I3425" s="11"/>
    </row>
    <row r="3426" spans="1:9">
      <c r="A3426" s="4"/>
      <c r="B3426" s="4"/>
      <c r="I3426" s="11"/>
    </row>
    <row r="3427" spans="1:9">
      <c r="A3427" s="4"/>
      <c r="B3427" s="4"/>
      <c r="I3427" s="11"/>
    </row>
    <row r="3428" spans="1:9">
      <c r="A3428" s="4"/>
      <c r="B3428" s="4"/>
      <c r="I3428" s="11"/>
    </row>
    <row r="3429" spans="1:9">
      <c r="A3429" s="4"/>
      <c r="B3429" s="4"/>
      <c r="I3429" s="11"/>
    </row>
    <row r="3430" spans="1:9">
      <c r="A3430" s="4"/>
      <c r="B3430" s="4"/>
      <c r="I3430" s="11"/>
    </row>
    <row r="3431" spans="1:9">
      <c r="A3431" s="4"/>
      <c r="B3431" s="4"/>
      <c r="I3431" s="11"/>
    </row>
    <row r="3432" spans="1:9">
      <c r="A3432" s="4"/>
      <c r="B3432" s="4"/>
      <c r="I3432" s="11"/>
    </row>
    <row r="3433" spans="1:9">
      <c r="I3433" s="11"/>
    </row>
    <row r="3434" spans="1:9">
      <c r="I3434" s="11"/>
    </row>
    <row r="3435" spans="1:9">
      <c r="I3435" s="11"/>
    </row>
    <row r="3436" spans="1:9">
      <c r="I3436" s="11"/>
    </row>
    <row r="3437" spans="1:9">
      <c r="I3437" s="11"/>
    </row>
    <row r="3438" spans="1:9">
      <c r="I3438" s="11"/>
    </row>
    <row r="3439" spans="1:9">
      <c r="I3439" s="11"/>
    </row>
    <row r="3440" spans="1:9">
      <c r="I3440" s="11"/>
    </row>
    <row r="3441" spans="9:9">
      <c r="I3441" s="11"/>
    </row>
    <row r="3442" spans="9:9">
      <c r="I3442" s="11"/>
    </row>
    <row r="3443" spans="9:9">
      <c r="I3443" s="11"/>
    </row>
    <row r="3444" spans="9:9">
      <c r="I3444" s="11"/>
    </row>
    <row r="3445" spans="9:9">
      <c r="I3445" s="11"/>
    </row>
    <row r="3446" spans="9:9">
      <c r="I3446" s="11"/>
    </row>
    <row r="3447" spans="9:9">
      <c r="I3447" s="11"/>
    </row>
    <row r="3448" spans="9:9">
      <c r="I3448" s="11"/>
    </row>
    <row r="3449" spans="9:9">
      <c r="I3449" s="11"/>
    </row>
    <row r="3450" spans="9:9">
      <c r="I3450" s="11"/>
    </row>
    <row r="3451" spans="9:9">
      <c r="I3451" s="11"/>
    </row>
    <row r="3452" spans="9:9">
      <c r="I3452" s="11"/>
    </row>
    <row r="3453" spans="9:9">
      <c r="I3453" s="11"/>
    </row>
    <row r="3454" spans="9:9">
      <c r="I3454" s="11"/>
    </row>
    <row r="3455" spans="9:9">
      <c r="I3455" s="11"/>
    </row>
    <row r="3456" spans="9:9">
      <c r="I3456" s="11"/>
    </row>
    <row r="3457" spans="9:9">
      <c r="I3457" s="11"/>
    </row>
    <row r="3458" spans="9:9">
      <c r="I3458" s="11"/>
    </row>
    <row r="3459" spans="9:9">
      <c r="I3459" s="11"/>
    </row>
    <row r="3460" spans="9:9">
      <c r="I3460" s="11"/>
    </row>
    <row r="3461" spans="9:9">
      <c r="I3461" s="11"/>
    </row>
    <row r="3462" spans="9:9">
      <c r="I3462" s="11"/>
    </row>
    <row r="3463" spans="9:9">
      <c r="I3463" s="11"/>
    </row>
    <row r="3464" spans="9:9">
      <c r="I3464" s="11"/>
    </row>
    <row r="3465" spans="9:9">
      <c r="I3465" s="11"/>
    </row>
    <row r="3466" spans="9:9">
      <c r="I3466" s="11"/>
    </row>
    <row r="3467" spans="9:9">
      <c r="I3467" s="11"/>
    </row>
    <row r="3468" spans="9:9">
      <c r="I3468" s="11"/>
    </row>
    <row r="3469" spans="9:9">
      <c r="I3469" s="11"/>
    </row>
    <row r="3470" spans="9:9">
      <c r="I3470" s="11"/>
    </row>
    <row r="3471" spans="9:9">
      <c r="I3471" s="11"/>
    </row>
    <row r="3472" spans="9:9">
      <c r="I3472" s="11"/>
    </row>
    <row r="3473" spans="9:9">
      <c r="I3473" s="11"/>
    </row>
    <row r="3474" spans="9:9">
      <c r="I3474" s="11"/>
    </row>
    <row r="3475" spans="9:9">
      <c r="I3475" s="11"/>
    </row>
    <row r="3476" spans="9:9">
      <c r="I3476" s="11"/>
    </row>
    <row r="3477" spans="9:9">
      <c r="I3477" s="11"/>
    </row>
    <row r="3478" spans="9:9">
      <c r="I3478" s="11"/>
    </row>
    <row r="3479" spans="9:9">
      <c r="I3479" s="11"/>
    </row>
    <row r="3480" spans="9:9">
      <c r="I3480" s="11"/>
    </row>
    <row r="3481" spans="9:9">
      <c r="I3481" s="11"/>
    </row>
    <row r="3482" spans="9:9">
      <c r="I3482" s="11"/>
    </row>
    <row r="3483" spans="9:9">
      <c r="I3483" s="11"/>
    </row>
    <row r="3484" spans="9:9">
      <c r="I3484" s="11"/>
    </row>
    <row r="3485" spans="9:9">
      <c r="I3485" s="11"/>
    </row>
    <row r="3486" spans="9:9">
      <c r="I3486" s="11"/>
    </row>
    <row r="3487" spans="9:9">
      <c r="I3487" s="11"/>
    </row>
    <row r="3488" spans="9:9">
      <c r="I3488" s="11"/>
    </row>
    <row r="3489" spans="9:9">
      <c r="I3489" s="11"/>
    </row>
    <row r="3490" spans="9:9">
      <c r="I3490" s="11"/>
    </row>
    <row r="3491" spans="9:9">
      <c r="I3491" s="11"/>
    </row>
    <row r="3492" spans="9:9">
      <c r="I3492" s="11"/>
    </row>
    <row r="3493" spans="9:9">
      <c r="I3493" s="11"/>
    </row>
    <row r="3494" spans="9:9">
      <c r="I3494" s="11"/>
    </row>
    <row r="3495" spans="9:9">
      <c r="I3495" s="11"/>
    </row>
    <row r="3496" spans="9:9">
      <c r="I3496" s="11"/>
    </row>
    <row r="3497" spans="9:9">
      <c r="I3497" s="11"/>
    </row>
    <row r="3498" spans="9:9">
      <c r="I3498" s="11"/>
    </row>
    <row r="3499" spans="9:9">
      <c r="I3499" s="11"/>
    </row>
    <row r="3500" spans="9:9">
      <c r="I3500" s="11"/>
    </row>
    <row r="3501" spans="9:9">
      <c r="I3501" s="11"/>
    </row>
    <row r="3502" spans="9:9">
      <c r="I3502" s="11"/>
    </row>
    <row r="3503" spans="9:9">
      <c r="I3503" s="11"/>
    </row>
    <row r="3504" spans="9:9">
      <c r="I3504" s="11"/>
    </row>
    <row r="3505" spans="9:9">
      <c r="I3505" s="11"/>
    </row>
    <row r="3506" spans="9:9">
      <c r="I3506" s="11"/>
    </row>
    <row r="3507" spans="9:9">
      <c r="I3507" s="11"/>
    </row>
    <row r="3508" spans="9:9">
      <c r="I3508" s="11"/>
    </row>
    <row r="3509" spans="9:9">
      <c r="I3509" s="11"/>
    </row>
    <row r="3510" spans="9:9">
      <c r="I3510" s="11"/>
    </row>
    <row r="3511" spans="9:9">
      <c r="I3511" s="11"/>
    </row>
    <row r="3512" spans="9:9">
      <c r="I3512" s="11"/>
    </row>
    <row r="3513" spans="9:9">
      <c r="I3513" s="11"/>
    </row>
    <row r="3514" spans="9:9">
      <c r="I3514" s="11"/>
    </row>
    <row r="3515" spans="9:9">
      <c r="I3515" s="11"/>
    </row>
    <row r="3516" spans="9:9">
      <c r="I3516" s="11"/>
    </row>
    <row r="3517" spans="9:9">
      <c r="I3517" s="11"/>
    </row>
    <row r="3518" spans="9:9">
      <c r="I3518" s="11"/>
    </row>
    <row r="3519" spans="9:9">
      <c r="I3519" s="11"/>
    </row>
    <row r="3520" spans="9:9">
      <c r="I3520" s="11"/>
    </row>
    <row r="3521" spans="9:9">
      <c r="I3521" s="11"/>
    </row>
    <row r="3522" spans="9:9">
      <c r="I3522" s="11"/>
    </row>
    <row r="3523" spans="9:9">
      <c r="I3523" s="11"/>
    </row>
    <row r="3524" spans="9:9">
      <c r="I3524" s="11"/>
    </row>
    <row r="3525" spans="9:9">
      <c r="I3525" s="11"/>
    </row>
    <row r="3526" spans="9:9">
      <c r="I3526" s="11"/>
    </row>
    <row r="3527" spans="9:9">
      <c r="I3527" s="11"/>
    </row>
    <row r="3528" spans="9:9">
      <c r="I3528" s="11"/>
    </row>
    <row r="3529" spans="9:9">
      <c r="I3529" s="11"/>
    </row>
    <row r="3530" spans="9:9">
      <c r="I3530" s="11"/>
    </row>
    <row r="3531" spans="9:9">
      <c r="I3531" s="11"/>
    </row>
    <row r="3532" spans="9:9">
      <c r="I3532" s="11"/>
    </row>
    <row r="3533" spans="9:9">
      <c r="I3533" s="11"/>
    </row>
    <row r="3534" spans="9:9">
      <c r="I3534" s="11"/>
    </row>
    <row r="3535" spans="9:9">
      <c r="I3535" s="11"/>
    </row>
    <row r="3536" spans="9:9">
      <c r="I3536" s="11"/>
    </row>
    <row r="3537" spans="9:9">
      <c r="I3537" s="11"/>
    </row>
    <row r="3538" spans="9:9">
      <c r="I3538" s="11"/>
    </row>
    <row r="3539" spans="9:9">
      <c r="I3539" s="11"/>
    </row>
    <row r="3540" spans="9:9">
      <c r="I3540" s="11"/>
    </row>
    <row r="3541" spans="9:9">
      <c r="I3541" s="11"/>
    </row>
    <row r="3542" spans="9:9">
      <c r="I3542" s="11"/>
    </row>
    <row r="3543" spans="9:9">
      <c r="I3543" s="11"/>
    </row>
    <row r="3544" spans="9:9">
      <c r="I3544" s="11"/>
    </row>
    <row r="3545" spans="9:9">
      <c r="I3545" s="11"/>
    </row>
    <row r="3546" spans="9:9">
      <c r="I3546" s="11"/>
    </row>
    <row r="3547" spans="9:9">
      <c r="I3547" s="11"/>
    </row>
    <row r="3548" spans="9:9">
      <c r="I3548" s="11"/>
    </row>
    <row r="3549" spans="9:9">
      <c r="I3549" s="11"/>
    </row>
    <row r="3550" spans="9:9">
      <c r="I3550" s="11"/>
    </row>
    <row r="3551" spans="9:9">
      <c r="I3551" s="11"/>
    </row>
    <row r="3552" spans="9:9">
      <c r="I3552" s="11"/>
    </row>
    <row r="3553" spans="9:9">
      <c r="I3553" s="11"/>
    </row>
    <row r="3554" spans="9:9">
      <c r="I3554" s="11"/>
    </row>
    <row r="3555" spans="9:9">
      <c r="I3555" s="11"/>
    </row>
    <row r="3556" spans="9:9">
      <c r="I3556" s="11"/>
    </row>
    <row r="3557" spans="9:9">
      <c r="I3557" s="11"/>
    </row>
    <row r="3558" spans="9:9">
      <c r="I3558" s="11"/>
    </row>
    <row r="3559" spans="9:9">
      <c r="I3559" s="11"/>
    </row>
    <row r="3560" spans="9:9">
      <c r="I3560" s="11"/>
    </row>
    <row r="3561" spans="9:9">
      <c r="I3561" s="11"/>
    </row>
    <row r="3562" spans="9:9">
      <c r="I3562" s="11"/>
    </row>
    <row r="3563" spans="9:9">
      <c r="I3563" s="11"/>
    </row>
    <row r="3564" spans="9:9">
      <c r="I3564" s="11"/>
    </row>
    <row r="3565" spans="9:9">
      <c r="I3565" s="11"/>
    </row>
    <row r="3566" spans="9:9">
      <c r="I3566" s="11"/>
    </row>
    <row r="3567" spans="9:9">
      <c r="I3567" s="11"/>
    </row>
    <row r="3568" spans="9:9">
      <c r="I3568" s="11"/>
    </row>
    <row r="3569" spans="9:9">
      <c r="I3569" s="11"/>
    </row>
    <row r="3570" spans="9:9">
      <c r="I3570" s="11"/>
    </row>
    <row r="3571" spans="9:9">
      <c r="I3571" s="11"/>
    </row>
    <row r="3572" spans="9:9">
      <c r="I3572" s="11"/>
    </row>
    <row r="3573" spans="9:9">
      <c r="I3573" s="11"/>
    </row>
    <row r="3574" spans="9:9">
      <c r="I3574" s="11"/>
    </row>
    <row r="3575" spans="9:9">
      <c r="I3575" s="11"/>
    </row>
    <row r="3576" spans="9:9">
      <c r="I3576" s="11"/>
    </row>
    <row r="3577" spans="9:9">
      <c r="I3577" s="11"/>
    </row>
    <row r="3578" spans="9:9">
      <c r="I3578" s="11"/>
    </row>
    <row r="3579" spans="9:9">
      <c r="I3579" s="11"/>
    </row>
    <row r="3580" spans="9:9">
      <c r="I3580" s="11"/>
    </row>
    <row r="3581" spans="9:9">
      <c r="I3581" s="11"/>
    </row>
    <row r="3582" spans="9:9">
      <c r="I3582" s="11"/>
    </row>
    <row r="3583" spans="9:9">
      <c r="I3583" s="11"/>
    </row>
    <row r="3584" spans="9:9">
      <c r="I3584" s="11"/>
    </row>
    <row r="3585" spans="9:9">
      <c r="I3585" s="11"/>
    </row>
    <row r="3586" spans="9:9">
      <c r="I3586" s="11"/>
    </row>
    <row r="3587" spans="9:9">
      <c r="I3587" s="11"/>
    </row>
    <row r="3588" spans="9:9">
      <c r="I3588" s="11"/>
    </row>
    <row r="3589" spans="9:9">
      <c r="I3589" s="11"/>
    </row>
    <row r="3590" spans="9:9">
      <c r="I3590" s="11"/>
    </row>
    <row r="3591" spans="9:9">
      <c r="I3591" s="11"/>
    </row>
    <row r="3592" spans="9:9">
      <c r="I3592" s="11"/>
    </row>
    <row r="3593" spans="9:9">
      <c r="I3593" s="11"/>
    </row>
    <row r="3594" spans="9:9">
      <c r="I3594" s="11"/>
    </row>
    <row r="3595" spans="9:9">
      <c r="I3595" s="11"/>
    </row>
    <row r="3596" spans="9:9">
      <c r="I3596" s="11"/>
    </row>
    <row r="3597" spans="9:9">
      <c r="I3597" s="11"/>
    </row>
    <row r="3598" spans="9:9">
      <c r="I3598" s="11"/>
    </row>
    <row r="3599" spans="9:9">
      <c r="I3599" s="11"/>
    </row>
    <row r="3600" spans="9:9">
      <c r="I3600" s="11"/>
    </row>
    <row r="3601" spans="9:9">
      <c r="I3601" s="11"/>
    </row>
    <row r="3602" spans="9:9">
      <c r="I3602" s="11"/>
    </row>
    <row r="3603" spans="9:9">
      <c r="I3603" s="11"/>
    </row>
    <row r="3604" spans="9:9">
      <c r="I3604" s="11"/>
    </row>
    <row r="3605" spans="9:9">
      <c r="I3605" s="11"/>
    </row>
    <row r="3606" spans="9:9">
      <c r="I3606" s="11"/>
    </row>
    <row r="3607" spans="9:9">
      <c r="I3607" s="11"/>
    </row>
    <row r="3608" spans="9:9">
      <c r="I3608" s="11"/>
    </row>
    <row r="3609" spans="9:9">
      <c r="I3609" s="11"/>
    </row>
    <row r="3610" spans="9:9">
      <c r="I3610" s="11"/>
    </row>
    <row r="3611" spans="9:9">
      <c r="I3611" s="11"/>
    </row>
    <row r="3612" spans="9:9">
      <c r="I3612" s="11"/>
    </row>
    <row r="3613" spans="9:9">
      <c r="I3613" s="11"/>
    </row>
    <row r="3614" spans="9:9">
      <c r="I3614" s="11"/>
    </row>
    <row r="3615" spans="9:9">
      <c r="I3615" s="11"/>
    </row>
    <row r="3616" spans="9:9">
      <c r="I3616" s="11"/>
    </row>
    <row r="3617" spans="9:9">
      <c r="I3617" s="11"/>
    </row>
    <row r="3618" spans="9:9">
      <c r="I3618" s="11"/>
    </row>
    <row r="3619" spans="9:9">
      <c r="I3619" s="11"/>
    </row>
    <row r="3620" spans="9:9">
      <c r="I3620" s="11"/>
    </row>
    <row r="3621" spans="9:9">
      <c r="I3621" s="11"/>
    </row>
    <row r="3622" spans="9:9">
      <c r="I3622" s="11"/>
    </row>
    <row r="3623" spans="9:9">
      <c r="I3623" s="11"/>
    </row>
    <row r="3624" spans="9:9">
      <c r="I3624" s="11"/>
    </row>
    <row r="3625" spans="9:9">
      <c r="I3625" s="11"/>
    </row>
    <row r="3626" spans="9:9">
      <c r="I3626" s="11"/>
    </row>
    <row r="3627" spans="9:9">
      <c r="I3627" s="11"/>
    </row>
    <row r="3628" spans="9:9">
      <c r="I3628" s="11"/>
    </row>
    <row r="3629" spans="9:9">
      <c r="I3629" s="11"/>
    </row>
    <row r="3630" spans="9:9">
      <c r="I3630" s="11"/>
    </row>
    <row r="3631" spans="9:9">
      <c r="I3631" s="11"/>
    </row>
    <row r="3632" spans="9:9">
      <c r="I3632" s="11"/>
    </row>
    <row r="3633" spans="9:9">
      <c r="I3633" s="11"/>
    </row>
    <row r="3634" spans="9:9">
      <c r="I3634" s="11"/>
    </row>
    <row r="3635" spans="9:9">
      <c r="I3635" s="11"/>
    </row>
    <row r="3636" spans="9:9">
      <c r="I3636" s="11"/>
    </row>
    <row r="3637" spans="9:9">
      <c r="I3637" s="11"/>
    </row>
    <row r="3638" spans="9:9">
      <c r="I3638" s="11"/>
    </row>
    <row r="3639" spans="9:9">
      <c r="I3639" s="11"/>
    </row>
    <row r="3640" spans="9:9">
      <c r="I3640" s="11"/>
    </row>
    <row r="3641" spans="9:9">
      <c r="I3641" s="11"/>
    </row>
    <row r="3642" spans="9:9">
      <c r="I3642" s="11"/>
    </row>
    <row r="3643" spans="9:9">
      <c r="I3643" s="11"/>
    </row>
    <row r="3644" spans="9:9">
      <c r="I3644" s="11"/>
    </row>
    <row r="3645" spans="9:9">
      <c r="I3645" s="11"/>
    </row>
    <row r="3646" spans="9:9">
      <c r="I3646" s="11"/>
    </row>
    <row r="3647" spans="9:9">
      <c r="I3647" s="11"/>
    </row>
    <row r="3648" spans="9:9">
      <c r="I3648" s="11"/>
    </row>
    <row r="3649" spans="9:9">
      <c r="I3649" s="11"/>
    </row>
    <row r="3650" spans="9:9">
      <c r="I3650" s="11"/>
    </row>
    <row r="3651" spans="9:9">
      <c r="I3651" s="11"/>
    </row>
    <row r="3652" spans="9:9">
      <c r="I3652" s="11"/>
    </row>
    <row r="3653" spans="9:9">
      <c r="I3653" s="11"/>
    </row>
    <row r="3654" spans="9:9">
      <c r="I3654" s="11"/>
    </row>
    <row r="3655" spans="9:9">
      <c r="I3655" s="11"/>
    </row>
    <row r="3656" spans="9:9">
      <c r="I3656" s="11"/>
    </row>
    <row r="3657" spans="9:9">
      <c r="I3657" s="11"/>
    </row>
    <row r="3658" spans="9:9">
      <c r="I3658" s="11"/>
    </row>
    <row r="3659" spans="9:9">
      <c r="I3659" s="11"/>
    </row>
    <row r="3660" spans="9:9">
      <c r="I3660" s="11"/>
    </row>
    <row r="3661" spans="9:9">
      <c r="I3661" s="11"/>
    </row>
    <row r="3662" spans="9:9">
      <c r="I3662" s="11"/>
    </row>
    <row r="3663" spans="9:9">
      <c r="I3663" s="11"/>
    </row>
    <row r="3664" spans="9:9">
      <c r="I3664" s="11"/>
    </row>
    <row r="3665" spans="9:9">
      <c r="I3665" s="11"/>
    </row>
    <row r="3666" spans="9:9">
      <c r="I3666" s="11"/>
    </row>
    <row r="3667" spans="9:9">
      <c r="I3667" s="11"/>
    </row>
    <row r="3668" spans="9:9">
      <c r="I3668" s="11"/>
    </row>
    <row r="3669" spans="9:9">
      <c r="I3669" s="11"/>
    </row>
    <row r="3670" spans="9:9">
      <c r="I3670" s="11"/>
    </row>
    <row r="3671" spans="9:9">
      <c r="I3671" s="11"/>
    </row>
    <row r="3672" spans="9:9">
      <c r="I3672" s="11"/>
    </row>
    <row r="3673" spans="9:9">
      <c r="I3673" s="11"/>
    </row>
    <row r="3674" spans="9:9">
      <c r="I3674" s="11"/>
    </row>
    <row r="3675" spans="9:9">
      <c r="I3675" s="11"/>
    </row>
    <row r="3676" spans="9:9">
      <c r="I3676" s="11"/>
    </row>
    <row r="3677" spans="9:9">
      <c r="I3677" s="11"/>
    </row>
    <row r="3678" spans="9:9">
      <c r="I3678" s="11"/>
    </row>
    <row r="3679" spans="9:9">
      <c r="I3679" s="11"/>
    </row>
    <row r="3680" spans="9:9">
      <c r="I3680" s="11"/>
    </row>
    <row r="3681" spans="9:9">
      <c r="I3681" s="11"/>
    </row>
    <row r="3682" spans="9:9">
      <c r="I3682" s="11"/>
    </row>
    <row r="3683" spans="9:9">
      <c r="I3683" s="11"/>
    </row>
    <row r="3684" spans="9:9">
      <c r="I3684" s="11"/>
    </row>
    <row r="3685" spans="9:9">
      <c r="I3685" s="11"/>
    </row>
    <row r="3686" spans="9:9">
      <c r="I3686" s="11"/>
    </row>
    <row r="3687" spans="9:9">
      <c r="I3687" s="11"/>
    </row>
    <row r="3688" spans="9:9">
      <c r="I3688" s="11"/>
    </row>
    <row r="3689" spans="9:9">
      <c r="I3689" s="11"/>
    </row>
    <row r="3690" spans="9:9">
      <c r="I3690" s="11"/>
    </row>
    <row r="3691" spans="9:9">
      <c r="I3691" s="11"/>
    </row>
    <row r="3692" spans="9:9">
      <c r="I3692" s="11"/>
    </row>
    <row r="3693" spans="9:9">
      <c r="I3693" s="11"/>
    </row>
    <row r="3694" spans="9:9">
      <c r="I3694" s="11"/>
    </row>
    <row r="3695" spans="9:9">
      <c r="I3695" s="11"/>
    </row>
    <row r="3696" spans="9:9">
      <c r="I3696" s="11"/>
    </row>
    <row r="3697" spans="9:9">
      <c r="I3697" s="11"/>
    </row>
    <row r="3698" spans="9:9">
      <c r="I3698" s="11"/>
    </row>
    <row r="3699" spans="9:9">
      <c r="I3699" s="11"/>
    </row>
    <row r="3700" spans="9:9">
      <c r="I3700" s="11"/>
    </row>
    <row r="3701" spans="9:9">
      <c r="I3701" s="11"/>
    </row>
    <row r="3702" spans="9:9">
      <c r="I3702" s="11"/>
    </row>
    <row r="3703" spans="9:9">
      <c r="I3703" s="11"/>
    </row>
    <row r="3704" spans="9:9">
      <c r="I3704" s="11"/>
    </row>
    <row r="3705" spans="9:9">
      <c r="I3705" s="11"/>
    </row>
    <row r="3706" spans="9:9">
      <c r="I3706" s="11"/>
    </row>
    <row r="3707" spans="9:9">
      <c r="I3707" s="11"/>
    </row>
    <row r="3708" spans="9:9">
      <c r="I3708" s="11"/>
    </row>
    <row r="3709" spans="9:9">
      <c r="I3709" s="11"/>
    </row>
    <row r="3710" spans="9:9">
      <c r="I3710" s="11"/>
    </row>
    <row r="3711" spans="9:9">
      <c r="I3711" s="11"/>
    </row>
    <row r="3712" spans="9:9">
      <c r="I3712" s="11"/>
    </row>
    <row r="3713" spans="9:9">
      <c r="I3713" s="11"/>
    </row>
    <row r="3714" spans="9:9">
      <c r="I3714" s="11"/>
    </row>
    <row r="3715" spans="9:9">
      <c r="I3715" s="11"/>
    </row>
    <row r="3716" spans="9:9">
      <c r="I3716" s="11"/>
    </row>
    <row r="3717" spans="9:9">
      <c r="I3717" s="11"/>
    </row>
    <row r="3718" spans="9:9">
      <c r="I3718" s="11"/>
    </row>
    <row r="3719" spans="9:9">
      <c r="I3719" s="11"/>
    </row>
    <row r="3720" spans="9:9">
      <c r="I3720" s="11"/>
    </row>
    <row r="3721" spans="9:9">
      <c r="I3721" s="11"/>
    </row>
    <row r="3722" spans="9:9">
      <c r="I3722" s="11"/>
    </row>
    <row r="3723" spans="9:9">
      <c r="I3723" s="11"/>
    </row>
    <row r="3724" spans="9:9">
      <c r="I3724" s="11"/>
    </row>
    <row r="3725" spans="9:9">
      <c r="I3725" s="11"/>
    </row>
    <row r="3726" spans="9:9">
      <c r="I3726" s="11"/>
    </row>
    <row r="3727" spans="9:9">
      <c r="I3727" s="11"/>
    </row>
    <row r="3728" spans="9:9">
      <c r="I3728" s="11"/>
    </row>
    <row r="3729" spans="9:9">
      <c r="I3729" s="11"/>
    </row>
    <row r="3730" spans="9:9">
      <c r="I3730" s="11"/>
    </row>
    <row r="3731" spans="9:9">
      <c r="I3731" s="11"/>
    </row>
    <row r="3732" spans="9:9">
      <c r="I3732" s="11"/>
    </row>
    <row r="3733" spans="9:9">
      <c r="I3733" s="11"/>
    </row>
    <row r="3734" spans="9:9">
      <c r="I3734" s="11"/>
    </row>
    <row r="3735" spans="9:9">
      <c r="I3735" s="11"/>
    </row>
    <row r="3736" spans="9:9">
      <c r="I3736" s="11"/>
    </row>
    <row r="3737" spans="9:9">
      <c r="I3737" s="11"/>
    </row>
    <row r="3738" spans="9:9">
      <c r="I3738" s="11"/>
    </row>
    <row r="3739" spans="9:9">
      <c r="I3739" s="11"/>
    </row>
    <row r="3740" spans="9:9">
      <c r="I3740" s="11"/>
    </row>
    <row r="3741" spans="9:9">
      <c r="I3741" s="11"/>
    </row>
    <row r="3742" spans="9:9">
      <c r="I3742" s="11"/>
    </row>
    <row r="3743" spans="9:9">
      <c r="I3743" s="11"/>
    </row>
    <row r="3744" spans="9:9">
      <c r="I3744" s="11"/>
    </row>
    <row r="3745" spans="9:9">
      <c r="I3745" s="11"/>
    </row>
    <row r="3746" spans="9:9">
      <c r="I3746" s="11"/>
    </row>
    <row r="3747" spans="9:9">
      <c r="I3747" s="11"/>
    </row>
    <row r="3748" spans="9:9">
      <c r="I3748" s="11"/>
    </row>
    <row r="3749" spans="9:9">
      <c r="I3749" s="11"/>
    </row>
    <row r="3750" spans="9:9">
      <c r="I3750" s="11"/>
    </row>
    <row r="3751" spans="9:9">
      <c r="I3751" s="11"/>
    </row>
    <row r="3752" spans="9:9">
      <c r="I3752" s="11"/>
    </row>
    <row r="3753" spans="9:9">
      <c r="I3753" s="11"/>
    </row>
    <row r="3754" spans="9:9">
      <c r="I3754" s="11"/>
    </row>
    <row r="3755" spans="9:9">
      <c r="I3755" s="11"/>
    </row>
    <row r="3756" spans="9:9">
      <c r="I3756" s="11"/>
    </row>
    <row r="3757" spans="9:9">
      <c r="I3757" s="11"/>
    </row>
    <row r="3758" spans="9:9">
      <c r="I3758" s="11"/>
    </row>
    <row r="3759" spans="9:9">
      <c r="I3759" s="11"/>
    </row>
    <row r="3760" spans="9:9">
      <c r="I3760" s="11"/>
    </row>
    <row r="3761" spans="9:9">
      <c r="I3761" s="11"/>
    </row>
    <row r="3762" spans="9:9">
      <c r="I3762" s="11"/>
    </row>
    <row r="3763" spans="9:9">
      <c r="I3763" s="11"/>
    </row>
    <row r="3764" spans="9:9">
      <c r="I3764" s="11"/>
    </row>
    <row r="3765" spans="9:9">
      <c r="I3765" s="11"/>
    </row>
    <row r="3766" spans="9:9">
      <c r="I3766" s="11"/>
    </row>
    <row r="3767" spans="9:9">
      <c r="I3767" s="11"/>
    </row>
    <row r="3768" spans="9:9">
      <c r="I3768" s="11"/>
    </row>
    <row r="3769" spans="9:9">
      <c r="I3769" s="11"/>
    </row>
    <row r="3770" spans="9:9">
      <c r="I3770" s="11"/>
    </row>
    <row r="3771" spans="9:9">
      <c r="I3771" s="11"/>
    </row>
    <row r="3772" spans="9:9">
      <c r="I3772" s="11"/>
    </row>
    <row r="3773" spans="9:9">
      <c r="I3773" s="11"/>
    </row>
    <row r="3774" spans="9:9">
      <c r="I3774" s="11"/>
    </row>
    <row r="3775" spans="9:9">
      <c r="I3775" s="11"/>
    </row>
    <row r="3776" spans="9:9">
      <c r="I3776" s="11"/>
    </row>
    <row r="3777" spans="9:9">
      <c r="I3777" s="11"/>
    </row>
    <row r="3778" spans="9:9">
      <c r="I3778" s="11"/>
    </row>
    <row r="3779" spans="9:9">
      <c r="I3779" s="11"/>
    </row>
    <row r="3780" spans="9:9">
      <c r="I3780" s="11"/>
    </row>
    <row r="3781" spans="9:9">
      <c r="I3781" s="11"/>
    </row>
    <row r="3782" spans="9:9">
      <c r="I3782" s="11"/>
    </row>
    <row r="3783" spans="9:9">
      <c r="I3783" s="11"/>
    </row>
    <row r="3784" spans="9:9">
      <c r="I3784" s="11"/>
    </row>
    <row r="3785" spans="9:9">
      <c r="I3785" s="11"/>
    </row>
    <row r="3786" spans="9:9">
      <c r="I3786" s="11"/>
    </row>
    <row r="3787" spans="9:9">
      <c r="I3787" s="11"/>
    </row>
    <row r="3788" spans="9:9">
      <c r="I3788" s="11"/>
    </row>
    <row r="3789" spans="9:9">
      <c r="I3789" s="11"/>
    </row>
    <row r="3790" spans="9:9">
      <c r="I3790" s="11"/>
    </row>
    <row r="3791" spans="9:9">
      <c r="I3791" s="11"/>
    </row>
    <row r="3792" spans="9:9">
      <c r="I3792" s="11"/>
    </row>
    <row r="3793" spans="9:9">
      <c r="I3793" s="11"/>
    </row>
    <row r="3794" spans="9:9">
      <c r="I3794" s="11"/>
    </row>
    <row r="3795" spans="9:9">
      <c r="I3795" s="11"/>
    </row>
    <row r="3796" spans="9:9">
      <c r="I3796" s="11"/>
    </row>
    <row r="3797" spans="9:9">
      <c r="I3797" s="11"/>
    </row>
    <row r="3798" spans="9:9">
      <c r="I3798" s="11"/>
    </row>
    <row r="3799" spans="9:9">
      <c r="I3799" s="11"/>
    </row>
    <row r="3800" spans="9:9">
      <c r="I3800" s="11"/>
    </row>
    <row r="3801" spans="9:9">
      <c r="I3801" s="11"/>
    </row>
    <row r="3802" spans="9:9">
      <c r="I3802" s="11"/>
    </row>
    <row r="3803" spans="9:9">
      <c r="I3803" s="11"/>
    </row>
    <row r="3804" spans="9:9">
      <c r="I3804" s="11"/>
    </row>
    <row r="3805" spans="9:9">
      <c r="I3805" s="11"/>
    </row>
    <row r="3806" spans="9:9">
      <c r="I3806" s="11"/>
    </row>
    <row r="3807" spans="9:9">
      <c r="I3807" s="11"/>
    </row>
    <row r="3808" spans="9:9">
      <c r="I3808" s="11"/>
    </row>
    <row r="3809" spans="9:9">
      <c r="I3809" s="11"/>
    </row>
    <row r="3810" spans="9:9">
      <c r="I3810" s="11"/>
    </row>
    <row r="3811" spans="9:9">
      <c r="I3811" s="11"/>
    </row>
    <row r="3812" spans="9:9">
      <c r="I3812" s="11"/>
    </row>
    <row r="3813" spans="9:9">
      <c r="I3813" s="11"/>
    </row>
    <row r="3814" spans="9:9">
      <c r="I3814" s="11"/>
    </row>
    <row r="3815" spans="9:9">
      <c r="I3815" s="11"/>
    </row>
    <row r="3816" spans="9:9">
      <c r="I3816" s="11"/>
    </row>
    <row r="3817" spans="9:9">
      <c r="I3817" s="11"/>
    </row>
    <row r="3818" spans="9:9">
      <c r="I3818" s="11"/>
    </row>
    <row r="3819" spans="9:9">
      <c r="I3819" s="11"/>
    </row>
    <row r="3820" spans="9:9">
      <c r="I3820" s="11"/>
    </row>
    <row r="3821" spans="9:9">
      <c r="I3821" s="11"/>
    </row>
    <row r="3822" spans="9:9">
      <c r="I3822" s="11"/>
    </row>
    <row r="3823" spans="9:9">
      <c r="I3823" s="11"/>
    </row>
    <row r="3824" spans="9:9">
      <c r="I3824" s="11"/>
    </row>
    <row r="3825" spans="9:9">
      <c r="I3825" s="11"/>
    </row>
    <row r="3826" spans="9:9">
      <c r="I3826" s="11"/>
    </row>
    <row r="3827" spans="9:9">
      <c r="I3827" s="11"/>
    </row>
    <row r="3828" spans="9:9">
      <c r="I3828" s="11"/>
    </row>
    <row r="3829" spans="9:9">
      <c r="I3829" s="11"/>
    </row>
    <row r="3830" spans="9:9">
      <c r="I3830" s="11"/>
    </row>
    <row r="3831" spans="9:9">
      <c r="I3831" s="11"/>
    </row>
    <row r="3832" spans="9:9">
      <c r="I3832" s="11"/>
    </row>
    <row r="3833" spans="9:9">
      <c r="I3833" s="11"/>
    </row>
    <row r="3834" spans="9:9">
      <c r="I3834" s="11"/>
    </row>
    <row r="3835" spans="9:9">
      <c r="I3835" s="11"/>
    </row>
    <row r="3836" spans="9:9">
      <c r="I3836" s="11"/>
    </row>
    <row r="3837" spans="9:9">
      <c r="I3837" s="11"/>
    </row>
    <row r="3838" spans="9:9">
      <c r="I3838" s="11"/>
    </row>
    <row r="3839" spans="9:9">
      <c r="I3839" s="11"/>
    </row>
    <row r="3840" spans="9:9">
      <c r="I3840" s="11"/>
    </row>
    <row r="3841" spans="9:9">
      <c r="I3841" s="11"/>
    </row>
    <row r="3842" spans="9:9">
      <c r="I3842" s="11"/>
    </row>
    <row r="3843" spans="9:9">
      <c r="I3843" s="11"/>
    </row>
    <row r="3844" spans="9:9">
      <c r="I3844" s="11"/>
    </row>
    <row r="3845" spans="9:9">
      <c r="I3845" s="11"/>
    </row>
    <row r="3846" spans="9:9">
      <c r="I3846" s="11"/>
    </row>
    <row r="3847" spans="9:9">
      <c r="I3847" s="11"/>
    </row>
    <row r="3848" spans="9:9">
      <c r="I3848" s="11"/>
    </row>
    <row r="3849" spans="9:9">
      <c r="I3849" s="11"/>
    </row>
    <row r="3850" spans="9:9">
      <c r="I3850" s="11"/>
    </row>
    <row r="3851" spans="9:9">
      <c r="I3851" s="11"/>
    </row>
    <row r="3852" spans="9:9">
      <c r="I3852" s="11"/>
    </row>
    <row r="3853" spans="9:9">
      <c r="I3853" s="11"/>
    </row>
    <row r="3854" spans="9:9">
      <c r="I3854" s="11"/>
    </row>
    <row r="3855" spans="9:9">
      <c r="I3855" s="11"/>
    </row>
    <row r="3856" spans="9:9">
      <c r="I3856" s="11"/>
    </row>
    <row r="3857" spans="9:9">
      <c r="I3857" s="11"/>
    </row>
    <row r="3858" spans="9:9">
      <c r="I3858" s="11"/>
    </row>
    <row r="3859" spans="9:9">
      <c r="I3859" s="11"/>
    </row>
    <row r="3860" spans="9:9">
      <c r="I3860" s="11"/>
    </row>
    <row r="3861" spans="9:9">
      <c r="I3861" s="11"/>
    </row>
    <row r="3862" spans="9:9">
      <c r="I3862" s="11"/>
    </row>
    <row r="3863" spans="9:9">
      <c r="I3863" s="11"/>
    </row>
    <row r="3864" spans="9:9">
      <c r="I3864" s="11"/>
    </row>
    <row r="3865" spans="9:9">
      <c r="I3865" s="11"/>
    </row>
    <row r="3866" spans="9:9">
      <c r="I3866" s="11"/>
    </row>
    <row r="3867" spans="9:9">
      <c r="I3867" s="11"/>
    </row>
    <row r="3868" spans="9:9">
      <c r="I3868" s="11"/>
    </row>
    <row r="3869" spans="9:9">
      <c r="I3869" s="11"/>
    </row>
    <row r="3870" spans="9:9">
      <c r="I3870" s="11"/>
    </row>
    <row r="3871" spans="9:9">
      <c r="I3871" s="11"/>
    </row>
    <row r="3872" spans="9:9">
      <c r="I3872" s="11"/>
    </row>
    <row r="3873" spans="9:9">
      <c r="I3873" s="11"/>
    </row>
    <row r="3874" spans="9:9">
      <c r="I3874" s="11"/>
    </row>
    <row r="3875" spans="9:9">
      <c r="I3875" s="11"/>
    </row>
    <row r="3876" spans="9:9">
      <c r="I3876" s="11"/>
    </row>
    <row r="3877" spans="9:9">
      <c r="I3877" s="11"/>
    </row>
    <row r="3878" spans="9:9">
      <c r="I3878" s="11"/>
    </row>
    <row r="3879" spans="9:9">
      <c r="I3879" s="11"/>
    </row>
    <row r="3880" spans="9:9">
      <c r="I3880" s="11"/>
    </row>
    <row r="3881" spans="9:9">
      <c r="I3881" s="11"/>
    </row>
    <row r="3882" spans="9:9">
      <c r="I3882" s="11"/>
    </row>
    <row r="3883" spans="9:9">
      <c r="I3883" s="11"/>
    </row>
    <row r="3884" spans="9:9">
      <c r="I3884" s="11"/>
    </row>
    <row r="3885" spans="9:9">
      <c r="I3885" s="11"/>
    </row>
    <row r="3886" spans="9:9">
      <c r="I3886" s="11"/>
    </row>
    <row r="3887" spans="9:9">
      <c r="I3887" s="11"/>
    </row>
    <row r="3888" spans="9:9">
      <c r="I3888" s="11"/>
    </row>
    <row r="3889" spans="9:9">
      <c r="I3889" s="11"/>
    </row>
    <row r="3890" spans="9:9">
      <c r="I3890" s="11"/>
    </row>
    <row r="3891" spans="9:9">
      <c r="I3891" s="11"/>
    </row>
    <row r="3892" spans="9:9">
      <c r="I3892" s="11"/>
    </row>
    <row r="3893" spans="9:9">
      <c r="I3893" s="11"/>
    </row>
    <row r="3894" spans="9:9">
      <c r="I3894" s="11"/>
    </row>
    <row r="3895" spans="9:9">
      <c r="I3895" s="11"/>
    </row>
    <row r="3896" spans="9:9">
      <c r="I3896" s="11"/>
    </row>
    <row r="3897" spans="9:9">
      <c r="I3897" s="11"/>
    </row>
    <row r="3898" spans="9:9">
      <c r="I3898" s="11"/>
    </row>
    <row r="3899" spans="9:9">
      <c r="I3899" s="11"/>
    </row>
    <row r="3900" spans="9:9">
      <c r="I3900" s="11"/>
    </row>
    <row r="3901" spans="9:9">
      <c r="I3901" s="11"/>
    </row>
    <row r="3902" spans="9:9">
      <c r="I3902" s="11"/>
    </row>
    <row r="3903" spans="9:9">
      <c r="I3903" s="11"/>
    </row>
    <row r="3904" spans="9:9">
      <c r="I3904" s="11"/>
    </row>
    <row r="3905" spans="9:9">
      <c r="I3905" s="11"/>
    </row>
    <row r="3906" spans="9:9">
      <c r="I3906" s="11"/>
    </row>
    <row r="3907" spans="9:9">
      <c r="I3907" s="11"/>
    </row>
    <row r="3908" spans="9:9">
      <c r="I3908" s="11"/>
    </row>
    <row r="3909" spans="9:9">
      <c r="I3909" s="11"/>
    </row>
    <row r="3910" spans="9:9">
      <c r="I3910" s="11"/>
    </row>
    <row r="3911" spans="9:9">
      <c r="I3911" s="11"/>
    </row>
    <row r="3912" spans="9:9">
      <c r="I3912" s="11"/>
    </row>
    <row r="3913" spans="9:9">
      <c r="I3913" s="11"/>
    </row>
    <row r="3914" spans="9:9">
      <c r="I3914" s="11"/>
    </row>
    <row r="3915" spans="9:9">
      <c r="I3915" s="11"/>
    </row>
    <row r="3916" spans="9:9">
      <c r="I3916" s="11"/>
    </row>
    <row r="3917" spans="9:9">
      <c r="I3917" s="11"/>
    </row>
    <row r="3918" spans="9:9">
      <c r="I3918" s="11"/>
    </row>
    <row r="3919" spans="9:9">
      <c r="I3919" s="11"/>
    </row>
    <row r="3920" spans="9:9">
      <c r="I3920" s="11"/>
    </row>
    <row r="3921" spans="9:9">
      <c r="I3921" s="11"/>
    </row>
    <row r="3922" spans="9:9">
      <c r="I3922" s="11"/>
    </row>
    <row r="3923" spans="9:9">
      <c r="I3923" s="11"/>
    </row>
    <row r="3924" spans="9:9">
      <c r="I3924" s="11"/>
    </row>
    <row r="3925" spans="9:9">
      <c r="I3925" s="11"/>
    </row>
    <row r="3926" spans="9:9">
      <c r="I3926" s="11"/>
    </row>
    <row r="3927" spans="9:9">
      <c r="I3927" s="11"/>
    </row>
    <row r="3928" spans="9:9">
      <c r="I3928" s="11"/>
    </row>
    <row r="3929" spans="9:9">
      <c r="I3929" s="11"/>
    </row>
    <row r="3930" spans="9:9">
      <c r="I3930" s="11"/>
    </row>
    <row r="3931" spans="9:9">
      <c r="I3931" s="11"/>
    </row>
    <row r="3932" spans="9:9">
      <c r="I3932" s="11"/>
    </row>
    <row r="3933" spans="9:9">
      <c r="I3933" s="11"/>
    </row>
    <row r="3934" spans="9:9">
      <c r="I3934" s="11"/>
    </row>
    <row r="3935" spans="9:9">
      <c r="I3935" s="11"/>
    </row>
    <row r="3936" spans="9:9">
      <c r="I3936" s="11"/>
    </row>
    <row r="3937" spans="9:9">
      <c r="I3937" s="11"/>
    </row>
    <row r="3938" spans="9:9">
      <c r="I3938" s="11"/>
    </row>
    <row r="3939" spans="9:9">
      <c r="I3939" s="11"/>
    </row>
    <row r="3940" spans="9:9">
      <c r="I3940" s="11"/>
    </row>
    <row r="3941" spans="9:9">
      <c r="I3941" s="11"/>
    </row>
    <row r="3942" spans="9:9">
      <c r="I3942" s="11"/>
    </row>
    <row r="3943" spans="9:9">
      <c r="I3943" s="11"/>
    </row>
    <row r="3944" spans="9:9">
      <c r="I3944" s="11"/>
    </row>
    <row r="3945" spans="9:9">
      <c r="I3945" s="11"/>
    </row>
    <row r="3946" spans="9:9">
      <c r="I3946" s="11"/>
    </row>
    <row r="3947" spans="9:9">
      <c r="I3947" s="11"/>
    </row>
    <row r="3948" spans="9:9">
      <c r="I3948" s="11"/>
    </row>
    <row r="3949" spans="9:9">
      <c r="I3949" s="11"/>
    </row>
    <row r="3950" spans="9:9">
      <c r="I3950" s="11"/>
    </row>
    <row r="3951" spans="9:9">
      <c r="I3951" s="11"/>
    </row>
    <row r="3952" spans="9:9">
      <c r="I3952" s="11"/>
    </row>
    <row r="3953" spans="9:9">
      <c r="I3953" s="11"/>
    </row>
    <row r="3954" spans="9:9">
      <c r="I3954" s="11"/>
    </row>
    <row r="3955" spans="9:9">
      <c r="I3955" s="11"/>
    </row>
    <row r="3956" spans="9:9">
      <c r="I3956" s="11"/>
    </row>
    <row r="3957" spans="9:9">
      <c r="I3957" s="11"/>
    </row>
    <row r="3958" spans="9:9">
      <c r="I3958" s="11"/>
    </row>
    <row r="3959" spans="9:9">
      <c r="I3959" s="11"/>
    </row>
    <row r="3960" spans="9:9">
      <c r="I3960" s="11"/>
    </row>
    <row r="3961" spans="9:9">
      <c r="I3961" s="11"/>
    </row>
    <row r="3962" spans="9:9">
      <c r="I3962" s="11"/>
    </row>
    <row r="3963" spans="9:9">
      <c r="I3963" s="11"/>
    </row>
    <row r="3964" spans="9:9">
      <c r="I3964" s="11"/>
    </row>
    <row r="3965" spans="9:9">
      <c r="I3965" s="11"/>
    </row>
    <row r="3966" spans="9:9">
      <c r="I3966" s="11"/>
    </row>
    <row r="3967" spans="9:9">
      <c r="I3967" s="11"/>
    </row>
    <row r="3968" spans="9:9">
      <c r="I3968" s="11"/>
    </row>
    <row r="3969" spans="9:9">
      <c r="I3969" s="11"/>
    </row>
    <row r="3970" spans="9:9">
      <c r="I3970" s="11"/>
    </row>
    <row r="3971" spans="9:9">
      <c r="I3971" s="11"/>
    </row>
    <row r="3972" spans="9:9">
      <c r="I3972" s="11"/>
    </row>
    <row r="3973" spans="9:9">
      <c r="I3973" s="11"/>
    </row>
    <row r="3974" spans="9:9">
      <c r="I3974" s="11"/>
    </row>
    <row r="3975" spans="9:9">
      <c r="I3975" s="11"/>
    </row>
    <row r="3976" spans="9:9">
      <c r="I3976" s="11"/>
    </row>
    <row r="3977" spans="9:9">
      <c r="I3977" s="11"/>
    </row>
    <row r="3978" spans="9:9">
      <c r="I3978" s="11"/>
    </row>
    <row r="3979" spans="9:9">
      <c r="I3979" s="11"/>
    </row>
    <row r="3980" spans="9:9">
      <c r="I3980" s="11"/>
    </row>
    <row r="3981" spans="9:9">
      <c r="I3981" s="11"/>
    </row>
    <row r="3982" spans="9:9">
      <c r="I3982" s="11"/>
    </row>
    <row r="3983" spans="9:9">
      <c r="I3983" s="11"/>
    </row>
    <row r="3984" spans="9:9">
      <c r="I3984" s="11"/>
    </row>
    <row r="3985" spans="9:9">
      <c r="I3985" s="11"/>
    </row>
    <row r="3986" spans="9:9">
      <c r="I3986" s="11"/>
    </row>
    <row r="3987" spans="9:9">
      <c r="I3987" s="11"/>
    </row>
    <row r="3988" spans="9:9">
      <c r="I3988" s="11"/>
    </row>
    <row r="3989" spans="9:9">
      <c r="I3989" s="11"/>
    </row>
    <row r="3990" spans="9:9">
      <c r="I3990" s="11"/>
    </row>
    <row r="3991" spans="9:9">
      <c r="I3991" s="11"/>
    </row>
    <row r="3992" spans="9:9">
      <c r="I3992" s="11"/>
    </row>
    <row r="3993" spans="9:9">
      <c r="I3993" s="11"/>
    </row>
    <row r="3994" spans="9:9">
      <c r="I3994" s="11"/>
    </row>
    <row r="3995" spans="9:9">
      <c r="I3995" s="11"/>
    </row>
    <row r="3996" spans="9:9">
      <c r="I3996" s="11"/>
    </row>
    <row r="3997" spans="9:9">
      <c r="I3997" s="11"/>
    </row>
    <row r="3998" spans="9:9">
      <c r="I3998" s="11"/>
    </row>
    <row r="3999" spans="9:9">
      <c r="I3999" s="11"/>
    </row>
    <row r="4000" spans="9:9">
      <c r="I4000" s="11"/>
    </row>
    <row r="4001" spans="9:9">
      <c r="I4001" s="11"/>
    </row>
    <row r="4002" spans="9:9">
      <c r="I4002" s="11"/>
    </row>
    <row r="4003" spans="9:9">
      <c r="I4003" s="11"/>
    </row>
    <row r="4004" spans="9:9">
      <c r="I4004" s="11"/>
    </row>
    <row r="4005" spans="9:9">
      <c r="I4005" s="11"/>
    </row>
    <row r="4006" spans="9:9">
      <c r="I4006" s="11"/>
    </row>
    <row r="4007" spans="9:9">
      <c r="I4007" s="11"/>
    </row>
    <row r="4008" spans="9:9">
      <c r="I4008" s="11"/>
    </row>
    <row r="4009" spans="9:9">
      <c r="I4009" s="11"/>
    </row>
    <row r="4010" spans="9:9">
      <c r="I4010" s="11"/>
    </row>
    <row r="4011" spans="9:9">
      <c r="I4011" s="11"/>
    </row>
    <row r="4012" spans="9:9">
      <c r="I4012" s="11"/>
    </row>
    <row r="4013" spans="9:9">
      <c r="I4013" s="11"/>
    </row>
    <row r="4014" spans="9:9">
      <c r="I4014" s="11"/>
    </row>
    <row r="4015" spans="9:9">
      <c r="I4015" s="11"/>
    </row>
    <row r="4016" spans="9:9">
      <c r="I4016" s="11"/>
    </row>
    <row r="4017" spans="9:9">
      <c r="I4017" s="11"/>
    </row>
    <row r="4018" spans="9:9">
      <c r="I4018" s="11"/>
    </row>
    <row r="4019" spans="9:9">
      <c r="I4019" s="11"/>
    </row>
    <row r="4020" spans="9:9">
      <c r="I4020" s="11"/>
    </row>
    <row r="4021" spans="9:9">
      <c r="I4021" s="11"/>
    </row>
    <row r="4022" spans="9:9">
      <c r="I4022" s="11"/>
    </row>
    <row r="4023" spans="9:9">
      <c r="I4023" s="11"/>
    </row>
    <row r="4024" spans="9:9">
      <c r="I4024" s="11"/>
    </row>
    <row r="4025" spans="9:9">
      <c r="I4025" s="11"/>
    </row>
    <row r="4026" spans="9:9">
      <c r="I4026" s="11"/>
    </row>
    <row r="4027" spans="9:9">
      <c r="I4027" s="11"/>
    </row>
    <row r="4028" spans="9:9">
      <c r="I4028" s="11"/>
    </row>
    <row r="4029" spans="9:9">
      <c r="I4029" s="11"/>
    </row>
    <row r="4030" spans="9:9">
      <c r="I4030" s="11"/>
    </row>
    <row r="4031" spans="9:9">
      <c r="I4031" s="11"/>
    </row>
    <row r="4032" spans="9:9">
      <c r="I4032" s="11"/>
    </row>
    <row r="4033" spans="9:9">
      <c r="I4033" s="11"/>
    </row>
    <row r="4034" spans="9:9">
      <c r="I4034" s="11"/>
    </row>
    <row r="4035" spans="9:9">
      <c r="I4035" s="11"/>
    </row>
    <row r="4036" spans="9:9">
      <c r="I4036" s="11"/>
    </row>
    <row r="4037" spans="9:9">
      <c r="I4037" s="11"/>
    </row>
    <row r="4038" spans="9:9">
      <c r="I4038" s="11"/>
    </row>
    <row r="4039" spans="9:9">
      <c r="I4039" s="11"/>
    </row>
    <row r="4040" spans="9:9">
      <c r="I4040" s="11"/>
    </row>
    <row r="4041" spans="9:9">
      <c r="I4041" s="11"/>
    </row>
    <row r="4042" spans="9:9">
      <c r="I4042" s="11"/>
    </row>
    <row r="4043" spans="9:9">
      <c r="I4043" s="11"/>
    </row>
    <row r="4044" spans="9:9">
      <c r="I4044" s="11"/>
    </row>
    <row r="4045" spans="9:9">
      <c r="I4045" s="11"/>
    </row>
    <row r="4046" spans="9:9">
      <c r="I4046" s="11"/>
    </row>
    <row r="4047" spans="9:9">
      <c r="I4047" s="11"/>
    </row>
    <row r="4048" spans="9:9">
      <c r="I4048" s="11"/>
    </row>
    <row r="4049" spans="9:9">
      <c r="I4049" s="11"/>
    </row>
    <row r="4050" spans="9:9">
      <c r="I4050" s="11"/>
    </row>
    <row r="4051" spans="9:9">
      <c r="I4051" s="11"/>
    </row>
    <row r="4052" spans="9:9">
      <c r="I4052" s="11"/>
    </row>
    <row r="4053" spans="9:9">
      <c r="I4053" s="11"/>
    </row>
    <row r="4054" spans="9:9">
      <c r="I4054" s="11"/>
    </row>
    <row r="4055" spans="9:9">
      <c r="I4055" s="11"/>
    </row>
    <row r="4056" spans="9:9">
      <c r="I4056" s="11"/>
    </row>
    <row r="4057" spans="9:9">
      <c r="I4057" s="11"/>
    </row>
    <row r="4058" spans="9:9">
      <c r="I4058" s="11"/>
    </row>
    <row r="4059" spans="9:9">
      <c r="I4059" s="11"/>
    </row>
    <row r="4060" spans="9:9">
      <c r="I4060" s="11"/>
    </row>
    <row r="4061" spans="9:9">
      <c r="I4061" s="11"/>
    </row>
    <row r="4062" spans="9:9">
      <c r="I4062" s="11"/>
    </row>
    <row r="4063" spans="9:9">
      <c r="I4063" s="11"/>
    </row>
    <row r="4064" spans="9:9">
      <c r="I4064" s="11"/>
    </row>
    <row r="4065" spans="9:9">
      <c r="I4065" s="11"/>
    </row>
    <row r="4066" spans="9:9">
      <c r="I4066" s="11"/>
    </row>
    <row r="4067" spans="9:9">
      <c r="I4067" s="11"/>
    </row>
    <row r="4068" spans="9:9">
      <c r="I4068" s="11"/>
    </row>
    <row r="4069" spans="9:9">
      <c r="I4069" s="11"/>
    </row>
    <row r="4070" spans="9:9">
      <c r="I4070" s="11"/>
    </row>
    <row r="4071" spans="9:9">
      <c r="I4071" s="11"/>
    </row>
    <row r="4072" spans="9:9">
      <c r="I4072" s="11"/>
    </row>
    <row r="4073" spans="9:9">
      <c r="I4073" s="11"/>
    </row>
    <row r="4074" spans="9:9">
      <c r="I4074" s="11"/>
    </row>
    <row r="4075" spans="9:9">
      <c r="I4075" s="11"/>
    </row>
    <row r="4076" spans="9:9">
      <c r="I4076" s="11"/>
    </row>
    <row r="4077" spans="9:9">
      <c r="I4077" s="11"/>
    </row>
    <row r="4078" spans="9:9">
      <c r="I4078" s="11"/>
    </row>
    <row r="4079" spans="9:9">
      <c r="I4079" s="11"/>
    </row>
    <row r="4080" spans="9:9">
      <c r="I4080" s="11"/>
    </row>
    <row r="4081" spans="9:9">
      <c r="I4081" s="11"/>
    </row>
    <row r="4082" spans="9:9">
      <c r="I4082" s="11"/>
    </row>
    <row r="4083" spans="9:9">
      <c r="I4083" s="11"/>
    </row>
    <row r="4084" spans="9:9">
      <c r="I4084" s="11"/>
    </row>
    <row r="4085" spans="9:9">
      <c r="I4085" s="11"/>
    </row>
    <row r="4086" spans="9:9">
      <c r="I4086" s="11"/>
    </row>
    <row r="4087" spans="9:9">
      <c r="I4087" s="11"/>
    </row>
    <row r="4088" spans="9:9">
      <c r="I4088" s="11"/>
    </row>
    <row r="4089" spans="9:9">
      <c r="I4089" s="11"/>
    </row>
    <row r="4090" spans="9:9">
      <c r="I4090" s="11"/>
    </row>
    <row r="4091" spans="9:9">
      <c r="I4091" s="11"/>
    </row>
    <row r="4092" spans="9:9">
      <c r="I4092" s="11"/>
    </row>
    <row r="4093" spans="9:9">
      <c r="I4093" s="11"/>
    </row>
    <row r="4094" spans="9:9">
      <c r="I4094" s="11"/>
    </row>
    <row r="4095" spans="9:9">
      <c r="I4095" s="11"/>
    </row>
    <row r="4096" spans="9:9">
      <c r="I4096" s="11"/>
    </row>
    <row r="4097" spans="9:9">
      <c r="I4097" s="11"/>
    </row>
    <row r="4098" spans="9:9">
      <c r="I4098" s="11"/>
    </row>
    <row r="4099" spans="9:9">
      <c r="I4099" s="11"/>
    </row>
    <row r="4100" spans="9:9">
      <c r="I4100" s="11"/>
    </row>
    <row r="4101" spans="9:9">
      <c r="I4101" s="11"/>
    </row>
    <row r="4102" spans="9:9">
      <c r="I4102" s="11"/>
    </row>
    <row r="4103" spans="9:9">
      <c r="I4103" s="11"/>
    </row>
    <row r="4104" spans="9:9">
      <c r="I4104" s="11"/>
    </row>
    <row r="4105" spans="9:9">
      <c r="I4105" s="11"/>
    </row>
    <row r="4106" spans="9:9">
      <c r="I4106" s="11"/>
    </row>
    <row r="4107" spans="9:9">
      <c r="I4107" s="11"/>
    </row>
    <row r="4108" spans="9:9">
      <c r="I4108" s="11"/>
    </row>
    <row r="4109" spans="9:9">
      <c r="I4109" s="11"/>
    </row>
    <row r="4110" spans="9:9">
      <c r="I4110" s="11"/>
    </row>
    <row r="4111" spans="9:9">
      <c r="I4111" s="11"/>
    </row>
    <row r="4112" spans="9:9">
      <c r="I4112" s="11"/>
    </row>
    <row r="4113" spans="9:9">
      <c r="I4113" s="11"/>
    </row>
    <row r="4114" spans="9:9">
      <c r="I4114" s="11"/>
    </row>
    <row r="4115" spans="9:9">
      <c r="I4115" s="11"/>
    </row>
    <row r="4116" spans="9:9">
      <c r="I4116" s="11"/>
    </row>
    <row r="4117" spans="9:9">
      <c r="I4117" s="11"/>
    </row>
    <row r="4118" spans="9:9">
      <c r="I4118" s="11"/>
    </row>
    <row r="4119" spans="9:9">
      <c r="I4119" s="11"/>
    </row>
    <row r="4120" spans="9:9">
      <c r="I4120" s="11"/>
    </row>
    <row r="4121" spans="9:9">
      <c r="I4121" s="11"/>
    </row>
    <row r="4122" spans="9:9">
      <c r="I4122" s="11"/>
    </row>
    <row r="4123" spans="9:9">
      <c r="I4123" s="11"/>
    </row>
    <row r="4124" spans="9:9">
      <c r="I4124" s="11"/>
    </row>
    <row r="4125" spans="9:9">
      <c r="I4125" s="11"/>
    </row>
    <row r="4126" spans="9:9">
      <c r="I4126" s="11"/>
    </row>
    <row r="4127" spans="9:9">
      <c r="I4127" s="11"/>
    </row>
    <row r="4128" spans="9:9">
      <c r="I4128" s="11"/>
    </row>
    <row r="4129" spans="9:9">
      <c r="I4129" s="11"/>
    </row>
    <row r="4130" spans="9:9">
      <c r="I4130" s="11"/>
    </row>
    <row r="4131" spans="9:9">
      <c r="I4131" s="11"/>
    </row>
    <row r="4132" spans="9:9">
      <c r="I4132" s="11"/>
    </row>
    <row r="4133" spans="9:9">
      <c r="I4133" s="11"/>
    </row>
    <row r="4134" spans="9:9">
      <c r="I4134" s="11"/>
    </row>
    <row r="4135" spans="9:9">
      <c r="I4135" s="11"/>
    </row>
    <row r="4136" spans="9:9">
      <c r="I4136" s="11"/>
    </row>
    <row r="4137" spans="9:9">
      <c r="I4137" s="11"/>
    </row>
    <row r="4138" spans="9:9">
      <c r="I4138" s="11"/>
    </row>
    <row r="4139" spans="9:9">
      <c r="I4139" s="11"/>
    </row>
    <row r="4140" spans="9:9">
      <c r="I4140" s="11"/>
    </row>
    <row r="4141" spans="9:9">
      <c r="I4141" s="11"/>
    </row>
    <row r="4142" spans="9:9">
      <c r="I4142" s="11"/>
    </row>
    <row r="4143" spans="9:9">
      <c r="I4143" s="11"/>
    </row>
    <row r="4144" spans="9:9">
      <c r="I4144" s="11"/>
    </row>
    <row r="4145" spans="9:9">
      <c r="I4145" s="11"/>
    </row>
    <row r="4146" spans="9:9">
      <c r="I4146" s="11"/>
    </row>
    <row r="4147" spans="9:9">
      <c r="I4147" s="11"/>
    </row>
    <row r="4148" spans="9:9">
      <c r="I4148" s="11"/>
    </row>
    <row r="4149" spans="9:9">
      <c r="I4149" s="11"/>
    </row>
    <row r="4150" spans="9:9">
      <c r="I4150" s="11"/>
    </row>
    <row r="4151" spans="9:9">
      <c r="I4151" s="11"/>
    </row>
    <row r="4152" spans="9:9">
      <c r="I4152" s="11"/>
    </row>
    <row r="4153" spans="9:9">
      <c r="I4153" s="11"/>
    </row>
    <row r="4154" spans="9:9">
      <c r="I4154" s="11"/>
    </row>
    <row r="4155" spans="9:9">
      <c r="I4155" s="11"/>
    </row>
    <row r="4156" spans="9:9">
      <c r="I4156" s="11"/>
    </row>
    <row r="4157" spans="9:9">
      <c r="I4157" s="11"/>
    </row>
    <row r="4158" spans="9:9">
      <c r="I4158" s="11"/>
    </row>
    <row r="4159" spans="9:9">
      <c r="I4159" s="11"/>
    </row>
    <row r="4160" spans="9:9">
      <c r="I4160" s="11"/>
    </row>
    <row r="4161" spans="9:9">
      <c r="I4161" s="11"/>
    </row>
    <row r="4162" spans="9:9">
      <c r="I4162" s="11"/>
    </row>
    <row r="4163" spans="9:9">
      <c r="I4163" s="11"/>
    </row>
    <row r="4164" spans="9:9">
      <c r="I4164" s="11"/>
    </row>
    <row r="4165" spans="9:9">
      <c r="I4165" s="11"/>
    </row>
    <row r="4166" spans="9:9">
      <c r="I4166" s="11"/>
    </row>
    <row r="4167" spans="9:9">
      <c r="I4167" s="11"/>
    </row>
    <row r="4168" spans="9:9">
      <c r="I4168" s="11"/>
    </row>
    <row r="4169" spans="9:9">
      <c r="I4169" s="11"/>
    </row>
    <row r="4170" spans="9:9">
      <c r="I4170" s="11"/>
    </row>
    <row r="4171" spans="9:9">
      <c r="I4171" s="11"/>
    </row>
    <row r="4172" spans="9:9">
      <c r="I4172" s="11"/>
    </row>
    <row r="4173" spans="9:9">
      <c r="I4173" s="11"/>
    </row>
    <row r="4174" spans="9:9">
      <c r="I4174" s="11"/>
    </row>
    <row r="4175" spans="9:9">
      <c r="I4175" s="11"/>
    </row>
    <row r="4176" spans="9:9">
      <c r="I4176" s="11"/>
    </row>
    <row r="4177" spans="9:9">
      <c r="I4177" s="11"/>
    </row>
    <row r="4178" spans="9:9">
      <c r="I4178" s="11"/>
    </row>
    <row r="4179" spans="9:9">
      <c r="I4179" s="11"/>
    </row>
    <row r="4180" spans="9:9">
      <c r="I4180" s="11"/>
    </row>
    <row r="4181" spans="9:9">
      <c r="I4181" s="11"/>
    </row>
    <row r="4182" spans="9:9">
      <c r="I4182" s="11"/>
    </row>
    <row r="4183" spans="9:9">
      <c r="I4183" s="11"/>
    </row>
    <row r="4184" spans="9:9">
      <c r="I4184" s="11"/>
    </row>
    <row r="4185" spans="9:9">
      <c r="I4185" s="11"/>
    </row>
    <row r="4186" spans="9:9">
      <c r="I4186" s="11"/>
    </row>
    <row r="4187" spans="9:9">
      <c r="I4187" s="11"/>
    </row>
    <row r="4188" spans="9:9">
      <c r="I4188" s="11"/>
    </row>
    <row r="4189" spans="9:9">
      <c r="I4189" s="11"/>
    </row>
    <row r="4190" spans="9:9">
      <c r="I4190" s="11"/>
    </row>
    <row r="4191" spans="9:9">
      <c r="I4191" s="11"/>
    </row>
    <row r="4192" spans="9:9">
      <c r="I4192" s="11"/>
    </row>
    <row r="4193" spans="9:9">
      <c r="I4193" s="11"/>
    </row>
    <row r="4194" spans="9:9">
      <c r="I4194" s="11"/>
    </row>
    <row r="4195" spans="9:9">
      <c r="I4195" s="11"/>
    </row>
    <row r="4196" spans="9:9">
      <c r="I4196" s="11"/>
    </row>
    <row r="4197" spans="9:9">
      <c r="I4197" s="11"/>
    </row>
    <row r="4198" spans="9:9">
      <c r="I4198" s="11"/>
    </row>
    <row r="4199" spans="9:9">
      <c r="I4199" s="11"/>
    </row>
    <row r="4200" spans="9:9">
      <c r="I4200" s="11"/>
    </row>
    <row r="4201" spans="9:9">
      <c r="I4201" s="11"/>
    </row>
    <row r="4202" spans="9:9">
      <c r="I4202" s="11"/>
    </row>
    <row r="4203" spans="9:9">
      <c r="I4203" s="11"/>
    </row>
    <row r="4204" spans="9:9">
      <c r="I4204" s="11"/>
    </row>
    <row r="4205" spans="9:9">
      <c r="I4205" s="11"/>
    </row>
    <row r="4206" spans="9:9">
      <c r="I4206" s="11"/>
    </row>
    <row r="4207" spans="9:9">
      <c r="I4207" s="11"/>
    </row>
    <row r="4208" spans="9:9">
      <c r="I4208" s="11"/>
    </row>
    <row r="4209" spans="9:9">
      <c r="I4209" s="11"/>
    </row>
    <row r="4210" spans="9:9">
      <c r="I4210" s="11"/>
    </row>
    <row r="4211" spans="9:9">
      <c r="I4211" s="11"/>
    </row>
    <row r="4212" spans="9:9">
      <c r="I4212" s="11"/>
    </row>
    <row r="4213" spans="9:9">
      <c r="I4213" s="11"/>
    </row>
    <row r="4214" spans="9:9">
      <c r="I4214" s="11"/>
    </row>
    <row r="4215" spans="9:9">
      <c r="I4215" s="11"/>
    </row>
    <row r="4216" spans="9:9">
      <c r="I4216" s="11"/>
    </row>
    <row r="4217" spans="9:9">
      <c r="I4217" s="11"/>
    </row>
    <row r="4218" spans="9:9">
      <c r="I4218" s="11"/>
    </row>
    <row r="4219" spans="9:9">
      <c r="I4219" s="11"/>
    </row>
    <row r="4220" spans="9:9">
      <c r="I4220" s="11"/>
    </row>
    <row r="4221" spans="9:9">
      <c r="I4221" s="11"/>
    </row>
    <row r="4222" spans="9:9">
      <c r="I4222" s="11"/>
    </row>
    <row r="4223" spans="9:9">
      <c r="I4223" s="11"/>
    </row>
    <row r="4224" spans="9:9">
      <c r="I4224" s="11"/>
    </row>
    <row r="4225" spans="9:9">
      <c r="I4225" s="11"/>
    </row>
    <row r="4226" spans="9:9">
      <c r="I4226" s="11"/>
    </row>
    <row r="4227" spans="9:9">
      <c r="I4227" s="11"/>
    </row>
    <row r="4228" spans="9:9">
      <c r="I4228" s="11"/>
    </row>
    <row r="4229" spans="9:9">
      <c r="I4229" s="11"/>
    </row>
    <row r="4230" spans="9:9">
      <c r="I4230" s="11"/>
    </row>
    <row r="4231" spans="9:9">
      <c r="I4231" s="11"/>
    </row>
    <row r="4232" spans="9:9">
      <c r="I4232" s="11"/>
    </row>
    <row r="4233" spans="9:9">
      <c r="I4233" s="11"/>
    </row>
    <row r="4234" spans="9:9">
      <c r="I4234" s="11"/>
    </row>
    <row r="4235" spans="9:9">
      <c r="I4235" s="11"/>
    </row>
    <row r="4236" spans="9:9">
      <c r="I4236" s="11"/>
    </row>
    <row r="4237" spans="9:9">
      <c r="I4237" s="11"/>
    </row>
    <row r="4238" spans="9:9">
      <c r="I4238" s="11"/>
    </row>
    <row r="4239" spans="9:9">
      <c r="I4239" s="11"/>
    </row>
    <row r="4240" spans="9:9">
      <c r="I4240" s="11"/>
    </row>
    <row r="4241" spans="9:9">
      <c r="I4241" s="11"/>
    </row>
    <row r="4242" spans="9:9">
      <c r="I4242" s="11"/>
    </row>
    <row r="4243" spans="9:9">
      <c r="I4243" s="11"/>
    </row>
    <row r="4244" spans="9:9">
      <c r="I4244" s="11"/>
    </row>
    <row r="4245" spans="9:9">
      <c r="I4245" s="11"/>
    </row>
    <row r="4246" spans="9:9">
      <c r="I4246" s="11"/>
    </row>
    <row r="4247" spans="9:9">
      <c r="I4247" s="11"/>
    </row>
    <row r="4248" spans="9:9">
      <c r="I4248" s="11"/>
    </row>
    <row r="4249" spans="9:9">
      <c r="I4249" s="11"/>
    </row>
    <row r="4250" spans="9:9">
      <c r="I4250" s="11"/>
    </row>
    <row r="4251" spans="9:9">
      <c r="I4251" s="11"/>
    </row>
    <row r="4252" spans="9:9">
      <c r="I4252" s="11"/>
    </row>
    <row r="4253" spans="9:9">
      <c r="I4253" s="11"/>
    </row>
    <row r="4254" spans="9:9">
      <c r="I4254" s="11"/>
    </row>
    <row r="4255" spans="9:9">
      <c r="I4255" s="11"/>
    </row>
    <row r="4256" spans="9:9">
      <c r="I4256" s="11"/>
    </row>
    <row r="4257" spans="9:9">
      <c r="I4257" s="11"/>
    </row>
    <row r="4258" spans="9:9">
      <c r="I4258" s="11"/>
    </row>
    <row r="4259" spans="9:9">
      <c r="I4259" s="11"/>
    </row>
    <row r="4260" spans="9:9">
      <c r="I4260" s="11"/>
    </row>
    <row r="4261" spans="9:9">
      <c r="I4261" s="11"/>
    </row>
    <row r="4262" spans="9:9">
      <c r="I4262" s="11"/>
    </row>
    <row r="4263" spans="9:9">
      <c r="I4263" s="11"/>
    </row>
    <row r="4264" spans="9:9">
      <c r="I4264" s="11"/>
    </row>
    <row r="4265" spans="9:9">
      <c r="I4265" s="11"/>
    </row>
    <row r="4266" spans="9:9">
      <c r="I4266" s="11"/>
    </row>
    <row r="4267" spans="9:9">
      <c r="I4267" s="11"/>
    </row>
    <row r="4268" spans="9:9">
      <c r="I4268" s="11"/>
    </row>
    <row r="4269" spans="9:9">
      <c r="I4269" s="11"/>
    </row>
    <row r="4270" spans="9:9">
      <c r="I4270" s="11"/>
    </row>
    <row r="4271" spans="9:9">
      <c r="I4271" s="11"/>
    </row>
    <row r="4272" spans="9:9">
      <c r="I4272" s="11"/>
    </row>
    <row r="4273" spans="9:9">
      <c r="I4273" s="11"/>
    </row>
    <row r="4274" spans="9:9">
      <c r="I4274" s="11"/>
    </row>
    <row r="4275" spans="9:9">
      <c r="I4275" s="11"/>
    </row>
    <row r="4276" spans="9:9">
      <c r="I4276" s="11"/>
    </row>
    <row r="4277" spans="9:9">
      <c r="I4277" s="11"/>
    </row>
    <row r="4278" spans="9:9">
      <c r="I4278" s="11"/>
    </row>
    <row r="4279" spans="9:9">
      <c r="I4279" s="11"/>
    </row>
    <row r="4280" spans="9:9">
      <c r="I4280" s="11"/>
    </row>
    <row r="4281" spans="9:9">
      <c r="I4281" s="11"/>
    </row>
    <row r="4282" spans="9:9">
      <c r="I4282" s="11"/>
    </row>
    <row r="4283" spans="9:9">
      <c r="I4283" s="11"/>
    </row>
    <row r="4284" spans="9:9">
      <c r="I4284" s="11"/>
    </row>
    <row r="4285" spans="9:9">
      <c r="I4285" s="11"/>
    </row>
    <row r="4286" spans="9:9">
      <c r="I4286" s="11"/>
    </row>
    <row r="4287" spans="9:9">
      <c r="I4287" s="11"/>
    </row>
    <row r="4288" spans="9:9">
      <c r="I4288" s="11"/>
    </row>
    <row r="4289" spans="9:9">
      <c r="I4289" s="11"/>
    </row>
    <row r="4290" spans="9:9">
      <c r="I4290" s="11"/>
    </row>
    <row r="4291" spans="9:9">
      <c r="I4291" s="11"/>
    </row>
    <row r="4292" spans="9:9">
      <c r="I4292" s="11"/>
    </row>
    <row r="4293" spans="9:9">
      <c r="I4293" s="11"/>
    </row>
    <row r="4294" spans="9:9">
      <c r="I4294" s="11"/>
    </row>
    <row r="4295" spans="9:9">
      <c r="I4295" s="11"/>
    </row>
    <row r="4296" spans="9:9">
      <c r="I4296" s="11"/>
    </row>
    <row r="4297" spans="9:9">
      <c r="I4297" s="11"/>
    </row>
    <row r="4298" spans="9:9">
      <c r="I4298" s="11"/>
    </row>
    <row r="4299" spans="9:9">
      <c r="I4299" s="11"/>
    </row>
    <row r="4300" spans="9:9">
      <c r="I4300" s="11"/>
    </row>
    <row r="4301" spans="9:9">
      <c r="I4301" s="11"/>
    </row>
    <row r="4302" spans="9:9">
      <c r="I4302" s="11"/>
    </row>
    <row r="4303" spans="9:9">
      <c r="I4303" s="11"/>
    </row>
    <row r="4304" spans="9:9">
      <c r="I4304" s="11"/>
    </row>
    <row r="4305" spans="9:9">
      <c r="I4305" s="11"/>
    </row>
    <row r="4306" spans="9:9">
      <c r="I4306" s="11"/>
    </row>
    <row r="4307" spans="9:9">
      <c r="I4307" s="11"/>
    </row>
    <row r="4308" spans="9:9">
      <c r="I4308" s="11"/>
    </row>
    <row r="4309" spans="9:9">
      <c r="I4309" s="11"/>
    </row>
    <row r="4310" spans="9:9">
      <c r="I4310" s="11"/>
    </row>
    <row r="4311" spans="9:9">
      <c r="I4311" s="11"/>
    </row>
    <row r="4312" spans="9:9">
      <c r="I4312" s="11"/>
    </row>
    <row r="4313" spans="9:9">
      <c r="I4313" s="11"/>
    </row>
    <row r="4314" spans="9:9">
      <c r="I4314" s="11"/>
    </row>
    <row r="4315" spans="9:9">
      <c r="I4315" s="11"/>
    </row>
    <row r="4316" spans="9:9">
      <c r="I4316" s="11"/>
    </row>
    <row r="4317" spans="9:9">
      <c r="I4317" s="11"/>
    </row>
    <row r="4318" spans="9:9">
      <c r="I4318" s="11"/>
    </row>
    <row r="4319" spans="9:9">
      <c r="I4319" s="11"/>
    </row>
    <row r="4320" spans="9:9">
      <c r="I4320" s="11"/>
    </row>
    <row r="4321" spans="9:9">
      <c r="I4321" s="11"/>
    </row>
    <row r="4322" spans="9:9">
      <c r="I4322" s="11"/>
    </row>
    <row r="4323" spans="9:9">
      <c r="I4323" s="11"/>
    </row>
    <row r="4324" spans="9:9">
      <c r="I4324" s="11"/>
    </row>
    <row r="4325" spans="9:9">
      <c r="I4325" s="11"/>
    </row>
    <row r="4326" spans="9:9">
      <c r="I4326" s="11"/>
    </row>
    <row r="4327" spans="9:9">
      <c r="I4327" s="11"/>
    </row>
    <row r="4328" spans="9:9">
      <c r="I4328" s="11"/>
    </row>
    <row r="4329" spans="9:9">
      <c r="I4329" s="11"/>
    </row>
    <row r="4330" spans="9:9">
      <c r="I4330" s="11"/>
    </row>
    <row r="4331" spans="9:9">
      <c r="I4331" s="11"/>
    </row>
    <row r="4332" spans="9:9">
      <c r="I4332" s="11"/>
    </row>
    <row r="4333" spans="9:9">
      <c r="I4333" s="11"/>
    </row>
    <row r="4334" spans="9:9">
      <c r="I4334" s="11"/>
    </row>
    <row r="4335" spans="9:9">
      <c r="I4335" s="11"/>
    </row>
    <row r="4336" spans="9:9">
      <c r="I4336" s="11"/>
    </row>
    <row r="4337" spans="9:9">
      <c r="I4337" s="11"/>
    </row>
    <row r="4338" spans="9:9">
      <c r="I4338" s="11"/>
    </row>
    <row r="4339" spans="9:9">
      <c r="I4339" s="11"/>
    </row>
    <row r="4340" spans="9:9">
      <c r="I4340" s="11"/>
    </row>
    <row r="4341" spans="9:9">
      <c r="I4341" s="11"/>
    </row>
    <row r="4342" spans="9:9">
      <c r="I4342" s="11"/>
    </row>
    <row r="4343" spans="9:9">
      <c r="I4343" s="11"/>
    </row>
    <row r="4344" spans="9:9">
      <c r="I4344" s="11"/>
    </row>
    <row r="4345" spans="9:9">
      <c r="I4345" s="11"/>
    </row>
    <row r="4346" spans="9:9">
      <c r="I4346" s="11"/>
    </row>
    <row r="4347" spans="9:9">
      <c r="I4347" s="11"/>
    </row>
    <row r="4348" spans="9:9">
      <c r="I4348" s="11"/>
    </row>
    <row r="4349" spans="9:9">
      <c r="I4349" s="11"/>
    </row>
    <row r="4350" spans="9:9">
      <c r="I4350" s="11"/>
    </row>
    <row r="4351" spans="9:9">
      <c r="I4351" s="11"/>
    </row>
    <row r="4352" spans="9:9">
      <c r="I4352" s="11"/>
    </row>
    <row r="4353" spans="9:9">
      <c r="I4353" s="11"/>
    </row>
    <row r="4354" spans="9:9">
      <c r="I4354" s="11"/>
    </row>
    <row r="4355" spans="9:9">
      <c r="I4355" s="11"/>
    </row>
    <row r="4356" spans="9:9">
      <c r="I4356" s="11"/>
    </row>
    <row r="4357" spans="9:9">
      <c r="I4357" s="11"/>
    </row>
    <row r="4358" spans="9:9">
      <c r="I4358" s="11"/>
    </row>
    <row r="4359" spans="9:9">
      <c r="I4359" s="11"/>
    </row>
    <row r="4360" spans="9:9">
      <c r="I4360" s="11"/>
    </row>
    <row r="4361" spans="9:9">
      <c r="I4361" s="11"/>
    </row>
    <row r="4362" spans="9:9">
      <c r="I4362" s="11"/>
    </row>
    <row r="4363" spans="9:9">
      <c r="I4363" s="11"/>
    </row>
    <row r="4364" spans="9:9">
      <c r="I4364" s="11"/>
    </row>
    <row r="4365" spans="9:9">
      <c r="I4365" s="11"/>
    </row>
    <row r="4366" spans="9:9">
      <c r="I4366" s="11"/>
    </row>
    <row r="4367" spans="9:9">
      <c r="I4367" s="11"/>
    </row>
    <row r="4368" spans="9:9">
      <c r="I4368" s="11"/>
    </row>
    <row r="4369" spans="9:9">
      <c r="I4369" s="11"/>
    </row>
    <row r="4370" spans="9:9">
      <c r="I4370" s="11"/>
    </row>
    <row r="4371" spans="9:9">
      <c r="I4371" s="11"/>
    </row>
    <row r="4372" spans="9:9">
      <c r="I4372" s="11"/>
    </row>
    <row r="4373" spans="9:9">
      <c r="I4373" s="11"/>
    </row>
    <row r="4374" spans="9:9">
      <c r="I4374" s="11"/>
    </row>
    <row r="4375" spans="9:9">
      <c r="I4375" s="11"/>
    </row>
    <row r="4376" spans="9:9">
      <c r="I4376" s="11"/>
    </row>
    <row r="4377" spans="9:9">
      <c r="I4377" s="11"/>
    </row>
    <row r="4378" spans="9:9">
      <c r="I4378" s="11"/>
    </row>
    <row r="4379" spans="9:9">
      <c r="I4379" s="11"/>
    </row>
    <row r="4380" spans="9:9">
      <c r="I4380" s="11"/>
    </row>
    <row r="4381" spans="9:9">
      <c r="I4381" s="11"/>
    </row>
    <row r="4382" spans="9:9">
      <c r="I4382" s="11"/>
    </row>
    <row r="4383" spans="9:9">
      <c r="I4383" s="11"/>
    </row>
    <row r="4384" spans="9:9">
      <c r="I4384" s="11"/>
    </row>
    <row r="4385" spans="9:9">
      <c r="I4385" s="11"/>
    </row>
    <row r="4386" spans="9:9">
      <c r="I4386" s="11"/>
    </row>
    <row r="4387" spans="9:9">
      <c r="I4387" s="11"/>
    </row>
    <row r="4388" spans="9:9">
      <c r="I4388" s="11"/>
    </row>
    <row r="4389" spans="9:9">
      <c r="I4389" s="11"/>
    </row>
    <row r="4390" spans="9:9">
      <c r="I4390" s="11"/>
    </row>
    <row r="4391" spans="9:9">
      <c r="I4391" s="11"/>
    </row>
    <row r="4392" spans="9:9">
      <c r="I4392" s="11"/>
    </row>
    <row r="4393" spans="9:9">
      <c r="I4393" s="11"/>
    </row>
    <row r="4394" spans="9:9">
      <c r="I4394" s="11"/>
    </row>
    <row r="4395" spans="9:9">
      <c r="I4395" s="11"/>
    </row>
    <row r="4396" spans="9:9">
      <c r="I4396" s="11"/>
    </row>
    <row r="4397" spans="9:9">
      <c r="I4397" s="11"/>
    </row>
    <row r="4398" spans="9:9">
      <c r="I4398" s="11"/>
    </row>
    <row r="4399" spans="9:9">
      <c r="I4399" s="11"/>
    </row>
    <row r="4400" spans="9:9">
      <c r="I4400" s="11"/>
    </row>
    <row r="4401" spans="9:9">
      <c r="I4401" s="11"/>
    </row>
    <row r="4402" spans="9:9">
      <c r="I4402" s="11"/>
    </row>
    <row r="4403" spans="9:9">
      <c r="I4403" s="11"/>
    </row>
    <row r="4404" spans="9:9">
      <c r="I4404" s="11"/>
    </row>
    <row r="4405" spans="9:9">
      <c r="I4405" s="11"/>
    </row>
    <row r="4406" spans="9:9">
      <c r="I4406" s="11"/>
    </row>
    <row r="4407" spans="9:9">
      <c r="I4407" s="11"/>
    </row>
    <row r="4408" spans="9:9">
      <c r="I4408" s="11"/>
    </row>
    <row r="4409" spans="9:9">
      <c r="I4409" s="11"/>
    </row>
    <row r="4410" spans="9:9">
      <c r="I4410" s="11"/>
    </row>
    <row r="4411" spans="9:9">
      <c r="I4411" s="11"/>
    </row>
    <row r="4412" spans="9:9">
      <c r="I4412" s="11"/>
    </row>
    <row r="4413" spans="9:9">
      <c r="I4413" s="11"/>
    </row>
    <row r="4414" spans="9:9">
      <c r="I4414" s="11"/>
    </row>
    <row r="4415" spans="9:9">
      <c r="I4415" s="11"/>
    </row>
    <row r="4416" spans="9:9">
      <c r="I4416" s="11"/>
    </row>
    <row r="4417" spans="9:9">
      <c r="I4417" s="11"/>
    </row>
    <row r="4418" spans="9:9">
      <c r="I4418" s="11"/>
    </row>
    <row r="4419" spans="9:9">
      <c r="I4419" s="11"/>
    </row>
    <row r="4420" spans="9:9">
      <c r="I4420" s="11"/>
    </row>
    <row r="4421" spans="9:9">
      <c r="I4421" s="11"/>
    </row>
    <row r="4422" spans="9:9">
      <c r="I4422" s="11"/>
    </row>
    <row r="4423" spans="9:9">
      <c r="I4423" s="11"/>
    </row>
    <row r="4424" spans="9:9">
      <c r="I4424" s="11"/>
    </row>
    <row r="4425" spans="9:9">
      <c r="I4425" s="11"/>
    </row>
    <row r="4426" spans="9:9">
      <c r="I4426" s="11"/>
    </row>
    <row r="4427" spans="9:9">
      <c r="I4427" s="11"/>
    </row>
    <row r="4428" spans="9:9">
      <c r="I4428" s="11"/>
    </row>
    <row r="4429" spans="9:9">
      <c r="I4429" s="11"/>
    </row>
    <row r="4430" spans="9:9">
      <c r="I4430" s="11"/>
    </row>
    <row r="4431" spans="9:9">
      <c r="I4431" s="11"/>
    </row>
    <row r="4432" spans="9:9">
      <c r="I4432" s="11"/>
    </row>
    <row r="4433" spans="9:9">
      <c r="I4433" s="11"/>
    </row>
    <row r="4434" spans="9:9">
      <c r="I4434" s="11"/>
    </row>
    <row r="4435" spans="9:9">
      <c r="I4435" s="11"/>
    </row>
    <row r="4436" spans="9:9">
      <c r="I4436" s="11"/>
    </row>
    <row r="4437" spans="9:9">
      <c r="I4437" s="11"/>
    </row>
    <row r="4438" spans="9:9">
      <c r="I4438" s="11"/>
    </row>
    <row r="4439" spans="9:9">
      <c r="I4439" s="11"/>
    </row>
    <row r="4440" spans="9:9">
      <c r="I4440" s="11"/>
    </row>
    <row r="4441" spans="9:9">
      <c r="I4441" s="11"/>
    </row>
    <row r="4442" spans="9:9">
      <c r="I4442" s="11"/>
    </row>
    <row r="4443" spans="9:9">
      <c r="I4443" s="11"/>
    </row>
    <row r="4444" spans="9:9">
      <c r="I4444" s="11"/>
    </row>
    <row r="4445" spans="9:9">
      <c r="I4445" s="11"/>
    </row>
    <row r="4446" spans="9:9">
      <c r="I4446" s="11"/>
    </row>
    <row r="4447" spans="9:9">
      <c r="I4447" s="11"/>
    </row>
    <row r="4448" spans="9:9">
      <c r="I4448" s="11"/>
    </row>
    <row r="4449" spans="9:9">
      <c r="I4449" s="11"/>
    </row>
    <row r="4450" spans="9:9">
      <c r="I4450" s="11"/>
    </row>
    <row r="4451" spans="9:9">
      <c r="I4451" s="11"/>
    </row>
    <row r="4452" spans="9:9">
      <c r="I4452" s="11"/>
    </row>
    <row r="4453" spans="9:9">
      <c r="I4453" s="11"/>
    </row>
    <row r="4454" spans="9:9">
      <c r="I4454" s="11"/>
    </row>
    <row r="4455" spans="9:9">
      <c r="I4455" s="11"/>
    </row>
    <row r="4456" spans="9:9">
      <c r="I4456" s="11"/>
    </row>
    <row r="4457" spans="9:9">
      <c r="I4457" s="11"/>
    </row>
    <row r="4458" spans="9:9">
      <c r="I4458" s="11"/>
    </row>
    <row r="4459" spans="9:9">
      <c r="I4459" s="11"/>
    </row>
    <row r="4460" spans="9:9">
      <c r="I4460" s="11"/>
    </row>
    <row r="4461" spans="9:9">
      <c r="I4461" s="11"/>
    </row>
    <row r="4462" spans="9:9">
      <c r="I4462" s="11"/>
    </row>
    <row r="4463" spans="9:9">
      <c r="I4463" s="11"/>
    </row>
    <row r="4464" spans="9:9">
      <c r="I4464" s="11"/>
    </row>
    <row r="4465" spans="9:9">
      <c r="I4465" s="11"/>
    </row>
    <row r="4466" spans="9:9">
      <c r="I4466" s="11"/>
    </row>
    <row r="4467" spans="9:9">
      <c r="I4467" s="11"/>
    </row>
    <row r="4468" spans="9:9">
      <c r="I4468" s="11"/>
    </row>
    <row r="4469" spans="9:9">
      <c r="I4469" s="11"/>
    </row>
    <row r="4470" spans="9:9">
      <c r="I4470" s="11"/>
    </row>
    <row r="4471" spans="9:9">
      <c r="I4471" s="11"/>
    </row>
    <row r="4472" spans="9:9">
      <c r="I4472" s="11"/>
    </row>
    <row r="4473" spans="9:9">
      <c r="I4473" s="11"/>
    </row>
    <row r="4474" spans="9:9">
      <c r="I4474" s="11"/>
    </row>
    <row r="4475" spans="9:9">
      <c r="I4475" s="11"/>
    </row>
    <row r="4476" spans="9:9">
      <c r="I4476" s="11"/>
    </row>
    <row r="4477" spans="9:9">
      <c r="I4477" s="11"/>
    </row>
    <row r="4478" spans="9:9">
      <c r="I4478" s="11"/>
    </row>
    <row r="4479" spans="9:9">
      <c r="I4479" s="11"/>
    </row>
    <row r="4480" spans="9:9">
      <c r="I4480" s="11"/>
    </row>
    <row r="4481" spans="9:9">
      <c r="I4481" s="11"/>
    </row>
    <row r="4482" spans="9:9">
      <c r="I4482" s="11"/>
    </row>
    <row r="4483" spans="9:9">
      <c r="I4483" s="11"/>
    </row>
    <row r="4484" spans="9:9">
      <c r="I4484" s="11"/>
    </row>
    <row r="4485" spans="9:9">
      <c r="I4485" s="11"/>
    </row>
    <row r="4486" spans="9:9">
      <c r="I4486" s="11"/>
    </row>
    <row r="4487" spans="9:9">
      <c r="I4487" s="11"/>
    </row>
    <row r="4488" spans="9:9">
      <c r="I4488" s="11"/>
    </row>
    <row r="4489" spans="9:9">
      <c r="I4489" s="11"/>
    </row>
    <row r="4490" spans="9:9">
      <c r="I4490" s="11"/>
    </row>
    <row r="4491" spans="9:9">
      <c r="I4491" s="11"/>
    </row>
    <row r="4492" spans="9:9">
      <c r="I4492" s="11"/>
    </row>
    <row r="4493" spans="9:9">
      <c r="I4493" s="11"/>
    </row>
    <row r="4494" spans="9:9">
      <c r="I4494" s="11"/>
    </row>
    <row r="4495" spans="9:9">
      <c r="I4495" s="11"/>
    </row>
    <row r="4496" spans="9:9">
      <c r="I4496" s="11"/>
    </row>
    <row r="4497" spans="9:9">
      <c r="I4497" s="11"/>
    </row>
    <row r="4498" spans="9:9">
      <c r="I4498" s="11"/>
    </row>
    <row r="4499" spans="9:9">
      <c r="I4499" s="11"/>
    </row>
    <row r="4500" spans="9:9">
      <c r="I4500" s="11"/>
    </row>
    <row r="4501" spans="9:9">
      <c r="I4501" s="11"/>
    </row>
    <row r="4502" spans="9:9">
      <c r="I4502" s="11"/>
    </row>
    <row r="4503" spans="9:9">
      <c r="I4503" s="11"/>
    </row>
    <row r="4504" spans="9:9">
      <c r="I4504" s="11"/>
    </row>
    <row r="4505" spans="9:9">
      <c r="I4505" s="11"/>
    </row>
    <row r="4506" spans="9:9">
      <c r="I4506" s="11"/>
    </row>
    <row r="4507" spans="9:9">
      <c r="I4507" s="11"/>
    </row>
    <row r="4508" spans="9:9">
      <c r="I4508" s="11"/>
    </row>
    <row r="4509" spans="9:9">
      <c r="I4509" s="11"/>
    </row>
    <row r="4510" spans="9:9">
      <c r="I4510" s="11"/>
    </row>
    <row r="4511" spans="9:9">
      <c r="I4511" s="11"/>
    </row>
    <row r="4512" spans="9:9">
      <c r="I4512" s="11"/>
    </row>
    <row r="4513" spans="9:9">
      <c r="I4513" s="11"/>
    </row>
    <row r="4514" spans="9:9">
      <c r="I4514" s="11"/>
    </row>
    <row r="4515" spans="9:9">
      <c r="I4515" s="11"/>
    </row>
    <row r="4516" spans="9:9">
      <c r="I4516" s="11"/>
    </row>
    <row r="4517" spans="9:9">
      <c r="I4517" s="11"/>
    </row>
    <row r="4518" spans="9:9">
      <c r="I4518" s="11"/>
    </row>
    <row r="4519" spans="9:9">
      <c r="I4519" s="11"/>
    </row>
    <row r="4520" spans="9:9">
      <c r="I4520" s="11"/>
    </row>
    <row r="4521" spans="9:9">
      <c r="I4521" s="11"/>
    </row>
    <row r="4522" spans="9:9">
      <c r="I4522" s="11"/>
    </row>
    <row r="4523" spans="9:9">
      <c r="I4523" s="11"/>
    </row>
    <row r="4524" spans="9:9">
      <c r="I4524" s="11"/>
    </row>
    <row r="4525" spans="9:9">
      <c r="I4525" s="11"/>
    </row>
    <row r="4526" spans="9:9">
      <c r="I4526" s="11"/>
    </row>
    <row r="4527" spans="9:9">
      <c r="I4527" s="11"/>
    </row>
    <row r="4528" spans="9:9">
      <c r="I4528" s="11"/>
    </row>
    <row r="4529" spans="9:9">
      <c r="I4529" s="11"/>
    </row>
    <row r="4530" spans="9:9">
      <c r="I4530" s="11"/>
    </row>
    <row r="4531" spans="9:9">
      <c r="I4531" s="11"/>
    </row>
    <row r="4532" spans="9:9">
      <c r="I4532" s="11"/>
    </row>
    <row r="4533" spans="9:9">
      <c r="I4533" s="11"/>
    </row>
    <row r="4534" spans="9:9">
      <c r="I4534" s="11"/>
    </row>
    <row r="4535" spans="9:9">
      <c r="I4535" s="11"/>
    </row>
    <row r="4536" spans="9:9">
      <c r="I4536" s="11"/>
    </row>
    <row r="4537" spans="9:9">
      <c r="I4537" s="11"/>
    </row>
    <row r="4538" spans="9:9">
      <c r="I4538" s="11"/>
    </row>
    <row r="4539" spans="9:9">
      <c r="I4539" s="11"/>
    </row>
    <row r="4540" spans="9:9">
      <c r="I4540" s="11"/>
    </row>
    <row r="4541" spans="9:9">
      <c r="I4541" s="11"/>
    </row>
    <row r="4542" spans="9:9">
      <c r="I4542" s="11"/>
    </row>
    <row r="4543" spans="9:9">
      <c r="I4543" s="11"/>
    </row>
    <row r="4544" spans="9:9">
      <c r="I4544" s="11"/>
    </row>
    <row r="4545" spans="9:9">
      <c r="I4545" s="11"/>
    </row>
    <row r="4546" spans="9:9">
      <c r="I4546" s="11"/>
    </row>
    <row r="4547" spans="9:9">
      <c r="I4547" s="11"/>
    </row>
    <row r="4548" spans="9:9">
      <c r="I4548" s="11"/>
    </row>
    <row r="4549" spans="9:9">
      <c r="I4549" s="11"/>
    </row>
    <row r="4550" spans="9:9">
      <c r="I4550" s="11"/>
    </row>
    <row r="4551" spans="9:9">
      <c r="I4551" s="11"/>
    </row>
    <row r="4552" spans="9:9">
      <c r="I4552" s="11"/>
    </row>
    <row r="4553" spans="9:9">
      <c r="I4553" s="11"/>
    </row>
    <row r="4554" spans="9:9">
      <c r="I4554" s="11"/>
    </row>
    <row r="4555" spans="9:9">
      <c r="I4555" s="11"/>
    </row>
    <row r="4556" spans="9:9">
      <c r="I4556" s="11"/>
    </row>
    <row r="4557" spans="9:9">
      <c r="I4557" s="11"/>
    </row>
    <row r="4558" spans="9:9">
      <c r="I4558" s="11"/>
    </row>
    <row r="4559" spans="9:9">
      <c r="I4559" s="11"/>
    </row>
    <row r="4560" spans="9:9">
      <c r="I4560" s="11"/>
    </row>
    <row r="4561" spans="9:9">
      <c r="I4561" s="11"/>
    </row>
    <row r="4562" spans="9:9">
      <c r="I4562" s="11"/>
    </row>
    <row r="4563" spans="9:9">
      <c r="I4563" s="11"/>
    </row>
    <row r="4564" spans="9:9">
      <c r="I4564" s="11"/>
    </row>
    <row r="4565" spans="9:9">
      <c r="I4565" s="11"/>
    </row>
    <row r="4566" spans="9:9">
      <c r="I4566" s="11"/>
    </row>
    <row r="4567" spans="9:9">
      <c r="I4567" s="11"/>
    </row>
    <row r="4568" spans="9:9">
      <c r="I4568" s="11"/>
    </row>
    <row r="4569" spans="9:9">
      <c r="I4569" s="11"/>
    </row>
    <row r="4570" spans="9:9">
      <c r="I4570" s="11"/>
    </row>
    <row r="4571" spans="9:9">
      <c r="I4571" s="11"/>
    </row>
    <row r="4572" spans="9:9">
      <c r="I4572" s="11"/>
    </row>
    <row r="4573" spans="9:9">
      <c r="I4573" s="11"/>
    </row>
    <row r="4574" spans="9:9">
      <c r="I4574" s="11"/>
    </row>
    <row r="4575" spans="9:9">
      <c r="I4575" s="11"/>
    </row>
    <row r="4576" spans="9:9">
      <c r="I4576" s="11"/>
    </row>
    <row r="4577" spans="9:9">
      <c r="I4577" s="11"/>
    </row>
    <row r="4578" spans="9:9">
      <c r="I4578" s="11"/>
    </row>
    <row r="4579" spans="9:9">
      <c r="I4579" s="11"/>
    </row>
    <row r="4580" spans="9:9">
      <c r="I4580" s="11"/>
    </row>
    <row r="4581" spans="9:9">
      <c r="I4581" s="11"/>
    </row>
    <row r="4582" spans="9:9">
      <c r="I4582" s="11"/>
    </row>
    <row r="4583" spans="9:9">
      <c r="I4583" s="11"/>
    </row>
    <row r="4584" spans="9:9">
      <c r="I4584" s="11"/>
    </row>
    <row r="4585" spans="9:9">
      <c r="I4585" s="11"/>
    </row>
    <row r="4586" spans="9:9">
      <c r="I4586" s="11"/>
    </row>
    <row r="4587" spans="9:9">
      <c r="I4587" s="11"/>
    </row>
    <row r="4588" spans="9:9">
      <c r="I4588" s="11"/>
    </row>
    <row r="4589" spans="9:9">
      <c r="I4589" s="11"/>
    </row>
    <row r="4590" spans="9:9">
      <c r="I4590" s="11"/>
    </row>
    <row r="4591" spans="9:9">
      <c r="I4591" s="11"/>
    </row>
    <row r="4592" spans="9:9">
      <c r="I4592" s="11"/>
    </row>
    <row r="4593" spans="9:9">
      <c r="I4593" s="11"/>
    </row>
    <row r="4594" spans="9:9">
      <c r="I4594" s="11"/>
    </row>
    <row r="4595" spans="9:9">
      <c r="I4595" s="11"/>
    </row>
    <row r="4596" spans="9:9">
      <c r="I4596" s="11"/>
    </row>
    <row r="4597" spans="9:9">
      <c r="I4597" s="11"/>
    </row>
    <row r="4598" spans="9:9">
      <c r="I4598" s="11"/>
    </row>
    <row r="4599" spans="9:9">
      <c r="I4599" s="11"/>
    </row>
    <row r="4600" spans="9:9">
      <c r="I4600" s="11"/>
    </row>
    <row r="4601" spans="9:9">
      <c r="I4601" s="11"/>
    </row>
    <row r="4602" spans="9:9">
      <c r="I4602" s="11"/>
    </row>
    <row r="4603" spans="9:9">
      <c r="I4603" s="11"/>
    </row>
    <row r="4604" spans="9:9">
      <c r="I4604" s="11"/>
    </row>
    <row r="4605" spans="9:9">
      <c r="I4605" s="11"/>
    </row>
    <row r="4606" spans="9:9">
      <c r="I4606" s="11"/>
    </row>
    <row r="4607" spans="9:9">
      <c r="I4607" s="11"/>
    </row>
    <row r="4608" spans="9:9">
      <c r="I4608" s="11"/>
    </row>
    <row r="4609" spans="9:9">
      <c r="I4609" s="11"/>
    </row>
    <row r="4610" spans="9:9">
      <c r="I4610" s="11"/>
    </row>
    <row r="4611" spans="9:9">
      <c r="I4611" s="11"/>
    </row>
    <row r="4612" spans="9:9">
      <c r="I4612" s="11"/>
    </row>
    <row r="4613" spans="9:9">
      <c r="I4613" s="11"/>
    </row>
    <row r="4614" spans="9:9">
      <c r="I4614" s="11"/>
    </row>
    <row r="4615" spans="9:9">
      <c r="I4615" s="11"/>
    </row>
    <row r="4616" spans="9:9">
      <c r="I4616" s="11"/>
    </row>
    <row r="4617" spans="9:9">
      <c r="I4617" s="11"/>
    </row>
    <row r="4618" spans="9:9">
      <c r="I4618" s="11"/>
    </row>
    <row r="4619" spans="9:9">
      <c r="I4619" s="11"/>
    </row>
    <row r="4620" spans="9:9">
      <c r="I4620" s="11"/>
    </row>
    <row r="4621" spans="9:9">
      <c r="I4621" s="11"/>
    </row>
    <row r="4622" spans="9:9">
      <c r="I4622" s="11"/>
    </row>
    <row r="4623" spans="9:9">
      <c r="I4623" s="11"/>
    </row>
    <row r="4624" spans="9:9">
      <c r="I4624" s="11"/>
    </row>
    <row r="4625" spans="9:9">
      <c r="I4625" s="11"/>
    </row>
    <row r="4626" spans="9:9">
      <c r="I4626" s="11"/>
    </row>
    <row r="4627" spans="9:9">
      <c r="I4627" s="11"/>
    </row>
    <row r="4628" spans="9:9">
      <c r="I4628" s="11"/>
    </row>
    <row r="4629" spans="9:9">
      <c r="I4629" s="11"/>
    </row>
    <row r="4630" spans="9:9">
      <c r="I4630" s="11"/>
    </row>
    <row r="4631" spans="9:9">
      <c r="I4631" s="11"/>
    </row>
    <row r="4632" spans="9:9">
      <c r="I4632" s="11"/>
    </row>
    <row r="4633" spans="9:9">
      <c r="I4633" s="11"/>
    </row>
    <row r="4634" spans="9:9">
      <c r="I4634" s="11"/>
    </row>
    <row r="4635" spans="9:9">
      <c r="I4635" s="11"/>
    </row>
    <row r="4636" spans="9:9">
      <c r="I4636" s="11"/>
    </row>
    <row r="4637" spans="9:9">
      <c r="I4637" s="11"/>
    </row>
    <row r="4638" spans="9:9">
      <c r="I4638" s="11"/>
    </row>
    <row r="4639" spans="9:9">
      <c r="I4639" s="11"/>
    </row>
    <row r="4640" spans="9:9">
      <c r="I4640" s="11"/>
    </row>
    <row r="4641" spans="9:9">
      <c r="I4641" s="11"/>
    </row>
    <row r="4642" spans="9:9">
      <c r="I4642" s="11"/>
    </row>
    <row r="4643" spans="9:9">
      <c r="I4643" s="11"/>
    </row>
    <row r="4644" spans="9:9">
      <c r="I4644" s="11"/>
    </row>
    <row r="4645" spans="9:9">
      <c r="I4645" s="11"/>
    </row>
    <row r="4646" spans="9:9">
      <c r="I4646" s="11"/>
    </row>
    <row r="4647" spans="9:9">
      <c r="I4647" s="11"/>
    </row>
    <row r="4648" spans="9:9">
      <c r="I4648" s="11"/>
    </row>
    <row r="4649" spans="9:9">
      <c r="I4649" s="11"/>
    </row>
    <row r="4650" spans="9:9">
      <c r="I4650" s="11"/>
    </row>
    <row r="4651" spans="9:9">
      <c r="I4651" s="11"/>
    </row>
    <row r="4652" spans="9:9">
      <c r="I4652" s="11"/>
    </row>
    <row r="4653" spans="9:9">
      <c r="I4653" s="11"/>
    </row>
    <row r="4654" spans="9:9">
      <c r="I4654" s="11"/>
    </row>
    <row r="4655" spans="9:9">
      <c r="I4655" s="11"/>
    </row>
    <row r="4656" spans="9:9">
      <c r="I4656" s="11"/>
    </row>
    <row r="4657" spans="9:9">
      <c r="I4657" s="11"/>
    </row>
    <row r="4658" spans="9:9">
      <c r="I4658" s="11"/>
    </row>
    <row r="4659" spans="9:9">
      <c r="I4659" s="11"/>
    </row>
    <row r="4660" spans="9:9">
      <c r="I4660" s="11"/>
    </row>
    <row r="4661" spans="9:9">
      <c r="I4661" s="11"/>
    </row>
    <row r="4662" spans="9:9">
      <c r="I4662" s="11"/>
    </row>
    <row r="4663" spans="9:9">
      <c r="I4663" s="11"/>
    </row>
    <row r="4664" spans="9:9">
      <c r="I4664" s="11"/>
    </row>
    <row r="4665" spans="9:9">
      <c r="I4665" s="11"/>
    </row>
    <row r="4666" spans="9:9">
      <c r="I4666" s="11"/>
    </row>
    <row r="4667" spans="9:9">
      <c r="I4667" s="11"/>
    </row>
    <row r="4668" spans="9:9">
      <c r="I4668" s="11"/>
    </row>
    <row r="4669" spans="9:9">
      <c r="I4669" s="11"/>
    </row>
    <row r="4670" spans="9:9">
      <c r="I4670" s="11"/>
    </row>
    <row r="4671" spans="9:9">
      <c r="I4671" s="11"/>
    </row>
    <row r="4672" spans="9:9">
      <c r="I4672" s="11"/>
    </row>
    <row r="4673" spans="9:9">
      <c r="I4673" s="11"/>
    </row>
    <row r="4674" spans="9:9">
      <c r="I4674" s="11"/>
    </row>
    <row r="4675" spans="9:9">
      <c r="I4675" s="11"/>
    </row>
    <row r="4676" spans="9:9">
      <c r="I4676" s="11"/>
    </row>
    <row r="4677" spans="9:9">
      <c r="I4677" s="11"/>
    </row>
    <row r="4678" spans="9:9">
      <c r="I4678" s="11"/>
    </row>
    <row r="4679" spans="9:9">
      <c r="I4679" s="11"/>
    </row>
    <row r="4680" spans="9:9">
      <c r="I4680" s="11"/>
    </row>
    <row r="4681" spans="9:9">
      <c r="I4681" s="11"/>
    </row>
    <row r="4682" spans="9:9">
      <c r="I4682" s="11"/>
    </row>
    <row r="4683" spans="9:9">
      <c r="I4683" s="11"/>
    </row>
    <row r="4684" spans="9:9">
      <c r="I4684" s="11"/>
    </row>
    <row r="4685" spans="9:9">
      <c r="I4685" s="11"/>
    </row>
    <row r="4686" spans="9:9">
      <c r="I4686" s="11"/>
    </row>
    <row r="4687" spans="9:9">
      <c r="I4687" s="11"/>
    </row>
    <row r="4688" spans="9:9">
      <c r="I4688" s="11"/>
    </row>
    <row r="4689" spans="9:9">
      <c r="I4689" s="11"/>
    </row>
    <row r="4690" spans="9:9">
      <c r="I4690" s="11"/>
    </row>
    <row r="4691" spans="9:9">
      <c r="I4691" s="11"/>
    </row>
    <row r="4692" spans="9:9">
      <c r="I4692" s="11"/>
    </row>
    <row r="4693" spans="9:9">
      <c r="I4693" s="11"/>
    </row>
    <row r="4694" spans="9:9">
      <c r="I4694" s="11"/>
    </row>
    <row r="4695" spans="9:9">
      <c r="I4695" s="11"/>
    </row>
    <row r="4696" spans="9:9">
      <c r="I4696" s="11"/>
    </row>
    <row r="4697" spans="9:9">
      <c r="I4697" s="11"/>
    </row>
    <row r="4698" spans="9:9">
      <c r="I4698" s="11"/>
    </row>
    <row r="4699" spans="9:9">
      <c r="I4699" s="11"/>
    </row>
    <row r="4700" spans="9:9">
      <c r="I4700" s="11"/>
    </row>
    <row r="4701" spans="9:9">
      <c r="I4701" s="11"/>
    </row>
    <row r="4702" spans="9:9">
      <c r="I4702" s="11"/>
    </row>
    <row r="4703" spans="9:9">
      <c r="I4703" s="11"/>
    </row>
    <row r="4704" spans="9:9">
      <c r="I4704" s="11"/>
    </row>
    <row r="4705" spans="9:9">
      <c r="I4705" s="11"/>
    </row>
    <row r="4706" spans="9:9">
      <c r="I4706" s="11"/>
    </row>
    <row r="4707" spans="9:9">
      <c r="I4707" s="11"/>
    </row>
    <row r="4708" spans="9:9">
      <c r="I4708" s="11"/>
    </row>
    <row r="4709" spans="9:9">
      <c r="I4709" s="11"/>
    </row>
    <row r="4710" spans="9:9">
      <c r="I4710" s="11"/>
    </row>
    <row r="4711" spans="9:9">
      <c r="I4711" s="11"/>
    </row>
    <row r="4712" spans="9:9">
      <c r="I4712" s="11"/>
    </row>
    <row r="4713" spans="9:9">
      <c r="I4713" s="11"/>
    </row>
    <row r="4714" spans="9:9">
      <c r="I4714" s="11"/>
    </row>
    <row r="4715" spans="9:9">
      <c r="I4715" s="11"/>
    </row>
    <row r="4716" spans="9:9">
      <c r="I4716" s="11"/>
    </row>
    <row r="4717" spans="9:9">
      <c r="I4717" s="11"/>
    </row>
    <row r="4718" spans="9:9">
      <c r="I4718" s="11"/>
    </row>
    <row r="4719" spans="9:9">
      <c r="I4719" s="11"/>
    </row>
    <row r="4720" spans="9:9">
      <c r="I4720" s="11"/>
    </row>
    <row r="4721" spans="9:9">
      <c r="I4721" s="11"/>
    </row>
    <row r="4722" spans="9:9">
      <c r="I4722" s="11"/>
    </row>
    <row r="4723" spans="9:9">
      <c r="I4723" s="11"/>
    </row>
    <row r="4724" spans="9:9">
      <c r="I4724" s="11"/>
    </row>
    <row r="4725" spans="9:9">
      <c r="I4725" s="11"/>
    </row>
    <row r="4726" spans="9:9">
      <c r="I4726" s="11"/>
    </row>
    <row r="4727" spans="9:9">
      <c r="I4727" s="11"/>
    </row>
    <row r="4728" spans="9:9">
      <c r="I4728" s="11"/>
    </row>
    <row r="4729" spans="9:9">
      <c r="I4729" s="11"/>
    </row>
    <row r="4730" spans="9:9">
      <c r="I4730" s="11"/>
    </row>
    <row r="4731" spans="9:9">
      <c r="I4731" s="11"/>
    </row>
    <row r="4732" spans="9:9">
      <c r="I4732" s="11"/>
    </row>
    <row r="4733" spans="9:9">
      <c r="I4733" s="11"/>
    </row>
    <row r="4734" spans="9:9">
      <c r="I4734" s="11"/>
    </row>
    <row r="4735" spans="9:9">
      <c r="I4735" s="11"/>
    </row>
    <row r="4736" spans="9:9">
      <c r="I4736" s="11"/>
    </row>
    <row r="4737" spans="9:9">
      <c r="I4737" s="11"/>
    </row>
    <row r="4738" spans="9:9">
      <c r="I4738" s="11"/>
    </row>
    <row r="4739" spans="9:9">
      <c r="I4739" s="11"/>
    </row>
    <row r="4740" spans="9:9">
      <c r="I4740" s="11"/>
    </row>
    <row r="4741" spans="9:9">
      <c r="I4741" s="11"/>
    </row>
    <row r="4742" spans="9:9">
      <c r="I4742" s="11"/>
    </row>
    <row r="4743" spans="9:9">
      <c r="I4743" s="11"/>
    </row>
    <row r="4744" spans="9:9">
      <c r="I4744" s="11"/>
    </row>
    <row r="4745" spans="9:9">
      <c r="I4745" s="11"/>
    </row>
    <row r="4746" spans="9:9">
      <c r="I4746" s="11"/>
    </row>
    <row r="4747" spans="9:9">
      <c r="I4747" s="11"/>
    </row>
    <row r="4748" spans="9:9">
      <c r="I4748" s="11"/>
    </row>
    <row r="4749" spans="9:9">
      <c r="I4749" s="11"/>
    </row>
    <row r="4750" spans="9:9">
      <c r="I4750" s="11"/>
    </row>
    <row r="4751" spans="9:9">
      <c r="I4751" s="11"/>
    </row>
    <row r="4752" spans="9:9">
      <c r="I4752" s="11"/>
    </row>
    <row r="4753" spans="9:9">
      <c r="I4753" s="11"/>
    </row>
    <row r="4754" spans="9:9">
      <c r="I4754" s="11"/>
    </row>
    <row r="4755" spans="9:9">
      <c r="I4755" s="11"/>
    </row>
    <row r="4756" spans="9:9">
      <c r="I4756" s="11"/>
    </row>
    <row r="4757" spans="9:9">
      <c r="I4757" s="11"/>
    </row>
    <row r="4758" spans="9:9">
      <c r="I4758" s="11"/>
    </row>
    <row r="4759" spans="9:9">
      <c r="I4759" s="11"/>
    </row>
    <row r="4760" spans="9:9">
      <c r="I4760" s="11"/>
    </row>
    <row r="4761" spans="9:9">
      <c r="I4761" s="11"/>
    </row>
    <row r="4762" spans="9:9">
      <c r="I4762" s="11"/>
    </row>
    <row r="4763" spans="9:9">
      <c r="I4763" s="11"/>
    </row>
    <row r="4764" spans="9:9">
      <c r="I4764" s="11"/>
    </row>
    <row r="4765" spans="9:9">
      <c r="I4765" s="11"/>
    </row>
    <row r="4766" spans="9:9">
      <c r="I4766" s="11"/>
    </row>
    <row r="4767" spans="9:9">
      <c r="I4767" s="11"/>
    </row>
    <row r="4768" spans="9:9">
      <c r="I4768" s="11"/>
    </row>
    <row r="4769" spans="9:9">
      <c r="I4769" s="11"/>
    </row>
    <row r="4770" spans="9:9">
      <c r="I4770" s="11"/>
    </row>
    <row r="4771" spans="9:9">
      <c r="I4771" s="11"/>
    </row>
    <row r="4772" spans="9:9">
      <c r="I4772" s="11"/>
    </row>
    <row r="4773" spans="9:9">
      <c r="I4773" s="11"/>
    </row>
    <row r="4774" spans="9:9">
      <c r="I4774" s="11"/>
    </row>
    <row r="4775" spans="9:9">
      <c r="I4775" s="11"/>
    </row>
    <row r="4776" spans="9:9">
      <c r="I4776" s="11"/>
    </row>
    <row r="4777" spans="9:9">
      <c r="I4777" s="11"/>
    </row>
    <row r="4778" spans="9:9">
      <c r="I4778" s="11"/>
    </row>
    <row r="4779" spans="9:9">
      <c r="I4779" s="11"/>
    </row>
    <row r="4780" spans="9:9">
      <c r="I4780" s="11"/>
    </row>
    <row r="4781" spans="9:9">
      <c r="I4781" s="11"/>
    </row>
    <row r="4782" spans="9:9">
      <c r="I4782" s="11"/>
    </row>
    <row r="4783" spans="9:9">
      <c r="I4783" s="11"/>
    </row>
    <row r="4784" spans="9:9">
      <c r="I4784" s="11"/>
    </row>
    <row r="4785" spans="9:9">
      <c r="I4785" s="11"/>
    </row>
    <row r="4786" spans="9:9">
      <c r="I4786" s="11"/>
    </row>
    <row r="4787" spans="9:9">
      <c r="I4787" s="11"/>
    </row>
    <row r="4788" spans="9:9">
      <c r="I4788" s="11"/>
    </row>
    <row r="4789" spans="9:9">
      <c r="I4789" s="11"/>
    </row>
    <row r="4790" spans="9:9">
      <c r="I4790" s="11"/>
    </row>
    <row r="4791" spans="9:9">
      <c r="I4791" s="11"/>
    </row>
    <row r="4792" spans="9:9">
      <c r="I4792" s="11"/>
    </row>
    <row r="4793" spans="9:9">
      <c r="I4793" s="11"/>
    </row>
    <row r="4794" spans="9:9">
      <c r="I4794" s="11"/>
    </row>
    <row r="4795" spans="9:9">
      <c r="I4795" s="11"/>
    </row>
    <row r="4796" spans="9:9">
      <c r="I4796" s="11"/>
    </row>
    <row r="4797" spans="9:9">
      <c r="I4797" s="11"/>
    </row>
    <row r="4798" spans="9:9">
      <c r="I4798" s="11"/>
    </row>
    <row r="4799" spans="9:9">
      <c r="I4799" s="11"/>
    </row>
    <row r="4800" spans="9:9">
      <c r="I4800" s="11"/>
    </row>
    <row r="4801" spans="9:9">
      <c r="I4801" s="11"/>
    </row>
    <row r="4802" spans="9:9">
      <c r="I4802" s="11"/>
    </row>
    <row r="4803" spans="9:9">
      <c r="I4803" s="11"/>
    </row>
    <row r="4804" spans="9:9">
      <c r="I4804" s="11"/>
    </row>
    <row r="4805" spans="9:9">
      <c r="I4805" s="11"/>
    </row>
    <row r="4806" spans="9:9">
      <c r="I4806" s="11"/>
    </row>
    <row r="4807" spans="9:9">
      <c r="I4807" s="11"/>
    </row>
    <row r="4808" spans="9:9">
      <c r="I4808" s="11"/>
    </row>
    <row r="4809" spans="9:9">
      <c r="I4809" s="11"/>
    </row>
    <row r="4810" spans="9:9">
      <c r="I4810" s="11"/>
    </row>
    <row r="4811" spans="9:9">
      <c r="I4811" s="11"/>
    </row>
    <row r="4812" spans="9:9">
      <c r="I4812" s="11"/>
    </row>
    <row r="4813" spans="9:9">
      <c r="I4813" s="11"/>
    </row>
    <row r="4814" spans="9:9">
      <c r="I4814" s="11"/>
    </row>
    <row r="4815" spans="9:9">
      <c r="I4815" s="11"/>
    </row>
    <row r="4816" spans="9:9">
      <c r="I4816" s="11"/>
    </row>
    <row r="4817" spans="9:9">
      <c r="I4817" s="11"/>
    </row>
    <row r="4818" spans="9:9">
      <c r="I4818" s="11"/>
    </row>
    <row r="4819" spans="9:9">
      <c r="I4819" s="11"/>
    </row>
    <row r="4820" spans="9:9">
      <c r="I4820" s="11"/>
    </row>
    <row r="4821" spans="9:9">
      <c r="I4821" s="11"/>
    </row>
    <row r="4822" spans="9:9">
      <c r="I4822" s="11"/>
    </row>
    <row r="4823" spans="9:9">
      <c r="I4823" s="11"/>
    </row>
    <row r="4824" spans="9:9">
      <c r="I4824" s="11"/>
    </row>
    <row r="4825" spans="9:9">
      <c r="I4825" s="11"/>
    </row>
    <row r="4826" spans="9:9">
      <c r="I4826" s="11"/>
    </row>
    <row r="4827" spans="9:9">
      <c r="I4827" s="11"/>
    </row>
    <row r="4828" spans="9:9">
      <c r="I4828" s="11"/>
    </row>
    <row r="4829" spans="9:9">
      <c r="I4829" s="11"/>
    </row>
    <row r="4830" spans="9:9">
      <c r="I4830" s="11"/>
    </row>
    <row r="4831" spans="9:9">
      <c r="I4831" s="11"/>
    </row>
    <row r="4832" spans="9:9">
      <c r="I4832" s="11"/>
    </row>
    <row r="4833" spans="9:9">
      <c r="I4833" s="11"/>
    </row>
    <row r="4834" spans="9:9">
      <c r="I4834" s="11"/>
    </row>
    <row r="4835" spans="9:9">
      <c r="I4835" s="11"/>
    </row>
    <row r="4836" spans="9:9">
      <c r="I4836" s="11"/>
    </row>
    <row r="4837" spans="9:9">
      <c r="I4837" s="11"/>
    </row>
    <row r="4838" spans="9:9">
      <c r="I4838" s="11"/>
    </row>
    <row r="4839" spans="9:9">
      <c r="I4839" s="11"/>
    </row>
    <row r="4840" spans="9:9">
      <c r="I4840" s="11"/>
    </row>
    <row r="4841" spans="9:9">
      <c r="I4841" s="11"/>
    </row>
    <row r="4842" spans="9:9">
      <c r="I4842" s="11"/>
    </row>
    <row r="4843" spans="9:9">
      <c r="I4843" s="11"/>
    </row>
    <row r="4844" spans="9:9">
      <c r="I4844" s="11"/>
    </row>
    <row r="4845" spans="9:9">
      <c r="I4845" s="11"/>
    </row>
    <row r="4846" spans="9:9">
      <c r="I4846" s="11"/>
    </row>
    <row r="4847" spans="9:9">
      <c r="I4847" s="11"/>
    </row>
    <row r="4848" spans="9:9">
      <c r="I4848" s="11"/>
    </row>
    <row r="4849" spans="9:9">
      <c r="I4849" s="11"/>
    </row>
    <row r="4850" spans="9:9">
      <c r="I4850" s="11"/>
    </row>
    <row r="4851" spans="9:9">
      <c r="I4851" s="11"/>
    </row>
    <row r="4852" spans="9:9">
      <c r="I4852" s="11"/>
    </row>
    <row r="4853" spans="9:9">
      <c r="I4853" s="11"/>
    </row>
    <row r="4854" spans="9:9">
      <c r="I4854" s="11"/>
    </row>
    <row r="4855" spans="9:9">
      <c r="I4855" s="11"/>
    </row>
    <row r="4856" spans="9:9">
      <c r="I4856" s="11"/>
    </row>
    <row r="4857" spans="9:9">
      <c r="I4857" s="11"/>
    </row>
    <row r="4858" spans="9:9">
      <c r="I4858" s="11"/>
    </row>
    <row r="4859" spans="9:9">
      <c r="I4859" s="11"/>
    </row>
    <row r="4860" spans="9:9">
      <c r="I4860" s="11"/>
    </row>
    <row r="4861" spans="9:9">
      <c r="I4861" s="11"/>
    </row>
    <row r="4862" spans="9:9">
      <c r="I4862" s="11"/>
    </row>
    <row r="4863" spans="9:9">
      <c r="I4863" s="11"/>
    </row>
    <row r="4864" spans="9:9">
      <c r="I4864" s="11"/>
    </row>
    <row r="4865" spans="9:9">
      <c r="I4865" s="11"/>
    </row>
    <row r="4866" spans="9:9">
      <c r="I4866" s="11"/>
    </row>
    <row r="4867" spans="9:9">
      <c r="I4867" s="11"/>
    </row>
    <row r="4868" spans="9:9">
      <c r="I4868" s="11"/>
    </row>
    <row r="4869" spans="9:9">
      <c r="I4869" s="11"/>
    </row>
    <row r="4870" spans="9:9">
      <c r="I4870" s="11"/>
    </row>
    <row r="4871" spans="9:9">
      <c r="I4871" s="11"/>
    </row>
    <row r="4872" spans="9:9">
      <c r="I4872" s="11"/>
    </row>
    <row r="4873" spans="9:9">
      <c r="I4873" s="11"/>
    </row>
    <row r="4874" spans="9:9">
      <c r="I4874" s="11"/>
    </row>
    <row r="4875" spans="9:9">
      <c r="I4875" s="11"/>
    </row>
    <row r="4876" spans="9:9">
      <c r="I4876" s="11"/>
    </row>
    <row r="4877" spans="9:9">
      <c r="I4877" s="11"/>
    </row>
    <row r="4878" spans="9:9">
      <c r="I4878" s="11"/>
    </row>
    <row r="4879" spans="9:9">
      <c r="I4879" s="11"/>
    </row>
    <row r="4880" spans="9:9">
      <c r="I4880" s="11"/>
    </row>
    <row r="4881" spans="9:9">
      <c r="I4881" s="11"/>
    </row>
    <row r="4882" spans="9:9">
      <c r="I4882" s="11"/>
    </row>
    <row r="4883" spans="9:9">
      <c r="I4883" s="11"/>
    </row>
    <row r="4884" spans="9:9">
      <c r="I4884" s="11"/>
    </row>
    <row r="4885" spans="9:9">
      <c r="I4885" s="11"/>
    </row>
    <row r="4886" spans="9:9">
      <c r="I4886" s="11"/>
    </row>
    <row r="4887" spans="9:9">
      <c r="I4887" s="11"/>
    </row>
    <row r="4888" spans="9:9">
      <c r="I4888" s="11"/>
    </row>
    <row r="4889" spans="9:9">
      <c r="I4889" s="11"/>
    </row>
    <row r="4890" spans="9:9">
      <c r="I4890" s="11"/>
    </row>
    <row r="4891" spans="9:9">
      <c r="I4891" s="11"/>
    </row>
    <row r="4892" spans="9:9">
      <c r="I4892" s="11"/>
    </row>
    <row r="4893" spans="9:9">
      <c r="I4893" s="11"/>
    </row>
    <row r="4894" spans="9:9">
      <c r="I4894" s="11"/>
    </row>
    <row r="4895" spans="9:9">
      <c r="I4895" s="11"/>
    </row>
    <row r="4896" spans="9:9">
      <c r="I4896" s="11"/>
    </row>
    <row r="4897" spans="9:9">
      <c r="I4897" s="11"/>
    </row>
    <row r="4898" spans="9:9">
      <c r="I4898" s="11"/>
    </row>
    <row r="4899" spans="9:9">
      <c r="I4899" s="11"/>
    </row>
    <row r="4900" spans="9:9">
      <c r="I4900" s="11"/>
    </row>
    <row r="4901" spans="9:9">
      <c r="I4901" s="11"/>
    </row>
    <row r="4902" spans="9:9">
      <c r="I4902" s="11"/>
    </row>
    <row r="4903" spans="9:9">
      <c r="I4903" s="11"/>
    </row>
    <row r="4904" spans="9:9">
      <c r="I4904" s="11"/>
    </row>
    <row r="4905" spans="9:9">
      <c r="I4905" s="11"/>
    </row>
    <row r="4906" spans="9:9">
      <c r="I4906" s="11"/>
    </row>
    <row r="4907" spans="9:9">
      <c r="I4907" s="11"/>
    </row>
    <row r="4908" spans="9:9">
      <c r="I4908" s="11"/>
    </row>
    <row r="4909" spans="9:9">
      <c r="I4909" s="11"/>
    </row>
    <row r="4910" spans="9:9">
      <c r="I4910" s="11"/>
    </row>
    <row r="4911" spans="9:9">
      <c r="I4911" s="11"/>
    </row>
    <row r="4912" spans="9:9">
      <c r="I4912" s="11"/>
    </row>
    <row r="4913" spans="9:9">
      <c r="I4913" s="11"/>
    </row>
    <row r="4914" spans="9:9">
      <c r="I4914" s="11"/>
    </row>
    <row r="4915" spans="9:9">
      <c r="I4915" s="11"/>
    </row>
    <row r="4916" spans="9:9">
      <c r="I4916" s="11"/>
    </row>
    <row r="4917" spans="9:9">
      <c r="I4917" s="11"/>
    </row>
    <row r="4918" spans="9:9">
      <c r="I4918" s="11"/>
    </row>
    <row r="4919" spans="9:9">
      <c r="I4919" s="11"/>
    </row>
    <row r="4920" spans="9:9">
      <c r="I4920" s="11"/>
    </row>
    <row r="4921" spans="9:9">
      <c r="I4921" s="11"/>
    </row>
    <row r="4922" spans="9:9">
      <c r="I4922" s="11"/>
    </row>
    <row r="4923" spans="9:9">
      <c r="I4923" s="11"/>
    </row>
    <row r="4924" spans="9:9">
      <c r="I4924" s="11"/>
    </row>
    <row r="4925" spans="9:9">
      <c r="I4925" s="11"/>
    </row>
    <row r="4926" spans="9:9">
      <c r="I4926" s="11"/>
    </row>
    <row r="4927" spans="9:9">
      <c r="I4927" s="11"/>
    </row>
    <row r="4928" spans="9:9">
      <c r="I4928" s="11"/>
    </row>
    <row r="4929" spans="9:9">
      <c r="I4929" s="11"/>
    </row>
    <row r="4930" spans="9:9">
      <c r="I4930" s="11"/>
    </row>
    <row r="4931" spans="9:9">
      <c r="I4931" s="11"/>
    </row>
    <row r="4932" spans="9:9">
      <c r="I4932" s="11"/>
    </row>
    <row r="4933" spans="9:9">
      <c r="I4933" s="11"/>
    </row>
    <row r="4934" spans="9:9">
      <c r="I4934" s="11"/>
    </row>
    <row r="4935" spans="9:9">
      <c r="I4935" s="11"/>
    </row>
    <row r="4936" spans="9:9">
      <c r="I4936" s="11"/>
    </row>
    <row r="4937" spans="9:9">
      <c r="I4937" s="11"/>
    </row>
    <row r="4938" spans="9:9">
      <c r="I4938" s="11"/>
    </row>
    <row r="4939" spans="9:9">
      <c r="I4939" s="11"/>
    </row>
    <row r="4940" spans="9:9">
      <c r="I4940" s="11"/>
    </row>
    <row r="4941" spans="9:9">
      <c r="I4941" s="11"/>
    </row>
    <row r="4942" spans="9:9">
      <c r="I4942" s="11"/>
    </row>
    <row r="4943" spans="9:9">
      <c r="I4943" s="11"/>
    </row>
    <row r="4944" spans="9:9">
      <c r="I4944" s="11"/>
    </row>
    <row r="4945" spans="9:9">
      <c r="I4945" s="11"/>
    </row>
    <row r="4946" spans="9:9">
      <c r="I4946" s="11"/>
    </row>
    <row r="4947" spans="9:9">
      <c r="I4947" s="11"/>
    </row>
    <row r="4948" spans="9:9">
      <c r="I4948" s="11"/>
    </row>
    <row r="4949" spans="9:9">
      <c r="I4949" s="11"/>
    </row>
    <row r="4950" spans="9:9">
      <c r="I4950" s="11"/>
    </row>
    <row r="4951" spans="9:9">
      <c r="I4951" s="11"/>
    </row>
    <row r="4952" spans="9:9">
      <c r="I4952" s="11"/>
    </row>
    <row r="4953" spans="9:9">
      <c r="I4953" s="11"/>
    </row>
    <row r="4954" spans="9:9">
      <c r="I4954" s="11"/>
    </row>
    <row r="4955" spans="9:9">
      <c r="I4955" s="11"/>
    </row>
    <row r="4956" spans="9:9">
      <c r="I4956" s="11"/>
    </row>
    <row r="4957" spans="9:9">
      <c r="I4957" s="11"/>
    </row>
    <row r="4958" spans="9:9">
      <c r="I4958" s="11"/>
    </row>
    <row r="4959" spans="9:9">
      <c r="I4959" s="11"/>
    </row>
    <row r="4960" spans="9:9">
      <c r="I4960" s="11"/>
    </row>
    <row r="4961" spans="9:9">
      <c r="I4961" s="11"/>
    </row>
    <row r="4962" spans="9:9">
      <c r="I4962" s="11"/>
    </row>
    <row r="4963" spans="9:9">
      <c r="I4963" s="11"/>
    </row>
    <row r="4964" spans="9:9">
      <c r="I4964" s="11"/>
    </row>
    <row r="4965" spans="9:9">
      <c r="I4965" s="11"/>
    </row>
    <row r="4966" spans="9:9">
      <c r="I4966" s="11"/>
    </row>
    <row r="4967" spans="9:9">
      <c r="I4967" s="11"/>
    </row>
    <row r="4968" spans="9:9">
      <c r="I4968" s="11"/>
    </row>
    <row r="4969" spans="9:9">
      <c r="I4969" s="11"/>
    </row>
    <row r="4970" spans="9:9">
      <c r="I4970" s="11"/>
    </row>
    <row r="4971" spans="9:9">
      <c r="I4971" s="11"/>
    </row>
    <row r="4972" spans="9:9">
      <c r="I4972" s="11"/>
    </row>
    <row r="4973" spans="9:9">
      <c r="I4973" s="11"/>
    </row>
    <row r="4974" spans="9:9">
      <c r="I4974" s="11"/>
    </row>
    <row r="4975" spans="9:9">
      <c r="I4975" s="11"/>
    </row>
    <row r="4976" spans="9:9">
      <c r="I4976" s="11"/>
    </row>
    <row r="4977" spans="9:9">
      <c r="I4977" s="11"/>
    </row>
    <row r="4978" spans="9:9">
      <c r="I4978" s="11"/>
    </row>
    <row r="4979" spans="9:9">
      <c r="I4979" s="11"/>
    </row>
    <row r="4980" spans="9:9">
      <c r="I4980" s="11"/>
    </row>
    <row r="4981" spans="9:9">
      <c r="I4981" s="11"/>
    </row>
    <row r="4982" spans="9:9">
      <c r="I4982" s="11"/>
    </row>
    <row r="4983" spans="9:9">
      <c r="I4983" s="11"/>
    </row>
    <row r="4984" spans="9:9">
      <c r="I4984" s="11"/>
    </row>
    <row r="4985" spans="9:9">
      <c r="I4985" s="11"/>
    </row>
    <row r="4986" spans="9:9">
      <c r="I4986" s="11"/>
    </row>
    <row r="4987" spans="9:9">
      <c r="I4987" s="11"/>
    </row>
    <row r="4988" spans="9:9">
      <c r="I4988" s="11"/>
    </row>
    <row r="4989" spans="9:9">
      <c r="I4989" s="11"/>
    </row>
    <row r="4990" spans="9:9">
      <c r="I4990" s="11"/>
    </row>
    <row r="4991" spans="9:9">
      <c r="I4991" s="11"/>
    </row>
    <row r="4992" spans="9:9">
      <c r="I4992" s="11"/>
    </row>
    <row r="4993" spans="9:9">
      <c r="I4993" s="11"/>
    </row>
    <row r="4994" spans="9:9">
      <c r="I4994" s="11"/>
    </row>
    <row r="4995" spans="9:9">
      <c r="I4995" s="11"/>
    </row>
    <row r="4996" spans="9:9">
      <c r="I4996" s="11"/>
    </row>
    <row r="4997" spans="9:9">
      <c r="I4997" s="11"/>
    </row>
    <row r="4998" spans="9:9">
      <c r="I4998" s="11"/>
    </row>
    <row r="4999" spans="9:9">
      <c r="I4999" s="11"/>
    </row>
    <row r="5000" spans="9:9">
      <c r="I5000" s="11"/>
    </row>
    <row r="5001" spans="9:9">
      <c r="I5001" s="11"/>
    </row>
    <row r="5002" spans="9:9">
      <c r="I5002" s="11"/>
    </row>
    <row r="5003" spans="9:9">
      <c r="I5003" s="11"/>
    </row>
    <row r="5004" spans="9:9">
      <c r="I5004" s="11"/>
    </row>
    <row r="5005" spans="9:9">
      <c r="I5005" s="11"/>
    </row>
    <row r="5006" spans="9:9">
      <c r="I5006" s="11"/>
    </row>
    <row r="5007" spans="9:9">
      <c r="I5007" s="11"/>
    </row>
    <row r="5008" spans="9:9">
      <c r="I5008" s="11"/>
    </row>
    <row r="5009" spans="9:9">
      <c r="I5009" s="11"/>
    </row>
    <row r="5010" spans="9:9">
      <c r="I5010" s="11"/>
    </row>
    <row r="5011" spans="9:9">
      <c r="I5011" s="11"/>
    </row>
    <row r="5012" spans="9:9">
      <c r="I5012" s="11"/>
    </row>
    <row r="5013" spans="9:9">
      <c r="I5013" s="11"/>
    </row>
    <row r="5014" spans="9:9">
      <c r="I5014" s="11"/>
    </row>
    <row r="5015" spans="9:9">
      <c r="I5015" s="11"/>
    </row>
    <row r="5016" spans="9:9">
      <c r="I5016" s="11"/>
    </row>
    <row r="5017" spans="9:9">
      <c r="I5017" s="11"/>
    </row>
    <row r="5018" spans="9:9">
      <c r="I5018" s="11"/>
    </row>
    <row r="5019" spans="9:9">
      <c r="I5019" s="11"/>
    </row>
    <row r="5020" spans="9:9">
      <c r="I5020" s="11"/>
    </row>
    <row r="5021" spans="9:9">
      <c r="I5021" s="11"/>
    </row>
    <row r="5022" spans="9:9">
      <c r="I5022" s="11"/>
    </row>
    <row r="5023" spans="9:9">
      <c r="I5023" s="11"/>
    </row>
    <row r="5024" spans="9:9">
      <c r="I5024" s="11"/>
    </row>
    <row r="5025" spans="9:9">
      <c r="I5025" s="11"/>
    </row>
    <row r="5026" spans="9:9">
      <c r="I5026" s="11"/>
    </row>
    <row r="5027" spans="9:9">
      <c r="I5027" s="11"/>
    </row>
    <row r="5028" spans="9:9">
      <c r="I5028" s="11"/>
    </row>
    <row r="5029" spans="9:9">
      <c r="I5029" s="11"/>
    </row>
    <row r="5030" spans="9:9">
      <c r="I5030" s="11"/>
    </row>
    <row r="5031" spans="9:9">
      <c r="I5031" s="11"/>
    </row>
    <row r="5032" spans="9:9">
      <c r="I5032" s="11"/>
    </row>
    <row r="5033" spans="9:9">
      <c r="I5033" s="11"/>
    </row>
    <row r="5034" spans="9:9">
      <c r="I5034" s="11"/>
    </row>
    <row r="5035" spans="9:9">
      <c r="I5035" s="11"/>
    </row>
    <row r="5036" spans="9:9">
      <c r="I5036" s="11"/>
    </row>
    <row r="5037" spans="9:9">
      <c r="I5037" s="11"/>
    </row>
    <row r="5038" spans="9:9">
      <c r="I5038" s="11"/>
    </row>
    <row r="5039" spans="9:9">
      <c r="I5039" s="11"/>
    </row>
    <row r="5040" spans="9:9">
      <c r="I5040" s="11"/>
    </row>
    <row r="5041" spans="9:9">
      <c r="I5041" s="11"/>
    </row>
    <row r="5042" spans="9:9">
      <c r="I5042" s="11"/>
    </row>
    <row r="5043" spans="9:9">
      <c r="I5043" s="11"/>
    </row>
    <row r="5044" spans="9:9">
      <c r="I5044" s="11"/>
    </row>
    <row r="5045" spans="9:9">
      <c r="I5045" s="11"/>
    </row>
    <row r="5046" spans="9:9">
      <c r="I5046" s="11"/>
    </row>
    <row r="5047" spans="9:9">
      <c r="I5047" s="11"/>
    </row>
    <row r="5048" spans="9:9">
      <c r="I5048" s="11"/>
    </row>
    <row r="5049" spans="9:9">
      <c r="I5049" s="11"/>
    </row>
    <row r="5050" spans="9:9">
      <c r="I5050" s="11"/>
    </row>
    <row r="5051" spans="9:9">
      <c r="I5051" s="11"/>
    </row>
    <row r="5052" spans="9:9">
      <c r="I5052" s="11"/>
    </row>
    <row r="5053" spans="9:9">
      <c r="I5053" s="11"/>
    </row>
    <row r="5054" spans="9:9">
      <c r="I5054" s="11"/>
    </row>
    <row r="5055" spans="9:9">
      <c r="I5055" s="11"/>
    </row>
    <row r="5056" spans="9:9">
      <c r="I5056" s="11"/>
    </row>
    <row r="5057" spans="9:9">
      <c r="I5057" s="11"/>
    </row>
    <row r="5058" spans="9:9">
      <c r="I5058" s="11"/>
    </row>
    <row r="5059" spans="9:9">
      <c r="I5059" s="11"/>
    </row>
    <row r="5060" spans="9:9">
      <c r="I5060" s="11"/>
    </row>
    <row r="5061" spans="9:9">
      <c r="I5061" s="11"/>
    </row>
    <row r="5062" spans="9:9">
      <c r="I5062" s="11"/>
    </row>
    <row r="5063" spans="9:9">
      <c r="I5063" s="11"/>
    </row>
    <row r="5064" spans="9:9">
      <c r="I5064" s="11"/>
    </row>
    <row r="5065" spans="9:9">
      <c r="I5065" s="11"/>
    </row>
    <row r="5066" spans="9:9">
      <c r="I5066" s="11"/>
    </row>
    <row r="5067" spans="9:9">
      <c r="I5067" s="11"/>
    </row>
    <row r="5068" spans="9:9">
      <c r="I5068" s="11"/>
    </row>
    <row r="5069" spans="9:9">
      <c r="I5069" s="11"/>
    </row>
    <row r="5070" spans="9:9">
      <c r="I5070" s="11"/>
    </row>
    <row r="5071" spans="9:9">
      <c r="I5071" s="11"/>
    </row>
    <row r="5072" spans="9:9">
      <c r="I5072" s="11"/>
    </row>
    <row r="5073" spans="9:9">
      <c r="I5073" s="11"/>
    </row>
    <row r="5074" spans="9:9">
      <c r="I5074" s="11"/>
    </row>
    <row r="5075" spans="9:9">
      <c r="I5075" s="11"/>
    </row>
    <row r="5076" spans="9:9">
      <c r="I5076" s="11"/>
    </row>
    <row r="5077" spans="9:9">
      <c r="I5077" s="11"/>
    </row>
    <row r="5078" spans="9:9">
      <c r="I5078" s="11"/>
    </row>
    <row r="5079" spans="9:9">
      <c r="I5079" s="11"/>
    </row>
    <row r="5080" spans="9:9">
      <c r="I5080" s="11"/>
    </row>
    <row r="5081" spans="9:9">
      <c r="I5081" s="11"/>
    </row>
    <row r="5082" spans="9:9">
      <c r="I5082" s="11"/>
    </row>
    <row r="5083" spans="9:9">
      <c r="I5083" s="11"/>
    </row>
    <row r="5084" spans="9:9">
      <c r="I5084" s="11"/>
    </row>
    <row r="5085" spans="9:9">
      <c r="I5085" s="11"/>
    </row>
    <row r="5086" spans="9:9">
      <c r="I5086" s="11"/>
    </row>
    <row r="5087" spans="9:9">
      <c r="I5087" s="11"/>
    </row>
    <row r="5088" spans="9:9">
      <c r="I5088" s="11"/>
    </row>
    <row r="5089" spans="9:9">
      <c r="I5089" s="11"/>
    </row>
    <row r="5090" spans="9:9">
      <c r="I5090" s="11"/>
    </row>
    <row r="5091" spans="9:9">
      <c r="I5091" s="11"/>
    </row>
    <row r="5092" spans="9:9">
      <c r="I5092" s="11"/>
    </row>
    <row r="5093" spans="9:9">
      <c r="I5093" s="11"/>
    </row>
    <row r="5094" spans="9:9">
      <c r="I5094" s="11"/>
    </row>
    <row r="5095" spans="9:9">
      <c r="I5095" s="11"/>
    </row>
    <row r="5096" spans="9:9">
      <c r="I5096" s="11"/>
    </row>
    <row r="5097" spans="9:9">
      <c r="I5097" s="11"/>
    </row>
    <row r="5098" spans="9:9">
      <c r="I5098" s="11"/>
    </row>
    <row r="5099" spans="9:9">
      <c r="I5099" s="11"/>
    </row>
    <row r="5100" spans="9:9">
      <c r="I5100" s="11"/>
    </row>
    <row r="5101" spans="9:9">
      <c r="I5101" s="11"/>
    </row>
    <row r="5102" spans="9:9">
      <c r="I5102" s="11"/>
    </row>
    <row r="5103" spans="9:9">
      <c r="I5103" s="11"/>
    </row>
    <row r="5104" spans="9:9">
      <c r="I5104" s="11"/>
    </row>
    <row r="5105" spans="9:9">
      <c r="I5105" s="11"/>
    </row>
    <row r="5106" spans="9:9">
      <c r="I5106" s="11"/>
    </row>
    <row r="5107" spans="9:9">
      <c r="I5107" s="11"/>
    </row>
    <row r="5108" spans="9:9">
      <c r="I5108" s="11"/>
    </row>
    <row r="5109" spans="9:9">
      <c r="I5109" s="11"/>
    </row>
    <row r="5110" spans="9:9">
      <c r="I5110" s="11"/>
    </row>
    <row r="5111" spans="9:9">
      <c r="I5111" s="11"/>
    </row>
    <row r="5112" spans="9:9">
      <c r="I5112" s="11"/>
    </row>
    <row r="5113" spans="9:9">
      <c r="I5113" s="11"/>
    </row>
    <row r="5114" spans="9:9">
      <c r="I5114" s="11"/>
    </row>
    <row r="5115" spans="9:9">
      <c r="I5115" s="11"/>
    </row>
    <row r="5116" spans="9:9">
      <c r="I5116" s="11"/>
    </row>
    <row r="5117" spans="9:9">
      <c r="I5117" s="11"/>
    </row>
    <row r="5118" spans="9:9">
      <c r="I5118" s="11"/>
    </row>
    <row r="5119" spans="9:9">
      <c r="I5119" s="11"/>
    </row>
    <row r="5120" spans="9:9">
      <c r="I5120" s="11"/>
    </row>
    <row r="5121" spans="9:9">
      <c r="I5121" s="11"/>
    </row>
    <row r="5122" spans="9:9">
      <c r="I5122" s="11"/>
    </row>
    <row r="5123" spans="9:9">
      <c r="I5123" s="11"/>
    </row>
    <row r="5124" spans="9:9">
      <c r="I5124" s="11"/>
    </row>
    <row r="5125" spans="9:9">
      <c r="I5125" s="11"/>
    </row>
    <row r="5126" spans="9:9">
      <c r="I5126" s="11"/>
    </row>
    <row r="5127" spans="9:9">
      <c r="I5127" s="11"/>
    </row>
    <row r="5128" spans="9:9">
      <c r="I5128" s="11"/>
    </row>
    <row r="5129" spans="9:9">
      <c r="I5129" s="11"/>
    </row>
    <row r="5130" spans="9:9">
      <c r="I5130" s="11"/>
    </row>
    <row r="5131" spans="9:9">
      <c r="I5131" s="11"/>
    </row>
    <row r="5132" spans="9:9">
      <c r="I5132" s="11"/>
    </row>
    <row r="5133" spans="9:9">
      <c r="I5133" s="11"/>
    </row>
    <row r="5134" spans="9:9">
      <c r="I5134" s="11"/>
    </row>
    <row r="5135" spans="9:9">
      <c r="I5135" s="11"/>
    </row>
    <row r="5136" spans="9:9">
      <c r="I5136" s="11"/>
    </row>
    <row r="5137" spans="9:9">
      <c r="I5137" s="11"/>
    </row>
    <row r="5138" spans="9:9">
      <c r="I5138" s="11"/>
    </row>
    <row r="5139" spans="9:9">
      <c r="I5139" s="11"/>
    </row>
    <row r="5140" spans="9:9">
      <c r="I5140" s="11"/>
    </row>
    <row r="5141" spans="9:9">
      <c r="I5141" s="11"/>
    </row>
    <row r="5142" spans="9:9">
      <c r="I5142" s="11"/>
    </row>
    <row r="5143" spans="9:9">
      <c r="I5143" s="11"/>
    </row>
    <row r="5144" spans="9:9">
      <c r="I5144" s="11"/>
    </row>
    <row r="5145" spans="9:9">
      <c r="I5145" s="11"/>
    </row>
    <row r="5146" spans="9:9">
      <c r="I5146" s="11"/>
    </row>
    <row r="5147" spans="9:9">
      <c r="I5147" s="11"/>
    </row>
    <row r="5148" spans="9:9">
      <c r="I5148" s="11"/>
    </row>
    <row r="5149" spans="9:9">
      <c r="I5149" s="11"/>
    </row>
    <row r="5150" spans="9:9">
      <c r="I5150" s="11"/>
    </row>
    <row r="5151" spans="9:9">
      <c r="I5151" s="11"/>
    </row>
    <row r="5152" spans="9:9">
      <c r="I5152" s="11"/>
    </row>
    <row r="5153" spans="9:9">
      <c r="I5153" s="11"/>
    </row>
    <row r="5154" spans="9:9">
      <c r="I5154" s="11"/>
    </row>
    <row r="5155" spans="9:9">
      <c r="I5155" s="11"/>
    </row>
    <row r="5156" spans="9:9">
      <c r="I5156" s="11"/>
    </row>
    <row r="5157" spans="9:9">
      <c r="I5157" s="11"/>
    </row>
    <row r="5158" spans="9:9">
      <c r="I5158" s="11"/>
    </row>
    <row r="5159" spans="9:9">
      <c r="I5159" s="11"/>
    </row>
    <row r="5160" spans="9:9">
      <c r="I5160" s="11"/>
    </row>
    <row r="5161" spans="9:9">
      <c r="I5161" s="11"/>
    </row>
    <row r="5162" spans="9:9">
      <c r="I5162" s="11"/>
    </row>
    <row r="5163" spans="9:9">
      <c r="I5163" s="11"/>
    </row>
    <row r="5164" spans="9:9">
      <c r="I5164" s="11"/>
    </row>
    <row r="5165" spans="9:9">
      <c r="I5165" s="11"/>
    </row>
    <row r="5166" spans="9:9">
      <c r="I5166" s="11"/>
    </row>
    <row r="5167" spans="9:9">
      <c r="I5167" s="11"/>
    </row>
    <row r="5168" spans="9:9">
      <c r="I5168" s="11"/>
    </row>
    <row r="5169" spans="9:9">
      <c r="I5169" s="11"/>
    </row>
    <row r="5170" spans="9:9">
      <c r="I5170" s="11"/>
    </row>
    <row r="5171" spans="9:9">
      <c r="I5171" s="11"/>
    </row>
    <row r="5172" spans="9:9">
      <c r="I5172" s="11"/>
    </row>
    <row r="5173" spans="9:9">
      <c r="I5173" s="11"/>
    </row>
    <row r="5174" spans="9:9">
      <c r="I5174" s="11"/>
    </row>
    <row r="5175" spans="9:9">
      <c r="I5175" s="11"/>
    </row>
    <row r="5176" spans="9:9">
      <c r="I5176" s="11"/>
    </row>
    <row r="5177" spans="9:9">
      <c r="I5177" s="11"/>
    </row>
    <row r="5178" spans="9:9">
      <c r="I5178" s="11"/>
    </row>
    <row r="5179" spans="9:9">
      <c r="I5179" s="11"/>
    </row>
    <row r="5180" spans="9:9">
      <c r="I5180" s="11"/>
    </row>
    <row r="5181" spans="9:9">
      <c r="I5181" s="11"/>
    </row>
    <row r="5182" spans="9:9">
      <c r="I5182" s="11"/>
    </row>
    <row r="5183" spans="9:9">
      <c r="I5183" s="11"/>
    </row>
    <row r="5184" spans="9:9">
      <c r="I5184" s="11"/>
    </row>
    <row r="5185" spans="9:9">
      <c r="I5185" s="11"/>
    </row>
    <row r="5186" spans="9:9">
      <c r="I5186" s="11"/>
    </row>
    <row r="5187" spans="9:9">
      <c r="I5187" s="11"/>
    </row>
    <row r="5188" spans="9:9">
      <c r="I5188" s="11"/>
    </row>
    <row r="5189" spans="9:9">
      <c r="I5189" s="11"/>
    </row>
    <row r="5190" spans="9:9">
      <c r="I5190" s="11"/>
    </row>
    <row r="5191" spans="9:9">
      <c r="I5191" s="11"/>
    </row>
    <row r="5192" spans="9:9">
      <c r="I5192" s="11"/>
    </row>
    <row r="5193" spans="9:9">
      <c r="I5193" s="11"/>
    </row>
    <row r="5194" spans="9:9">
      <c r="I5194" s="11"/>
    </row>
    <row r="5195" spans="9:9">
      <c r="I5195" s="11"/>
    </row>
    <row r="5196" spans="9:9">
      <c r="I5196" s="11"/>
    </row>
    <row r="5197" spans="9:9">
      <c r="I5197" s="11"/>
    </row>
    <row r="5198" spans="9:9">
      <c r="I5198" s="11"/>
    </row>
    <row r="5199" spans="9:9">
      <c r="I5199" s="11"/>
    </row>
    <row r="5200" spans="9:9">
      <c r="I5200" s="11"/>
    </row>
    <row r="5201" spans="9:9">
      <c r="I5201" s="11"/>
    </row>
    <row r="5202" spans="9:9">
      <c r="I5202" s="11"/>
    </row>
    <row r="5203" spans="9:9">
      <c r="I5203" s="11"/>
    </row>
    <row r="5204" spans="9:9">
      <c r="I5204" s="11"/>
    </row>
    <row r="5205" spans="9:9">
      <c r="I5205" s="11"/>
    </row>
    <row r="5206" spans="9:9">
      <c r="I5206" s="11"/>
    </row>
    <row r="5207" spans="9:9">
      <c r="I5207" s="11"/>
    </row>
    <row r="5208" spans="9:9">
      <c r="I5208" s="11"/>
    </row>
    <row r="5209" spans="9:9">
      <c r="I5209" s="11"/>
    </row>
    <row r="5210" spans="9:9">
      <c r="I5210" s="11"/>
    </row>
    <row r="5211" spans="9:9">
      <c r="I5211" s="11"/>
    </row>
    <row r="5212" spans="9:9">
      <c r="I5212" s="11"/>
    </row>
    <row r="5213" spans="9:9">
      <c r="I5213" s="11"/>
    </row>
    <row r="5214" spans="9:9">
      <c r="I5214" s="11"/>
    </row>
    <row r="5215" spans="9:9">
      <c r="I5215" s="11"/>
    </row>
    <row r="5216" spans="9:9">
      <c r="I5216" s="11"/>
    </row>
    <row r="5217" spans="9:9">
      <c r="I5217" s="11"/>
    </row>
    <row r="5218" spans="9:9">
      <c r="I5218" s="11"/>
    </row>
    <row r="5219" spans="9:9">
      <c r="I5219" s="11"/>
    </row>
    <row r="5220" spans="9:9">
      <c r="I5220" s="11"/>
    </row>
    <row r="5221" spans="9:9">
      <c r="I5221" s="11"/>
    </row>
    <row r="5222" spans="9:9">
      <c r="I5222" s="11"/>
    </row>
    <row r="5223" spans="9:9">
      <c r="I5223" s="11"/>
    </row>
    <row r="5224" spans="9:9">
      <c r="I5224" s="11"/>
    </row>
    <row r="5225" spans="9:9">
      <c r="I5225" s="11"/>
    </row>
    <row r="5226" spans="9:9">
      <c r="I5226" s="11"/>
    </row>
    <row r="5227" spans="9:9">
      <c r="I5227" s="11"/>
    </row>
    <row r="5228" spans="9:9">
      <c r="I5228" s="11"/>
    </row>
    <row r="5229" spans="9:9">
      <c r="I5229" s="11"/>
    </row>
    <row r="5230" spans="9:9">
      <c r="I5230" s="11"/>
    </row>
    <row r="5231" spans="9:9">
      <c r="I5231" s="11"/>
    </row>
    <row r="5232" spans="9:9">
      <c r="I5232" s="11"/>
    </row>
    <row r="5233" spans="9:9">
      <c r="I5233" s="11"/>
    </row>
    <row r="5234" spans="9:9">
      <c r="I5234" s="11"/>
    </row>
    <row r="5235" spans="9:9">
      <c r="I5235" s="11"/>
    </row>
    <row r="5236" spans="9:9">
      <c r="I5236" s="11"/>
    </row>
    <row r="5237" spans="9:9">
      <c r="I5237" s="11"/>
    </row>
    <row r="5238" spans="9:9">
      <c r="I5238" s="11"/>
    </row>
    <row r="5239" spans="9:9">
      <c r="I5239" s="11"/>
    </row>
    <row r="5240" spans="9:9">
      <c r="I5240" s="11"/>
    </row>
    <row r="5241" spans="9:9">
      <c r="I5241" s="11"/>
    </row>
    <row r="5242" spans="9:9">
      <c r="I5242" s="11"/>
    </row>
    <row r="5243" spans="9:9">
      <c r="I5243" s="11"/>
    </row>
    <row r="5244" spans="9:9">
      <c r="I5244" s="11"/>
    </row>
    <row r="5245" spans="9:9">
      <c r="I5245" s="11"/>
    </row>
    <row r="5246" spans="9:9">
      <c r="I5246" s="11"/>
    </row>
    <row r="5247" spans="9:9">
      <c r="I5247" s="11"/>
    </row>
    <row r="5248" spans="9:9">
      <c r="I5248" s="11"/>
    </row>
    <row r="5249" spans="9:9">
      <c r="I5249" s="11"/>
    </row>
    <row r="5250" spans="9:9">
      <c r="I5250" s="11"/>
    </row>
    <row r="5251" spans="9:9">
      <c r="I5251" s="11"/>
    </row>
    <row r="5252" spans="9:9">
      <c r="I5252" s="11"/>
    </row>
    <row r="5253" spans="9:9">
      <c r="I5253" s="11"/>
    </row>
    <row r="5254" spans="9:9">
      <c r="I5254" s="11"/>
    </row>
    <row r="5255" spans="9:9">
      <c r="I5255" s="11"/>
    </row>
    <row r="5256" spans="9:9">
      <c r="I5256" s="11"/>
    </row>
    <row r="5257" spans="9:9">
      <c r="I5257" s="11"/>
    </row>
    <row r="5258" spans="9:9">
      <c r="I5258" s="11"/>
    </row>
    <row r="5259" spans="9:9">
      <c r="I5259" s="11"/>
    </row>
    <row r="5260" spans="9:9">
      <c r="I5260" s="11"/>
    </row>
    <row r="5261" spans="9:9">
      <c r="I5261" s="11"/>
    </row>
    <row r="5262" spans="9:9">
      <c r="I5262" s="11"/>
    </row>
    <row r="5263" spans="9:9">
      <c r="I5263" s="11"/>
    </row>
    <row r="5264" spans="9:9">
      <c r="I5264" s="11"/>
    </row>
    <row r="5265" spans="9:9">
      <c r="I5265" s="11"/>
    </row>
    <row r="5266" spans="9:9">
      <c r="I5266" s="11"/>
    </row>
    <row r="5267" spans="9:9">
      <c r="I5267" s="11"/>
    </row>
    <row r="5268" spans="9:9">
      <c r="I5268" s="11"/>
    </row>
    <row r="5269" spans="9:9">
      <c r="I5269" s="11"/>
    </row>
    <row r="5270" spans="9:9">
      <c r="I5270" s="11"/>
    </row>
    <row r="5271" spans="9:9">
      <c r="I5271" s="11"/>
    </row>
    <row r="5272" spans="9:9">
      <c r="I5272" s="11"/>
    </row>
    <row r="5273" spans="9:9">
      <c r="I5273" s="11"/>
    </row>
    <row r="5274" spans="9:9">
      <c r="I5274" s="11"/>
    </row>
    <row r="5275" spans="9:9">
      <c r="I5275" s="11"/>
    </row>
    <row r="5276" spans="9:9">
      <c r="I5276" s="11"/>
    </row>
    <row r="5277" spans="9:9">
      <c r="I5277" s="11"/>
    </row>
    <row r="5278" spans="9:9">
      <c r="I5278" s="11"/>
    </row>
    <row r="5279" spans="9:9">
      <c r="I5279" s="11"/>
    </row>
    <row r="5280" spans="9:9">
      <c r="I5280" s="11"/>
    </row>
    <row r="5281" spans="9:9">
      <c r="I5281" s="11"/>
    </row>
    <row r="5282" spans="9:9">
      <c r="I5282" s="11"/>
    </row>
    <row r="5283" spans="9:9">
      <c r="I5283" s="11"/>
    </row>
    <row r="5284" spans="9:9">
      <c r="I5284" s="11"/>
    </row>
    <row r="5285" spans="9:9">
      <c r="I5285" s="11"/>
    </row>
    <row r="5286" spans="9:9">
      <c r="I5286" s="11"/>
    </row>
    <row r="5287" spans="9:9">
      <c r="I5287" s="11"/>
    </row>
    <row r="5288" spans="9:9">
      <c r="I5288" s="11"/>
    </row>
    <row r="5289" spans="9:9">
      <c r="I5289" s="11"/>
    </row>
    <row r="5290" spans="9:9">
      <c r="I5290" s="11"/>
    </row>
    <row r="5291" spans="9:9">
      <c r="I5291" s="11"/>
    </row>
    <row r="5292" spans="9:9">
      <c r="I5292" s="11"/>
    </row>
    <row r="5293" spans="9:9">
      <c r="I5293" s="11"/>
    </row>
    <row r="5294" spans="9:9">
      <c r="I5294" s="11"/>
    </row>
    <row r="5295" spans="9:9">
      <c r="I5295" s="11"/>
    </row>
    <row r="5296" spans="9:9">
      <c r="I5296" s="11"/>
    </row>
    <row r="5297" spans="9:9">
      <c r="I5297" s="11"/>
    </row>
    <row r="5298" spans="9:9">
      <c r="I5298" s="11"/>
    </row>
    <row r="5299" spans="9:9">
      <c r="I5299" s="11"/>
    </row>
    <row r="5300" spans="9:9">
      <c r="I5300" s="11"/>
    </row>
    <row r="5301" spans="9:9">
      <c r="I5301" s="11"/>
    </row>
    <row r="5302" spans="9:9">
      <c r="I5302" s="11"/>
    </row>
    <row r="5303" spans="9:9">
      <c r="I5303" s="11"/>
    </row>
    <row r="5304" spans="9:9">
      <c r="I5304" s="11"/>
    </row>
    <row r="5305" spans="9:9">
      <c r="I5305" s="11"/>
    </row>
    <row r="5306" spans="9:9">
      <c r="I5306" s="11"/>
    </row>
    <row r="5307" spans="9:9">
      <c r="I5307" s="11"/>
    </row>
    <row r="5308" spans="9:9">
      <c r="I5308" s="11"/>
    </row>
    <row r="5309" spans="9:9">
      <c r="I5309" s="11"/>
    </row>
    <row r="5310" spans="9:9">
      <c r="I5310" s="11"/>
    </row>
    <row r="5311" spans="9:9">
      <c r="I5311" s="11"/>
    </row>
    <row r="5312" spans="9:9">
      <c r="I5312" s="11"/>
    </row>
    <row r="5313" spans="9:9">
      <c r="I5313" s="11"/>
    </row>
    <row r="5314" spans="9:9">
      <c r="I5314" s="11"/>
    </row>
    <row r="5315" spans="9:9">
      <c r="I5315" s="11"/>
    </row>
    <row r="5316" spans="9:9">
      <c r="I5316" s="11"/>
    </row>
    <row r="5317" spans="9:9">
      <c r="I5317" s="11"/>
    </row>
    <row r="5318" spans="9:9">
      <c r="I5318" s="11"/>
    </row>
    <row r="5319" spans="9:9">
      <c r="I5319" s="11"/>
    </row>
    <row r="5320" spans="9:9">
      <c r="I5320" s="11"/>
    </row>
    <row r="5321" spans="9:9">
      <c r="I5321" s="11"/>
    </row>
    <row r="5322" spans="9:9">
      <c r="I5322" s="11"/>
    </row>
    <row r="5323" spans="9:9">
      <c r="I5323" s="11"/>
    </row>
    <row r="5324" spans="9:9">
      <c r="I5324" s="11"/>
    </row>
    <row r="5325" spans="9:9">
      <c r="I5325" s="11"/>
    </row>
    <row r="5326" spans="9:9">
      <c r="I5326" s="11"/>
    </row>
    <row r="5327" spans="9:9">
      <c r="I5327" s="11"/>
    </row>
    <row r="5328" spans="9:9">
      <c r="I5328" s="11"/>
    </row>
    <row r="5329" spans="9:9">
      <c r="I5329" s="11"/>
    </row>
    <row r="5330" spans="9:9">
      <c r="I5330" s="11"/>
    </row>
    <row r="5331" spans="9:9">
      <c r="I5331" s="11"/>
    </row>
    <row r="5332" spans="9:9">
      <c r="I5332" s="11"/>
    </row>
    <row r="5333" spans="9:9">
      <c r="I5333" s="11"/>
    </row>
    <row r="5334" spans="9:9">
      <c r="I5334" s="11"/>
    </row>
    <row r="5335" spans="9:9">
      <c r="I5335" s="11"/>
    </row>
    <row r="5336" spans="9:9">
      <c r="I5336" s="11"/>
    </row>
    <row r="5337" spans="9:9">
      <c r="I5337" s="11"/>
    </row>
    <row r="5338" spans="9:9">
      <c r="I5338" s="11"/>
    </row>
    <row r="5339" spans="9:9">
      <c r="I5339" s="11"/>
    </row>
    <row r="5340" spans="9:9">
      <c r="I5340" s="11"/>
    </row>
    <row r="5341" spans="9:9">
      <c r="I5341" s="11"/>
    </row>
    <row r="5342" spans="9:9">
      <c r="I5342" s="11"/>
    </row>
    <row r="5343" spans="9:9">
      <c r="I5343" s="11"/>
    </row>
    <row r="5344" spans="9:9">
      <c r="I5344" s="11"/>
    </row>
    <row r="5345" spans="9:9">
      <c r="I5345" s="11"/>
    </row>
    <row r="5346" spans="9:9">
      <c r="I5346" s="11"/>
    </row>
    <row r="5347" spans="9:9">
      <c r="I5347" s="11"/>
    </row>
    <row r="5348" spans="9:9">
      <c r="I5348" s="11"/>
    </row>
    <row r="5349" spans="9:9">
      <c r="I5349" s="11"/>
    </row>
    <row r="5350" spans="9:9">
      <c r="I5350" s="11"/>
    </row>
    <row r="5351" spans="9:9">
      <c r="I5351" s="11"/>
    </row>
    <row r="5352" spans="9:9">
      <c r="I5352" s="11"/>
    </row>
    <row r="5353" spans="9:9">
      <c r="I5353" s="11"/>
    </row>
    <row r="5354" spans="9:9">
      <c r="I5354" s="11"/>
    </row>
    <row r="5355" spans="9:9">
      <c r="I5355" s="11"/>
    </row>
    <row r="5356" spans="9:9">
      <c r="I5356" s="11"/>
    </row>
    <row r="5357" spans="9:9">
      <c r="I5357" s="11"/>
    </row>
    <row r="5358" spans="9:9">
      <c r="I5358" s="11"/>
    </row>
    <row r="5359" spans="9:9">
      <c r="I5359" s="11"/>
    </row>
    <row r="5360" spans="9:9">
      <c r="I5360" s="11"/>
    </row>
    <row r="5361" spans="9:9">
      <c r="I5361" s="11"/>
    </row>
    <row r="5362" spans="9:9">
      <c r="I5362" s="11"/>
    </row>
    <row r="5363" spans="9:9">
      <c r="I5363" s="11"/>
    </row>
    <row r="5364" spans="9:9">
      <c r="I5364" s="11"/>
    </row>
    <row r="5365" spans="9:9">
      <c r="I5365" s="11"/>
    </row>
    <row r="5366" spans="9:9">
      <c r="I5366" s="11"/>
    </row>
    <row r="5367" spans="9:9">
      <c r="I5367" s="11"/>
    </row>
    <row r="5368" spans="9:9">
      <c r="I5368" s="11"/>
    </row>
    <row r="5369" spans="9:9">
      <c r="I5369" s="11"/>
    </row>
    <row r="5370" spans="9:9">
      <c r="I5370" s="11"/>
    </row>
    <row r="5371" spans="9:9">
      <c r="I5371" s="11"/>
    </row>
    <row r="5372" spans="9:9">
      <c r="I5372" s="11"/>
    </row>
    <row r="5373" spans="9:9">
      <c r="I5373" s="11"/>
    </row>
    <row r="5374" spans="9:9">
      <c r="I5374" s="11"/>
    </row>
    <row r="5375" spans="9:9">
      <c r="I5375" s="11"/>
    </row>
    <row r="5376" spans="9:9">
      <c r="I5376" s="11"/>
    </row>
    <row r="5377" spans="9:9">
      <c r="I5377" s="11"/>
    </row>
    <row r="5378" spans="9:9">
      <c r="I5378" s="11"/>
    </row>
    <row r="5379" spans="9:9">
      <c r="I5379" s="11"/>
    </row>
    <row r="5380" spans="9:9">
      <c r="I5380" s="11"/>
    </row>
    <row r="5381" spans="9:9">
      <c r="I5381" s="11"/>
    </row>
    <row r="5382" spans="9:9">
      <c r="I5382" s="11"/>
    </row>
    <row r="5383" spans="9:9">
      <c r="I5383" s="11"/>
    </row>
    <row r="5384" spans="9:9">
      <c r="I5384" s="11"/>
    </row>
    <row r="5385" spans="9:9">
      <c r="I5385" s="11"/>
    </row>
    <row r="5386" spans="9:9">
      <c r="I5386" s="11"/>
    </row>
    <row r="5387" spans="9:9">
      <c r="I5387" s="11"/>
    </row>
    <row r="5388" spans="9:9">
      <c r="I5388" s="11"/>
    </row>
    <row r="5389" spans="9:9">
      <c r="I5389" s="11"/>
    </row>
    <row r="5390" spans="9:9">
      <c r="I5390" s="11"/>
    </row>
    <row r="5391" spans="9:9">
      <c r="I5391" s="11"/>
    </row>
    <row r="5392" spans="9:9">
      <c r="I5392" s="11"/>
    </row>
    <row r="5393" spans="9:9">
      <c r="I5393" s="11"/>
    </row>
    <row r="5394" spans="9:9">
      <c r="I5394" s="11"/>
    </row>
    <row r="5395" spans="9:9">
      <c r="I5395" s="11"/>
    </row>
    <row r="5396" spans="9:9">
      <c r="I5396" s="11"/>
    </row>
    <row r="5397" spans="9:9">
      <c r="I5397" s="11"/>
    </row>
    <row r="5398" spans="9:9">
      <c r="I5398" s="11"/>
    </row>
    <row r="5399" spans="9:9">
      <c r="I5399" s="11"/>
    </row>
    <row r="5400" spans="9:9">
      <c r="I5400" s="11"/>
    </row>
    <row r="5401" spans="9:9">
      <c r="I5401" s="11"/>
    </row>
    <row r="5402" spans="9:9">
      <c r="I5402" s="11"/>
    </row>
    <row r="5403" spans="9:9">
      <c r="I5403" s="11"/>
    </row>
    <row r="5404" spans="9:9">
      <c r="I5404" s="11"/>
    </row>
    <row r="5405" spans="9:9">
      <c r="I5405" s="11"/>
    </row>
    <row r="5406" spans="9:9">
      <c r="I5406" s="11"/>
    </row>
    <row r="5407" spans="9:9">
      <c r="I5407" s="11"/>
    </row>
    <row r="5408" spans="9:9">
      <c r="I5408" s="11"/>
    </row>
    <row r="5409" spans="9:9">
      <c r="I5409" s="11"/>
    </row>
    <row r="5410" spans="9:9">
      <c r="I5410" s="11"/>
    </row>
    <row r="5411" spans="9:9">
      <c r="I5411" s="11"/>
    </row>
    <row r="5412" spans="9:9">
      <c r="I5412" s="11"/>
    </row>
    <row r="5413" spans="9:9">
      <c r="I5413" s="11"/>
    </row>
    <row r="5414" spans="9:9">
      <c r="I5414" s="11"/>
    </row>
    <row r="5415" spans="9:9">
      <c r="I5415" s="11"/>
    </row>
    <row r="5416" spans="9:9">
      <c r="I5416" s="11"/>
    </row>
    <row r="5417" spans="9:9">
      <c r="I5417" s="11"/>
    </row>
    <row r="5418" spans="9:9">
      <c r="I5418" s="11"/>
    </row>
    <row r="5419" spans="9:9">
      <c r="I5419" s="11"/>
    </row>
    <row r="5420" spans="9:9">
      <c r="I5420" s="11"/>
    </row>
    <row r="5421" spans="9:9">
      <c r="I5421" s="11"/>
    </row>
    <row r="5422" spans="9:9">
      <c r="I5422" s="11"/>
    </row>
    <row r="5423" spans="9:9">
      <c r="I5423" s="11"/>
    </row>
    <row r="5424" spans="9:9">
      <c r="I5424" s="11"/>
    </row>
    <row r="5425" spans="9:9">
      <c r="I5425" s="11"/>
    </row>
    <row r="5426" spans="9:9">
      <c r="I5426" s="11"/>
    </row>
    <row r="5427" spans="9:9">
      <c r="I5427" s="11"/>
    </row>
    <row r="5428" spans="9:9">
      <c r="I5428" s="11"/>
    </row>
    <row r="5429" spans="9:9">
      <c r="I5429" s="11"/>
    </row>
    <row r="5430" spans="9:9">
      <c r="I5430" s="11"/>
    </row>
    <row r="5431" spans="9:9">
      <c r="I5431" s="11"/>
    </row>
    <row r="5432" spans="9:9">
      <c r="I5432" s="11"/>
    </row>
    <row r="5433" spans="9:9">
      <c r="I5433" s="11"/>
    </row>
    <row r="5434" spans="9:9">
      <c r="I5434" s="11"/>
    </row>
    <row r="5435" spans="9:9">
      <c r="I5435" s="11"/>
    </row>
    <row r="5436" spans="9:9">
      <c r="I5436" s="11"/>
    </row>
    <row r="5437" spans="9:9">
      <c r="I5437" s="11"/>
    </row>
    <row r="5438" spans="9:9">
      <c r="I5438" s="11"/>
    </row>
    <row r="5439" spans="9:9">
      <c r="I5439" s="11"/>
    </row>
    <row r="5440" spans="9:9">
      <c r="I5440" s="11"/>
    </row>
    <row r="5441" spans="9:9">
      <c r="I5441" s="11"/>
    </row>
    <row r="5442" spans="9:9">
      <c r="I5442" s="11"/>
    </row>
    <row r="5443" spans="9:9">
      <c r="I5443" s="11"/>
    </row>
    <row r="5444" spans="9:9">
      <c r="I5444" s="11"/>
    </row>
    <row r="5445" spans="9:9">
      <c r="I5445" s="11"/>
    </row>
    <row r="5446" spans="9:9">
      <c r="I5446" s="11"/>
    </row>
    <row r="5447" spans="9:9">
      <c r="I5447" s="11"/>
    </row>
    <row r="5448" spans="9:9">
      <c r="I5448" s="11"/>
    </row>
    <row r="5449" spans="9:9">
      <c r="I5449" s="11"/>
    </row>
    <row r="5450" spans="9:9">
      <c r="I5450" s="11"/>
    </row>
    <row r="5451" spans="9:9">
      <c r="I5451" s="11"/>
    </row>
    <row r="5452" spans="9:9">
      <c r="I5452" s="11"/>
    </row>
    <row r="5453" spans="9:9">
      <c r="I5453" s="11"/>
    </row>
    <row r="5454" spans="9:9">
      <c r="I5454" s="11"/>
    </row>
    <row r="5455" spans="9:9">
      <c r="I5455" s="11"/>
    </row>
    <row r="5456" spans="9:9">
      <c r="I5456" s="11"/>
    </row>
    <row r="5457" spans="9:9">
      <c r="I5457" s="11"/>
    </row>
    <row r="5458" spans="9:9">
      <c r="I5458" s="11"/>
    </row>
    <row r="5459" spans="9:9">
      <c r="I5459" s="11"/>
    </row>
    <row r="5460" spans="9:9">
      <c r="I5460" s="11"/>
    </row>
    <row r="5461" spans="9:9">
      <c r="I5461" s="11"/>
    </row>
    <row r="5462" spans="9:9">
      <c r="I5462" s="11"/>
    </row>
    <row r="5463" spans="9:9">
      <c r="I5463" s="11"/>
    </row>
    <row r="5464" spans="9:9">
      <c r="I5464" s="11"/>
    </row>
    <row r="5465" spans="9:9">
      <c r="I5465" s="11"/>
    </row>
    <row r="5466" spans="9:9">
      <c r="I5466" s="11"/>
    </row>
    <row r="5467" spans="9:9">
      <c r="I5467" s="11"/>
    </row>
    <row r="5468" spans="9:9">
      <c r="I5468" s="11"/>
    </row>
    <row r="5469" spans="9:9">
      <c r="I5469" s="11"/>
    </row>
    <row r="5470" spans="9:9">
      <c r="I5470" s="11"/>
    </row>
    <row r="5471" spans="9:9">
      <c r="I5471" s="11"/>
    </row>
    <row r="5472" spans="9:9">
      <c r="I5472" s="11"/>
    </row>
    <row r="5473" spans="9:9">
      <c r="I5473" s="11"/>
    </row>
    <row r="5474" spans="9:9">
      <c r="I5474" s="11"/>
    </row>
    <row r="5475" spans="9:9">
      <c r="I5475" s="11"/>
    </row>
    <row r="5476" spans="9:9">
      <c r="I5476" s="11"/>
    </row>
    <row r="5477" spans="9:9">
      <c r="I5477" s="11"/>
    </row>
    <row r="5478" spans="9:9">
      <c r="I5478" s="11"/>
    </row>
    <row r="5479" spans="9:9">
      <c r="I5479" s="11"/>
    </row>
    <row r="5480" spans="9:9">
      <c r="I5480" s="11"/>
    </row>
    <row r="5481" spans="9:9">
      <c r="I5481" s="11"/>
    </row>
    <row r="5482" spans="9:9">
      <c r="I5482" s="11"/>
    </row>
    <row r="5483" spans="9:9">
      <c r="I5483" s="11"/>
    </row>
    <row r="5484" spans="9:9">
      <c r="I5484" s="11"/>
    </row>
    <row r="5485" spans="9:9">
      <c r="I5485" s="11"/>
    </row>
    <row r="5486" spans="9:9">
      <c r="I5486" s="11"/>
    </row>
    <row r="5487" spans="9:9">
      <c r="I5487" s="11"/>
    </row>
    <row r="5488" spans="9:9">
      <c r="I5488" s="11"/>
    </row>
    <row r="5489" spans="9:9">
      <c r="I5489" s="11"/>
    </row>
    <row r="5490" spans="9:9">
      <c r="I5490" s="11"/>
    </row>
    <row r="5491" spans="9:9">
      <c r="I5491" s="11"/>
    </row>
    <row r="5492" spans="9:9">
      <c r="I5492" s="11"/>
    </row>
    <row r="5493" spans="9:9">
      <c r="I5493" s="11"/>
    </row>
    <row r="5494" spans="9:9">
      <c r="I5494" s="11"/>
    </row>
    <row r="5495" spans="9:9">
      <c r="I5495" s="11"/>
    </row>
    <row r="5496" spans="9:9">
      <c r="I5496" s="11"/>
    </row>
    <row r="5497" spans="9:9">
      <c r="I5497" s="11"/>
    </row>
    <row r="5498" spans="9:9">
      <c r="I5498" s="11"/>
    </row>
    <row r="5499" spans="9:9">
      <c r="I5499" s="11"/>
    </row>
    <row r="5500" spans="9:9">
      <c r="I5500" s="11"/>
    </row>
    <row r="5501" spans="9:9">
      <c r="I5501" s="11"/>
    </row>
    <row r="5502" spans="9:9">
      <c r="I5502" s="11"/>
    </row>
    <row r="5503" spans="9:9">
      <c r="I5503" s="11"/>
    </row>
    <row r="5504" spans="9:9">
      <c r="I5504" s="11"/>
    </row>
    <row r="5505" spans="9:9">
      <c r="I5505" s="11"/>
    </row>
    <row r="5506" spans="9:9">
      <c r="I5506" s="11"/>
    </row>
    <row r="5507" spans="9:9">
      <c r="I5507" s="11"/>
    </row>
    <row r="5508" spans="9:9">
      <c r="I5508" s="11"/>
    </row>
    <row r="5509" spans="9:9">
      <c r="I5509" s="11"/>
    </row>
    <row r="5510" spans="9:9">
      <c r="I5510" s="11"/>
    </row>
    <row r="5511" spans="9:9">
      <c r="I5511" s="11"/>
    </row>
    <row r="5512" spans="9:9">
      <c r="I5512" s="11"/>
    </row>
    <row r="5513" spans="9:9">
      <c r="I5513" s="11"/>
    </row>
    <row r="5514" spans="9:9">
      <c r="I5514" s="11"/>
    </row>
    <row r="5515" spans="9:9">
      <c r="I5515" s="11"/>
    </row>
    <row r="5516" spans="9:9">
      <c r="I5516" s="11"/>
    </row>
    <row r="5517" spans="9:9">
      <c r="I5517" s="11"/>
    </row>
    <row r="5518" spans="9:9">
      <c r="I5518" s="11"/>
    </row>
    <row r="5519" spans="9:9">
      <c r="I5519" s="11"/>
    </row>
    <row r="5520" spans="9:9">
      <c r="I5520" s="11"/>
    </row>
    <row r="5521" spans="9:9">
      <c r="I5521" s="11"/>
    </row>
    <row r="5522" spans="9:9">
      <c r="I5522" s="11"/>
    </row>
    <row r="5523" spans="9:9">
      <c r="I5523" s="11"/>
    </row>
    <row r="5524" spans="9:9">
      <c r="I5524" s="11"/>
    </row>
    <row r="5525" spans="9:9">
      <c r="I5525" s="11"/>
    </row>
    <row r="5526" spans="9:9">
      <c r="I5526" s="11"/>
    </row>
    <row r="5527" spans="9:9">
      <c r="I5527" s="11"/>
    </row>
    <row r="5528" spans="9:9">
      <c r="I5528" s="11"/>
    </row>
    <row r="5529" spans="9:9">
      <c r="I5529" s="11"/>
    </row>
    <row r="5530" spans="9:9">
      <c r="I5530" s="11"/>
    </row>
    <row r="5531" spans="9:9">
      <c r="I5531" s="11"/>
    </row>
    <row r="5532" spans="9:9">
      <c r="I5532" s="11"/>
    </row>
    <row r="5533" spans="9:9">
      <c r="I5533" s="11"/>
    </row>
    <row r="5534" spans="9:9">
      <c r="I5534" s="11"/>
    </row>
    <row r="5535" spans="9:9">
      <c r="I5535" s="11"/>
    </row>
    <row r="5536" spans="9:9">
      <c r="I5536" s="11"/>
    </row>
    <row r="5537" spans="9:9">
      <c r="I5537" s="11"/>
    </row>
    <row r="5538" spans="9:9">
      <c r="I5538" s="11"/>
    </row>
    <row r="5539" spans="9:9">
      <c r="I5539" s="11"/>
    </row>
    <row r="5540" spans="9:9">
      <c r="I5540" s="11"/>
    </row>
    <row r="5541" spans="9:9">
      <c r="I5541" s="11"/>
    </row>
    <row r="5542" spans="9:9">
      <c r="I5542" s="11"/>
    </row>
    <row r="5543" spans="9:9">
      <c r="I5543" s="11"/>
    </row>
    <row r="5544" spans="9:9">
      <c r="I5544" s="11"/>
    </row>
    <row r="5545" spans="9:9">
      <c r="I5545" s="11"/>
    </row>
    <row r="5546" spans="9:9">
      <c r="I5546" s="11"/>
    </row>
    <row r="5547" spans="9:9">
      <c r="I5547" s="11"/>
    </row>
    <row r="5548" spans="9:9">
      <c r="I5548" s="11"/>
    </row>
    <row r="5549" spans="9:9">
      <c r="I5549" s="11"/>
    </row>
    <row r="5550" spans="9:9">
      <c r="I5550" s="11"/>
    </row>
    <row r="5551" spans="9:9">
      <c r="I5551" s="11"/>
    </row>
    <row r="5552" spans="9:9">
      <c r="I5552" s="11"/>
    </row>
    <row r="5553" spans="9:9">
      <c r="I5553" s="11"/>
    </row>
    <row r="5554" spans="9:9">
      <c r="I5554" s="11"/>
    </row>
    <row r="5555" spans="9:9">
      <c r="I5555" s="11"/>
    </row>
    <row r="5556" spans="9:9">
      <c r="I5556" s="11"/>
    </row>
    <row r="5557" spans="9:9">
      <c r="I5557" s="11"/>
    </row>
    <row r="5558" spans="9:9">
      <c r="I5558" s="11"/>
    </row>
    <row r="5559" spans="9:9">
      <c r="I5559" s="11"/>
    </row>
    <row r="5560" spans="9:9">
      <c r="I5560" s="11"/>
    </row>
    <row r="5561" spans="9:9">
      <c r="I5561" s="11"/>
    </row>
    <row r="5562" spans="9:9">
      <c r="I5562" s="11"/>
    </row>
    <row r="5563" spans="9:9">
      <c r="I5563" s="11"/>
    </row>
    <row r="5564" spans="9:9">
      <c r="I5564" s="11"/>
    </row>
    <row r="5565" spans="9:9">
      <c r="I5565" s="11"/>
    </row>
    <row r="5566" spans="9:9">
      <c r="I5566" s="11"/>
    </row>
    <row r="5567" spans="9:9">
      <c r="I5567" s="11"/>
    </row>
    <row r="5568" spans="9:9">
      <c r="I5568" s="11"/>
    </row>
    <row r="5569" spans="9:9">
      <c r="I5569" s="11"/>
    </row>
    <row r="5570" spans="9:9">
      <c r="I5570" s="11"/>
    </row>
    <row r="5571" spans="9:9">
      <c r="I5571" s="11"/>
    </row>
    <row r="5572" spans="9:9">
      <c r="I5572" s="11"/>
    </row>
    <row r="5573" spans="9:9">
      <c r="I5573" s="11"/>
    </row>
    <row r="5574" spans="9:9">
      <c r="I5574" s="11"/>
    </row>
    <row r="5575" spans="9:9">
      <c r="I5575" s="11"/>
    </row>
    <row r="5576" spans="9:9">
      <c r="I5576" s="11"/>
    </row>
    <row r="5577" spans="9:9">
      <c r="I5577" s="11"/>
    </row>
    <row r="5578" spans="9:9">
      <c r="I5578" s="11"/>
    </row>
    <row r="5579" spans="9:9">
      <c r="I5579" s="11"/>
    </row>
    <row r="5580" spans="9:9">
      <c r="I5580" s="11"/>
    </row>
    <row r="5581" spans="9:9">
      <c r="I5581" s="11"/>
    </row>
    <row r="5582" spans="9:9">
      <c r="I5582" s="11"/>
    </row>
    <row r="5583" spans="9:9">
      <c r="I5583" s="11"/>
    </row>
    <row r="5584" spans="9:9">
      <c r="I5584" s="11"/>
    </row>
    <row r="5585" spans="9:9">
      <c r="I5585" s="11"/>
    </row>
    <row r="5586" spans="9:9">
      <c r="I5586" s="11"/>
    </row>
    <row r="5587" spans="9:9">
      <c r="I5587" s="11"/>
    </row>
    <row r="5588" spans="9:9">
      <c r="I5588" s="11"/>
    </row>
    <row r="5589" spans="9:9">
      <c r="I5589" s="11"/>
    </row>
    <row r="5590" spans="9:9">
      <c r="I5590" s="11"/>
    </row>
    <row r="5591" spans="9:9">
      <c r="I5591" s="11"/>
    </row>
    <row r="5592" spans="9:9">
      <c r="I5592" s="11"/>
    </row>
    <row r="5593" spans="9:9">
      <c r="I5593" s="11"/>
    </row>
    <row r="5594" spans="9:9">
      <c r="I5594" s="11"/>
    </row>
    <row r="5595" spans="9:9">
      <c r="I5595" s="11"/>
    </row>
    <row r="5596" spans="9:9">
      <c r="I5596" s="11"/>
    </row>
    <row r="5597" spans="9:9">
      <c r="I5597" s="11"/>
    </row>
    <row r="5598" spans="9:9">
      <c r="I5598" s="11"/>
    </row>
    <row r="5599" spans="9:9">
      <c r="I5599" s="11"/>
    </row>
    <row r="5600" spans="9:9">
      <c r="I5600" s="11"/>
    </row>
    <row r="5601" spans="9:9">
      <c r="I5601" s="11"/>
    </row>
    <row r="5602" spans="9:9">
      <c r="I5602" s="11"/>
    </row>
    <row r="5603" spans="9:9">
      <c r="I5603" s="11"/>
    </row>
    <row r="5604" spans="9:9">
      <c r="I5604" s="11"/>
    </row>
    <row r="5605" spans="9:9">
      <c r="I5605" s="11"/>
    </row>
    <row r="5606" spans="9:9">
      <c r="I5606" s="11"/>
    </row>
    <row r="5607" spans="9:9">
      <c r="I5607" s="11"/>
    </row>
    <row r="5608" spans="9:9">
      <c r="I5608" s="11"/>
    </row>
    <row r="5609" spans="9:9">
      <c r="I5609" s="11"/>
    </row>
    <row r="5610" spans="9:9">
      <c r="I5610" s="11"/>
    </row>
    <row r="5611" spans="9:9">
      <c r="I5611" s="11"/>
    </row>
    <row r="5612" spans="9:9">
      <c r="I5612" s="11"/>
    </row>
    <row r="5613" spans="9:9">
      <c r="I5613" s="11"/>
    </row>
    <row r="5614" spans="9:9">
      <c r="I5614" s="11"/>
    </row>
    <row r="5615" spans="9:9">
      <c r="I5615" s="11"/>
    </row>
    <row r="5616" spans="9:9">
      <c r="I5616" s="11"/>
    </row>
    <row r="5617" spans="9:9">
      <c r="I5617" s="11"/>
    </row>
    <row r="5618" spans="9:9">
      <c r="I5618" s="11"/>
    </row>
    <row r="5619" spans="9:9">
      <c r="I5619" s="11"/>
    </row>
    <row r="5620" spans="9:9">
      <c r="I5620" s="11"/>
    </row>
    <row r="5621" spans="9:9">
      <c r="I5621" s="11"/>
    </row>
    <row r="5622" spans="9:9">
      <c r="I5622" s="11"/>
    </row>
    <row r="5623" spans="9:9">
      <c r="I5623" s="11"/>
    </row>
    <row r="5624" spans="9:9">
      <c r="I5624" s="11"/>
    </row>
    <row r="5625" spans="9:9">
      <c r="I5625" s="11"/>
    </row>
    <row r="5626" spans="9:9">
      <c r="I5626" s="11"/>
    </row>
    <row r="5627" spans="9:9">
      <c r="I5627" s="11"/>
    </row>
    <row r="5628" spans="9:9">
      <c r="I5628" s="11"/>
    </row>
    <row r="5629" spans="9:9">
      <c r="I5629" s="11"/>
    </row>
    <row r="5630" spans="9:9">
      <c r="I5630" s="11"/>
    </row>
    <row r="5631" spans="9:9">
      <c r="I5631" s="11"/>
    </row>
    <row r="5632" spans="9:9">
      <c r="I5632" s="11"/>
    </row>
    <row r="5633" spans="9:9">
      <c r="I5633" s="11"/>
    </row>
    <row r="5634" spans="9:9">
      <c r="I5634" s="11"/>
    </row>
    <row r="5635" spans="9:9">
      <c r="I5635" s="11"/>
    </row>
    <row r="5636" spans="9:9">
      <c r="I5636" s="11"/>
    </row>
    <row r="5637" spans="9:9">
      <c r="I5637" s="11"/>
    </row>
    <row r="5638" spans="9:9">
      <c r="I5638" s="11"/>
    </row>
    <row r="5639" spans="9:9">
      <c r="I5639" s="11"/>
    </row>
    <row r="5640" spans="9:9">
      <c r="I5640" s="11"/>
    </row>
    <row r="5641" spans="9:9">
      <c r="I5641" s="11"/>
    </row>
    <row r="5642" spans="9:9">
      <c r="I5642" s="11"/>
    </row>
    <row r="5643" spans="9:9">
      <c r="I5643" s="11"/>
    </row>
    <row r="5644" spans="9:9">
      <c r="I5644" s="11"/>
    </row>
    <row r="5645" spans="9:9">
      <c r="I5645" s="11"/>
    </row>
    <row r="5646" spans="9:9">
      <c r="I5646" s="11"/>
    </row>
    <row r="5647" spans="9:9">
      <c r="I5647" s="11"/>
    </row>
    <row r="5648" spans="9:9">
      <c r="I5648" s="11"/>
    </row>
    <row r="5649" spans="9:9">
      <c r="I5649" s="11"/>
    </row>
    <row r="5650" spans="9:9">
      <c r="I5650" s="11"/>
    </row>
    <row r="5651" spans="9:9">
      <c r="I5651" s="11"/>
    </row>
    <row r="5652" spans="9:9">
      <c r="I5652" s="11"/>
    </row>
    <row r="5653" spans="9:9">
      <c r="I5653" s="11"/>
    </row>
    <row r="5654" spans="9:9">
      <c r="I5654" s="11"/>
    </row>
    <row r="5655" spans="9:9">
      <c r="I5655" s="11"/>
    </row>
    <row r="5656" spans="9:9">
      <c r="I5656" s="11"/>
    </row>
    <row r="5657" spans="9:9">
      <c r="I5657" s="11"/>
    </row>
    <row r="5658" spans="9:9">
      <c r="I5658" s="11"/>
    </row>
    <row r="5659" spans="9:9">
      <c r="I5659" s="11"/>
    </row>
    <row r="5660" spans="9:9">
      <c r="I5660" s="11"/>
    </row>
    <row r="5661" spans="9:9">
      <c r="I5661" s="11"/>
    </row>
    <row r="5662" spans="9:9">
      <c r="I5662" s="11"/>
    </row>
    <row r="5663" spans="9:9">
      <c r="I5663" s="11"/>
    </row>
    <row r="5664" spans="9:9">
      <c r="I5664" s="11"/>
    </row>
    <row r="5665" spans="9:9">
      <c r="I5665" s="11"/>
    </row>
    <row r="5666" spans="9:9">
      <c r="I5666" s="11"/>
    </row>
    <row r="5667" spans="9:9">
      <c r="I5667" s="11"/>
    </row>
    <row r="5668" spans="9:9">
      <c r="I5668" s="11"/>
    </row>
    <row r="5669" spans="9:9">
      <c r="I5669" s="11"/>
    </row>
    <row r="5670" spans="9:9">
      <c r="I5670" s="11"/>
    </row>
    <row r="5671" spans="9:9">
      <c r="I5671" s="11"/>
    </row>
    <row r="5672" spans="9:9">
      <c r="I5672" s="11"/>
    </row>
    <row r="5673" spans="9:9">
      <c r="I5673" s="11"/>
    </row>
    <row r="5674" spans="9:9">
      <c r="I5674" s="11"/>
    </row>
    <row r="5675" spans="9:9">
      <c r="I5675" s="11"/>
    </row>
    <row r="5676" spans="9:9">
      <c r="I5676" s="11"/>
    </row>
    <row r="5677" spans="9:9">
      <c r="I5677" s="11"/>
    </row>
    <row r="5678" spans="9:9">
      <c r="I5678" s="11"/>
    </row>
    <row r="5679" spans="9:9">
      <c r="I5679" s="11"/>
    </row>
    <row r="5680" spans="9:9">
      <c r="I5680" s="11"/>
    </row>
    <row r="5681" spans="9:9">
      <c r="I5681" s="11"/>
    </row>
    <row r="5682" spans="9:9">
      <c r="I5682" s="11"/>
    </row>
    <row r="5683" spans="9:9">
      <c r="I5683" s="11"/>
    </row>
    <row r="5684" spans="9:9">
      <c r="I5684" s="11"/>
    </row>
    <row r="5685" spans="9:9">
      <c r="I5685" s="11"/>
    </row>
    <row r="5686" spans="9:9">
      <c r="I5686" s="11"/>
    </row>
    <row r="5687" spans="9:9">
      <c r="I5687" s="11"/>
    </row>
    <row r="5688" spans="9:9">
      <c r="I5688" s="11"/>
    </row>
    <row r="5689" spans="9:9">
      <c r="I5689" s="11"/>
    </row>
    <row r="5690" spans="9:9">
      <c r="I5690" s="11"/>
    </row>
    <row r="5691" spans="9:9">
      <c r="I5691" s="11"/>
    </row>
    <row r="5692" spans="9:9">
      <c r="I5692" s="11"/>
    </row>
    <row r="5693" spans="9:9">
      <c r="I5693" s="11"/>
    </row>
    <row r="5694" spans="9:9">
      <c r="I5694" s="11"/>
    </row>
    <row r="5695" spans="9:9">
      <c r="I5695" s="11"/>
    </row>
    <row r="5696" spans="9:9">
      <c r="I5696" s="11"/>
    </row>
    <row r="5697" spans="9:9">
      <c r="I5697" s="11"/>
    </row>
    <row r="5698" spans="9:9">
      <c r="I5698" s="11"/>
    </row>
    <row r="5699" spans="9:9">
      <c r="I5699" s="11"/>
    </row>
    <row r="5700" spans="9:9">
      <c r="I5700" s="11"/>
    </row>
    <row r="5701" spans="9:9">
      <c r="I5701" s="11"/>
    </row>
    <row r="5702" spans="9:9">
      <c r="I5702" s="11"/>
    </row>
    <row r="5703" spans="9:9">
      <c r="I5703" s="11"/>
    </row>
    <row r="5704" spans="9:9">
      <c r="I5704" s="11"/>
    </row>
    <row r="5705" spans="9:9">
      <c r="I5705" s="11"/>
    </row>
    <row r="5706" spans="9:9">
      <c r="I5706" s="11"/>
    </row>
    <row r="5707" spans="9:9">
      <c r="I5707" s="11"/>
    </row>
    <row r="5708" spans="9:9">
      <c r="I5708" s="11"/>
    </row>
    <row r="5709" spans="9:9">
      <c r="I5709" s="11"/>
    </row>
    <row r="5710" spans="9:9">
      <c r="I5710" s="11"/>
    </row>
    <row r="5711" spans="9:9">
      <c r="I5711" s="11"/>
    </row>
    <row r="5712" spans="9:9">
      <c r="I5712" s="11"/>
    </row>
    <row r="5713" spans="9:9">
      <c r="I5713" s="11"/>
    </row>
    <row r="5714" spans="9:9">
      <c r="I5714" s="11"/>
    </row>
    <row r="5715" spans="9:9">
      <c r="I5715" s="11"/>
    </row>
    <row r="5716" spans="9:9">
      <c r="I5716" s="11"/>
    </row>
    <row r="5717" spans="9:9">
      <c r="I5717" s="11"/>
    </row>
    <row r="5718" spans="9:9">
      <c r="I5718" s="11"/>
    </row>
    <row r="5719" spans="9:9">
      <c r="I5719" s="11"/>
    </row>
    <row r="5720" spans="9:9">
      <c r="I5720" s="11"/>
    </row>
    <row r="5721" spans="9:9">
      <c r="I5721" s="11"/>
    </row>
    <row r="5722" spans="9:9">
      <c r="I5722" s="11"/>
    </row>
    <row r="5723" spans="9:9">
      <c r="I5723" s="11"/>
    </row>
    <row r="5724" spans="9:9">
      <c r="I5724" s="11"/>
    </row>
    <row r="5725" spans="9:9">
      <c r="I5725" s="11"/>
    </row>
    <row r="5726" spans="9:9">
      <c r="I5726" s="11"/>
    </row>
    <row r="5727" spans="9:9">
      <c r="I5727" s="11"/>
    </row>
    <row r="5728" spans="9:9">
      <c r="I5728" s="11"/>
    </row>
    <row r="5729" spans="9:9">
      <c r="I5729" s="11"/>
    </row>
    <row r="5730" spans="9:9">
      <c r="I5730" s="11"/>
    </row>
    <row r="5731" spans="9:9">
      <c r="I5731" s="11"/>
    </row>
    <row r="5732" spans="9:9">
      <c r="I5732" s="11"/>
    </row>
    <row r="5733" spans="9:9">
      <c r="I5733" s="11"/>
    </row>
    <row r="5734" spans="9:9">
      <c r="I5734" s="11"/>
    </row>
    <row r="5735" spans="9:9">
      <c r="I5735" s="11"/>
    </row>
    <row r="5736" spans="9:9">
      <c r="I5736" s="11"/>
    </row>
    <row r="5737" spans="9:9">
      <c r="I5737" s="11"/>
    </row>
    <row r="5738" spans="9:9">
      <c r="I5738" s="11"/>
    </row>
    <row r="5739" spans="9:9">
      <c r="I5739" s="11"/>
    </row>
    <row r="5740" spans="9:9">
      <c r="I5740" s="11"/>
    </row>
    <row r="5741" spans="9:9">
      <c r="I5741" s="11"/>
    </row>
    <row r="5742" spans="9:9">
      <c r="I5742" s="11"/>
    </row>
    <row r="5743" spans="9:9">
      <c r="I5743" s="11"/>
    </row>
    <row r="5744" spans="9:9">
      <c r="I5744" s="11"/>
    </row>
    <row r="5745" spans="9:9">
      <c r="I5745" s="11"/>
    </row>
    <row r="5746" spans="9:9">
      <c r="I5746" s="11"/>
    </row>
    <row r="5747" spans="9:9">
      <c r="I5747" s="11"/>
    </row>
    <row r="5748" spans="9:9">
      <c r="I5748" s="11"/>
    </row>
    <row r="5749" spans="9:9">
      <c r="I5749" s="11"/>
    </row>
    <row r="5750" spans="9:9">
      <c r="I5750" s="11"/>
    </row>
    <row r="5751" spans="9:9">
      <c r="I5751" s="11"/>
    </row>
    <row r="5752" spans="9:9">
      <c r="I5752" s="11"/>
    </row>
    <row r="5753" spans="9:9">
      <c r="I5753" s="11"/>
    </row>
    <row r="5754" spans="9:9">
      <c r="I5754" s="11"/>
    </row>
    <row r="5755" spans="9:9">
      <c r="I5755" s="11"/>
    </row>
    <row r="5756" spans="9:9">
      <c r="I5756" s="11"/>
    </row>
    <row r="5757" spans="9:9">
      <c r="I5757" s="11"/>
    </row>
    <row r="5758" spans="9:9">
      <c r="I5758" s="11"/>
    </row>
    <row r="5759" spans="9:9">
      <c r="I5759" s="11"/>
    </row>
    <row r="5760" spans="9:9">
      <c r="I5760" s="11"/>
    </row>
    <row r="5761" spans="9:9">
      <c r="I5761" s="11"/>
    </row>
    <row r="5762" spans="9:9">
      <c r="I5762" s="11"/>
    </row>
    <row r="5763" spans="9:9">
      <c r="I5763" s="11"/>
    </row>
    <row r="5764" spans="9:9">
      <c r="I5764" s="11"/>
    </row>
    <row r="5765" spans="9:9">
      <c r="I5765" s="11"/>
    </row>
    <row r="5766" spans="9:9">
      <c r="I5766" s="11"/>
    </row>
    <row r="5767" spans="9:9">
      <c r="I5767" s="11"/>
    </row>
    <row r="5768" spans="9:9">
      <c r="I5768" s="11"/>
    </row>
    <row r="5769" spans="9:9">
      <c r="I5769" s="11"/>
    </row>
    <row r="5770" spans="9:9">
      <c r="I5770" s="11"/>
    </row>
    <row r="5771" spans="9:9">
      <c r="I5771" s="11"/>
    </row>
    <row r="5772" spans="9:9">
      <c r="I5772" s="11"/>
    </row>
    <row r="5773" spans="9:9">
      <c r="I5773" s="11"/>
    </row>
    <row r="5774" spans="9:9">
      <c r="I5774" s="11"/>
    </row>
    <row r="5775" spans="9:9">
      <c r="I5775" s="11"/>
    </row>
    <row r="5776" spans="9:9">
      <c r="I5776" s="11"/>
    </row>
    <row r="5777" spans="9:9">
      <c r="I5777" s="11"/>
    </row>
    <row r="5778" spans="9:9">
      <c r="I5778" s="11"/>
    </row>
    <row r="5779" spans="9:9">
      <c r="I5779" s="11"/>
    </row>
    <row r="5780" spans="9:9">
      <c r="I5780" s="11"/>
    </row>
    <row r="5781" spans="9:9">
      <c r="I5781" s="11"/>
    </row>
    <row r="5782" spans="9:9">
      <c r="I5782" s="11"/>
    </row>
    <row r="5783" spans="9:9">
      <c r="I5783" s="11"/>
    </row>
    <row r="5784" spans="9:9">
      <c r="I5784" s="11"/>
    </row>
    <row r="5785" spans="9:9">
      <c r="I5785" s="11"/>
    </row>
    <row r="5786" spans="9:9">
      <c r="I5786" s="11"/>
    </row>
    <row r="5787" spans="9:9">
      <c r="I5787" s="11"/>
    </row>
    <row r="5788" spans="9:9">
      <c r="I5788" s="11"/>
    </row>
    <row r="5789" spans="9:9">
      <c r="I5789" s="11"/>
    </row>
    <row r="5790" spans="9:9">
      <c r="I5790" s="11"/>
    </row>
    <row r="5791" spans="9:9">
      <c r="I5791" s="11"/>
    </row>
    <row r="5792" spans="9:9">
      <c r="I5792" s="11"/>
    </row>
    <row r="5793" spans="9:9">
      <c r="I5793" s="11"/>
    </row>
    <row r="5794" spans="9:9">
      <c r="I5794" s="11"/>
    </row>
    <row r="5795" spans="9:9">
      <c r="I5795" s="11"/>
    </row>
    <row r="5796" spans="9:9">
      <c r="I5796" s="11"/>
    </row>
    <row r="5797" spans="9:9">
      <c r="I5797" s="11"/>
    </row>
    <row r="5798" spans="9:9">
      <c r="I5798" s="11"/>
    </row>
    <row r="5799" spans="9:9">
      <c r="I5799" s="11"/>
    </row>
    <row r="5800" spans="9:9">
      <c r="I5800" s="11"/>
    </row>
    <row r="5801" spans="9:9">
      <c r="I5801" s="11"/>
    </row>
    <row r="5802" spans="9:9">
      <c r="I5802" s="11"/>
    </row>
    <row r="5803" spans="9:9">
      <c r="I5803" s="11"/>
    </row>
    <row r="5804" spans="9:9">
      <c r="I5804" s="11"/>
    </row>
    <row r="5805" spans="9:9">
      <c r="I5805" s="11"/>
    </row>
    <row r="5806" spans="9:9">
      <c r="I5806" s="11"/>
    </row>
    <row r="5807" spans="9:9">
      <c r="I5807" s="11"/>
    </row>
    <row r="5808" spans="9:9">
      <c r="I5808" s="11"/>
    </row>
    <row r="5809" spans="9:9">
      <c r="I5809" s="11"/>
    </row>
    <row r="5810" spans="9:9">
      <c r="I5810" s="11"/>
    </row>
    <row r="5811" spans="9:9">
      <c r="I5811" s="11"/>
    </row>
    <row r="5812" spans="9:9">
      <c r="I5812" s="11"/>
    </row>
    <row r="5813" spans="9:9">
      <c r="I5813" s="11"/>
    </row>
    <row r="5814" spans="9:9">
      <c r="I5814" s="11"/>
    </row>
    <row r="5815" spans="9:9">
      <c r="I5815" s="11"/>
    </row>
    <row r="5816" spans="9:9">
      <c r="I5816" s="11"/>
    </row>
    <row r="5817" spans="9:9">
      <c r="I5817" s="11"/>
    </row>
    <row r="5818" spans="9:9">
      <c r="I5818" s="11"/>
    </row>
    <row r="5819" spans="9:9">
      <c r="I5819" s="11"/>
    </row>
    <row r="5820" spans="9:9">
      <c r="I5820" s="11"/>
    </row>
    <row r="5821" spans="9:9">
      <c r="I5821" s="11"/>
    </row>
    <row r="5822" spans="9:9">
      <c r="I5822" s="11"/>
    </row>
    <row r="5823" spans="9:9">
      <c r="I5823" s="11"/>
    </row>
    <row r="5824" spans="9:9">
      <c r="I5824" s="11"/>
    </row>
    <row r="5825" spans="9:9">
      <c r="I5825" s="11"/>
    </row>
    <row r="5826" spans="9:9">
      <c r="I5826" s="11"/>
    </row>
    <row r="5827" spans="9:9">
      <c r="I5827" s="11"/>
    </row>
    <row r="5828" spans="9:9">
      <c r="I5828" s="11"/>
    </row>
    <row r="5829" spans="9:9">
      <c r="I5829" s="11"/>
    </row>
    <row r="5830" spans="9:9">
      <c r="I5830" s="11"/>
    </row>
    <row r="5831" spans="9:9">
      <c r="I5831" s="11"/>
    </row>
    <row r="5832" spans="9:9">
      <c r="I5832" s="11"/>
    </row>
    <row r="5833" spans="9:9">
      <c r="I5833" s="11"/>
    </row>
    <row r="5834" spans="9:9">
      <c r="I5834" s="11"/>
    </row>
    <row r="5835" spans="9:9">
      <c r="I5835" s="11"/>
    </row>
    <row r="5836" spans="9:9">
      <c r="I5836" s="11"/>
    </row>
    <row r="5837" spans="9:9">
      <c r="I5837" s="11"/>
    </row>
    <row r="5838" spans="9:9">
      <c r="I5838" s="11"/>
    </row>
    <row r="5839" spans="9:9">
      <c r="I5839" s="11"/>
    </row>
    <row r="5840" spans="9:9">
      <c r="I5840" s="11"/>
    </row>
    <row r="5841" spans="9:9">
      <c r="I5841" s="11"/>
    </row>
    <row r="5842" spans="9:9">
      <c r="I5842" s="11"/>
    </row>
    <row r="5843" spans="9:9">
      <c r="I5843" s="11"/>
    </row>
    <row r="5844" spans="9:9">
      <c r="I5844" s="11"/>
    </row>
    <row r="5845" spans="9:9">
      <c r="I5845" s="11"/>
    </row>
    <row r="5846" spans="9:9">
      <c r="I5846" s="11"/>
    </row>
    <row r="5847" spans="9:9">
      <c r="I5847" s="11"/>
    </row>
    <row r="5848" spans="9:9">
      <c r="I5848" s="11"/>
    </row>
    <row r="5849" spans="9:9">
      <c r="I5849" s="11"/>
    </row>
    <row r="5850" spans="9:9">
      <c r="I5850" s="11"/>
    </row>
    <row r="5851" spans="9:9">
      <c r="I5851" s="11"/>
    </row>
    <row r="5852" spans="9:9">
      <c r="I5852" s="11"/>
    </row>
    <row r="5853" spans="9:9">
      <c r="I5853" s="11"/>
    </row>
    <row r="5854" spans="9:9">
      <c r="I5854" s="11"/>
    </row>
    <row r="5855" spans="9:9">
      <c r="I5855" s="11"/>
    </row>
    <row r="5856" spans="9:9">
      <c r="I5856" s="11"/>
    </row>
    <row r="5857" spans="9:9">
      <c r="I5857" s="11"/>
    </row>
    <row r="5858" spans="9:9">
      <c r="I5858" s="11"/>
    </row>
    <row r="5859" spans="9:9">
      <c r="I5859" s="11"/>
    </row>
    <row r="5860" spans="9:9">
      <c r="I5860" s="11"/>
    </row>
    <row r="5861" spans="9:9">
      <c r="I5861" s="11"/>
    </row>
    <row r="5862" spans="9:9">
      <c r="I5862" s="11"/>
    </row>
    <row r="5863" spans="9:9">
      <c r="I5863" s="11"/>
    </row>
    <row r="5864" spans="9:9">
      <c r="I5864" s="11"/>
    </row>
    <row r="5865" spans="9:9">
      <c r="I5865" s="11"/>
    </row>
    <row r="5866" spans="9:9">
      <c r="I5866" s="11"/>
    </row>
    <row r="5867" spans="9:9">
      <c r="I5867" s="11"/>
    </row>
    <row r="5868" spans="9:9">
      <c r="I5868" s="11"/>
    </row>
    <row r="5869" spans="9:9">
      <c r="I5869" s="11"/>
    </row>
    <row r="5870" spans="9:9">
      <c r="I5870" s="11"/>
    </row>
    <row r="5871" spans="9:9">
      <c r="I5871" s="11"/>
    </row>
    <row r="5872" spans="9:9">
      <c r="I5872" s="11"/>
    </row>
    <row r="5873" spans="9:9">
      <c r="I5873" s="11"/>
    </row>
    <row r="5874" spans="9:9">
      <c r="I5874" s="11"/>
    </row>
    <row r="5875" spans="9:9">
      <c r="I5875" s="11"/>
    </row>
    <row r="5876" spans="9:9">
      <c r="I5876" s="11"/>
    </row>
    <row r="5877" spans="9:9">
      <c r="I5877" s="11"/>
    </row>
    <row r="5878" spans="9:9">
      <c r="I5878" s="11"/>
    </row>
    <row r="5879" spans="9:9">
      <c r="I5879" s="11"/>
    </row>
    <row r="5880" spans="9:9">
      <c r="I5880" s="11"/>
    </row>
    <row r="5881" spans="9:9">
      <c r="I5881" s="11"/>
    </row>
    <row r="5882" spans="9:9">
      <c r="I5882" s="11"/>
    </row>
    <row r="5883" spans="9:9">
      <c r="I5883" s="11"/>
    </row>
    <row r="5884" spans="9:9">
      <c r="I5884" s="11"/>
    </row>
    <row r="5885" spans="9:9">
      <c r="I5885" s="11"/>
    </row>
    <row r="5886" spans="9:9">
      <c r="I5886" s="11"/>
    </row>
    <row r="5887" spans="9:9">
      <c r="I5887" s="11"/>
    </row>
    <row r="5888" spans="9:9">
      <c r="I5888" s="11"/>
    </row>
    <row r="5889" spans="9:9">
      <c r="I5889" s="11"/>
    </row>
    <row r="5890" spans="9:9">
      <c r="I5890" s="11"/>
    </row>
    <row r="5891" spans="9:9">
      <c r="I5891" s="11"/>
    </row>
    <row r="5892" spans="9:9">
      <c r="I5892" s="11"/>
    </row>
    <row r="5893" spans="9:9">
      <c r="I5893" s="11"/>
    </row>
    <row r="5894" spans="9:9">
      <c r="I5894" s="11"/>
    </row>
    <row r="5895" spans="9:9">
      <c r="I5895" s="11"/>
    </row>
    <row r="5896" spans="9:9">
      <c r="I5896" s="11"/>
    </row>
    <row r="5897" spans="9:9">
      <c r="I5897" s="11"/>
    </row>
    <row r="5898" spans="9:9">
      <c r="I5898" s="11"/>
    </row>
    <row r="5899" spans="9:9">
      <c r="I5899" s="11"/>
    </row>
    <row r="5900" spans="9:9">
      <c r="I5900" s="11"/>
    </row>
    <row r="5901" spans="9:9">
      <c r="I5901" s="11"/>
    </row>
    <row r="5902" spans="9:9">
      <c r="I5902" s="11"/>
    </row>
    <row r="5903" spans="9:9">
      <c r="I5903" s="11"/>
    </row>
    <row r="5904" spans="9:9">
      <c r="I5904" s="11"/>
    </row>
    <row r="5905" spans="9:9">
      <c r="I5905" s="11"/>
    </row>
    <row r="5906" spans="9:9">
      <c r="I5906" s="11"/>
    </row>
    <row r="5907" spans="9:9">
      <c r="I5907" s="11"/>
    </row>
    <row r="5908" spans="9:9">
      <c r="I5908" s="11"/>
    </row>
    <row r="5909" spans="9:9">
      <c r="I5909" s="11"/>
    </row>
    <row r="5910" spans="9:9">
      <c r="I5910" s="11"/>
    </row>
    <row r="5911" spans="9:9">
      <c r="I5911" s="11"/>
    </row>
    <row r="5912" spans="9:9">
      <c r="I5912" s="11"/>
    </row>
    <row r="5913" spans="9:9">
      <c r="I5913" s="11"/>
    </row>
    <row r="5914" spans="9:9">
      <c r="I5914" s="11"/>
    </row>
    <row r="5915" spans="9:9">
      <c r="I5915" s="11"/>
    </row>
    <row r="5916" spans="9:9">
      <c r="I5916" s="11"/>
    </row>
    <row r="5917" spans="9:9">
      <c r="I5917" s="11"/>
    </row>
    <row r="5918" spans="9:9">
      <c r="I5918" s="11"/>
    </row>
    <row r="5919" spans="9:9">
      <c r="I5919" s="11"/>
    </row>
    <row r="5920" spans="9:9">
      <c r="I5920" s="11"/>
    </row>
    <row r="5921" spans="9:9">
      <c r="I5921" s="11"/>
    </row>
    <row r="5922" spans="9:9">
      <c r="I5922" s="11"/>
    </row>
    <row r="5923" spans="9:9">
      <c r="I5923" s="11"/>
    </row>
    <row r="5924" spans="9:9">
      <c r="I5924" s="11"/>
    </row>
    <row r="5925" spans="9:9">
      <c r="I5925" s="11"/>
    </row>
    <row r="5926" spans="9:9">
      <c r="I5926" s="11"/>
    </row>
    <row r="5927" spans="9:9">
      <c r="I5927" s="11"/>
    </row>
    <row r="5928" spans="9:9">
      <c r="I5928" s="11"/>
    </row>
    <row r="5929" spans="9:9">
      <c r="I5929" s="11"/>
    </row>
    <row r="5930" spans="9:9">
      <c r="I5930" s="11"/>
    </row>
    <row r="5931" spans="9:9">
      <c r="I5931" s="11"/>
    </row>
    <row r="5932" spans="9:9">
      <c r="I5932" s="11"/>
    </row>
    <row r="5933" spans="9:9">
      <c r="I5933" s="11"/>
    </row>
    <row r="5934" spans="9:9">
      <c r="I5934" s="11"/>
    </row>
    <row r="5935" spans="9:9">
      <c r="I5935" s="11"/>
    </row>
    <row r="5936" spans="9:9">
      <c r="I5936" s="11"/>
    </row>
    <row r="5937" spans="9:9">
      <c r="I5937" s="11"/>
    </row>
    <row r="5938" spans="9:9">
      <c r="I5938" s="11"/>
    </row>
    <row r="5939" spans="9:9">
      <c r="I5939" s="11"/>
    </row>
    <row r="5940" spans="9:9">
      <c r="I5940" s="11"/>
    </row>
    <row r="5941" spans="9:9">
      <c r="I5941" s="11"/>
    </row>
    <row r="5942" spans="9:9">
      <c r="I5942" s="11"/>
    </row>
    <row r="5943" spans="9:9">
      <c r="I5943" s="11"/>
    </row>
    <row r="5944" spans="9:9">
      <c r="I5944" s="11"/>
    </row>
    <row r="5945" spans="9:9">
      <c r="I5945" s="11"/>
    </row>
    <row r="5946" spans="9:9">
      <c r="I5946" s="11"/>
    </row>
    <row r="5947" spans="9:9">
      <c r="I5947" s="11"/>
    </row>
    <row r="5948" spans="9:9">
      <c r="I5948" s="11"/>
    </row>
    <row r="5949" spans="9:9">
      <c r="I5949" s="11"/>
    </row>
    <row r="5950" spans="9:9">
      <c r="I5950" s="11"/>
    </row>
    <row r="5951" spans="9:9">
      <c r="I5951" s="11"/>
    </row>
    <row r="5952" spans="9:9">
      <c r="I5952" s="11"/>
    </row>
    <row r="5953" spans="9:9">
      <c r="I5953" s="11"/>
    </row>
    <row r="5954" spans="9:9">
      <c r="I5954" s="11"/>
    </row>
    <row r="5955" spans="9:9">
      <c r="I5955" s="11"/>
    </row>
    <row r="5956" spans="9:9">
      <c r="I5956" s="11"/>
    </row>
    <row r="5957" spans="9:9">
      <c r="I5957" s="11"/>
    </row>
    <row r="5958" spans="9:9">
      <c r="I5958" s="11"/>
    </row>
    <row r="5959" spans="9:9">
      <c r="I5959" s="11"/>
    </row>
    <row r="5960" spans="9:9">
      <c r="I5960" s="11"/>
    </row>
    <row r="5961" spans="9:9">
      <c r="I5961" s="11"/>
    </row>
    <row r="5962" spans="9:9">
      <c r="I5962" s="11"/>
    </row>
    <row r="5963" spans="9:9">
      <c r="I5963" s="11"/>
    </row>
    <row r="5964" spans="9:9">
      <c r="I5964" s="11"/>
    </row>
    <row r="5965" spans="9:9">
      <c r="I5965" s="11"/>
    </row>
    <row r="5966" spans="9:9">
      <c r="I5966" s="11"/>
    </row>
    <row r="5967" spans="9:9">
      <c r="I5967" s="11"/>
    </row>
    <row r="5968" spans="9:9">
      <c r="I5968" s="11"/>
    </row>
    <row r="5969" spans="9:9">
      <c r="I5969" s="11"/>
    </row>
    <row r="5970" spans="9:9">
      <c r="I5970" s="11"/>
    </row>
    <row r="5971" spans="9:9">
      <c r="I5971" s="11"/>
    </row>
    <row r="5972" spans="9:9">
      <c r="I5972" s="11"/>
    </row>
    <row r="5973" spans="9:9">
      <c r="I5973" s="11"/>
    </row>
    <row r="5974" spans="9:9">
      <c r="I5974" s="11"/>
    </row>
    <row r="5975" spans="9:9">
      <c r="I5975" s="11"/>
    </row>
    <row r="5976" spans="9:9">
      <c r="I5976" s="11"/>
    </row>
    <row r="5977" spans="9:9">
      <c r="I5977" s="11"/>
    </row>
    <row r="5978" spans="9:9">
      <c r="I5978" s="11"/>
    </row>
    <row r="5979" spans="9:9">
      <c r="I5979" s="11"/>
    </row>
    <row r="5980" spans="9:9">
      <c r="I5980" s="11"/>
    </row>
    <row r="5981" spans="9:9">
      <c r="I5981" s="11"/>
    </row>
    <row r="5982" spans="9:9">
      <c r="I5982" s="11"/>
    </row>
    <row r="5983" spans="9:9">
      <c r="I5983" s="11"/>
    </row>
    <row r="5984" spans="9:9">
      <c r="I5984" s="11"/>
    </row>
    <row r="5985" spans="9:9">
      <c r="I5985" s="11"/>
    </row>
    <row r="5986" spans="9:9">
      <c r="I5986" s="11"/>
    </row>
    <row r="5987" spans="9:9">
      <c r="I5987" s="11"/>
    </row>
    <row r="5988" spans="9:9">
      <c r="I5988" s="11"/>
    </row>
    <row r="5989" spans="9:9">
      <c r="I5989" s="11"/>
    </row>
    <row r="5990" spans="9:9">
      <c r="I5990" s="11"/>
    </row>
    <row r="5991" spans="9:9">
      <c r="I5991" s="11"/>
    </row>
    <row r="5992" spans="9:9">
      <c r="I5992" s="11"/>
    </row>
    <row r="5993" spans="9:9">
      <c r="I5993" s="11"/>
    </row>
    <row r="5994" spans="9:9">
      <c r="I5994" s="11"/>
    </row>
    <row r="5995" spans="9:9">
      <c r="I5995" s="11"/>
    </row>
    <row r="5996" spans="9:9">
      <c r="I5996" s="11"/>
    </row>
    <row r="5997" spans="9:9">
      <c r="I5997" s="11"/>
    </row>
    <row r="5998" spans="9:9">
      <c r="I5998" s="11"/>
    </row>
    <row r="5999" spans="9:9">
      <c r="I5999" s="11"/>
    </row>
    <row r="6000" spans="9:9">
      <c r="I6000" s="11"/>
    </row>
    <row r="6001" spans="9:9">
      <c r="I6001" s="11"/>
    </row>
    <row r="6002" spans="9:9">
      <c r="I6002" s="11"/>
    </row>
    <row r="6003" spans="9:9">
      <c r="I6003" s="11"/>
    </row>
    <row r="6004" spans="9:9">
      <c r="I6004" s="11"/>
    </row>
    <row r="6005" spans="9:9">
      <c r="I6005" s="11"/>
    </row>
    <row r="6006" spans="9:9">
      <c r="I6006" s="11"/>
    </row>
    <row r="6007" spans="9:9">
      <c r="I6007" s="11"/>
    </row>
    <row r="6008" spans="9:9">
      <c r="I6008" s="11"/>
    </row>
    <row r="6009" spans="9:9">
      <c r="I6009" s="11"/>
    </row>
    <row r="6010" spans="9:9">
      <c r="I6010" s="11"/>
    </row>
    <row r="6011" spans="9:9">
      <c r="I6011" s="11"/>
    </row>
    <row r="6012" spans="9:9">
      <c r="I6012" s="11"/>
    </row>
    <row r="6013" spans="9:9">
      <c r="I6013" s="11"/>
    </row>
    <row r="6014" spans="9:9">
      <c r="I6014" s="11"/>
    </row>
    <row r="6015" spans="9:9">
      <c r="I6015" s="11"/>
    </row>
    <row r="6016" spans="9:9">
      <c r="I6016" s="11"/>
    </row>
    <row r="6017" spans="9:9">
      <c r="I6017" s="11"/>
    </row>
    <row r="6018" spans="9:9">
      <c r="I6018" s="11"/>
    </row>
    <row r="6019" spans="9:9">
      <c r="I6019" s="11"/>
    </row>
    <row r="6020" spans="9:9">
      <c r="I6020" s="11"/>
    </row>
    <row r="6021" spans="9:9">
      <c r="I6021" s="11"/>
    </row>
    <row r="6022" spans="9:9">
      <c r="I6022" s="11"/>
    </row>
    <row r="6023" spans="9:9">
      <c r="I6023" s="11"/>
    </row>
    <row r="6024" spans="9:9">
      <c r="I6024" s="11"/>
    </row>
    <row r="6025" spans="9:9">
      <c r="I6025" s="11"/>
    </row>
    <row r="6026" spans="9:9">
      <c r="I6026" s="11"/>
    </row>
    <row r="6027" spans="9:9">
      <c r="I6027" s="11"/>
    </row>
    <row r="6028" spans="9:9">
      <c r="I6028" s="11"/>
    </row>
    <row r="6029" spans="9:9">
      <c r="I6029" s="11"/>
    </row>
    <row r="6030" spans="9:9">
      <c r="I6030" s="11"/>
    </row>
    <row r="6031" spans="9:9">
      <c r="I6031" s="11"/>
    </row>
    <row r="6032" spans="9:9">
      <c r="I6032" s="11"/>
    </row>
    <row r="6033" spans="9:9">
      <c r="I6033" s="11"/>
    </row>
    <row r="6034" spans="9:9">
      <c r="I6034" s="11"/>
    </row>
    <row r="6035" spans="9:9">
      <c r="I6035" s="11"/>
    </row>
    <row r="6036" spans="9:9">
      <c r="I6036" s="11"/>
    </row>
    <row r="6037" spans="9:9">
      <c r="I6037" s="11"/>
    </row>
    <row r="6038" spans="9:9">
      <c r="I6038" s="11"/>
    </row>
    <row r="6039" spans="9:9">
      <c r="I6039" s="11"/>
    </row>
    <row r="6040" spans="9:9">
      <c r="I6040" s="11"/>
    </row>
    <row r="6041" spans="9:9">
      <c r="I6041" s="11"/>
    </row>
    <row r="6042" spans="9:9">
      <c r="I6042" s="11"/>
    </row>
    <row r="6043" spans="9:9">
      <c r="I6043" s="11"/>
    </row>
    <row r="6044" spans="9:9">
      <c r="I6044" s="11"/>
    </row>
    <row r="6045" spans="9:9">
      <c r="I6045" s="11"/>
    </row>
    <row r="6046" spans="9:9">
      <c r="I6046" s="11"/>
    </row>
    <row r="6047" spans="9:9">
      <c r="I6047" s="11"/>
    </row>
    <row r="6048" spans="9:9">
      <c r="I6048" s="11"/>
    </row>
    <row r="6049" spans="9:9">
      <c r="I6049" s="11"/>
    </row>
    <row r="6050" spans="9:9">
      <c r="I6050" s="11"/>
    </row>
    <row r="6051" spans="9:9">
      <c r="I6051" s="11"/>
    </row>
    <row r="6052" spans="9:9">
      <c r="I6052" s="11"/>
    </row>
    <row r="6053" spans="9:9">
      <c r="I6053" s="11"/>
    </row>
    <row r="6054" spans="9:9">
      <c r="I6054" s="11"/>
    </row>
    <row r="6055" spans="9:9">
      <c r="I6055" s="11"/>
    </row>
    <row r="6056" spans="9:9">
      <c r="I6056" s="11"/>
    </row>
    <row r="6057" spans="9:9">
      <c r="I6057" s="11"/>
    </row>
    <row r="6058" spans="9:9">
      <c r="I6058" s="11"/>
    </row>
    <row r="6059" spans="9:9">
      <c r="I6059" s="11"/>
    </row>
    <row r="6060" spans="9:9">
      <c r="I6060" s="11"/>
    </row>
    <row r="6061" spans="9:9">
      <c r="I6061" s="11"/>
    </row>
    <row r="6062" spans="9:9">
      <c r="I6062" s="11"/>
    </row>
    <row r="6063" spans="9:9">
      <c r="I6063" s="11"/>
    </row>
    <row r="6064" spans="9:9">
      <c r="I6064" s="11"/>
    </row>
    <row r="6065" spans="9:9">
      <c r="I6065" s="11"/>
    </row>
    <row r="6066" spans="9:9">
      <c r="I6066" s="11"/>
    </row>
    <row r="6067" spans="9:9">
      <c r="I6067" s="11"/>
    </row>
    <row r="6068" spans="9:9">
      <c r="I6068" s="11"/>
    </row>
    <row r="6069" spans="9:9">
      <c r="I6069" s="11"/>
    </row>
    <row r="6070" spans="9:9">
      <c r="I6070" s="11"/>
    </row>
    <row r="6071" spans="9:9">
      <c r="I6071" s="11"/>
    </row>
    <row r="6072" spans="9:9">
      <c r="I6072" s="11"/>
    </row>
    <row r="6073" spans="9:9">
      <c r="I6073" s="11"/>
    </row>
    <row r="6074" spans="9:9">
      <c r="I6074" s="11"/>
    </row>
    <row r="6075" spans="9:9">
      <c r="I6075" s="11"/>
    </row>
    <row r="6076" spans="9:9">
      <c r="I6076" s="11"/>
    </row>
    <row r="6077" spans="9:9">
      <c r="I6077" s="11"/>
    </row>
    <row r="6078" spans="9:9">
      <c r="I6078" s="11"/>
    </row>
    <row r="6079" spans="9:9">
      <c r="I6079" s="11"/>
    </row>
    <row r="6080" spans="9:9">
      <c r="I6080" s="11"/>
    </row>
    <row r="6081" spans="9:9">
      <c r="I6081" s="11"/>
    </row>
    <row r="6082" spans="9:9">
      <c r="I6082" s="11"/>
    </row>
    <row r="6083" spans="9:9">
      <c r="I6083" s="11"/>
    </row>
    <row r="6084" spans="9:9">
      <c r="I6084" s="11"/>
    </row>
    <row r="6085" spans="9:9">
      <c r="I6085" s="11"/>
    </row>
    <row r="6086" spans="9:9">
      <c r="I6086" s="11"/>
    </row>
    <row r="6087" spans="9:9">
      <c r="I6087" s="11"/>
    </row>
    <row r="6088" spans="9:9">
      <c r="I6088" s="11"/>
    </row>
    <row r="6089" spans="9:9">
      <c r="I6089" s="11"/>
    </row>
    <row r="6090" spans="9:9">
      <c r="I6090" s="11"/>
    </row>
    <row r="6091" spans="9:9">
      <c r="I6091" s="11"/>
    </row>
    <row r="6092" spans="9:9">
      <c r="I6092" s="11"/>
    </row>
    <row r="6093" spans="9:9">
      <c r="I6093" s="11"/>
    </row>
    <row r="6094" spans="9:9">
      <c r="I6094" s="11"/>
    </row>
    <row r="6095" spans="9:9">
      <c r="I6095" s="11"/>
    </row>
    <row r="6096" spans="9:9">
      <c r="I6096" s="11"/>
    </row>
    <row r="6097" spans="9:9">
      <c r="I6097" s="11"/>
    </row>
    <row r="6098" spans="9:9">
      <c r="I6098" s="11"/>
    </row>
    <row r="6099" spans="9:9">
      <c r="I6099" s="11"/>
    </row>
    <row r="6100" spans="9:9">
      <c r="I6100" s="11"/>
    </row>
    <row r="6101" spans="9:9">
      <c r="I6101" s="11"/>
    </row>
    <row r="6102" spans="9:9">
      <c r="I6102" s="11"/>
    </row>
    <row r="6103" spans="9:9">
      <c r="I6103" s="11"/>
    </row>
    <row r="6104" spans="9:9">
      <c r="I6104" s="11"/>
    </row>
    <row r="6105" spans="9:9">
      <c r="I6105" s="11"/>
    </row>
    <row r="6106" spans="9:9">
      <c r="I6106" s="11"/>
    </row>
    <row r="6107" spans="9:9">
      <c r="I6107" s="11"/>
    </row>
    <row r="6108" spans="9:9">
      <c r="I6108" s="11"/>
    </row>
    <row r="6109" spans="9:9">
      <c r="I6109" s="11"/>
    </row>
    <row r="6110" spans="9:9">
      <c r="I6110" s="11"/>
    </row>
    <row r="6111" spans="9:9">
      <c r="I6111" s="11"/>
    </row>
    <row r="6112" spans="9:9">
      <c r="I6112" s="11"/>
    </row>
    <row r="6113" spans="9:9">
      <c r="I6113" s="11"/>
    </row>
    <row r="6114" spans="9:9">
      <c r="I6114" s="11"/>
    </row>
    <row r="6115" spans="9:9">
      <c r="I6115" s="11"/>
    </row>
    <row r="6116" spans="9:9">
      <c r="I6116" s="11"/>
    </row>
    <row r="6117" spans="9:9">
      <c r="I6117" s="11"/>
    </row>
    <row r="6118" spans="9:9">
      <c r="I6118" s="11"/>
    </row>
    <row r="6119" spans="9:9">
      <c r="I6119" s="11"/>
    </row>
    <row r="6120" spans="9:9">
      <c r="I6120" s="11"/>
    </row>
    <row r="6121" spans="9:9">
      <c r="I6121" s="11"/>
    </row>
    <row r="6122" spans="9:9">
      <c r="I6122" s="11"/>
    </row>
    <row r="6123" spans="9:9">
      <c r="I6123" s="11"/>
    </row>
    <row r="6124" spans="9:9">
      <c r="I6124" s="11"/>
    </row>
    <row r="6125" spans="9:9">
      <c r="I6125" s="11"/>
    </row>
    <row r="6126" spans="9:9">
      <c r="I6126" s="11"/>
    </row>
    <row r="6127" spans="9:9">
      <c r="I6127" s="11"/>
    </row>
    <row r="6128" spans="9:9">
      <c r="I6128" s="11"/>
    </row>
    <row r="6129" spans="9:9">
      <c r="I6129" s="11"/>
    </row>
    <row r="6130" spans="9:9">
      <c r="I6130" s="11"/>
    </row>
    <row r="6131" spans="9:9">
      <c r="I6131" s="11"/>
    </row>
    <row r="6132" spans="9:9">
      <c r="I6132" s="11"/>
    </row>
    <row r="6133" spans="9:9">
      <c r="I6133" s="11"/>
    </row>
    <row r="6134" spans="9:9">
      <c r="I6134" s="11"/>
    </row>
    <row r="6135" spans="9:9">
      <c r="I6135" s="11"/>
    </row>
    <row r="6136" spans="9:9">
      <c r="I6136" s="11"/>
    </row>
    <row r="6137" spans="9:9">
      <c r="I6137" s="11"/>
    </row>
    <row r="6138" spans="9:9">
      <c r="I6138" s="11"/>
    </row>
    <row r="6139" spans="9:9">
      <c r="I6139" s="11"/>
    </row>
    <row r="6140" spans="9:9">
      <c r="I6140" s="11"/>
    </row>
    <row r="6141" spans="9:9">
      <c r="I6141" s="11"/>
    </row>
    <row r="6142" spans="9:9">
      <c r="I6142" s="11"/>
    </row>
    <row r="6143" spans="9:9">
      <c r="I6143" s="11"/>
    </row>
    <row r="6144" spans="9:9">
      <c r="I6144" s="11"/>
    </row>
    <row r="6145" spans="9:9">
      <c r="I6145" s="11"/>
    </row>
    <row r="6146" spans="9:9">
      <c r="I6146" s="11"/>
    </row>
    <row r="6147" spans="9:9">
      <c r="I6147" s="11"/>
    </row>
    <row r="6148" spans="9:9">
      <c r="I6148" s="11"/>
    </row>
    <row r="6149" spans="9:9">
      <c r="I6149" s="11"/>
    </row>
    <row r="6150" spans="9:9">
      <c r="I6150" s="11"/>
    </row>
    <row r="6151" spans="9:9">
      <c r="I6151" s="11"/>
    </row>
    <row r="6152" spans="9:9">
      <c r="I6152" s="11"/>
    </row>
    <row r="6153" spans="9:9">
      <c r="I6153" s="11"/>
    </row>
    <row r="6154" spans="9:9">
      <c r="I6154" s="11"/>
    </row>
    <row r="6155" spans="9:9">
      <c r="I6155" s="11"/>
    </row>
    <row r="6156" spans="9:9">
      <c r="I6156" s="11"/>
    </row>
    <row r="6157" spans="9:9">
      <c r="I6157" s="11"/>
    </row>
    <row r="6158" spans="9:9">
      <c r="I6158" s="11"/>
    </row>
    <row r="6159" spans="9:9">
      <c r="I6159" s="11"/>
    </row>
    <row r="6160" spans="9:9">
      <c r="I6160" s="11"/>
    </row>
    <row r="6161" spans="9:9">
      <c r="I6161" s="11"/>
    </row>
    <row r="6162" spans="9:9">
      <c r="I6162" s="11"/>
    </row>
    <row r="6163" spans="9:9">
      <c r="I6163" s="11"/>
    </row>
    <row r="6164" spans="9:9">
      <c r="I6164" s="11"/>
    </row>
    <row r="6165" spans="9:9">
      <c r="I6165" s="11"/>
    </row>
    <row r="6166" spans="9:9">
      <c r="I6166" s="11"/>
    </row>
    <row r="6167" spans="9:9">
      <c r="I6167" s="11"/>
    </row>
    <row r="6168" spans="9:9">
      <c r="I6168" s="11"/>
    </row>
    <row r="6169" spans="9:9">
      <c r="I6169" s="11"/>
    </row>
    <row r="6170" spans="9:9">
      <c r="I6170" s="11"/>
    </row>
    <row r="6171" spans="9:9">
      <c r="I6171" s="11"/>
    </row>
    <row r="6172" spans="9:9">
      <c r="I6172" s="11"/>
    </row>
    <row r="6173" spans="9:9">
      <c r="I6173" s="11"/>
    </row>
    <row r="6174" spans="9:9">
      <c r="I6174" s="11"/>
    </row>
    <row r="6175" spans="9:9">
      <c r="I6175" s="11"/>
    </row>
    <row r="6176" spans="9:9">
      <c r="I6176" s="11"/>
    </row>
    <row r="6177" spans="9:9">
      <c r="I6177" s="11"/>
    </row>
    <row r="6178" spans="9:9">
      <c r="I6178" s="11"/>
    </row>
    <row r="6179" spans="9:9">
      <c r="I6179" s="11"/>
    </row>
    <row r="6180" spans="9:9">
      <c r="I6180" s="11"/>
    </row>
    <row r="6181" spans="9:9">
      <c r="I6181" s="11"/>
    </row>
    <row r="6182" spans="9:9">
      <c r="I6182" s="11"/>
    </row>
    <row r="6183" spans="9:9">
      <c r="I6183" s="11"/>
    </row>
    <row r="6184" spans="9:9">
      <c r="I6184" s="11"/>
    </row>
    <row r="6185" spans="9:9">
      <c r="I6185" s="11"/>
    </row>
    <row r="6186" spans="9:9">
      <c r="I6186" s="11"/>
    </row>
    <row r="6187" spans="9:9">
      <c r="I6187" s="11"/>
    </row>
    <row r="6188" spans="9:9">
      <c r="I6188" s="11"/>
    </row>
    <row r="6189" spans="9:9">
      <c r="I6189" s="11"/>
    </row>
    <row r="6190" spans="9:9">
      <c r="I6190" s="11"/>
    </row>
    <row r="6191" spans="9:9">
      <c r="I6191" s="11"/>
    </row>
    <row r="6192" spans="9:9">
      <c r="I6192" s="11"/>
    </row>
    <row r="6193" spans="9:9">
      <c r="I6193" s="11"/>
    </row>
    <row r="6194" spans="9:9">
      <c r="I6194" s="11"/>
    </row>
    <row r="6195" spans="9:9">
      <c r="I6195" s="11"/>
    </row>
    <row r="6196" spans="9:9">
      <c r="I6196" s="11"/>
    </row>
    <row r="6197" spans="9:9">
      <c r="I6197" s="11"/>
    </row>
    <row r="6198" spans="9:9">
      <c r="I6198" s="11"/>
    </row>
    <row r="6199" spans="9:9">
      <c r="I6199" s="11"/>
    </row>
    <row r="6200" spans="9:9">
      <c r="I6200" s="11"/>
    </row>
    <row r="6201" spans="9:9">
      <c r="I6201" s="11"/>
    </row>
    <row r="6202" spans="9:9">
      <c r="I6202" s="11"/>
    </row>
    <row r="6203" spans="9:9">
      <c r="I6203" s="11"/>
    </row>
    <row r="6204" spans="9:9">
      <c r="I6204" s="11"/>
    </row>
    <row r="6205" spans="9:9">
      <c r="I6205" s="11"/>
    </row>
    <row r="6206" spans="9:9">
      <c r="I6206" s="11"/>
    </row>
    <row r="6207" spans="9:9">
      <c r="I6207" s="11"/>
    </row>
    <row r="6208" spans="9:9">
      <c r="I6208" s="11"/>
    </row>
    <row r="6209" spans="9:9">
      <c r="I6209" s="11"/>
    </row>
    <row r="6210" spans="9:9">
      <c r="I6210" s="11"/>
    </row>
    <row r="6211" spans="9:9">
      <c r="I6211" s="11"/>
    </row>
    <row r="6212" spans="9:9">
      <c r="I6212" s="11"/>
    </row>
    <row r="6213" spans="9:9">
      <c r="I6213" s="11"/>
    </row>
    <row r="6214" spans="9:9">
      <c r="I6214" s="11"/>
    </row>
    <row r="6215" spans="9:9">
      <c r="I6215" s="11"/>
    </row>
    <row r="6216" spans="9:9">
      <c r="I6216" s="11"/>
    </row>
    <row r="6217" spans="9:9">
      <c r="I6217" s="11"/>
    </row>
    <row r="6218" spans="9:9">
      <c r="I6218" s="11"/>
    </row>
    <row r="6219" spans="9:9">
      <c r="I6219" s="11"/>
    </row>
    <row r="6220" spans="9:9">
      <c r="I6220" s="11"/>
    </row>
    <row r="6221" spans="9:9">
      <c r="I6221" s="11"/>
    </row>
    <row r="6222" spans="9:9">
      <c r="I6222" s="11"/>
    </row>
    <row r="6223" spans="9:9">
      <c r="I6223" s="11"/>
    </row>
    <row r="6224" spans="9:9">
      <c r="I6224" s="11"/>
    </row>
    <row r="6225" spans="9:9">
      <c r="I6225" s="11"/>
    </row>
    <row r="6226" spans="9:9">
      <c r="I6226" s="11"/>
    </row>
    <row r="6227" spans="9:9">
      <c r="I6227" s="11"/>
    </row>
    <row r="6228" spans="9:9">
      <c r="I6228" s="11"/>
    </row>
    <row r="6229" spans="9:9">
      <c r="I6229" s="11"/>
    </row>
    <row r="6230" spans="9:9">
      <c r="I6230" s="11"/>
    </row>
    <row r="6231" spans="9:9">
      <c r="I6231" s="11"/>
    </row>
    <row r="6232" spans="9:9">
      <c r="I6232" s="11"/>
    </row>
    <row r="6233" spans="9:9">
      <c r="I6233" s="11"/>
    </row>
    <row r="6234" spans="9:9">
      <c r="I6234" s="11"/>
    </row>
    <row r="6235" spans="9:9">
      <c r="I6235" s="11"/>
    </row>
    <row r="6236" spans="9:9">
      <c r="I6236" s="11"/>
    </row>
    <row r="6237" spans="9:9">
      <c r="I6237" s="11"/>
    </row>
    <row r="6238" spans="9:9">
      <c r="I6238" s="11"/>
    </row>
    <row r="6239" spans="9:9">
      <c r="I6239" s="11"/>
    </row>
    <row r="6240" spans="9:9">
      <c r="I6240" s="11"/>
    </row>
    <row r="6241" spans="9:9">
      <c r="I6241" s="11"/>
    </row>
    <row r="6242" spans="9:9">
      <c r="I6242" s="11"/>
    </row>
    <row r="6243" spans="9:9">
      <c r="I6243" s="11"/>
    </row>
    <row r="6244" spans="9:9">
      <c r="I6244" s="11"/>
    </row>
    <row r="6245" spans="9:9">
      <c r="I6245" s="11"/>
    </row>
    <row r="6246" spans="9:9">
      <c r="I6246" s="11"/>
    </row>
    <row r="6247" spans="9:9">
      <c r="I6247" s="11"/>
    </row>
    <row r="6248" spans="9:9">
      <c r="I6248" s="11"/>
    </row>
    <row r="6249" spans="9:9">
      <c r="I6249" s="11"/>
    </row>
    <row r="6250" spans="9:9">
      <c r="I6250" s="11"/>
    </row>
    <row r="6251" spans="9:9">
      <c r="I6251" s="11"/>
    </row>
    <row r="6252" spans="9:9">
      <c r="I6252" s="11"/>
    </row>
    <row r="6253" spans="9:9">
      <c r="I6253" s="11"/>
    </row>
    <row r="6254" spans="9:9">
      <c r="I6254" s="11"/>
    </row>
    <row r="6255" spans="9:9">
      <c r="I6255" s="11"/>
    </row>
    <row r="6256" spans="9:9">
      <c r="I6256" s="11"/>
    </row>
    <row r="6257" spans="9:9">
      <c r="I6257" s="11"/>
    </row>
    <row r="6258" spans="9:9">
      <c r="I6258" s="11"/>
    </row>
    <row r="6259" spans="9:9">
      <c r="I6259" s="11"/>
    </row>
    <row r="6260" spans="9:9">
      <c r="I6260" s="11"/>
    </row>
    <row r="6261" spans="9:9">
      <c r="I6261" s="11"/>
    </row>
    <row r="6262" spans="9:9">
      <c r="I6262" s="11"/>
    </row>
    <row r="6263" spans="9:9">
      <c r="I6263" s="11"/>
    </row>
    <row r="6264" spans="9:9">
      <c r="I6264" s="11"/>
    </row>
    <row r="6265" spans="9:9">
      <c r="I6265" s="11"/>
    </row>
    <row r="6266" spans="9:9">
      <c r="I6266" s="11"/>
    </row>
    <row r="6267" spans="9:9">
      <c r="I6267" s="11"/>
    </row>
    <row r="6268" spans="9:9">
      <c r="I6268" s="11"/>
    </row>
    <row r="6269" spans="9:9">
      <c r="I6269" s="11"/>
    </row>
    <row r="6270" spans="9:9">
      <c r="I6270" s="11"/>
    </row>
    <row r="6271" spans="9:9">
      <c r="I6271" s="11"/>
    </row>
    <row r="6272" spans="9:9">
      <c r="I6272" s="11"/>
    </row>
    <row r="6273" spans="9:9">
      <c r="I6273" s="11"/>
    </row>
    <row r="6274" spans="9:9">
      <c r="I6274" s="11"/>
    </row>
    <row r="6275" spans="9:9">
      <c r="I6275" s="11"/>
    </row>
    <row r="6276" spans="9:9">
      <c r="I6276" s="11"/>
    </row>
    <row r="6277" spans="9:9">
      <c r="I6277" s="11"/>
    </row>
    <row r="6278" spans="9:9">
      <c r="I6278" s="11"/>
    </row>
    <row r="6279" spans="9:9">
      <c r="I6279" s="11"/>
    </row>
    <row r="6280" spans="9:9">
      <c r="I6280" s="11"/>
    </row>
    <row r="6281" spans="9:9">
      <c r="I6281" s="11"/>
    </row>
    <row r="6282" spans="9:9">
      <c r="I6282" s="11"/>
    </row>
    <row r="6283" spans="9:9">
      <c r="I6283" s="11"/>
    </row>
    <row r="6284" spans="9:9">
      <c r="I6284" s="11"/>
    </row>
    <row r="6285" spans="9:9">
      <c r="I6285" s="11"/>
    </row>
    <row r="6286" spans="9:9">
      <c r="I6286" s="11"/>
    </row>
    <row r="6287" spans="9:9">
      <c r="I6287" s="11"/>
    </row>
    <row r="6288" spans="9:9">
      <c r="I6288" s="11"/>
    </row>
    <row r="6289" spans="9:9">
      <c r="I6289" s="11"/>
    </row>
    <row r="6290" spans="9:9">
      <c r="I6290" s="11"/>
    </row>
    <row r="6291" spans="9:9">
      <c r="I6291" s="11"/>
    </row>
    <row r="6292" spans="9:9">
      <c r="I6292" s="11"/>
    </row>
    <row r="6293" spans="9:9">
      <c r="I6293" s="11"/>
    </row>
    <row r="6294" spans="9:9">
      <c r="I6294" s="11"/>
    </row>
    <row r="6295" spans="9:9">
      <c r="I6295" s="11"/>
    </row>
    <row r="6296" spans="9:9">
      <c r="I6296" s="11"/>
    </row>
    <row r="6297" spans="9:9">
      <c r="I6297" s="11"/>
    </row>
    <row r="6298" spans="9:9">
      <c r="I6298" s="11"/>
    </row>
    <row r="6299" spans="9:9">
      <c r="I6299" s="11"/>
    </row>
    <row r="6300" spans="9:9">
      <c r="I6300" s="11"/>
    </row>
    <row r="6301" spans="9:9">
      <c r="I6301" s="11"/>
    </row>
    <row r="6302" spans="9:9">
      <c r="I6302" s="11"/>
    </row>
    <row r="6303" spans="9:9">
      <c r="I6303" s="11"/>
    </row>
    <row r="6304" spans="9:9">
      <c r="I6304" s="11"/>
    </row>
    <row r="6305" spans="9:9">
      <c r="I6305" s="11"/>
    </row>
    <row r="6306" spans="9:9">
      <c r="I6306" s="11"/>
    </row>
    <row r="6307" spans="9:9">
      <c r="I6307" s="11"/>
    </row>
    <row r="6308" spans="9:9">
      <c r="I6308" s="11"/>
    </row>
    <row r="6309" spans="9:9">
      <c r="I6309" s="11"/>
    </row>
    <row r="6310" spans="9:9">
      <c r="I6310" s="11"/>
    </row>
    <row r="6311" spans="9:9">
      <c r="I6311" s="11"/>
    </row>
    <row r="6312" spans="9:9">
      <c r="I6312" s="11"/>
    </row>
    <row r="6313" spans="9:9">
      <c r="I6313" s="11"/>
    </row>
    <row r="6314" spans="9:9">
      <c r="I6314" s="11"/>
    </row>
    <row r="6315" spans="9:9">
      <c r="I6315" s="11"/>
    </row>
    <row r="6316" spans="9:9">
      <c r="I6316" s="11"/>
    </row>
    <row r="6317" spans="9:9">
      <c r="I6317" s="11"/>
    </row>
    <row r="6318" spans="9:9">
      <c r="I6318" s="11"/>
    </row>
    <row r="6319" spans="9:9">
      <c r="I6319" s="11"/>
    </row>
    <row r="6320" spans="9:9">
      <c r="I6320" s="11"/>
    </row>
    <row r="6321" spans="9:9">
      <c r="I6321" s="11"/>
    </row>
    <row r="6322" spans="9:9">
      <c r="I6322" s="11"/>
    </row>
    <row r="6323" spans="9:9">
      <c r="I6323" s="11"/>
    </row>
    <row r="6324" spans="9:9">
      <c r="I6324" s="11"/>
    </row>
    <row r="6325" spans="9:9">
      <c r="I6325" s="11"/>
    </row>
    <row r="6326" spans="9:9">
      <c r="I6326" s="11"/>
    </row>
    <row r="6327" spans="9:9">
      <c r="I6327" s="11"/>
    </row>
    <row r="6328" spans="9:9">
      <c r="I6328" s="11"/>
    </row>
    <row r="6329" spans="9:9">
      <c r="I6329" s="11"/>
    </row>
    <row r="6330" spans="9:9">
      <c r="I6330" s="11"/>
    </row>
    <row r="6331" spans="9:9">
      <c r="I6331" s="11"/>
    </row>
    <row r="6332" spans="9:9">
      <c r="I6332" s="11"/>
    </row>
    <row r="6333" spans="9:9">
      <c r="I6333" s="11"/>
    </row>
    <row r="6334" spans="9:9">
      <c r="I6334" s="11"/>
    </row>
    <row r="6335" spans="9:9">
      <c r="I6335" s="11"/>
    </row>
    <row r="6336" spans="9:9">
      <c r="I6336" s="11"/>
    </row>
    <row r="6337" spans="9:9">
      <c r="I6337" s="11"/>
    </row>
    <row r="6338" spans="9:9">
      <c r="I6338" s="11"/>
    </row>
    <row r="6339" spans="9:9">
      <c r="I6339" s="11"/>
    </row>
    <row r="6340" spans="9:9">
      <c r="I6340" s="11"/>
    </row>
    <row r="6341" spans="9:9">
      <c r="I6341" s="11"/>
    </row>
    <row r="6342" spans="9:9">
      <c r="I6342" s="11"/>
    </row>
    <row r="6343" spans="9:9">
      <c r="I6343" s="11"/>
    </row>
    <row r="6344" spans="9:9">
      <c r="I6344" s="11"/>
    </row>
    <row r="6345" spans="9:9">
      <c r="I6345" s="11"/>
    </row>
    <row r="6346" spans="9:9">
      <c r="I6346" s="11"/>
    </row>
    <row r="6347" spans="9:9">
      <c r="I6347" s="11"/>
    </row>
    <row r="6348" spans="9:9">
      <c r="I6348" s="11"/>
    </row>
    <row r="6349" spans="9:9">
      <c r="I6349" s="11"/>
    </row>
    <row r="6350" spans="9:9">
      <c r="I6350" s="11"/>
    </row>
    <row r="6351" spans="9:9">
      <c r="I6351" s="11"/>
    </row>
    <row r="6352" spans="9:9">
      <c r="I6352" s="11"/>
    </row>
    <row r="6353" spans="9:9">
      <c r="I6353" s="11"/>
    </row>
    <row r="6354" spans="9:9">
      <c r="I6354" s="11"/>
    </row>
    <row r="6355" spans="9:9">
      <c r="I6355" s="11"/>
    </row>
    <row r="6356" spans="9:9">
      <c r="I6356" s="11"/>
    </row>
    <row r="6357" spans="9:9">
      <c r="I6357" s="11"/>
    </row>
    <row r="6358" spans="9:9">
      <c r="I6358" s="11"/>
    </row>
    <row r="6359" spans="9:9">
      <c r="I6359" s="11"/>
    </row>
    <row r="6360" spans="9:9">
      <c r="I6360" s="11"/>
    </row>
    <row r="6361" spans="9:9">
      <c r="I6361" s="11"/>
    </row>
    <row r="6362" spans="9:9">
      <c r="I6362" s="11"/>
    </row>
    <row r="6363" spans="9:9">
      <c r="I6363" s="11"/>
    </row>
    <row r="6364" spans="9:9">
      <c r="I6364" s="11"/>
    </row>
    <row r="6365" spans="9:9">
      <c r="I6365" s="11"/>
    </row>
    <row r="6366" spans="9:9">
      <c r="I6366" s="11"/>
    </row>
    <row r="6367" spans="9:9">
      <c r="I6367" s="11"/>
    </row>
    <row r="6368" spans="9:9">
      <c r="I6368" s="11"/>
    </row>
    <row r="6369" spans="9:9">
      <c r="I6369" s="11"/>
    </row>
    <row r="6370" spans="9:9">
      <c r="I6370" s="11"/>
    </row>
    <row r="6371" spans="9:9">
      <c r="I6371" s="11"/>
    </row>
    <row r="6372" spans="9:9">
      <c r="I6372" s="11"/>
    </row>
    <row r="6373" spans="9:9">
      <c r="I6373" s="11"/>
    </row>
    <row r="6374" spans="9:9">
      <c r="I6374" s="11"/>
    </row>
    <row r="6375" spans="9:9">
      <c r="I6375" s="11"/>
    </row>
    <row r="6376" spans="9:9">
      <c r="I6376" s="11"/>
    </row>
    <row r="6377" spans="9:9">
      <c r="I6377" s="11"/>
    </row>
    <row r="6378" spans="9:9">
      <c r="I6378" s="11"/>
    </row>
    <row r="6379" spans="9:9">
      <c r="I6379" s="11"/>
    </row>
    <row r="6380" spans="9:9">
      <c r="I6380" s="11"/>
    </row>
    <row r="6381" spans="9:9">
      <c r="I6381" s="11"/>
    </row>
    <row r="6382" spans="9:9">
      <c r="I6382" s="11"/>
    </row>
    <row r="6383" spans="9:9">
      <c r="I6383" s="11"/>
    </row>
    <row r="6384" spans="9:9">
      <c r="I6384" s="11"/>
    </row>
    <row r="6385" spans="9:9">
      <c r="I6385" s="11"/>
    </row>
    <row r="6386" spans="9:9">
      <c r="I6386" s="11"/>
    </row>
    <row r="6387" spans="9:9">
      <c r="I6387" s="11"/>
    </row>
    <row r="6388" spans="9:9">
      <c r="I6388" s="11"/>
    </row>
    <row r="6389" spans="9:9">
      <c r="I6389" s="11"/>
    </row>
    <row r="6390" spans="9:9">
      <c r="I6390" s="11"/>
    </row>
    <row r="6391" spans="9:9">
      <c r="I6391" s="11"/>
    </row>
    <row r="6392" spans="9:9">
      <c r="I6392" s="11"/>
    </row>
    <row r="6393" spans="9:9">
      <c r="I6393" s="11"/>
    </row>
    <row r="6394" spans="9:9">
      <c r="I6394" s="11"/>
    </row>
    <row r="6395" spans="9:9">
      <c r="I6395" s="11"/>
    </row>
    <row r="6396" spans="9:9">
      <c r="I6396" s="11"/>
    </row>
    <row r="6397" spans="9:9">
      <c r="I6397" s="11"/>
    </row>
    <row r="6398" spans="9:9">
      <c r="I6398" s="11"/>
    </row>
    <row r="6399" spans="9:9">
      <c r="I6399" s="11"/>
    </row>
    <row r="6400" spans="9:9">
      <c r="I6400" s="11"/>
    </row>
    <row r="6401" spans="9:9">
      <c r="I6401" s="11"/>
    </row>
    <row r="6402" spans="9:9">
      <c r="I6402" s="11"/>
    </row>
    <row r="6403" spans="9:9">
      <c r="I6403" s="11"/>
    </row>
    <row r="6404" spans="9:9">
      <c r="I6404" s="11"/>
    </row>
    <row r="6405" spans="9:9">
      <c r="I6405" s="11"/>
    </row>
    <row r="6406" spans="9:9">
      <c r="I6406" s="11"/>
    </row>
    <row r="6407" spans="9:9">
      <c r="I6407" s="11"/>
    </row>
    <row r="6408" spans="9:9">
      <c r="I6408" s="11"/>
    </row>
    <row r="6409" spans="9:9">
      <c r="I6409" s="11"/>
    </row>
    <row r="6410" spans="9:9">
      <c r="I6410" s="11"/>
    </row>
    <row r="6411" spans="9:9">
      <c r="I6411" s="11"/>
    </row>
    <row r="6412" spans="9:9">
      <c r="I6412" s="11"/>
    </row>
    <row r="6413" spans="9:9">
      <c r="I6413" s="11"/>
    </row>
    <row r="6414" spans="9:9">
      <c r="I6414" s="11"/>
    </row>
    <row r="6415" spans="9:9">
      <c r="I6415" s="11"/>
    </row>
    <row r="6416" spans="9:9">
      <c r="I6416" s="11"/>
    </row>
    <row r="6417" spans="9:9">
      <c r="I6417" s="11"/>
    </row>
    <row r="6418" spans="9:9">
      <c r="I6418" s="11"/>
    </row>
    <row r="6419" spans="9:9">
      <c r="I6419" s="11"/>
    </row>
    <row r="6420" spans="9:9">
      <c r="I6420" s="11"/>
    </row>
    <row r="6421" spans="9:9">
      <c r="I6421" s="11"/>
    </row>
    <row r="6422" spans="9:9">
      <c r="I6422" s="11"/>
    </row>
    <row r="6423" spans="9:9">
      <c r="I6423" s="11"/>
    </row>
    <row r="6424" spans="9:9">
      <c r="I6424" s="11"/>
    </row>
    <row r="6425" spans="9:9">
      <c r="I6425" s="11"/>
    </row>
    <row r="6426" spans="9:9">
      <c r="I6426" s="11"/>
    </row>
    <row r="6427" spans="9:9">
      <c r="I6427" s="11"/>
    </row>
    <row r="6428" spans="9:9">
      <c r="I6428" s="11"/>
    </row>
    <row r="6429" spans="9:9">
      <c r="I6429" s="11"/>
    </row>
    <row r="6430" spans="9:9">
      <c r="I6430" s="11"/>
    </row>
    <row r="6431" spans="9:9">
      <c r="I6431" s="11"/>
    </row>
    <row r="6432" spans="9:9">
      <c r="I6432" s="11"/>
    </row>
    <row r="6433" spans="9:9">
      <c r="I6433" s="11"/>
    </row>
    <row r="6434" spans="9:9">
      <c r="I6434" s="11"/>
    </row>
    <row r="6435" spans="9:9">
      <c r="I6435" s="11"/>
    </row>
    <row r="6436" spans="9:9">
      <c r="I6436" s="11"/>
    </row>
    <row r="6437" spans="9:9">
      <c r="I6437" s="11"/>
    </row>
    <row r="6438" spans="9:9">
      <c r="I6438" s="11"/>
    </row>
    <row r="6439" spans="9:9">
      <c r="I6439" s="11"/>
    </row>
    <row r="6440" spans="9:9">
      <c r="I6440" s="11"/>
    </row>
    <row r="6441" spans="9:9">
      <c r="I6441" s="11"/>
    </row>
    <row r="6442" spans="9:9">
      <c r="I6442" s="11"/>
    </row>
    <row r="6443" spans="9:9">
      <c r="I6443" s="11"/>
    </row>
    <row r="6444" spans="9:9">
      <c r="I6444" s="11"/>
    </row>
    <row r="6445" spans="9:9">
      <c r="I6445" s="11"/>
    </row>
    <row r="6446" spans="9:9">
      <c r="I6446" s="11"/>
    </row>
    <row r="6447" spans="9:9">
      <c r="I6447" s="11"/>
    </row>
    <row r="6448" spans="9:9">
      <c r="I6448" s="11"/>
    </row>
    <row r="6449" spans="9:9">
      <c r="I6449" s="11"/>
    </row>
    <row r="6450" spans="9:9">
      <c r="I6450" s="11"/>
    </row>
    <row r="6451" spans="9:9">
      <c r="I6451" s="11"/>
    </row>
    <row r="6452" spans="9:9">
      <c r="I6452" s="11"/>
    </row>
    <row r="6453" spans="9:9">
      <c r="I6453" s="11"/>
    </row>
    <row r="6454" spans="9:9">
      <c r="I6454" s="11"/>
    </row>
    <row r="6455" spans="9:9">
      <c r="I6455" s="11"/>
    </row>
    <row r="6456" spans="9:9">
      <c r="I6456" s="11"/>
    </row>
    <row r="6457" spans="9:9">
      <c r="I6457" s="11"/>
    </row>
    <row r="6458" spans="9:9">
      <c r="I6458" s="11"/>
    </row>
    <row r="6459" spans="9:9">
      <c r="I6459" s="11"/>
    </row>
    <row r="6460" spans="9:9">
      <c r="I6460" s="11"/>
    </row>
    <row r="6461" spans="9:9">
      <c r="I6461" s="11"/>
    </row>
    <row r="6462" spans="9:9">
      <c r="I6462" s="11"/>
    </row>
    <row r="6463" spans="9:9">
      <c r="I6463" s="11"/>
    </row>
    <row r="6464" spans="9:9">
      <c r="I6464" s="11"/>
    </row>
    <row r="6465" spans="9:9">
      <c r="I6465" s="11"/>
    </row>
    <row r="6466" spans="9:9">
      <c r="I6466" s="11"/>
    </row>
    <row r="6467" spans="9:9">
      <c r="I6467" s="11"/>
    </row>
    <row r="6468" spans="9:9">
      <c r="I6468" s="11"/>
    </row>
    <row r="6469" spans="9:9">
      <c r="I6469" s="11"/>
    </row>
    <row r="6470" spans="9:9">
      <c r="I6470" s="11"/>
    </row>
    <row r="6471" spans="9:9">
      <c r="I6471" s="11"/>
    </row>
    <row r="6472" spans="9:9">
      <c r="I6472" s="11"/>
    </row>
    <row r="6473" spans="9:9">
      <c r="I6473" s="11"/>
    </row>
    <row r="6474" spans="9:9">
      <c r="I6474" s="11"/>
    </row>
    <row r="6475" spans="9:9">
      <c r="I6475" s="11"/>
    </row>
    <row r="6476" spans="9:9">
      <c r="I6476" s="11"/>
    </row>
    <row r="6477" spans="9:9">
      <c r="I6477" s="11"/>
    </row>
    <row r="6478" spans="9:9">
      <c r="I6478" s="11"/>
    </row>
    <row r="6479" spans="9:9">
      <c r="I6479" s="11"/>
    </row>
    <row r="6480" spans="9:9">
      <c r="I6480" s="11"/>
    </row>
    <row r="6481" spans="9:9">
      <c r="I6481" s="11"/>
    </row>
    <row r="6482" spans="9:9">
      <c r="I6482" s="11"/>
    </row>
    <row r="6483" spans="9:9">
      <c r="I6483" s="11"/>
    </row>
    <row r="6484" spans="9:9">
      <c r="I6484" s="11"/>
    </row>
    <row r="6485" spans="9:9">
      <c r="I6485" s="11"/>
    </row>
    <row r="6486" spans="9:9">
      <c r="I6486" s="11"/>
    </row>
    <row r="6487" spans="9:9">
      <c r="I6487" s="11"/>
    </row>
    <row r="6488" spans="9:9">
      <c r="I6488" s="11"/>
    </row>
    <row r="6489" spans="9:9">
      <c r="I6489" s="11"/>
    </row>
    <row r="6490" spans="9:9">
      <c r="I6490" s="11"/>
    </row>
    <row r="6491" spans="9:9">
      <c r="I6491" s="11"/>
    </row>
    <row r="6492" spans="9:9">
      <c r="I6492" s="11"/>
    </row>
    <row r="6493" spans="9:9">
      <c r="I6493" s="11"/>
    </row>
    <row r="6494" spans="9:9">
      <c r="I6494" s="11"/>
    </row>
    <row r="6495" spans="9:9">
      <c r="I6495" s="11"/>
    </row>
    <row r="6496" spans="9:9">
      <c r="I6496" s="11"/>
    </row>
    <row r="6497" spans="9:9">
      <c r="I6497" s="11"/>
    </row>
    <row r="6498" spans="9:9">
      <c r="I6498" s="11"/>
    </row>
    <row r="6499" spans="9:9">
      <c r="I6499" s="11"/>
    </row>
    <row r="6500" spans="9:9">
      <c r="I6500" s="11"/>
    </row>
    <row r="6501" spans="9:9">
      <c r="I6501" s="11"/>
    </row>
    <row r="6502" spans="9:9">
      <c r="I6502" s="11"/>
    </row>
    <row r="6503" spans="9:9">
      <c r="I6503" s="11"/>
    </row>
    <row r="6504" spans="9:9">
      <c r="I6504" s="11"/>
    </row>
    <row r="6505" spans="9:9">
      <c r="I6505" s="11"/>
    </row>
    <row r="6506" spans="9:9">
      <c r="I6506" s="11"/>
    </row>
    <row r="6507" spans="9:9">
      <c r="I6507" s="11"/>
    </row>
    <row r="6508" spans="9:9">
      <c r="I6508" s="11"/>
    </row>
    <row r="6509" spans="9:9">
      <c r="I6509" s="11"/>
    </row>
    <row r="6510" spans="9:9">
      <c r="I6510" s="11"/>
    </row>
    <row r="6511" spans="9:9">
      <c r="I6511" s="11"/>
    </row>
    <row r="6512" spans="9:9">
      <c r="I6512" s="11"/>
    </row>
    <row r="6513" spans="9:9">
      <c r="I6513" s="11"/>
    </row>
    <row r="6514" spans="9:9">
      <c r="I6514" s="11"/>
    </row>
    <row r="6515" spans="9:9">
      <c r="I6515" s="11"/>
    </row>
    <row r="6516" spans="9:9">
      <c r="I6516" s="11"/>
    </row>
    <row r="6517" spans="9:9">
      <c r="I6517" s="11"/>
    </row>
    <row r="6518" spans="9:9">
      <c r="I6518" s="11"/>
    </row>
    <row r="6519" spans="9:9">
      <c r="I6519" s="11"/>
    </row>
    <row r="6520" spans="9:9">
      <c r="I6520" s="11"/>
    </row>
    <row r="6521" spans="9:9">
      <c r="I6521" s="11"/>
    </row>
    <row r="6522" spans="9:9">
      <c r="I6522" s="11"/>
    </row>
    <row r="6523" spans="9:9">
      <c r="I6523" s="11"/>
    </row>
    <row r="6524" spans="9:9">
      <c r="I6524" s="11"/>
    </row>
    <row r="6525" spans="9:9">
      <c r="I6525" s="11"/>
    </row>
    <row r="6526" spans="9:9">
      <c r="I6526" s="11"/>
    </row>
    <row r="6527" spans="9:9">
      <c r="I6527" s="11"/>
    </row>
    <row r="6528" spans="9:9">
      <c r="I6528" s="11"/>
    </row>
    <row r="6529" spans="9:9">
      <c r="I6529" s="11"/>
    </row>
    <row r="6530" spans="9:9">
      <c r="I6530" s="11"/>
    </row>
    <row r="6531" spans="9:9">
      <c r="I6531" s="11"/>
    </row>
    <row r="6532" spans="9:9">
      <c r="I6532" s="11"/>
    </row>
    <row r="6533" spans="9:9">
      <c r="I6533" s="11"/>
    </row>
    <row r="6534" spans="9:9">
      <c r="I6534" s="11"/>
    </row>
    <row r="6535" spans="9:9">
      <c r="I6535" s="11"/>
    </row>
    <row r="6536" spans="9:9">
      <c r="I6536" s="11"/>
    </row>
    <row r="6537" spans="9:9">
      <c r="I6537" s="11"/>
    </row>
    <row r="6538" spans="9:9">
      <c r="I6538" s="11"/>
    </row>
    <row r="6539" spans="9:9">
      <c r="I6539" s="11"/>
    </row>
    <row r="6540" spans="9:9">
      <c r="I6540" s="11"/>
    </row>
    <row r="6541" spans="9:9">
      <c r="I6541" s="11"/>
    </row>
    <row r="6542" spans="9:9">
      <c r="I6542" s="11"/>
    </row>
    <row r="6543" spans="9:9">
      <c r="I6543" s="11"/>
    </row>
    <row r="6544" spans="9:9">
      <c r="I6544" s="11"/>
    </row>
    <row r="6545" spans="9:9">
      <c r="I6545" s="11"/>
    </row>
    <row r="6546" spans="9:9">
      <c r="I6546" s="11"/>
    </row>
    <row r="6547" spans="9:9">
      <c r="I6547" s="11"/>
    </row>
    <row r="6548" spans="9:9">
      <c r="I6548" s="11"/>
    </row>
    <row r="6549" spans="9:9">
      <c r="I6549" s="11"/>
    </row>
    <row r="6550" spans="9:9">
      <c r="I6550" s="11"/>
    </row>
    <row r="6551" spans="9:9">
      <c r="I6551" s="11"/>
    </row>
    <row r="6552" spans="9:9">
      <c r="I6552" s="11"/>
    </row>
    <row r="6553" spans="9:9">
      <c r="I6553" s="11"/>
    </row>
    <row r="6554" spans="9:9">
      <c r="I6554" s="11"/>
    </row>
    <row r="6555" spans="9:9">
      <c r="I6555" s="11"/>
    </row>
    <row r="6556" spans="9:9">
      <c r="I6556" s="11"/>
    </row>
    <row r="6557" spans="9:9">
      <c r="I6557" s="11"/>
    </row>
    <row r="6558" spans="9:9">
      <c r="I6558" s="11"/>
    </row>
    <row r="6559" spans="9:9">
      <c r="I6559" s="11"/>
    </row>
    <row r="6560" spans="9:9">
      <c r="I6560" s="11"/>
    </row>
    <row r="6561" spans="9:9">
      <c r="I6561" s="11"/>
    </row>
    <row r="6562" spans="9:9">
      <c r="I6562" s="11"/>
    </row>
    <row r="6563" spans="9:9">
      <c r="I6563" s="11"/>
    </row>
    <row r="6564" spans="9:9">
      <c r="I6564" s="11"/>
    </row>
    <row r="6565" spans="9:9">
      <c r="I6565" s="11"/>
    </row>
    <row r="6566" spans="9:9">
      <c r="I6566" s="11"/>
    </row>
    <row r="6567" spans="9:9">
      <c r="I6567" s="11"/>
    </row>
    <row r="6568" spans="9:9">
      <c r="I6568" s="11"/>
    </row>
    <row r="6569" spans="9:9">
      <c r="I6569" s="11"/>
    </row>
    <row r="6570" spans="9:9">
      <c r="I6570" s="11"/>
    </row>
    <row r="6571" spans="9:9">
      <c r="I6571" s="11"/>
    </row>
    <row r="6572" spans="9:9">
      <c r="I6572" s="11"/>
    </row>
    <row r="6573" spans="9:9">
      <c r="I6573" s="11"/>
    </row>
    <row r="6574" spans="9:9">
      <c r="I6574" s="11"/>
    </row>
    <row r="6575" spans="9:9">
      <c r="I6575" s="11"/>
    </row>
    <row r="6576" spans="9:9">
      <c r="I6576" s="11"/>
    </row>
    <row r="6577" spans="9:9">
      <c r="I6577" s="11"/>
    </row>
    <row r="6578" spans="9:9">
      <c r="I6578" s="11"/>
    </row>
    <row r="6579" spans="9:9">
      <c r="I6579" s="11"/>
    </row>
    <row r="6580" spans="9:9">
      <c r="I6580" s="11"/>
    </row>
    <row r="6581" spans="9:9">
      <c r="I6581" s="11"/>
    </row>
    <row r="6582" spans="9:9">
      <c r="I6582" s="11"/>
    </row>
    <row r="6583" spans="9:9">
      <c r="I6583" s="11"/>
    </row>
    <row r="6584" spans="9:9">
      <c r="I6584" s="11"/>
    </row>
    <row r="6585" spans="9:9">
      <c r="I6585" s="11"/>
    </row>
    <row r="6586" spans="9:9">
      <c r="I6586" s="11"/>
    </row>
    <row r="6587" spans="9:9">
      <c r="I6587" s="11"/>
    </row>
    <row r="6588" spans="9:9">
      <c r="I6588" s="11"/>
    </row>
    <row r="6589" spans="9:9">
      <c r="I6589" s="11"/>
    </row>
    <row r="6590" spans="9:9">
      <c r="I6590" s="11"/>
    </row>
    <row r="6591" spans="9:9">
      <c r="I6591" s="11"/>
    </row>
    <row r="6592" spans="9:9">
      <c r="I6592" s="11"/>
    </row>
    <row r="6593" spans="9:9">
      <c r="I6593" s="11"/>
    </row>
    <row r="6594" spans="9:9">
      <c r="I6594" s="11"/>
    </row>
    <row r="6595" spans="9:9">
      <c r="I6595" s="11"/>
    </row>
    <row r="6596" spans="9:9">
      <c r="I6596" s="11"/>
    </row>
    <row r="6597" spans="9:9">
      <c r="I6597" s="11"/>
    </row>
    <row r="6598" spans="9:9">
      <c r="I6598" s="11"/>
    </row>
    <row r="6599" spans="9:9">
      <c r="I6599" s="11"/>
    </row>
    <row r="6600" spans="9:9">
      <c r="I6600" s="11"/>
    </row>
    <row r="6601" spans="9:9">
      <c r="I6601" s="11"/>
    </row>
    <row r="6602" spans="9:9">
      <c r="I6602" s="11"/>
    </row>
    <row r="6603" spans="9:9">
      <c r="I6603" s="11"/>
    </row>
    <row r="6604" spans="9:9">
      <c r="I6604" s="11"/>
    </row>
    <row r="6605" spans="9:9">
      <c r="I6605" s="11"/>
    </row>
    <row r="6606" spans="9:9">
      <c r="I6606" s="11"/>
    </row>
    <row r="6607" spans="9:9">
      <c r="I6607" s="11"/>
    </row>
    <row r="6608" spans="9:9">
      <c r="I6608" s="11"/>
    </row>
    <row r="6609" spans="9:9">
      <c r="I6609" s="11"/>
    </row>
    <row r="6610" spans="9:9">
      <c r="I6610" s="11"/>
    </row>
    <row r="6611" spans="9:9">
      <c r="I6611" s="11"/>
    </row>
    <row r="6612" spans="9:9">
      <c r="I6612" s="11"/>
    </row>
    <row r="6613" spans="9:9">
      <c r="I6613" s="11"/>
    </row>
    <row r="6614" spans="9:9">
      <c r="I6614" s="11"/>
    </row>
    <row r="6615" spans="9:9">
      <c r="I6615" s="11"/>
    </row>
    <row r="6616" spans="9:9">
      <c r="I6616" s="11"/>
    </row>
    <row r="6617" spans="9:9">
      <c r="I6617" s="11"/>
    </row>
    <row r="6618" spans="9:9">
      <c r="I6618" s="11"/>
    </row>
    <row r="6619" spans="9:9">
      <c r="I6619" s="11"/>
    </row>
    <row r="6620" spans="9:9">
      <c r="I6620" s="11"/>
    </row>
    <row r="6621" spans="9:9">
      <c r="I6621" s="11"/>
    </row>
    <row r="6622" spans="9:9">
      <c r="I6622" s="11"/>
    </row>
    <row r="6623" spans="9:9">
      <c r="I6623" s="11"/>
    </row>
    <row r="6624" spans="9:9">
      <c r="I6624" s="11"/>
    </row>
    <row r="6625" spans="9:9">
      <c r="I6625" s="11"/>
    </row>
    <row r="6626" spans="9:9">
      <c r="I6626" s="11"/>
    </row>
    <row r="6627" spans="9:9">
      <c r="I6627" s="11"/>
    </row>
    <row r="6628" spans="9:9">
      <c r="I6628" s="11"/>
    </row>
    <row r="6629" spans="9:9">
      <c r="I6629" s="11"/>
    </row>
    <row r="6630" spans="9:9">
      <c r="I6630" s="11"/>
    </row>
    <row r="6631" spans="9:9">
      <c r="I6631" s="11"/>
    </row>
    <row r="6632" spans="9:9">
      <c r="I6632" s="11"/>
    </row>
    <row r="6633" spans="9:9">
      <c r="I6633" s="11"/>
    </row>
    <row r="6634" spans="9:9">
      <c r="I6634" s="11"/>
    </row>
    <row r="6635" spans="9:9">
      <c r="I6635" s="11"/>
    </row>
    <row r="6636" spans="9:9">
      <c r="I6636" s="11"/>
    </row>
    <row r="6637" spans="9:9">
      <c r="I6637" s="11"/>
    </row>
    <row r="6638" spans="9:9">
      <c r="I6638" s="11"/>
    </row>
    <row r="6639" spans="9:9">
      <c r="I6639" s="11"/>
    </row>
    <row r="6640" spans="9:9">
      <c r="I6640" s="11"/>
    </row>
    <row r="6641" spans="9:9">
      <c r="I6641" s="11"/>
    </row>
    <row r="6642" spans="9:9">
      <c r="I6642" s="11"/>
    </row>
    <row r="6643" spans="9:9">
      <c r="I6643" s="11"/>
    </row>
    <row r="6644" spans="9:9">
      <c r="I6644" s="11"/>
    </row>
    <row r="6645" spans="9:9">
      <c r="I6645" s="11"/>
    </row>
    <row r="6646" spans="9:9">
      <c r="I6646" s="11"/>
    </row>
    <row r="6647" spans="9:9">
      <c r="I6647" s="11"/>
    </row>
    <row r="6648" spans="9:9">
      <c r="I6648" s="11"/>
    </row>
    <row r="6649" spans="9:9">
      <c r="I6649" s="11"/>
    </row>
    <row r="6650" spans="9:9">
      <c r="I6650" s="11"/>
    </row>
    <row r="6651" spans="9:9">
      <c r="I6651" s="11"/>
    </row>
    <row r="6652" spans="9:9">
      <c r="I6652" s="11"/>
    </row>
    <row r="6653" spans="9:9">
      <c r="I6653" s="11"/>
    </row>
    <row r="6654" spans="9:9">
      <c r="I6654" s="11"/>
    </row>
    <row r="6655" spans="9:9">
      <c r="I6655" s="11"/>
    </row>
    <row r="6656" spans="9:9">
      <c r="I6656" s="11"/>
    </row>
    <row r="6657" spans="9:9">
      <c r="I6657" s="11"/>
    </row>
    <row r="6658" spans="9:9">
      <c r="I6658" s="11"/>
    </row>
    <row r="6659" spans="9:9">
      <c r="I6659" s="11"/>
    </row>
    <row r="6660" spans="9:9">
      <c r="I6660" s="11"/>
    </row>
    <row r="6661" spans="9:9">
      <c r="I6661" s="11"/>
    </row>
    <row r="6662" spans="9:9">
      <c r="I6662" s="11"/>
    </row>
    <row r="6663" spans="9:9">
      <c r="I6663" s="11"/>
    </row>
    <row r="6664" spans="9:9">
      <c r="I6664" s="11"/>
    </row>
    <row r="6665" spans="9:9">
      <c r="I6665" s="11"/>
    </row>
    <row r="6666" spans="9:9">
      <c r="I6666" s="11"/>
    </row>
    <row r="6667" spans="9:9">
      <c r="I6667" s="11"/>
    </row>
    <row r="6668" spans="9:9">
      <c r="I6668" s="11"/>
    </row>
    <row r="6669" spans="9:9">
      <c r="I6669" s="11"/>
    </row>
    <row r="6670" spans="9:9">
      <c r="I6670" s="11"/>
    </row>
    <row r="6671" spans="9:9">
      <c r="I6671" s="11"/>
    </row>
    <row r="6672" spans="9:9">
      <c r="I6672" s="11"/>
    </row>
    <row r="6673" spans="9:9">
      <c r="I6673" s="11"/>
    </row>
    <row r="6674" spans="9:9">
      <c r="I6674" s="11"/>
    </row>
    <row r="6675" spans="9:9">
      <c r="I6675" s="11"/>
    </row>
    <row r="6676" spans="9:9">
      <c r="I6676" s="11"/>
    </row>
    <row r="6677" spans="9:9">
      <c r="I6677" s="11"/>
    </row>
    <row r="6678" spans="9:9">
      <c r="I6678" s="11"/>
    </row>
    <row r="6679" spans="9:9">
      <c r="I6679" s="11"/>
    </row>
    <row r="6680" spans="9:9">
      <c r="I6680" s="11"/>
    </row>
    <row r="6681" spans="9:9">
      <c r="I6681" s="11"/>
    </row>
    <row r="6682" spans="9:9">
      <c r="I6682" s="11"/>
    </row>
    <row r="6683" spans="9:9">
      <c r="I6683" s="11"/>
    </row>
    <row r="6684" spans="9:9">
      <c r="I6684" s="11"/>
    </row>
    <row r="6685" spans="9:9">
      <c r="I6685" s="11"/>
    </row>
    <row r="6686" spans="9:9">
      <c r="I6686" s="11"/>
    </row>
    <row r="6687" spans="9:9">
      <c r="I6687" s="11"/>
    </row>
    <row r="6688" spans="9:9">
      <c r="I6688" s="11"/>
    </row>
    <row r="6689" spans="9:9">
      <c r="I6689" s="11"/>
    </row>
    <row r="6690" spans="9:9">
      <c r="I6690" s="11"/>
    </row>
    <row r="6691" spans="9:9">
      <c r="I6691" s="11"/>
    </row>
    <row r="6692" spans="9:9">
      <c r="I6692" s="11"/>
    </row>
    <row r="6693" spans="9:9">
      <c r="I6693" s="11"/>
    </row>
    <row r="6694" spans="9:9">
      <c r="I6694" s="11"/>
    </row>
    <row r="6695" spans="9:9">
      <c r="I6695" s="11"/>
    </row>
    <row r="6696" spans="9:9">
      <c r="I6696" s="11"/>
    </row>
    <row r="6697" spans="9:9">
      <c r="I6697" s="11"/>
    </row>
    <row r="6698" spans="9:9">
      <c r="I6698" s="11"/>
    </row>
    <row r="6699" spans="9:9">
      <c r="I6699" s="11"/>
    </row>
    <row r="6700" spans="9:9">
      <c r="I6700" s="11"/>
    </row>
    <row r="6701" spans="9:9">
      <c r="I6701" s="11"/>
    </row>
    <row r="6702" spans="9:9">
      <c r="I6702" s="11"/>
    </row>
    <row r="6703" spans="9:9">
      <c r="I6703" s="11"/>
    </row>
    <row r="6704" spans="9:9">
      <c r="I6704" s="11"/>
    </row>
    <row r="6705" spans="9:9">
      <c r="I6705" s="11"/>
    </row>
    <row r="6706" spans="9:9">
      <c r="I6706" s="11"/>
    </row>
    <row r="6707" spans="9:9">
      <c r="I6707" s="11"/>
    </row>
    <row r="6708" spans="9:9">
      <c r="I6708" s="11"/>
    </row>
    <row r="6709" spans="9:9">
      <c r="I6709" s="11"/>
    </row>
    <row r="6710" spans="9:9">
      <c r="I6710" s="11"/>
    </row>
    <row r="6711" spans="9:9">
      <c r="I6711" s="11"/>
    </row>
    <row r="6712" spans="9:9">
      <c r="I6712" s="11"/>
    </row>
    <row r="6713" spans="9:9">
      <c r="I6713" s="11"/>
    </row>
    <row r="6714" spans="9:9">
      <c r="I6714" s="11"/>
    </row>
    <row r="6715" spans="9:9">
      <c r="I6715" s="11"/>
    </row>
    <row r="6716" spans="9:9">
      <c r="I6716" s="11"/>
    </row>
    <row r="6717" spans="9:9">
      <c r="I6717" s="11"/>
    </row>
    <row r="6718" spans="9:9">
      <c r="I6718" s="11"/>
    </row>
    <row r="6719" spans="9:9">
      <c r="I6719" s="11"/>
    </row>
    <row r="6720" spans="9:9">
      <c r="I6720" s="11"/>
    </row>
    <row r="6721" spans="9:9">
      <c r="I6721" s="11"/>
    </row>
    <row r="6722" spans="9:9">
      <c r="I6722" s="11"/>
    </row>
    <row r="6723" spans="9:9">
      <c r="I6723" s="11"/>
    </row>
    <row r="6724" spans="9:9">
      <c r="I6724" s="11"/>
    </row>
    <row r="6725" spans="9:9">
      <c r="I6725" s="11"/>
    </row>
    <row r="6726" spans="9:9">
      <c r="I6726" s="11"/>
    </row>
    <row r="6727" spans="9:9">
      <c r="I6727" s="11"/>
    </row>
    <row r="6728" spans="9:9">
      <c r="I6728" s="11"/>
    </row>
    <row r="6729" spans="9:9">
      <c r="I6729" s="11"/>
    </row>
    <row r="6730" spans="9:9">
      <c r="I6730" s="11"/>
    </row>
    <row r="6731" spans="9:9">
      <c r="I6731" s="11"/>
    </row>
    <row r="6732" spans="9:9">
      <c r="I6732" s="11"/>
    </row>
    <row r="6733" spans="9:9">
      <c r="I6733" s="11"/>
    </row>
    <row r="6734" spans="9:9">
      <c r="I6734" s="11"/>
    </row>
    <row r="6735" spans="9:9">
      <c r="I6735" s="11"/>
    </row>
    <row r="6736" spans="9:9">
      <c r="I6736" s="11"/>
    </row>
    <row r="6737" spans="9:9">
      <c r="I6737" s="11"/>
    </row>
    <row r="6738" spans="9:9">
      <c r="I6738" s="11"/>
    </row>
    <row r="6739" spans="9:9">
      <c r="I6739" s="11"/>
    </row>
    <row r="6740" spans="9:9">
      <c r="I6740" s="11"/>
    </row>
    <row r="6741" spans="9:9">
      <c r="I6741" s="11"/>
    </row>
    <row r="6742" spans="9:9">
      <c r="I6742" s="11"/>
    </row>
    <row r="6743" spans="9:9">
      <c r="I6743" s="11"/>
    </row>
    <row r="6744" spans="9:9">
      <c r="I6744" s="11"/>
    </row>
    <row r="6745" spans="9:9">
      <c r="I6745" s="11"/>
    </row>
    <row r="6746" spans="9:9">
      <c r="I6746" s="11"/>
    </row>
    <row r="6747" spans="9:9">
      <c r="I6747" s="11"/>
    </row>
    <row r="6748" spans="9:9">
      <c r="I6748" s="11"/>
    </row>
    <row r="6749" spans="9:9">
      <c r="I6749" s="11"/>
    </row>
    <row r="6750" spans="9:9">
      <c r="I6750" s="11"/>
    </row>
    <row r="6751" spans="9:9">
      <c r="I6751" s="11"/>
    </row>
    <row r="6752" spans="9:9">
      <c r="I6752" s="11"/>
    </row>
    <row r="6753" spans="9:9">
      <c r="I6753" s="11"/>
    </row>
    <row r="6754" spans="9:9">
      <c r="I6754" s="11"/>
    </row>
    <row r="6755" spans="9:9">
      <c r="I6755" s="11"/>
    </row>
    <row r="6756" spans="9:9">
      <c r="I6756" s="11"/>
    </row>
    <row r="6757" spans="9:9">
      <c r="I6757" s="11"/>
    </row>
    <row r="6758" spans="9:9">
      <c r="I6758" s="11"/>
    </row>
    <row r="6759" spans="9:9">
      <c r="I6759" s="11"/>
    </row>
    <row r="6760" spans="9:9">
      <c r="I6760" s="11"/>
    </row>
    <row r="6761" spans="9:9">
      <c r="I6761" s="11"/>
    </row>
    <row r="6762" spans="9:9">
      <c r="I6762" s="11"/>
    </row>
    <row r="6763" spans="9:9">
      <c r="I6763" s="11"/>
    </row>
    <row r="6764" spans="9:9">
      <c r="I6764" s="11"/>
    </row>
    <row r="6765" spans="9:9">
      <c r="I6765" s="11"/>
    </row>
    <row r="6766" spans="9:9">
      <c r="I6766" s="11"/>
    </row>
    <row r="6767" spans="9:9">
      <c r="I6767" s="11"/>
    </row>
    <row r="6768" spans="9:9">
      <c r="I6768" s="11"/>
    </row>
    <row r="6769" spans="9:9">
      <c r="I6769" s="11"/>
    </row>
    <row r="6770" spans="9:9">
      <c r="I6770" s="11"/>
    </row>
    <row r="6771" spans="9:9">
      <c r="I6771" s="11"/>
    </row>
    <row r="6772" spans="9:9">
      <c r="I6772" s="11"/>
    </row>
    <row r="6773" spans="9:9">
      <c r="I6773" s="11"/>
    </row>
    <row r="6774" spans="9:9">
      <c r="I6774" s="11"/>
    </row>
    <row r="6775" spans="9:9">
      <c r="I6775" s="11"/>
    </row>
    <row r="6776" spans="9:9">
      <c r="I6776" s="11"/>
    </row>
    <row r="6777" spans="9:9">
      <c r="I6777" s="11"/>
    </row>
    <row r="6778" spans="9:9">
      <c r="I6778" s="11"/>
    </row>
    <row r="6779" spans="9:9">
      <c r="I6779" s="11"/>
    </row>
    <row r="6780" spans="9:9">
      <c r="I6780" s="11"/>
    </row>
    <row r="6781" spans="9:9">
      <c r="I6781" s="11"/>
    </row>
    <row r="6782" spans="9:9">
      <c r="I6782" s="11"/>
    </row>
    <row r="6783" spans="9:9">
      <c r="I6783" s="11"/>
    </row>
    <row r="6784" spans="9:9">
      <c r="I6784" s="11"/>
    </row>
    <row r="6785" spans="9:9">
      <c r="I6785" s="11"/>
    </row>
    <row r="6786" spans="9:9">
      <c r="I6786" s="11"/>
    </row>
    <row r="6787" spans="9:9">
      <c r="I6787" s="11"/>
    </row>
    <row r="6788" spans="9:9">
      <c r="I6788" s="11"/>
    </row>
    <row r="6789" spans="9:9">
      <c r="I6789" s="11"/>
    </row>
    <row r="6790" spans="9:9">
      <c r="I6790" s="11"/>
    </row>
    <row r="6791" spans="9:9">
      <c r="I6791" s="11"/>
    </row>
    <row r="6792" spans="9:9">
      <c r="I6792" s="11"/>
    </row>
    <row r="6793" spans="9:9">
      <c r="I6793" s="11"/>
    </row>
    <row r="6794" spans="9:9">
      <c r="I6794" s="11"/>
    </row>
    <row r="6795" spans="9:9">
      <c r="I6795" s="11"/>
    </row>
    <row r="6796" spans="9:9">
      <c r="I6796" s="11"/>
    </row>
    <row r="6797" spans="9:9">
      <c r="I6797" s="11"/>
    </row>
    <row r="6798" spans="9:9">
      <c r="I6798" s="11"/>
    </row>
    <row r="6799" spans="9:9">
      <c r="I6799" s="11"/>
    </row>
    <row r="6800" spans="9:9">
      <c r="I6800" s="11"/>
    </row>
    <row r="6801" spans="9:9">
      <c r="I6801" s="11"/>
    </row>
    <row r="6802" spans="9:9">
      <c r="I6802" s="11"/>
    </row>
    <row r="6803" spans="9:9">
      <c r="I6803" s="11"/>
    </row>
    <row r="6804" spans="9:9">
      <c r="I6804" s="11"/>
    </row>
    <row r="6805" spans="9:9">
      <c r="I6805" s="11"/>
    </row>
    <row r="6806" spans="9:9">
      <c r="I6806" s="11"/>
    </row>
    <row r="6807" spans="9:9">
      <c r="I6807" s="11"/>
    </row>
    <row r="6808" spans="9:9">
      <c r="I6808" s="11"/>
    </row>
    <row r="6809" spans="9:9">
      <c r="I6809" s="11"/>
    </row>
    <row r="6810" spans="9:9">
      <c r="I6810" s="11"/>
    </row>
    <row r="6811" spans="9:9">
      <c r="I6811" s="11"/>
    </row>
    <row r="6812" spans="9:9">
      <c r="I6812" s="11"/>
    </row>
    <row r="6813" spans="9:9">
      <c r="I6813" s="11"/>
    </row>
    <row r="6814" spans="9:9">
      <c r="I6814" s="11"/>
    </row>
    <row r="6815" spans="9:9">
      <c r="I6815" s="11"/>
    </row>
    <row r="6816" spans="9:9">
      <c r="I6816" s="11"/>
    </row>
    <row r="6817" spans="9:9">
      <c r="I6817" s="11"/>
    </row>
    <row r="6818" spans="9:9">
      <c r="I6818" s="11"/>
    </row>
    <row r="6819" spans="9:9">
      <c r="I6819" s="11"/>
    </row>
    <row r="6820" spans="9:9">
      <c r="I6820" s="11"/>
    </row>
    <row r="6821" spans="9:9">
      <c r="I6821" s="11"/>
    </row>
    <row r="6822" spans="9:9">
      <c r="I6822" s="11"/>
    </row>
    <row r="6823" spans="9:9">
      <c r="I6823" s="11"/>
    </row>
    <row r="6824" spans="9:9">
      <c r="I6824" s="11"/>
    </row>
    <row r="6825" spans="9:9">
      <c r="I6825" s="11"/>
    </row>
    <row r="6826" spans="9:9">
      <c r="I6826" s="11"/>
    </row>
    <row r="6827" spans="9:9">
      <c r="I6827" s="11"/>
    </row>
    <row r="6828" spans="9:9">
      <c r="I6828" s="11"/>
    </row>
    <row r="6829" spans="9:9">
      <c r="I6829" s="11"/>
    </row>
    <row r="6830" spans="9:9">
      <c r="I6830" s="11"/>
    </row>
    <row r="6831" spans="9:9">
      <c r="I6831" s="11"/>
    </row>
    <row r="6832" spans="9:9">
      <c r="I6832" s="11"/>
    </row>
    <row r="6833" spans="9:9">
      <c r="I6833" s="11"/>
    </row>
    <row r="6834" spans="9:9">
      <c r="I6834" s="11"/>
    </row>
    <row r="6835" spans="9:9">
      <c r="I6835" s="11"/>
    </row>
    <row r="6836" spans="9:9">
      <c r="I6836" s="11"/>
    </row>
    <row r="6837" spans="9:9">
      <c r="I6837" s="11"/>
    </row>
    <row r="6838" spans="9:9">
      <c r="I6838" s="11"/>
    </row>
    <row r="6839" spans="9:9">
      <c r="I6839" s="11"/>
    </row>
    <row r="6840" spans="9:9">
      <c r="I6840" s="11"/>
    </row>
    <row r="6841" spans="9:9">
      <c r="I6841" s="11"/>
    </row>
    <row r="6842" spans="9:9">
      <c r="I6842" s="11"/>
    </row>
    <row r="6843" spans="9:9">
      <c r="I6843" s="11"/>
    </row>
    <row r="6844" spans="9:9">
      <c r="I6844" s="11"/>
    </row>
    <row r="6845" spans="9:9">
      <c r="I6845" s="11"/>
    </row>
    <row r="6846" spans="9:9">
      <c r="I6846" s="11"/>
    </row>
    <row r="6847" spans="9:9">
      <c r="I6847" s="11"/>
    </row>
    <row r="6848" spans="9:9">
      <c r="I6848" s="11"/>
    </row>
    <row r="6849" spans="9:9">
      <c r="I6849" s="11"/>
    </row>
    <row r="6850" spans="9:9">
      <c r="I6850" s="11"/>
    </row>
    <row r="6851" spans="9:9">
      <c r="I6851" s="11"/>
    </row>
    <row r="6852" spans="9:9">
      <c r="I6852" s="11"/>
    </row>
    <row r="6853" spans="9:9">
      <c r="I6853" s="11"/>
    </row>
    <row r="6854" spans="9:9">
      <c r="I6854" s="11"/>
    </row>
    <row r="6855" spans="9:9">
      <c r="I6855" s="11"/>
    </row>
    <row r="6856" spans="9:9">
      <c r="I6856" s="11"/>
    </row>
    <row r="6857" spans="9:9">
      <c r="I6857" s="11"/>
    </row>
    <row r="6858" spans="9:9">
      <c r="I6858" s="11"/>
    </row>
    <row r="6859" spans="9:9">
      <c r="I6859" s="11"/>
    </row>
    <row r="6860" spans="9:9">
      <c r="I6860" s="11"/>
    </row>
    <row r="6861" spans="9:9">
      <c r="I6861" s="11"/>
    </row>
    <row r="6862" spans="9:9">
      <c r="I6862" s="11"/>
    </row>
    <row r="6863" spans="9:9">
      <c r="I6863" s="11"/>
    </row>
    <row r="6864" spans="9:9">
      <c r="I6864" s="11"/>
    </row>
    <row r="6865" spans="9:9">
      <c r="I6865" s="11"/>
    </row>
    <row r="6866" spans="9:9">
      <c r="I6866" s="11"/>
    </row>
    <row r="6867" spans="9:9">
      <c r="I6867" s="11"/>
    </row>
    <row r="6868" spans="9:9">
      <c r="I6868" s="11"/>
    </row>
    <row r="6869" spans="9:9">
      <c r="I6869" s="11"/>
    </row>
    <row r="6870" spans="9:9">
      <c r="I6870" s="11"/>
    </row>
    <row r="6871" spans="9:9">
      <c r="I6871" s="11"/>
    </row>
    <row r="6872" spans="9:9">
      <c r="I6872" s="11"/>
    </row>
    <row r="6873" spans="9:9">
      <c r="I6873" s="11"/>
    </row>
    <row r="6874" spans="9:9">
      <c r="I6874" s="11"/>
    </row>
    <row r="6875" spans="9:9">
      <c r="I6875" s="11"/>
    </row>
    <row r="6876" spans="9:9">
      <c r="I6876" s="11"/>
    </row>
    <row r="6877" spans="9:9">
      <c r="I6877" s="11"/>
    </row>
    <row r="6878" spans="9:9">
      <c r="I6878" s="11"/>
    </row>
    <row r="6879" spans="9:9">
      <c r="I6879" s="11"/>
    </row>
    <row r="6880" spans="9:9">
      <c r="I6880" s="11"/>
    </row>
    <row r="6881" spans="9:9">
      <c r="I6881" s="11"/>
    </row>
    <row r="6882" spans="9:9">
      <c r="I6882" s="11"/>
    </row>
    <row r="6883" spans="9:9">
      <c r="I6883" s="11"/>
    </row>
    <row r="6884" spans="9:9">
      <c r="I6884" s="11"/>
    </row>
    <row r="6885" spans="9:9">
      <c r="I6885" s="11"/>
    </row>
    <row r="6886" spans="9:9">
      <c r="I6886" s="11"/>
    </row>
    <row r="6887" spans="9:9">
      <c r="I6887" s="11"/>
    </row>
    <row r="6888" spans="9:9">
      <c r="I6888" s="11"/>
    </row>
    <row r="6889" spans="9:9">
      <c r="I6889" s="11"/>
    </row>
    <row r="6890" spans="9:9">
      <c r="I6890" s="11"/>
    </row>
    <row r="6891" spans="9:9">
      <c r="I6891" s="11"/>
    </row>
    <row r="6892" spans="9:9">
      <c r="I6892" s="11"/>
    </row>
    <row r="6893" spans="9:9">
      <c r="I6893" s="11"/>
    </row>
    <row r="6894" spans="9:9">
      <c r="I6894" s="11"/>
    </row>
    <row r="6895" spans="9:9">
      <c r="I6895" s="11"/>
    </row>
    <row r="6896" spans="9:9">
      <c r="I6896" s="11"/>
    </row>
    <row r="6897" spans="9:9">
      <c r="I6897" s="11"/>
    </row>
    <row r="6898" spans="9:9">
      <c r="I6898" s="11"/>
    </row>
    <row r="6899" spans="9:9">
      <c r="I6899" s="11"/>
    </row>
    <row r="6900" spans="9:9">
      <c r="I6900" s="11"/>
    </row>
    <row r="6901" spans="9:9">
      <c r="I6901" s="11"/>
    </row>
    <row r="6902" spans="9:9">
      <c r="I6902" s="11"/>
    </row>
    <row r="6903" spans="9:9">
      <c r="I6903" s="11"/>
    </row>
    <row r="6904" spans="9:9">
      <c r="I6904" s="11"/>
    </row>
    <row r="6905" spans="9:9">
      <c r="I6905" s="11"/>
    </row>
    <row r="6906" spans="9:9">
      <c r="I6906" s="11"/>
    </row>
    <row r="6907" spans="9:9">
      <c r="I6907" s="11"/>
    </row>
    <row r="6908" spans="9:9">
      <c r="I6908" s="11"/>
    </row>
    <row r="6909" spans="9:9">
      <c r="I6909" s="11"/>
    </row>
    <row r="6910" spans="9:9">
      <c r="I6910" s="11"/>
    </row>
    <row r="6911" spans="9:9">
      <c r="I6911" s="11"/>
    </row>
    <row r="6912" spans="9:9">
      <c r="I6912" s="11"/>
    </row>
    <row r="6913" spans="9:9">
      <c r="I6913" s="11"/>
    </row>
    <row r="6914" spans="9:9">
      <c r="I6914" s="11"/>
    </row>
    <row r="6915" spans="9:9">
      <c r="I6915" s="11"/>
    </row>
    <row r="6916" spans="9:9">
      <c r="I6916" s="11"/>
    </row>
    <row r="6917" spans="9:9">
      <c r="I6917" s="11"/>
    </row>
    <row r="6918" spans="9:9">
      <c r="I6918" s="11"/>
    </row>
    <row r="6919" spans="9:9">
      <c r="I6919" s="11"/>
    </row>
    <row r="6920" spans="9:9">
      <c r="I6920" s="11"/>
    </row>
    <row r="6921" spans="9:9">
      <c r="I6921" s="11"/>
    </row>
    <row r="6922" spans="9:9">
      <c r="I6922" s="11"/>
    </row>
    <row r="6923" spans="9:9">
      <c r="I6923" s="11"/>
    </row>
    <row r="6924" spans="9:9">
      <c r="I6924" s="11"/>
    </row>
    <row r="6925" spans="9:9">
      <c r="I6925" s="11"/>
    </row>
    <row r="6926" spans="9:9">
      <c r="I6926" s="11"/>
    </row>
    <row r="6927" spans="9:9">
      <c r="I6927" s="11"/>
    </row>
    <row r="6928" spans="9:9">
      <c r="I6928" s="11"/>
    </row>
    <row r="6929" spans="9:9">
      <c r="I6929" s="11"/>
    </row>
    <row r="6930" spans="9:9">
      <c r="I6930" s="11"/>
    </row>
    <row r="6931" spans="9:9">
      <c r="I6931" s="11"/>
    </row>
    <row r="6932" spans="9:9">
      <c r="I6932" s="11"/>
    </row>
    <row r="6933" spans="9:9">
      <c r="I6933" s="11"/>
    </row>
    <row r="6934" spans="9:9">
      <c r="I6934" s="11"/>
    </row>
    <row r="6935" spans="9:9">
      <c r="I6935" s="11"/>
    </row>
    <row r="6936" spans="9:9">
      <c r="I6936" s="11"/>
    </row>
    <row r="6937" spans="9:9">
      <c r="I6937" s="11"/>
    </row>
    <row r="6938" spans="9:9">
      <c r="I6938" s="11"/>
    </row>
    <row r="6939" spans="9:9">
      <c r="I6939" s="11"/>
    </row>
    <row r="6940" spans="9:9">
      <c r="I6940" s="11"/>
    </row>
    <row r="6941" spans="9:9">
      <c r="I6941" s="11"/>
    </row>
    <row r="6942" spans="9:9">
      <c r="I6942" s="11"/>
    </row>
    <row r="6943" spans="9:9">
      <c r="I6943" s="11"/>
    </row>
    <row r="6944" spans="9:9">
      <c r="I6944" s="11"/>
    </row>
    <row r="6945" spans="9:9">
      <c r="I6945" s="11"/>
    </row>
    <row r="6946" spans="9:9">
      <c r="I6946" s="11"/>
    </row>
    <row r="6947" spans="9:9">
      <c r="I6947" s="11"/>
    </row>
    <row r="6948" spans="9:9">
      <c r="I6948" s="11"/>
    </row>
    <row r="6949" spans="9:9">
      <c r="I6949" s="11"/>
    </row>
    <row r="6950" spans="9:9">
      <c r="I6950" s="11"/>
    </row>
    <row r="6951" spans="9:9">
      <c r="I6951" s="11"/>
    </row>
    <row r="6952" spans="9:9">
      <c r="I6952" s="11"/>
    </row>
    <row r="6953" spans="9:9">
      <c r="I6953" s="11"/>
    </row>
    <row r="6954" spans="9:9">
      <c r="I6954" s="11"/>
    </row>
    <row r="6955" spans="9:9">
      <c r="I6955" s="11"/>
    </row>
    <row r="6956" spans="9:9">
      <c r="I6956" s="11"/>
    </row>
    <row r="6957" spans="9:9">
      <c r="I6957" s="11"/>
    </row>
    <row r="6958" spans="9:9">
      <c r="I6958" s="11"/>
    </row>
    <row r="6959" spans="9:9">
      <c r="I6959" s="11"/>
    </row>
    <row r="6960" spans="9:9">
      <c r="I6960" s="11"/>
    </row>
    <row r="6961" spans="9:9">
      <c r="I6961" s="11"/>
    </row>
    <row r="6962" spans="9:9">
      <c r="I6962" s="11"/>
    </row>
    <row r="6963" spans="9:9">
      <c r="I6963" s="11"/>
    </row>
    <row r="6964" spans="9:9">
      <c r="I6964" s="11"/>
    </row>
    <row r="6965" spans="9:9">
      <c r="I6965" s="11"/>
    </row>
    <row r="6966" spans="9:9">
      <c r="I6966" s="11"/>
    </row>
    <row r="6967" spans="9:9">
      <c r="I6967" s="11"/>
    </row>
    <row r="6968" spans="9:9">
      <c r="I6968" s="11"/>
    </row>
    <row r="6969" spans="9:9">
      <c r="I6969" s="11"/>
    </row>
    <row r="6970" spans="9:9">
      <c r="I6970" s="11"/>
    </row>
    <row r="6971" spans="9:9">
      <c r="I6971" s="11"/>
    </row>
    <row r="6972" spans="9:9">
      <c r="I6972" s="11"/>
    </row>
    <row r="6973" spans="9:9">
      <c r="I6973" s="11"/>
    </row>
    <row r="6974" spans="9:9">
      <c r="I6974" s="11"/>
    </row>
    <row r="6975" spans="9:9">
      <c r="I6975" s="11"/>
    </row>
    <row r="6976" spans="9:9">
      <c r="I6976" s="11"/>
    </row>
    <row r="6977" spans="9:9">
      <c r="I6977" s="11"/>
    </row>
    <row r="6978" spans="9:9">
      <c r="I6978" s="11"/>
    </row>
    <row r="6979" spans="9:9">
      <c r="I6979" s="11"/>
    </row>
    <row r="6980" spans="9:9">
      <c r="I6980" s="11"/>
    </row>
    <row r="6981" spans="9:9">
      <c r="I6981" s="11"/>
    </row>
    <row r="6982" spans="9:9">
      <c r="I6982" s="11"/>
    </row>
    <row r="6983" spans="9:9">
      <c r="I6983" s="11"/>
    </row>
    <row r="6984" spans="9:9">
      <c r="I6984" s="11"/>
    </row>
    <row r="6985" spans="9:9">
      <c r="I6985" s="11"/>
    </row>
    <row r="6986" spans="9:9">
      <c r="I6986" s="11"/>
    </row>
    <row r="6987" spans="9:9">
      <c r="I6987" s="11"/>
    </row>
    <row r="6988" spans="9:9">
      <c r="I6988" s="11"/>
    </row>
    <row r="6989" spans="9:9">
      <c r="I6989" s="11"/>
    </row>
    <row r="6990" spans="9:9">
      <c r="I6990" s="11"/>
    </row>
    <row r="6991" spans="9:9">
      <c r="I6991" s="11"/>
    </row>
    <row r="6992" spans="9:9">
      <c r="I6992" s="11"/>
    </row>
  </sheetData>
  <autoFilter ref="A1:Q2865" xr:uid="{00000000-0001-0000-0000-000000000000}">
    <filterColumn colId="3">
      <filters>
        <filter val="Dell P2414Hb"/>
        <filter val="Dell P2417H"/>
        <filter val="Dell P2419H"/>
        <filter val="Dell P2419HC"/>
        <filter val="Dell P2421H"/>
        <filter val="Dell P2422H"/>
        <filter val="Dell U2415"/>
      </filters>
    </filterColumn>
  </autoFilter>
  <sortState xmlns:xlrd2="http://schemas.microsoft.com/office/spreadsheetml/2017/richdata2" ref="F2240:F2249">
    <sortCondition ref="F2240:F2249"/>
  </sortState>
  <mergeCells count="1">
    <mergeCell ref="S1:T1"/>
  </mergeCells>
  <phoneticPr fontId="4" type="noConversion"/>
  <conditionalFormatting sqref="H2774">
    <cfRule type="duplicateValues" dxfId="12" priority="15"/>
  </conditionalFormatting>
  <conditionalFormatting sqref="H2778">
    <cfRule type="duplicateValues" dxfId="11" priority="13"/>
  </conditionalFormatting>
  <conditionalFormatting sqref="H2777">
    <cfRule type="duplicateValues" dxfId="10" priority="12"/>
  </conditionalFormatting>
  <conditionalFormatting sqref="H2776">
    <cfRule type="duplicateValues" dxfId="9" priority="11"/>
  </conditionalFormatting>
  <conditionalFormatting sqref="H2775">
    <cfRule type="duplicateValues" dxfId="8" priority="10"/>
  </conditionalFormatting>
  <conditionalFormatting sqref="F2:F2828 F2830:F999999">
    <cfRule type="duplicateValues" dxfId="7" priority="121"/>
  </conditionalFormatting>
  <conditionalFormatting sqref="A2:A1000000">
    <cfRule type="duplicateValues" dxfId="6" priority="7"/>
  </conditionalFormatting>
  <conditionalFormatting sqref="B2:B2816 B2818:B2823 B2826:B2828 B2830:B1000000">
    <cfRule type="duplicateValues" dxfId="5" priority="6"/>
  </conditionalFormatting>
  <conditionalFormatting sqref="B2817">
    <cfRule type="duplicateValues" dxfId="4" priority="5"/>
  </conditionalFormatting>
  <conditionalFormatting sqref="B2824">
    <cfRule type="duplicateValues" dxfId="3" priority="4"/>
  </conditionalFormatting>
  <conditionalFormatting sqref="B2825">
    <cfRule type="duplicateValues" dxfId="2" priority="3"/>
  </conditionalFormatting>
  <conditionalFormatting sqref="B2829">
    <cfRule type="duplicateValues" dxfId="1" priority="2"/>
  </conditionalFormatting>
  <conditionalFormatting sqref="F2829">
    <cfRule type="duplicateValues" dxfId="0" priority="1"/>
  </conditionalFormatting>
  <dataValidations count="3">
    <dataValidation type="custom" showInputMessage="1" showErrorMessage="1" sqref="A1:A99 B2774 B2798:B2800 B2795 B2793 B2802 B2787 B2762 B2778 B2789:B2790 B2817 A101:A1048576 B2824:B2825" xr:uid="{80681021-BF64-4477-A841-15D8043AAAE1}">
      <formula1>COUNTIF(A:A,A1)&gt;1</formula1>
    </dataValidation>
    <dataValidation type="custom" errorStyle="warning" showInputMessage="1" showErrorMessage="1" sqref="A100" xr:uid="{772612E0-14FF-485D-9FC0-BE8B1BF5AE41}">
      <formula1>COUNTIF(A:A,A100)&gt;1</formula1>
    </dataValidation>
    <dataValidation allowBlank="1" showInputMessage="1" showErrorMessage="1" sqref="I1:I1048576" xr:uid="{D717ED43-314B-4B19-A6CB-94F40140E48B}"/>
  </dataValidations>
  <hyperlinks>
    <hyperlink ref="G319" r:id="rId1" xr:uid="{00FE41B4-3C17-43CE-881D-449B7D439686}"/>
    <hyperlink ref="G318" r:id="rId2" xr:uid="{084D224A-265C-4127-A704-83FCC64C8B9A}"/>
    <hyperlink ref="E65" r:id="rId3" tooltip="Search Web" display="http://www.google.com/search?hl=en&amp;q=Dell+Inc.%20OptiPlex+7040" xr:uid="{ABE7AAB1-F736-4EF9-B5A1-3540168F7C7E}"/>
    <hyperlink ref="G65" r:id="rId4" tooltip="Go To Dell" xr:uid="{3A115814-A8A8-4476-BD5C-6C1728608ED4}"/>
    <hyperlink ref="E67" r:id="rId5" tooltip="Search Web" display="http://www.google.com/search?hl=en&amp;q=Dell+Inc.%20OptiPlex+7040" xr:uid="{8F9C30DB-2D87-4FA1-A4A3-E3B19A8198D9}"/>
    <hyperlink ref="G67" r:id="rId6" tooltip="Go To Dell" xr:uid="{A5C1F6B7-B91E-46A9-8893-EF357746B1A8}"/>
    <hyperlink ref="G81" r:id="rId7" tooltip="Go To Dell" xr:uid="{E7BDC69F-5076-4544-B647-4C2AB0C5BFEB}"/>
    <hyperlink ref="E81" r:id="rId8" tooltip="Search Web" display="http://www.google.com/search?hl=en&amp;q=Dell%20Inc.%20OptiPlex%207040" xr:uid="{A1105E83-CC5C-4F86-BFAE-111B98E6A80E}"/>
    <hyperlink ref="G289" r:id="rId9" tooltip="Go To Dell" xr:uid="{C718F2AE-7548-41E1-A891-A91FEE2A306F}"/>
    <hyperlink ref="G280" r:id="rId10" tooltip="Go To Dell" xr:uid="{B032EEEF-FDF8-448B-84CD-1A126B365CB7}"/>
    <hyperlink ref="E77" r:id="rId11" tooltip="Search Web" display="http://www.google.com/search?hl=en&amp;q=Dell%20Inc.%20OptiPlex%207040" xr:uid="{5612810A-2916-4772-B127-88A33022E111}"/>
    <hyperlink ref="G77" r:id="rId12" tooltip="Go To Dell" xr:uid="{92D9BECC-0E65-4B21-BF85-42674E08DF80}"/>
    <hyperlink ref="E69" r:id="rId13" tooltip="Search Web" display="http://www.google.com/search?hl=en&amp;q=Dell%20Inc.%20OptiPlex%207040" xr:uid="{B6689469-0B31-4CCA-89DD-618769151A14}"/>
    <hyperlink ref="E57" r:id="rId14" tooltip="Search Web" display="http://www.google.com/search?hl=en&amp;q=Dell%20Inc.%20OptiPlex%207040" xr:uid="{7D493F66-3C61-4A0B-A2FA-6D41CCDA2A9C}"/>
    <hyperlink ref="G57" r:id="rId15" tooltip="Go To Dell" xr:uid="{5A69AD26-C942-44FB-B8ED-7F211D0F804B}"/>
    <hyperlink ref="G69" r:id="rId16" tooltip="Go To Dell" xr:uid="{52B54171-EECA-446B-9B92-13FB1EBC6A4B}"/>
    <hyperlink ref="E74" r:id="rId17" tooltip="Search Web" display="http://www.google.com/search?hl=en&amp;q=Dell%20Inc.%20OptiPlex%207040" xr:uid="{7944FCE0-9C64-4B96-8979-8EBFDB1D7B28}"/>
    <hyperlink ref="G74" r:id="rId18" tooltip="Go To Dell" xr:uid="{8B7BA15B-8AB6-4BC1-9FE8-3B851610FF12}"/>
    <hyperlink ref="E84" r:id="rId19" tooltip="Search Web" display="http://www.google.com/search?hl=en&amp;q=Dell%20Inc.%20OptiPlex%207040" xr:uid="{7295595B-A1C8-47A3-A7BD-3132C7E9CBCA}"/>
    <hyperlink ref="G84" r:id="rId20" tooltip="Go To Dell" xr:uid="{9FE537E2-E99C-464B-8CBB-26296E07A97B}"/>
    <hyperlink ref="E60" r:id="rId21" tooltip="Search Web" display="http://www.google.com/search?hl=en&amp;q=Dell%20Inc.%20OptiPlex%207040" xr:uid="{D298AEEE-FEFF-4F62-9649-C6D89A87BC6B}"/>
    <hyperlink ref="G60" r:id="rId22" tooltip="Go To Dell" xr:uid="{3435DD42-7295-4ED0-AEE7-934B4DF6CFBB}"/>
    <hyperlink ref="E68" r:id="rId23" tooltip="Search Web" display="http://www.google.com/search?hl=en&amp;q=Dell%20Inc.%20OptiPlex%207040" xr:uid="{AAF0AA59-A30D-41A4-8EC3-2D6A66C8D4A9}"/>
    <hyperlink ref="G68" r:id="rId24" tooltip="Go To Dell" xr:uid="{6BEE47A5-D94C-4BE2-93D3-F91755D11EA5}"/>
    <hyperlink ref="E83" r:id="rId25" tooltip="Search Web" display="http://www.google.com/search?hl=en&amp;q=Dell%20Inc.%20OptiPlex%207040" xr:uid="{204D8533-C7AA-4A83-9007-0F1D2D7FCA6F}"/>
    <hyperlink ref="G83" r:id="rId26" tooltip="Go To Dell" xr:uid="{63865595-57DF-455E-8570-218A243D2635}"/>
    <hyperlink ref="E75" r:id="rId27" tooltip="Search Web" display="http://www.google.com/search?hl=en&amp;q=Dell%20Inc.%20OptiPlex%207040" xr:uid="{3970D0A7-62A8-4DB8-92F7-C405D50CD017}"/>
    <hyperlink ref="G75" r:id="rId28" tooltip="Go To Dell" xr:uid="{538CAF29-CED7-433B-94D9-BE9FF29F8C0A}"/>
    <hyperlink ref="E71" r:id="rId29" tooltip="Search Web" display="http://www.google.com/search?hl=en&amp;q=Dell%20Inc.%20OptiPlex%207040" xr:uid="{78CF9338-FF5D-49A4-9402-992892BD9AF4}"/>
    <hyperlink ref="G71" r:id="rId30" tooltip="Go To Dell" xr:uid="{AA50A6B6-31C8-4F90-BDD2-388A5623869F}"/>
    <hyperlink ref="E48" r:id="rId31" tooltip="Search Web" display="http://www.google.com/search?hl=en&amp;q=Dell%20Inc.%20OptiPlex%207040" xr:uid="{4CF65520-A1AC-46FA-A61D-386361311F8F}"/>
    <hyperlink ref="G48" r:id="rId32" tooltip="Go To Dell" xr:uid="{4A4E8DC4-9170-491E-BDFB-AE015C387EDC}"/>
    <hyperlink ref="E42" r:id="rId33" tooltip="Search Web" display="http://www.google.com/search?hl=en&amp;q=Dell%20Inc.%20OptiPlex%207040" xr:uid="{19223AFB-7C7A-4073-BA65-466ACADD2DE7}"/>
    <hyperlink ref="G42" r:id="rId34" tooltip="Go To Dell" xr:uid="{84FE0973-B607-4536-A6C7-18FCB2FE542F}"/>
    <hyperlink ref="E64" r:id="rId35" tooltip="Search Web" display="http://www.google.com/search?hl=en&amp;q=Dell%20Inc.%20OptiPlex%207040" xr:uid="{67AA9020-15C6-4FE9-BB41-86D47AB8A21E}"/>
    <hyperlink ref="G64" r:id="rId36" tooltip="Go To Dell" xr:uid="{0745BAAC-B7DB-42F8-9915-0E9635C48D28}"/>
    <hyperlink ref="E82" r:id="rId37" tooltip="Search Web" display="http://www.google.com/search?hl=en&amp;q=Dell%20Inc.%20OptiPlex%207040" xr:uid="{DD1C97F6-2DAF-4ECC-9FA4-309CF8B02D5A}"/>
    <hyperlink ref="G82" r:id="rId38" tooltip="Go To Dell" xr:uid="{96CEEE99-DEDB-40D2-A225-7BD95CA51257}"/>
    <hyperlink ref="G50" r:id="rId39" tooltip="Go To Dell" display="http://www.dell.com/support/my-support/uk/en/ukbsdt1/product-support/servicetag/34DF8F2" xr:uid="{9381D20B-B696-4436-94A5-80E86FCD9C7C}"/>
    <hyperlink ref="E50" r:id="rId40" tooltip="Search Web" display="http://www.google.com/search?hl=en&amp;q=Dell%20Inc.%20OptiPlex%207040" xr:uid="{4089D52F-EAFD-4CFF-8ADF-966DD4425C72}"/>
    <hyperlink ref="G52" r:id="rId41" tooltip="Go To Dell" xr:uid="{CA45F001-283F-44EB-93B4-71F1D0ADCF67}"/>
    <hyperlink ref="E52" r:id="rId42" tooltip="Search Web" display="http://www.google.com/search?hl=en&amp;q=Dell%20Inc.%20OptiPlex%207040" xr:uid="{71F8D063-946B-47DD-BC91-026C7F9A599C}"/>
    <hyperlink ref="E56" r:id="rId43" tooltip="Search Web" display="http://www.google.com/search?hl=en&amp;q=Dell%20Inc.%20OptiPlex%207040" xr:uid="{13B7AB65-D9E8-4035-9EF1-26619466B368}"/>
    <hyperlink ref="G55" r:id="rId44" tooltip="Go To Dell" xr:uid="{5C902EC5-FDB2-4E3D-A2E5-CAF5B8CA57DD}"/>
    <hyperlink ref="E55" r:id="rId45" tooltip="Search Web" display="http://www.google.com/search?hl=en&amp;q=Dell%20Inc.%20OptiPlex%207040" xr:uid="{331290A0-34E9-4E69-8F62-9E028D3DA07D}"/>
    <hyperlink ref="G59" r:id="rId46" tooltip="Go To Dell" xr:uid="{894F9000-7329-4E76-9A9E-AEAF87736442}"/>
    <hyperlink ref="E59" r:id="rId47" tooltip="Search Web" display="http://www.google.com/search?hl=en&amp;q=Dell%20Inc.%20OptiPlex%207040" xr:uid="{FE3772E0-5952-4303-8C65-4987D69EF8A0}"/>
    <hyperlink ref="E58" r:id="rId48" tooltip="Search Web" display="http://www.google.com/search?hl=en&amp;q=Dell%20Inc.%20OptiPlex%207040" xr:uid="{E26BBDA5-550A-46F2-B42C-818FA46044A9}"/>
    <hyperlink ref="G58" r:id="rId49" tooltip="Go To Dell" xr:uid="{3A634284-B22F-45CA-871B-27E832B4852C}"/>
    <hyperlink ref="E314" r:id="rId50" tooltip="Search Web" display="http://www.google.com/search?hl=en&amp;q=Dell+Inc.%20OptiPlex+7460+AIO" xr:uid="{C4379C99-C79E-494F-9C1D-27B0ABD9FC14}"/>
    <hyperlink ref="G314" r:id="rId51" xr:uid="{D0416243-B4BC-4FD5-BF9A-2DB6152583B0}"/>
    <hyperlink ref="G275" r:id="rId52" xr:uid="{A35FD68E-6724-49C5-8538-DC7522C0FA8C}"/>
    <hyperlink ref="E316" r:id="rId53" tooltip="Search Web" display="http://www.google.com/search?hl=en&amp;q=Dell+Inc.%20OptiPlex+7460+AIO" xr:uid="{EE422EC8-1F3C-44D4-A76E-CAA0C0018BF5}"/>
    <hyperlink ref="G316" r:id="rId54" xr:uid="{C79263DF-D5C4-4383-BB9E-8AC39064CEE3}"/>
    <hyperlink ref="G297" r:id="rId55" xr:uid="{5734ED2F-1697-4B38-87BB-2A2E3469DF43}"/>
    <hyperlink ref="E315" r:id="rId56" tooltip="Search Web" display="http://www.google.com/search?hl=en&amp;q=Dell+Inc.%20OptiPlex+7460+AIO" xr:uid="{6C477975-E8FF-4B78-90BB-B06EEDD2F057}"/>
    <hyperlink ref="G315" r:id="rId57" xr:uid="{8FE33F7E-43E0-4215-A8CA-62DAD9F9AC9C}"/>
    <hyperlink ref="G329" r:id="rId58" xr:uid="{551116C6-CDB1-4AAE-93E1-AF34B7798471}"/>
    <hyperlink ref="E253" r:id="rId59" tooltip="Search Web" display="http://www.google.com/search?hl=en&amp;q=Dell+Inc.%20OptiPlex+7460+AIO" xr:uid="{6D3C9C98-C4BF-4689-8366-24FD308D979D}"/>
    <hyperlink ref="G273" r:id="rId60" xr:uid="{83FF43A6-3E57-4541-B457-16133D2DA32D}"/>
    <hyperlink ref="G278" r:id="rId61" xr:uid="{C564EF88-0A8E-404E-B3A3-D7C90FC71B0D}"/>
    <hyperlink ref="G136" r:id="rId62" xr:uid="{91947FDF-C2C7-4C87-B07B-75002F19F730}"/>
    <hyperlink ref="G327" r:id="rId63" xr:uid="{0B80D77E-0996-44D3-98E9-D06AE8303C9B}"/>
    <hyperlink ref="G285" r:id="rId64" xr:uid="{3214FB2F-523E-45C4-B458-47720D7B9667}"/>
    <hyperlink ref="E41" r:id="rId65" tooltip="Search Web" display="http://www.google.com/search?hl=en&amp;q=Dell%20Inc.%20OptiPlex%207040" xr:uid="{D4111286-52D6-4448-A534-10FEE2227B17}"/>
    <hyperlink ref="G41" r:id="rId66" xr:uid="{4C6043EC-1490-49ED-A50C-7E7BB163F018}"/>
    <hyperlink ref="E43" r:id="rId67" tooltip="Search Web" display="http://www.google.com/search?hl=en&amp;q=Dell%20Inc.%20OptiPlex%207040" xr:uid="{4360A4F8-8B38-4708-8431-0DCA18BC8011}"/>
    <hyperlink ref="G43" r:id="rId68" xr:uid="{986FF21B-C7A7-4533-8E74-AD5D7A3E21B0}"/>
    <hyperlink ref="E85" r:id="rId69" tooltip="Search Web" display="http://www.google.com/search?hl=en&amp;q=Dell%20Inc.%20OptiPlex%207040" xr:uid="{561E5879-C448-4238-9F5E-65AF7A06A22B}"/>
    <hyperlink ref="E86" r:id="rId70" tooltip="Search Web" display="http://www.google.com/search?hl=en&amp;q=Dell%20Inc.%20OptiPlex%207040" xr:uid="{2DCFA026-39A3-401F-90AE-ACC92AE0513C}"/>
    <hyperlink ref="E76" r:id="rId71" tooltip="Search Web" display="http://www.google.com/search?hl=en&amp;q=Dell%20Inc.%20OptiPlex%207040" xr:uid="{01FD93F7-3EB4-44D4-9FEF-F9C435D826BA}"/>
    <hyperlink ref="E46" r:id="rId72" tooltip="Search Web" display="http://www.google.com/search?hl=en&amp;q=Dell%20Inc.%20OptiPlex%207040" xr:uid="{023D76CE-4AEB-458B-9C4E-0990E3F9EB81}"/>
    <hyperlink ref="E47" r:id="rId73" tooltip="Search Web" display="http://www.google.com/search?hl=en&amp;q=Dell%20Inc.%20OptiPlex%207040" xr:uid="{0CDF6019-41AD-4050-995F-4A2B53652A61}"/>
    <hyperlink ref="E80" r:id="rId74" tooltip="Search Web" display="http://www.google.com/search?hl=en&amp;q=Dell%20Inc.%20OptiPlex%207040" xr:uid="{DC5F9427-B75E-498B-A9AB-A14533099E89}"/>
    <hyperlink ref="E99" r:id="rId75" tooltip="Search Web" display="http://www.google.com/search?hl=en&amp;q=Dell%20Inc.%20OptiPlex%207040" xr:uid="{BAC118D8-8398-4191-A589-697EDBF28AAB}"/>
    <hyperlink ref="G85" r:id="rId76" xr:uid="{C1858286-FF0A-49EC-9AA7-CD8410A5488B}"/>
    <hyperlink ref="G86" r:id="rId77" xr:uid="{D42BDE59-E219-4221-8104-C751266AAF3E}"/>
    <hyperlink ref="G76" r:id="rId78" xr:uid="{38CE7C84-25FD-460B-9629-AD4785B7AAE0}"/>
    <hyperlink ref="G46" r:id="rId79" xr:uid="{FFD10291-276D-47F4-B4A3-20247F2170B9}"/>
    <hyperlink ref="G47" r:id="rId80" xr:uid="{2FAC037F-0B14-4DA0-90B0-5F9F91B910F3}"/>
    <hyperlink ref="G80" r:id="rId81" xr:uid="{06920371-E6F1-4EA5-9560-CB696ACF609A}"/>
    <hyperlink ref="G99" r:id="rId82" xr:uid="{39D340C0-9F73-48FA-98D2-BF7991D2575B}"/>
    <hyperlink ref="E51" r:id="rId83" tooltip="Search Web" display="http://www.google.com/search?hl=en&amp;q=Dell%20Inc.%20OptiPlex%207040" xr:uid="{B2D27DA0-E437-4DE9-A864-D319CB9B641B}"/>
    <hyperlink ref="G51" r:id="rId84" xr:uid="{785A4D42-B976-4663-A71E-43527269D4EC}"/>
    <hyperlink ref="E54" r:id="rId85" tooltip="Search Web" display="http://www.google.com/search?hl=en&amp;q=Dell%20Inc.%20OptiPlex%207040" xr:uid="{26AAFE5C-8DD7-4CD0-8EEC-A9165DCC3289}"/>
    <hyperlink ref="G54" r:id="rId86" xr:uid="{B3546886-BFFF-46A9-895E-16EECBD31AB9}"/>
    <hyperlink ref="G61" r:id="rId87" xr:uid="{F991BD19-F3BF-401B-AAA6-616AE914263F}"/>
    <hyperlink ref="E62" r:id="rId88" tooltip="Search Web" display="http://www.google.com/search?hl=en&amp;q=Dell%20Inc.%20OptiPlex%207040" xr:uid="{1AA78808-68AB-4722-85C1-ED9977F3E0EB}"/>
    <hyperlink ref="E63" r:id="rId89" tooltip="Search Web" display="http://www.google.com/search?hl=en&amp;q=Dell%20Inc.%20OptiPlex%207040" xr:uid="{1A93104D-2CFB-43D9-B6E2-8062C45F0F29}"/>
    <hyperlink ref="G62" r:id="rId90" xr:uid="{64F63977-26BB-4325-9385-A707BE62E655}"/>
    <hyperlink ref="G63" r:id="rId91" xr:uid="{BF8AF03D-75F8-4E7B-8C6A-5D621B6792EB}"/>
    <hyperlink ref="E66" r:id="rId92" tooltip="Search Web" display="http://www.google.com/search?hl=en&amp;q=Dell+Inc.%20OptiPlex+7040" xr:uid="{14AFB923-113C-4968-BA50-F254652050A0}"/>
    <hyperlink ref="G66" r:id="rId93" xr:uid="{DDDC769A-A1A0-48E6-AD2A-C28163A9DC12}"/>
    <hyperlink ref="E70" r:id="rId94" tooltip="Search Web" display="http://www.google.com/search?hl=en&amp;q=Dell%20Inc.%20OptiPlex%207040" xr:uid="{28AABCC2-B9BD-4DB3-A1BD-8EE95B5AF14B}"/>
    <hyperlink ref="E72" r:id="rId95" tooltip="Search Web" display="http://www.google.com/search?hl=en&amp;q=Dell%20Inc.%20OptiPlex%207040" xr:uid="{D9132592-D714-44E3-9712-5D1E67151D1A}"/>
    <hyperlink ref="E44" r:id="rId96" tooltip="Search Web" display="http://www.google.com/search?hl=en&amp;q=Dell%20Inc.%20OptiPlex%207040" xr:uid="{35766C87-52AA-41DC-BD09-0DE504DD0E2F}"/>
    <hyperlink ref="G72" r:id="rId97" xr:uid="{86CC55A3-0ED5-473C-AA76-66FEE588E8EA}"/>
    <hyperlink ref="G73" r:id="rId98" xr:uid="{ED59DC4D-16F7-4558-8BF5-1693797C1B0D}"/>
    <hyperlink ref="G44" r:id="rId99" xr:uid="{094F4F49-6D11-4912-ACC7-B9F576B3FEC6}"/>
    <hyperlink ref="G254" r:id="rId100" xr:uid="{7D11A2AE-5C57-4CD5-9624-0611AF302D6E}"/>
    <hyperlink ref="G255" r:id="rId101" xr:uid="{386E3703-B7D1-4267-9C37-9942E14CB4AD}"/>
    <hyperlink ref="G256" r:id="rId102" xr:uid="{3A6BE1A9-41EC-44E9-A5E6-439E99CA6BC7}"/>
    <hyperlink ref="G257" r:id="rId103" xr:uid="{D4D99446-7613-4560-94F0-F746BCEF06D4}"/>
    <hyperlink ref="G258" r:id="rId104" xr:uid="{428ECEC3-3F5F-41D3-90B5-69475C93C111}"/>
    <hyperlink ref="G259" r:id="rId105" xr:uid="{C20CD96C-CE70-4F86-8FE8-21BE088C19A9}"/>
    <hyperlink ref="G260" r:id="rId106" xr:uid="{4CC1280F-A033-428D-84AA-44FA9BDEAA94}"/>
    <hyperlink ref="G261" r:id="rId107" xr:uid="{99606A0E-F741-40F5-ACAD-EB97749E639F}"/>
    <hyperlink ref="G262" r:id="rId108" xr:uid="{DB5F3417-5353-4888-BFDE-AB010C716312}"/>
    <hyperlink ref="G263" r:id="rId109" xr:uid="{07A57D7E-E8B8-4D5C-A9D2-6072CDF62B3D}"/>
    <hyperlink ref="G272" r:id="rId110" xr:uid="{5CDB139B-E63F-4D3E-A6F7-59EBD633351B}"/>
    <hyperlink ref="G271" r:id="rId111" xr:uid="{6185A640-4119-4FD3-90B9-570F42728A30}"/>
    <hyperlink ref="G270" r:id="rId112" xr:uid="{0138F3F4-6C26-4CAA-AB99-20A2B82AD33A}"/>
    <hyperlink ref="G269" r:id="rId113" xr:uid="{860AE634-41C8-4DB3-A25C-C66DB555DE0A}"/>
    <hyperlink ref="G268" r:id="rId114" xr:uid="{5EB86CF8-E9AC-4A31-8D9E-2995AED65D79}"/>
    <hyperlink ref="G267" r:id="rId115" xr:uid="{EBDFD88E-E987-4720-99F6-BEF3FCB37385}"/>
    <hyperlink ref="G266" r:id="rId116" xr:uid="{91388C1F-1AD7-4746-A5D4-872DE0C333FA}"/>
    <hyperlink ref="G265" r:id="rId117" xr:uid="{60A79C70-7BCC-4EBC-BF32-A9956FCD7E70}"/>
    <hyperlink ref="G326" r:id="rId118" xr:uid="{743E2A71-A563-414B-A075-73822836CF27}"/>
    <hyperlink ref="G274" r:id="rId119" xr:uid="{071D89AC-1C67-4BE2-97B1-4CC75B5D5391}"/>
    <hyperlink ref="G276" r:id="rId120" xr:uid="{70D1A973-DE78-4BC5-A95F-A63DC287FBDD}"/>
    <hyperlink ref="G282" r:id="rId121" xr:uid="{C667AEAB-B575-4B9A-A993-4B417ACA9145}"/>
    <hyperlink ref="G281" r:id="rId122" xr:uid="{72F85181-56C3-4C17-BDA5-39C65C112175}"/>
    <hyperlink ref="G279" r:id="rId123" xr:uid="{DB8A9753-80B0-49FD-9C23-00DE6F506AB2}"/>
    <hyperlink ref="G277" r:id="rId124" xr:uid="{A270FF76-6920-44E8-9689-3574159002EB}"/>
    <hyperlink ref="G286" r:id="rId125" xr:uid="{DD0A98A6-957A-493A-A859-56DEEB8D505A}"/>
    <hyperlink ref="G284" r:id="rId126" xr:uid="{9573376D-01D9-4498-974D-8023CF7D8527}"/>
    <hyperlink ref="G283" r:id="rId127" xr:uid="{1500C343-900D-454F-B93B-5BEDFF1732B3}"/>
    <hyperlink ref="G287" r:id="rId128" xr:uid="{215962EF-D130-4E00-8C6F-072DCB148669}"/>
    <hyperlink ref="G288" r:id="rId129" xr:uid="{C91234D2-BA7E-4D52-AC4B-9849DA13F4B0}"/>
    <hyperlink ref="G290" r:id="rId130" xr:uid="{6E104A70-D063-4460-9E5D-6A9D7FFC5386}"/>
    <hyperlink ref="G291" r:id="rId131" xr:uid="{AE9C262B-5F9A-4DF5-8D02-54FEE6E80DE0}"/>
    <hyperlink ref="G292" r:id="rId132" xr:uid="{32A7E648-266F-4B8E-B3DF-06E55EA2EDAF}"/>
    <hyperlink ref="G293" r:id="rId133" xr:uid="{D0FDCAAF-7401-47A5-9D06-C042B99592AD}"/>
    <hyperlink ref="G294" r:id="rId134" xr:uid="{D22C0010-44C0-4BAE-A838-9543E85D56D3}"/>
    <hyperlink ref="G295" r:id="rId135" xr:uid="{34FD0086-209B-484A-A577-0B02FDA01F4B}"/>
    <hyperlink ref="G296" r:id="rId136" xr:uid="{4C9990E4-1F95-43ED-9B11-8D7E79A08E74}"/>
    <hyperlink ref="G298" r:id="rId137" xr:uid="{EB966099-DA81-4633-8BF7-90F3432A7129}"/>
    <hyperlink ref="G299" r:id="rId138" xr:uid="{8E0F3B5A-7D68-4205-A86A-F6AC6422B9A0}"/>
    <hyperlink ref="G300" r:id="rId139" xr:uid="{D4BE692A-79EC-44DE-830E-09DCF8E50612}"/>
    <hyperlink ref="G301" r:id="rId140" xr:uid="{38AB4A82-0780-4445-B7AC-A48A4BB31E1C}"/>
    <hyperlink ref="G303" r:id="rId141" xr:uid="{D53A6588-2A28-4CA2-8E2A-910119716F25}"/>
    <hyperlink ref="G304" r:id="rId142" xr:uid="{357AE7F8-A518-4F5C-9216-CB466C531ADE}"/>
    <hyperlink ref="G305" r:id="rId143" xr:uid="{8342BB47-1CAA-4942-B64A-CC343B48F13F}"/>
    <hyperlink ref="G306" r:id="rId144" xr:uid="{BC810307-FF3F-4512-9E24-14F4F44BDF10}"/>
    <hyperlink ref="G309" r:id="rId145" xr:uid="{253C7AB6-924C-4EF1-AF2D-1EBAB2427601}"/>
    <hyperlink ref="G307" r:id="rId146" xr:uid="{D8F333CD-FA69-4A76-9626-DE0E60925970}"/>
    <hyperlink ref="G311" r:id="rId147" xr:uid="{DC1A96C6-22A4-4BF1-BD82-D04C5A80B409}"/>
    <hyperlink ref="G310" r:id="rId148" xr:uid="{AEC1430A-E49A-4776-AFA5-241FFA0B835F}"/>
    <hyperlink ref="G313" r:id="rId149" xr:uid="{86476876-5FA6-4C52-A9FC-9E7FF1D44EA1}"/>
    <hyperlink ref="G302" r:id="rId150" xr:uid="{7260A7ED-2CBA-466E-8DAE-5444064380F1}"/>
    <hyperlink ref="G264" r:id="rId151" xr:uid="{8948C84E-8D2E-4D94-9258-E68D179D6317}"/>
    <hyperlink ref="G78" r:id="rId152" xr:uid="{DEF7C702-C4C2-4405-BAB6-D9227D5C9880}"/>
    <hyperlink ref="G328" r:id="rId153" xr:uid="{A5BBF0AB-D115-4D04-A228-325FC55FB8DA}"/>
    <hyperlink ref="G27" r:id="rId154" xr:uid="{E06D45E3-8853-4263-A9AD-E9310FF00D03}"/>
    <hyperlink ref="G330" r:id="rId155" xr:uid="{576DA587-9F79-4B58-AF02-4CC409F36CED}"/>
    <hyperlink ref="G331" r:id="rId156" xr:uid="{2E7C582E-058D-40C0-94A8-55C8D21D2380}"/>
    <hyperlink ref="G79" r:id="rId157" xr:uid="{8C597E28-E8F1-4E9D-8EFD-D9E92F323E9B}"/>
    <hyperlink ref="E163:E165" r:id="rId158" display="94C8BS2" xr:uid="{57EC4141-2F79-4349-B2CB-DD060A973514}"/>
    <hyperlink ref="E328" r:id="rId159" display="94C8BS2" xr:uid="{DD754F25-0C05-4480-A614-E55D2B39F7EF}"/>
    <hyperlink ref="E78" r:id="rId160" tooltip="Search Web" display="http://www.google.com/search?hl=en&amp;q=Dell%20Inc.%20OptiPlex%207040" xr:uid="{91E8F513-0A58-4AE7-881D-357EA2AEE217}"/>
    <hyperlink ref="E27" r:id="rId161" tooltip="Search Web" display="http://www.google.com/search?hl=en&amp;q=Dell%20Inc.%20OptiPlex%207040" xr:uid="{B3839A2A-9D17-47A6-A09F-F60EA211FDFF}"/>
    <hyperlink ref="G252" r:id="rId162" tooltip="Go To Dell" display="34CF8F2" xr:uid="{A45AA744-44F8-4394-8236-9A96E8839593}"/>
    <hyperlink ref="E79" r:id="rId163" display="94C8BS2" xr:uid="{6D8186AD-64E5-4948-B4EB-208263183F8F}"/>
    <hyperlink ref="G56" r:id="rId164" tooltip="Go To Dell" display="349F8F2" xr:uid="{CEE22C0C-68F5-464E-99B3-1813D2CDC9AC}"/>
    <hyperlink ref="G253" r:id="rId165" xr:uid="{3A53FC00-760F-4D11-97FB-78B20BA3B5E7}"/>
    <hyperlink ref="E317" r:id="rId166" tooltip="Search Web" display="http://www.google.com/search?hl=en&amp;q=Dell+Inc.%20OptiPlex+7460+AIO" xr:uid="{8FC5505D-8F18-446E-8D51-B35B9C387FA0}"/>
    <hyperlink ref="G317" r:id="rId167" xr:uid="{405222D0-6BEF-4F45-B58C-7A0E54930668}"/>
    <hyperlink ref="G312" r:id="rId168" xr:uid="{C81ACB3A-CF3E-47EC-B3E5-F78EF84F6EBF}"/>
    <hyperlink ref="E312" r:id="rId169" tooltip="Search Web" display="http://www.google.com/search?hl=en&amp;q=Dell+Inc.%20OptiPlex+7460+AIO" xr:uid="{BCF17E52-AACD-4AAE-B32C-D2756086E033}"/>
    <hyperlink ref="G332" r:id="rId170" xr:uid="{47C99580-2971-4EE5-9296-81369C53EDB0}"/>
    <hyperlink ref="E332" r:id="rId171" xr:uid="{F1D18470-71C0-4319-BDE2-C80FA46901B5}"/>
    <hyperlink ref="G49" r:id="rId172" tooltip="Go To Dell" xr:uid="{3818B70E-5358-481C-AFED-238ADC6BF891}"/>
    <hyperlink ref="E49" r:id="rId173" tooltip="Search Web" display="http://www.google.com/search?hl=en&amp;q=Dell%20Inc.%20OptiPlex%207040" xr:uid="{444CBA68-D334-4F73-BC8A-37D50F793E24}"/>
    <hyperlink ref="G336" r:id="rId174" tooltip="Go To Dell" xr:uid="{510FAFD1-48EE-4D27-B932-BE37544BF2C4}"/>
    <hyperlink ref="E45" r:id="rId175" tooltip="Search Web" display="http://www.google.com/search?hl=en&amp;q=Dell%20Inc.%20OptiPlex%207040" xr:uid="{423BCADB-9E84-4ECE-A0E8-E0B04918801F}"/>
    <hyperlink ref="G45" r:id="rId176" tooltip="Go To Dell" xr:uid="{33DC587C-D7E6-4DA4-BB57-AB4BBB9DB847}"/>
    <hyperlink ref="G333" r:id="rId177" xr:uid="{755AA9E0-498A-49A0-A817-903A1A926E28}"/>
    <hyperlink ref="E53" r:id="rId178" tooltip="Search Web" display="http://www.google.com/search?hl=en&amp;q=Dell%20Inc.%20OptiPlex%207040" xr:uid="{E49DD7A1-8E61-404F-A360-B5E4BDC515E9}"/>
    <hyperlink ref="G53" r:id="rId179" xr:uid="{5B6C8C87-7F80-4A11-B3F9-86917213842A}"/>
    <hyperlink ref="G334" r:id="rId180" xr:uid="{7DB83700-8BFC-498E-BBC8-A01326F4D623}"/>
    <hyperlink ref="G335" r:id="rId181" xr:uid="{43269C0B-46C8-4091-A1EB-DB5BF7029424}"/>
    <hyperlink ref="G337" r:id="rId182" xr:uid="{53A31E90-A207-4036-A3E8-CB2C45006369}"/>
    <hyperlink ref="G338" r:id="rId183" xr:uid="{F8E7AAE7-DA36-416F-A705-E4BF4DE14CF0}"/>
    <hyperlink ref="G339" r:id="rId184" xr:uid="{51F0D26F-0EAE-4AEB-8C2B-B7B4FDCDBC38}"/>
    <hyperlink ref="G340" r:id="rId185" xr:uid="{D06D151F-0E2C-41D3-8697-2F7A80F6D4DA}"/>
    <hyperlink ref="E341" r:id="rId186" xr:uid="{4D82BCAD-B219-4EE8-8265-0128ABFEC052}"/>
    <hyperlink ref="G341" r:id="rId187" xr:uid="{33831E48-6566-43F9-9156-BFC092439690}"/>
    <hyperlink ref="E342" r:id="rId188" xr:uid="{DBF002FB-01F0-4B42-85CD-02CEE52123BE}"/>
    <hyperlink ref="G342" r:id="rId189" xr:uid="{05D746B0-6A3F-44F6-971B-FD29D673D8C4}"/>
    <hyperlink ref="E343" r:id="rId190" xr:uid="{8B475028-55B3-4BAC-8E88-415F661A69C6}"/>
    <hyperlink ref="G343" r:id="rId191" xr:uid="{28758834-D86C-4EBA-A2D1-32F7D4275082}"/>
    <hyperlink ref="E344" r:id="rId192" xr:uid="{5CBD8355-8E0D-4F1E-9B0D-940A04774FF9}"/>
    <hyperlink ref="G344" r:id="rId193" xr:uid="{EAF38143-3BEC-441C-B015-5961250C5A58}"/>
    <hyperlink ref="G347" r:id="rId194" xr:uid="{B207F06F-A016-47B9-8E37-0DBA737E2007}"/>
    <hyperlink ref="E347" r:id="rId195" xr:uid="{947B54E2-592A-423A-AAAA-19B212AEF5B7}"/>
    <hyperlink ref="G345" r:id="rId196" xr:uid="{ED11A4DD-0E60-4AB2-9C51-550F1C64BF9F}"/>
    <hyperlink ref="E345" r:id="rId197" xr:uid="{78785661-DBEA-4F42-B3D6-AE8395239468}"/>
    <hyperlink ref="E346" r:id="rId198" xr:uid="{EA3DFFA3-1BAB-4534-B254-43D64E03FC7B}"/>
    <hyperlink ref="G346" r:id="rId199" xr:uid="{15555B4E-198A-49F6-BACA-6A3E75D5A8C3}"/>
    <hyperlink ref="E349" r:id="rId200" xr:uid="{3A78C48B-C289-4B04-854C-8D64C6C3D3E7}"/>
    <hyperlink ref="G349" r:id="rId201" xr:uid="{AC55FFDA-FE99-4564-AD41-D6A6BAA9298D}"/>
    <hyperlink ref="E348" r:id="rId202" xr:uid="{A2D1F617-1A15-4FA2-A9D9-ABC8873AB05A}"/>
    <hyperlink ref="G348" r:id="rId203" xr:uid="{C37E766C-2192-4A23-A79B-DD5A7451C944}"/>
    <hyperlink ref="G350" r:id="rId204" xr:uid="{899E2211-7BCA-4E66-9A18-6671D9CDD4BD}"/>
    <hyperlink ref="E350" r:id="rId205" xr:uid="{BCBBCDB2-EF2A-4D6C-83B6-E8AF5862379B}"/>
    <hyperlink ref="E351" r:id="rId206" xr:uid="{9E631ADB-2A17-4298-937E-F2EF88763340}"/>
    <hyperlink ref="G351" r:id="rId207" xr:uid="{E6E5B1AA-9C22-4550-A830-DD621E55EA97}"/>
    <hyperlink ref="E352" r:id="rId208" xr:uid="{AE63F6A1-C390-4AAF-95D1-85F147F6C311}"/>
    <hyperlink ref="G352" r:id="rId209" xr:uid="{818C30FF-8CF4-49FC-B5F7-B79C05C0E78E}"/>
    <hyperlink ref="E353" r:id="rId210" xr:uid="{80C47E85-49D8-4705-B3D7-C89A6F2D97CE}"/>
    <hyperlink ref="G353" r:id="rId211" xr:uid="{7F7C0F11-56E2-4EBA-AC33-CDDE390AB77A}"/>
    <hyperlink ref="G354" r:id="rId212" xr:uid="{4F1EFAFA-A3E2-4B23-A166-359192499213}"/>
    <hyperlink ref="E354" r:id="rId213" xr:uid="{486A70F1-F9E2-4487-9EC0-FF92369B43E0}"/>
    <hyperlink ref="G355" r:id="rId214" xr:uid="{8923F781-51AC-442F-9DBF-62EF0F898765}"/>
    <hyperlink ref="E355" r:id="rId215" xr:uid="{6718FD9F-AF8D-4D40-90FB-AA02A44B8C8D}"/>
    <hyperlink ref="G356" r:id="rId216" xr:uid="{9EC7EF95-093B-4EB7-A183-72830FD84C91}"/>
    <hyperlink ref="E356" r:id="rId217" xr:uid="{34331101-910D-4FA6-A15F-C6E3D81007B2}"/>
    <hyperlink ref="G357" r:id="rId218" xr:uid="{CC2C662B-A9C7-4A93-B733-A4D2883F7097}"/>
    <hyperlink ref="E357" r:id="rId219" xr:uid="{315EA285-2759-48A7-9634-2C28B794851E}"/>
    <hyperlink ref="G358" r:id="rId220" xr:uid="{9EEDADBD-02A0-41F1-BB80-594965768ED0}"/>
    <hyperlink ref="E358" r:id="rId221" xr:uid="{5C828339-0F6B-433B-949B-F5728138FC99}"/>
    <hyperlink ref="G359" r:id="rId222" xr:uid="{7586FAE2-B82B-4A43-AC84-385285D771E5}"/>
    <hyperlink ref="E359" r:id="rId223" xr:uid="{3E5FF5C9-5704-4FB2-9746-F2216274ADA9}"/>
    <hyperlink ref="G360" r:id="rId224" xr:uid="{6D0D49C0-BDCE-46DA-960F-77BE69451E38}"/>
    <hyperlink ref="E360" r:id="rId225" xr:uid="{584AAD53-8AD1-4BF8-8112-2E0B6C3B952D}"/>
    <hyperlink ref="E361" r:id="rId226" xr:uid="{9440CAA3-3362-400B-811B-D2094EA6DDD0}"/>
    <hyperlink ref="G361" r:id="rId227" xr:uid="{87D1B6AE-FCFA-439B-AC1D-0D5D83908B7C}"/>
    <hyperlink ref="G362" r:id="rId228" xr:uid="{8127CC75-7756-416D-952E-164211B91B45}"/>
    <hyperlink ref="E362" r:id="rId229" xr:uid="{FA40CC0E-5536-4769-B571-C3D7320FE9D2}"/>
    <hyperlink ref="G363" r:id="rId230" xr:uid="{FEFDCC29-53DC-48F4-AFD7-10DBB118A5BA}"/>
    <hyperlink ref="E363" r:id="rId231" xr:uid="{98FD79CC-093B-4682-9D62-CEDBC7A25981}"/>
    <hyperlink ref="G364" r:id="rId232" xr:uid="{E434CE14-F72C-49D2-9D10-449D680CCD68}"/>
    <hyperlink ref="E364" r:id="rId233" xr:uid="{24698771-CF78-4546-98C2-CAF8BF865AAF}"/>
    <hyperlink ref="G365" r:id="rId234" xr:uid="{F1FF4B76-BD9E-43FB-9A0C-10409BBFE267}"/>
    <hyperlink ref="E365" r:id="rId235" xr:uid="{A219F9EB-E0D2-40C3-A1C5-2B8572647A6E}"/>
    <hyperlink ref="E376" r:id="rId236" xr:uid="{44160B8D-EBF7-4099-BD1B-023F1B94CC57}"/>
    <hyperlink ref="G376" r:id="rId237" xr:uid="{8944C154-AEB0-472C-98E3-E44816B0904F}"/>
    <hyperlink ref="G366" r:id="rId238" xr:uid="{87CB9153-9F81-4C34-BF7A-4986A51D9D7B}"/>
    <hyperlink ref="E366" r:id="rId239" xr:uid="{02A437F0-ACE2-4A5C-9B62-A9F25295AE19}"/>
    <hyperlink ref="G367" r:id="rId240" xr:uid="{89CE840D-4B18-4BD5-A7BD-DE646CE2EBA1}"/>
    <hyperlink ref="E367" r:id="rId241" xr:uid="{FFDF2A3C-8566-401B-A8EC-70402B8C3D43}"/>
    <hyperlink ref="G368" r:id="rId242" xr:uid="{82B04979-9787-4E1A-9826-40A29EE294BD}"/>
    <hyperlink ref="E368" r:id="rId243" xr:uid="{E0967B4F-C242-464E-A8C2-B285204DA0F7}"/>
    <hyperlink ref="G369" r:id="rId244" xr:uid="{50D339E9-7A06-45FC-930A-84C47E01C2BB}"/>
    <hyperlink ref="E369" r:id="rId245" xr:uid="{6BF4536A-1363-4FE0-9077-C97DB94DA4BF}"/>
    <hyperlink ref="G370" r:id="rId246" xr:uid="{D27C10AF-24CB-4F6F-8C24-C252DB0A4CDC}"/>
    <hyperlink ref="E370" r:id="rId247" xr:uid="{9F45B3ED-C3E1-49AA-ABD1-B998871329BE}"/>
    <hyperlink ref="G371" r:id="rId248" xr:uid="{BFC94880-935C-4F71-AD8B-11A6DEC9F2F6}"/>
    <hyperlink ref="E372" r:id="rId249" xr:uid="{AE644AE0-1AB5-462F-BE8E-8E676ECC0377}"/>
    <hyperlink ref="G372" r:id="rId250" xr:uid="{7436003F-789B-422B-9F77-1628827F78A3}"/>
    <hyperlink ref="G373" r:id="rId251" xr:uid="{56BDCA73-2754-4838-A858-85C8F4363EDD}"/>
    <hyperlink ref="E373" r:id="rId252" xr:uid="{52BA0542-CF11-4FED-8110-260E82257DFB}"/>
    <hyperlink ref="G374" r:id="rId253" xr:uid="{887B9E0D-A8F3-4F46-BAD9-7AAA50E4CF34}"/>
    <hyperlink ref="E374" r:id="rId254" xr:uid="{54BDF748-D048-4FD2-8C75-7CEAF90A7FBD}"/>
    <hyperlink ref="G375" r:id="rId255" xr:uid="{30D975D5-927C-4220-AA8B-8C1B393A93D8}"/>
    <hyperlink ref="E375" r:id="rId256" xr:uid="{C444360A-F424-4DD3-AA04-E46DBE605582}"/>
    <hyperlink ref="G377" r:id="rId257" xr:uid="{B0520CDF-3E6D-4595-A233-4D525FE181BF}"/>
    <hyperlink ref="E377" r:id="rId258" xr:uid="{BC9BDFA0-AC11-4808-8739-A8057F51B5BC}"/>
    <hyperlink ref="E378" r:id="rId259" xr:uid="{80F070F1-6F12-42FF-86A0-7B6416A52DFE}"/>
    <hyperlink ref="G378" r:id="rId260" xr:uid="{7873B305-15E5-47E1-9739-9DBF8A3CFEA0}"/>
    <hyperlink ref="E379" r:id="rId261" xr:uid="{DC32CE34-BF99-438C-BF5D-B058780BAB5C}"/>
    <hyperlink ref="G379" r:id="rId262" xr:uid="{47D410EF-2AE3-44C2-92AA-B2687A203651}"/>
    <hyperlink ref="E380" r:id="rId263" xr:uid="{0849C122-6D4A-41D5-BF12-A92C16992FF7}"/>
    <hyperlink ref="G380" r:id="rId264" xr:uid="{A9977FBA-D567-4C66-9B54-43310EC4E244}"/>
    <hyperlink ref="G381" r:id="rId265" xr:uid="{02827C39-8B25-42AA-8A89-C5601C72940C}"/>
    <hyperlink ref="E381" r:id="rId266" xr:uid="{16F47BF6-65B8-4491-9090-58EC3D7F4224}"/>
    <hyperlink ref="E382" r:id="rId267" xr:uid="{5DCD12FC-D57B-443C-B5BE-7DDB25399052}"/>
    <hyperlink ref="G382" r:id="rId268" xr:uid="{6DBD1DED-7437-42B4-AA7C-78E8C45E83FA}"/>
    <hyperlink ref="G383" r:id="rId269" xr:uid="{75EF2DCC-B266-4172-AEBE-702D64522A53}"/>
    <hyperlink ref="E383" r:id="rId270" xr:uid="{08BB1481-7640-49FC-AAA2-02E2104F30AB}"/>
    <hyperlink ref="G384" r:id="rId271" xr:uid="{94B483AA-3F9C-4FB6-9A86-1C8090C2AF13}"/>
    <hyperlink ref="E384" r:id="rId272" xr:uid="{09297E05-B35B-48BB-AF94-4746E69A1952}"/>
    <hyperlink ref="G385" r:id="rId273" xr:uid="{F83163A1-91C7-4FC0-A941-8A0C94F32F29}"/>
    <hyperlink ref="E385" r:id="rId274" xr:uid="{F55AE486-8779-4CF6-88E5-7366C60F0795}"/>
    <hyperlink ref="G387" r:id="rId275" xr:uid="{3FE93426-A8FE-42CE-91BB-20B5BE4DD3BF}"/>
    <hyperlink ref="E387" r:id="rId276" xr:uid="{82D08477-9804-4364-8346-B7001716F492}"/>
    <hyperlink ref="G386" r:id="rId277" xr:uid="{828AA286-1FCA-442E-ADFE-DC943DE9ED71}"/>
    <hyperlink ref="E386" r:id="rId278" xr:uid="{A63AD9E0-18A6-4827-AEE9-24953121C80C}"/>
    <hyperlink ref="G388" r:id="rId279" xr:uid="{B009AB4C-7D3D-4D30-914D-62C0569A81DC}"/>
    <hyperlink ref="E388" r:id="rId280" xr:uid="{88C4522B-8EF3-42DB-94F9-82371F7C91F5}"/>
    <hyperlink ref="E109" r:id="rId281" tooltip="Search Web" display="http://www.google.com/search?hl=en&amp;q=Dell+Inc.%20OptiPlex+7460+AIO" xr:uid="{35FDBCC9-2F83-437A-8B35-B853FCA750FD}"/>
    <hyperlink ref="E116" r:id="rId282" tooltip="Search Web" display="http://www.google.com/search?hl=en&amp;q=Dell+Inc.%20OptiPlex+7460+AIO" xr:uid="{0219CE11-E473-4DDE-B7B6-294A30F7DEED}"/>
    <hyperlink ref="G391" r:id="rId283" xr:uid="{402189D7-1B2D-4847-B407-0B051D024054}"/>
    <hyperlink ref="G390" r:id="rId284" xr:uid="{347DC0F0-C32A-4DA3-99BE-2AEA387D3EF9}"/>
    <hyperlink ref="G322" r:id="rId285" xr:uid="{BA8C0F9B-FF8C-4D76-9469-996973477F88}"/>
    <hyperlink ref="G323" r:id="rId286" xr:uid="{150F2E0B-3745-4087-855D-C506C8090947}"/>
    <hyperlink ref="G454" r:id="rId287" xr:uid="{B1D06AC3-9733-49F4-BC1E-96F4AD1939B1}"/>
    <hyperlink ref="E119" r:id="rId288" tooltip="Search Web" display="http://www.google.com/search?hl=en&amp;q=Dell+Inc.%20OptiPlex+7460+AIO" xr:uid="{BB8F13BF-6DEA-4B4D-A44E-D63C95EA19C7}"/>
    <hyperlink ref="E120" r:id="rId289" tooltip="Search Web" display="http://www.google.com/search?hl=en&amp;q=Dell+Inc.%20OptiPlex+7460+AIO" xr:uid="{F6F65122-76D3-4706-9067-674467E60587}"/>
    <hyperlink ref="E467" r:id="rId290" xr:uid="{6C147623-C5FE-4D7D-9EA6-24CE6DFCC932}"/>
    <hyperlink ref="E472" r:id="rId291" xr:uid="{27EF5FF0-6954-4B3F-9C66-BE4379F61800}"/>
    <hyperlink ref="E471" r:id="rId292" xr:uid="{BF9C58ED-1FA1-44BE-8FCF-A0307C3DB927}"/>
    <hyperlink ref="E485" r:id="rId293" xr:uid="{72CADED5-365F-4813-A3B3-81D2650B523D}"/>
    <hyperlink ref="E502" r:id="rId294" xr:uid="{7B8EA4E2-174F-4F14-AB54-EC74904FFAA9}"/>
    <hyperlink ref="E536" r:id="rId295" xr:uid="{E738F4A9-A100-40E7-B78D-BEB2A724F3D3}"/>
    <hyperlink ref="E503" r:id="rId296" xr:uid="{76A43AF9-7BCA-4B81-AF8A-9F9CF7C0DD8C}"/>
    <hyperlink ref="E464" r:id="rId297" xr:uid="{1E18728E-0DDF-450F-9695-79FAB7C6E50A}"/>
    <hyperlink ref="E463" r:id="rId298" xr:uid="{C6E607A0-BECD-46D3-B869-8E8CBAD5E263}"/>
    <hyperlink ref="E475" r:id="rId299" xr:uid="{983CEE1A-BEA9-4479-8FA5-43B8D05B38D7}"/>
    <hyperlink ref="E465" r:id="rId300" xr:uid="{B8539E23-EEC7-41DA-A1DC-9C4F1106E357}"/>
    <hyperlink ref="E535" r:id="rId301" xr:uid="{F790A24C-A9B1-47EE-ADD1-851492BCF5AB}"/>
    <hyperlink ref="E474" r:id="rId302" xr:uid="{0775EBD5-B620-4B61-A001-A4472F67E082}"/>
    <hyperlink ref="E544" r:id="rId303" xr:uid="{4115560D-B504-4F16-9B4F-92588A51494E}"/>
    <hyperlink ref="E458" r:id="rId304" xr:uid="{EA1190F8-9845-413B-A13F-13D3D7776658}"/>
    <hyperlink ref="E457" r:id="rId305" xr:uid="{19D09C3D-EC1B-40DC-BBE7-8B538704046E}"/>
    <hyperlink ref="E459" r:id="rId306" xr:uid="{99DB7015-2B94-4D5A-AFA8-65BFA2A11FD0}"/>
    <hyperlink ref="E460" r:id="rId307" xr:uid="{4F91B8AF-5E4B-4743-B8F1-CA7030F48CDC}"/>
    <hyperlink ref="E461" r:id="rId308" xr:uid="{2CE1BDAE-7C48-4C16-B134-713AF70D00EA}"/>
    <hyperlink ref="E462" r:id="rId309" xr:uid="{29D1E99E-FDFB-410E-9BAB-C7979FFA9B80}"/>
    <hyperlink ref="E466" r:id="rId310" xr:uid="{DB555D5A-91D7-4EAF-B2C7-13CC9696EBCC}"/>
    <hyperlink ref="E468" r:id="rId311" xr:uid="{1C5DB721-81AA-4D2A-935A-C6BD2A6EE8FA}"/>
    <hyperlink ref="E469" r:id="rId312" xr:uid="{98B972EE-E656-4A9B-A762-6E289C88AFC9}"/>
    <hyperlink ref="E476" r:id="rId313" xr:uid="{11C04BFB-7C29-46F8-9E90-7FB8F97AA9B9}"/>
    <hyperlink ref="E477" r:id="rId314" xr:uid="{84003E67-D706-45CB-BF41-5768B64F853D}"/>
    <hyperlink ref="E478" r:id="rId315" xr:uid="{469202A1-4A04-49FC-991F-A753A1BEE751}"/>
    <hyperlink ref="E480" r:id="rId316" xr:uid="{02B91C2D-3D6A-4751-92B5-EFB923D8284A}"/>
    <hyperlink ref="E479" r:id="rId317" xr:uid="{BDAF1085-51A4-4E68-A84B-08E783AA237E}"/>
    <hyperlink ref="E481" r:id="rId318" xr:uid="{8F28F155-F128-44A2-A7CB-D4E743D4E85B}"/>
    <hyperlink ref="E482" r:id="rId319" xr:uid="{698094EF-94E2-400C-888F-AD51C4356588}"/>
    <hyperlink ref="E484" r:id="rId320" xr:uid="{E38C019C-A822-4532-BA6B-6501FA440856}"/>
    <hyperlink ref="E486" r:id="rId321" xr:uid="{B39A950F-932C-42A9-9F07-1E27638D1BAE}"/>
    <hyperlink ref="E487" r:id="rId322" xr:uid="{7ECA750C-3A5C-4E5F-8339-577A881769BA}"/>
    <hyperlink ref="E488" r:id="rId323" xr:uid="{117CE275-4034-4CC9-83AC-D8BAAF73AE99}"/>
    <hyperlink ref="E489" r:id="rId324" xr:uid="{74B1BF43-CE73-4406-950B-B4A6EA389107}"/>
    <hyperlink ref="E490" r:id="rId325" xr:uid="{69BB0838-C603-49D6-B47D-1C2538D97635}"/>
    <hyperlink ref="E491" r:id="rId326" xr:uid="{19F86BDD-39EA-4B1B-89A7-A40FFB1C8375}"/>
    <hyperlink ref="E492" r:id="rId327" xr:uid="{F6F890ED-173B-4A2F-BE99-4A5DA218A842}"/>
    <hyperlink ref="E493" r:id="rId328" xr:uid="{DC1D5E0B-DE77-4571-9B14-85FCC4036C57}"/>
    <hyperlink ref="E494" r:id="rId329" xr:uid="{F6B3EFF9-AD60-4F93-9F24-27EA3D1AABF7}"/>
    <hyperlink ref="E495" r:id="rId330" xr:uid="{F3D05E07-5E37-4556-B628-B8C273B36922}"/>
    <hyperlink ref="E496" r:id="rId331" xr:uid="{6634ECA3-C0D4-4DA8-992E-C9E78BD14D17}"/>
    <hyperlink ref="E497" r:id="rId332" xr:uid="{1ED63A1A-5B44-42E4-9867-99636FA307DE}"/>
    <hyperlink ref="E498" r:id="rId333" xr:uid="{EF5C5595-1FFA-4053-94F8-0B511E83C1DC}"/>
    <hyperlink ref="E499" r:id="rId334" xr:uid="{61F03AA9-ACBA-48FD-AF57-FDC22FD2A276}"/>
    <hyperlink ref="E500" r:id="rId335" xr:uid="{34DF3FBF-EF60-49E5-B97A-D95A27174EC3}"/>
    <hyperlink ref="E501" r:id="rId336" xr:uid="{EDBCBF1C-901A-4E48-B318-357C467B4544}"/>
    <hyperlink ref="E505" r:id="rId337" xr:uid="{E96A3DD5-7517-4B39-8647-2B36711F7EA0}"/>
    <hyperlink ref="E506" r:id="rId338" xr:uid="{BDE2E1D0-4488-4F13-80CF-A3DC8AC7EF60}"/>
    <hyperlink ref="E507" r:id="rId339" xr:uid="{3EBA2336-EC12-41B8-BE26-B75DB27E5BA7}"/>
    <hyperlink ref="E508" r:id="rId340" xr:uid="{828D5C0E-E5ED-4E7D-9945-E142E60405E9}"/>
    <hyperlink ref="E509" r:id="rId341" xr:uid="{60D6DC87-E130-44DD-8C2B-DB200BAAA7D0}"/>
    <hyperlink ref="E510" r:id="rId342" xr:uid="{34988400-BA50-41AC-A115-B413455E0153}"/>
    <hyperlink ref="E511" r:id="rId343" xr:uid="{BD52AFDF-35FF-46B2-B24C-591D0EE5C813}"/>
    <hyperlink ref="E512" r:id="rId344" xr:uid="{BA6C2FCC-7D3A-4762-939F-2D6E7602FC4C}"/>
    <hyperlink ref="E513" r:id="rId345" xr:uid="{DB566AA4-14FA-4501-9EA1-2D1D09E68AB4}"/>
    <hyperlink ref="E514" r:id="rId346" xr:uid="{3A97F0C0-0523-4DCA-9CA8-6921E62934B1}"/>
    <hyperlink ref="E515" r:id="rId347" xr:uid="{7278BADE-A82B-47B9-BBED-D0FDFB6B32C3}"/>
    <hyperlink ref="E516" r:id="rId348" xr:uid="{5C8A6B9B-B83F-48B2-8B7B-20236EDBDF57}"/>
    <hyperlink ref="E517" r:id="rId349" xr:uid="{CE0C486C-CC41-4231-9F1F-EC0761036F92}"/>
    <hyperlink ref="E518" r:id="rId350" xr:uid="{7EDF3191-754F-4CE6-8D62-B19EA9DFE5F3}"/>
    <hyperlink ref="E519" r:id="rId351" xr:uid="{AFE5AFB8-5C7B-490B-8189-C4A3672F813E}"/>
    <hyperlink ref="E520" r:id="rId352" xr:uid="{BB7F5BE0-6FD9-4C17-B6B0-79B1434A388D}"/>
    <hyperlink ref="E521" r:id="rId353" xr:uid="{22527B79-6369-4416-B7DB-AAF2637600D2}"/>
    <hyperlink ref="E522" r:id="rId354" xr:uid="{D3E78904-1EEC-4787-B5D2-EC5F342ED15F}"/>
    <hyperlink ref="E523" r:id="rId355" xr:uid="{D0C54B9C-AD37-488B-9339-87626302F636}"/>
    <hyperlink ref="E524" r:id="rId356" xr:uid="{69227900-F74D-4208-BE31-184377FB9960}"/>
    <hyperlink ref="E525" r:id="rId357" xr:uid="{2CC5D099-4C75-4F1D-9778-572615BA7AEF}"/>
    <hyperlink ref="E526" r:id="rId358" xr:uid="{3B12DDD5-C701-4B70-8373-F297D16F8552}"/>
    <hyperlink ref="E527" r:id="rId359" xr:uid="{BA23770E-A5D9-4BF6-A76B-794D7B202A50}"/>
    <hyperlink ref="E528" r:id="rId360" xr:uid="{909C0F4E-B531-4B57-8831-5B5AD52D8FAF}"/>
    <hyperlink ref="E529" r:id="rId361" xr:uid="{D6A60553-40E3-45E3-9326-80B1086BF984}"/>
    <hyperlink ref="E530" r:id="rId362" xr:uid="{6ADE8D93-6D72-4C67-BE1A-E407FBB4BABD}"/>
    <hyperlink ref="E531" r:id="rId363" xr:uid="{ED438AE4-813D-4CAB-84D7-E627D9C531E3}"/>
    <hyperlink ref="E532" r:id="rId364" xr:uid="{02C1D250-6C7B-44A2-9DA4-8032D85AD09D}"/>
    <hyperlink ref="E533" r:id="rId365" xr:uid="{59D77D66-AF13-4591-B8F1-78E280834776}"/>
    <hyperlink ref="E534" r:id="rId366" xr:uid="{3BD0BB82-BA40-4888-B6C8-4A9DD01984AE}"/>
    <hyperlink ref="E537" r:id="rId367" xr:uid="{C850D5EE-5A54-41ED-9BB1-3ECCA29117DD}"/>
    <hyperlink ref="E538" r:id="rId368" xr:uid="{9A3A4E03-3361-4BDE-B769-FB8743DF9337}"/>
    <hyperlink ref="E539" r:id="rId369" xr:uid="{7BABC3D8-5167-47F6-8666-93E6707EF7FA}"/>
    <hyperlink ref="E540" r:id="rId370" xr:uid="{37F754BD-BBC3-4E04-B251-E0D7E85DE49C}"/>
    <hyperlink ref="E541" r:id="rId371" xr:uid="{155B1D14-D982-48A3-9B95-DB46EFA6BB8A}"/>
    <hyperlink ref="E542" r:id="rId372" xr:uid="{18361819-EBA9-44A7-8E5A-EB83696777CF}"/>
    <hyperlink ref="E543" r:id="rId373" xr:uid="{0A8D2BFB-3D11-47A0-9D8C-445779495CEA}"/>
    <hyperlink ref="E545" r:id="rId374" xr:uid="{981FC675-DD4B-4155-ADA7-F1E20AFFBFB3}"/>
    <hyperlink ref="E546" r:id="rId375" xr:uid="{D97B140C-B0BB-4DF8-9895-FAD8A231DB6E}"/>
    <hyperlink ref="E547" r:id="rId376" xr:uid="{8BEAB4D4-3DB6-48FA-BD99-9469D246BC64}"/>
    <hyperlink ref="E548" r:id="rId377" xr:uid="{9A61DB33-13B2-485B-B99E-DE399B2D8E1D}"/>
    <hyperlink ref="E549" r:id="rId378" xr:uid="{CC348204-0410-4991-8E50-CE009253B1CE}"/>
    <hyperlink ref="E550" r:id="rId379" xr:uid="{A357E637-FE07-45FF-82C4-5EDCA7EE88B8}"/>
    <hyperlink ref="E551" r:id="rId380" xr:uid="{D0705DC5-3867-4305-8E54-B71D4F4D5847}"/>
    <hyperlink ref="E552" r:id="rId381" xr:uid="{3497B7F4-14A7-4FEB-A1DB-1456F7BEDFF6}"/>
    <hyperlink ref="E553" r:id="rId382" xr:uid="{8C745C6B-0C24-4950-A8F8-F314BB9E7DB2}"/>
    <hyperlink ref="E554" r:id="rId383" xr:uid="{74682188-C26E-471C-9591-56A6658235D8}"/>
    <hyperlink ref="E555" r:id="rId384" xr:uid="{1843E125-79BB-4B56-8F54-8485668F09DC}"/>
    <hyperlink ref="E557" r:id="rId385" xr:uid="{663AD4C2-CAD2-44B7-A5C9-119F66B09020}"/>
    <hyperlink ref="E558" r:id="rId386" xr:uid="{31A49D43-15F9-48AB-BD46-118A6A086E3B}"/>
    <hyperlink ref="E559" r:id="rId387" xr:uid="{29B6CDC1-3333-4840-BA0B-5BB04BD5813B}"/>
    <hyperlink ref="E560" r:id="rId388" xr:uid="{BD4CE30E-F992-4541-9740-27DCE04C1ED7}"/>
    <hyperlink ref="E561" r:id="rId389" xr:uid="{93F100FD-6FD9-4E0E-B8B4-CF1EF78BF0D9}"/>
    <hyperlink ref="E562" r:id="rId390" xr:uid="{86B4E892-F369-4FA2-9407-A7E8C94346DD}"/>
    <hyperlink ref="E563" r:id="rId391" xr:uid="{5A173C0C-EEF8-4C9D-B1FC-FA0816502E9D}"/>
    <hyperlink ref="E564" r:id="rId392" xr:uid="{60434A7D-73E7-483F-A0D0-0D1B7E246B70}"/>
    <hyperlink ref="E565" r:id="rId393" xr:uid="{946C5C6B-B8EF-4928-9DDA-38E5201C4D48}"/>
    <hyperlink ref="E566" r:id="rId394" xr:uid="{A63BB58D-9B19-4919-8066-139483C51173}"/>
    <hyperlink ref="E567" r:id="rId395" xr:uid="{B8E5E9D5-4AD5-4C3B-BD24-EA669FA3AFF6}"/>
    <hyperlink ref="E568" r:id="rId396" xr:uid="{E4FE32E8-6105-44AB-9DE2-4C2322212AB1}"/>
    <hyperlink ref="E569" r:id="rId397" xr:uid="{BB1E342C-5E24-4AD7-9447-29A136BDBEB8}"/>
    <hyperlink ref="E570" r:id="rId398" xr:uid="{49D15E60-F505-4D2B-9A50-FF6579F0ACAE}"/>
    <hyperlink ref="E571" r:id="rId399" xr:uid="{A92B5B87-AFFA-4671-8F15-8CB5F1FEB335}"/>
    <hyperlink ref="E572" r:id="rId400" xr:uid="{3F19FFA3-917D-4198-8D0B-78F0A75E13D6}"/>
    <hyperlink ref="E573" r:id="rId401" xr:uid="{4DD52875-74BC-480E-9FDC-4DD9C653A951}"/>
    <hyperlink ref="E574" r:id="rId402" xr:uid="{6CBC8021-4795-49DD-965A-733125BB1705}"/>
    <hyperlink ref="E575" r:id="rId403" xr:uid="{BC2040F7-B752-49A4-8555-4B3F60392026}"/>
    <hyperlink ref="E576" r:id="rId404" xr:uid="{2EEB7331-70C7-4C39-AF32-A1DB96DC6735}"/>
    <hyperlink ref="E577" r:id="rId405" xr:uid="{A294E6C8-346F-4026-94B9-2C4653E30084}"/>
    <hyperlink ref="E578" r:id="rId406" xr:uid="{93BDA9C2-7771-491C-A542-CB5B4B9289A5}"/>
    <hyperlink ref="E579" r:id="rId407" xr:uid="{9BB0150F-552C-4740-8461-F48F7FA680CE}"/>
    <hyperlink ref="E580" r:id="rId408" xr:uid="{8B287321-B287-4C88-9163-3AF53494633C}"/>
    <hyperlink ref="E583" r:id="rId409" xr:uid="{C520FAB7-6838-45BD-B9CC-43C093BEA387}"/>
    <hyperlink ref="E584" r:id="rId410" xr:uid="{8C860456-0B2B-41F1-AB21-87756FD99759}"/>
    <hyperlink ref="E585" r:id="rId411" xr:uid="{E096FDF4-354B-4809-A95A-DC7E4C7CBC35}"/>
    <hyperlink ref="E586" r:id="rId412" xr:uid="{C748566A-2F09-47DB-A6C1-F1141E85C7A3}"/>
    <hyperlink ref="E587" r:id="rId413" xr:uid="{54EC48FF-F689-4CEF-B13D-41D74E174E06}"/>
    <hyperlink ref="E588" r:id="rId414" xr:uid="{FDB22B2E-AB8F-42BB-B32D-09DDB87F5C24}"/>
    <hyperlink ref="E590" r:id="rId415" xr:uid="{EEA4AB86-791D-4607-9DB5-73E4B5823ABD}"/>
    <hyperlink ref="E591" r:id="rId416" xr:uid="{E21E6FD1-319D-414E-9815-EE43D177C025}"/>
    <hyperlink ref="E592" r:id="rId417" xr:uid="{3F616FDF-1882-48E5-92AE-C80A647D3A13}"/>
    <hyperlink ref="E593" r:id="rId418" xr:uid="{6D7E730D-12A4-419E-9818-40815F4B9AE8}"/>
    <hyperlink ref="E594" r:id="rId419" xr:uid="{AC836BF2-8C62-4D1E-84A6-DD999FC53870}"/>
    <hyperlink ref="E595" r:id="rId420" xr:uid="{61E3FADF-F65A-44A1-B0B8-91BA60076AA1}"/>
    <hyperlink ref="E596" r:id="rId421" xr:uid="{DA667A70-306A-4CB8-8944-E2C29BF58D58}"/>
    <hyperlink ref="E597" r:id="rId422" xr:uid="{8D0590C4-7E03-4F6C-A9B3-B198AD2C8449}"/>
    <hyperlink ref="E598" r:id="rId423" xr:uid="{A1E5D6F1-A1F8-4A62-81FC-69814B932B6A}"/>
    <hyperlink ref="E599" r:id="rId424" xr:uid="{10DACDC9-215B-4177-96E5-19BDD045A3E0}"/>
    <hyperlink ref="E600" r:id="rId425" xr:uid="{EC1A542A-CBE3-4CC1-AEFB-085F9CBB8CE0}"/>
    <hyperlink ref="E601" r:id="rId426" xr:uid="{5756DDBB-9A1B-4CEA-92FA-592461C53790}"/>
    <hyperlink ref="E602" r:id="rId427" xr:uid="{1649841B-484F-4555-9301-B7D2675F6793}"/>
    <hyperlink ref="E603" r:id="rId428" xr:uid="{9DA4EDB9-852A-4E8D-8603-DD852ED0D149}"/>
    <hyperlink ref="E604" r:id="rId429" xr:uid="{4FED843F-9A34-4209-AA22-D50401B1656F}"/>
    <hyperlink ref="E605" r:id="rId430" xr:uid="{128A113C-7F3B-499A-A34D-08190308107C}"/>
    <hyperlink ref="E606" r:id="rId431" xr:uid="{BE201DA3-AABE-4524-9B70-4313230374B3}"/>
    <hyperlink ref="E607" r:id="rId432" xr:uid="{B6CD5697-2373-4FCB-A5AD-301652EE4E61}"/>
    <hyperlink ref="E608" r:id="rId433" xr:uid="{061D6F98-B5EC-4235-BAE7-028E70C34D20}"/>
    <hyperlink ref="E609" r:id="rId434" xr:uid="{7C528247-D1EE-4310-814A-1B08940A298F}"/>
    <hyperlink ref="E610" r:id="rId435" xr:uid="{F16C2ED8-6760-42D2-A917-5D1A7A78B099}"/>
    <hyperlink ref="E611" r:id="rId436" xr:uid="{8399BCC5-7A50-43F2-8900-D0EAEC6385DB}"/>
    <hyperlink ref="E612" r:id="rId437" xr:uid="{12C4E5D5-CBF6-44D7-AAD3-0731A98FA1BB}"/>
    <hyperlink ref="E613" r:id="rId438" xr:uid="{A0157AB6-3E73-4240-B999-17267237670C}"/>
    <hyperlink ref="E614" r:id="rId439" xr:uid="{1F7D9B10-B6F8-45C7-A759-A0C3EC1F0E3A}"/>
    <hyperlink ref="E615" r:id="rId440" xr:uid="{043C2773-921E-4550-9D0E-F84C6A59636C}"/>
    <hyperlink ref="E616" r:id="rId441" xr:uid="{0D1DA637-CE68-456F-A4FB-560D0A4F7345}"/>
    <hyperlink ref="E617" r:id="rId442" xr:uid="{430D0DAF-F842-420C-8C55-B56B8A2A92A4}"/>
    <hyperlink ref="E618" r:id="rId443" xr:uid="{F82748A7-28CB-4503-A49F-20D070557CC0}"/>
    <hyperlink ref="E619" r:id="rId444" xr:uid="{9081A74D-6159-4E88-8626-6009C0066799}"/>
    <hyperlink ref="E620" r:id="rId445" xr:uid="{C13EF97B-12ED-47C4-A975-4E680FAEF055}"/>
    <hyperlink ref="E621" r:id="rId446" xr:uid="{0673702D-A47F-459C-8F56-39A4C7CEFBD5}"/>
    <hyperlink ref="E622" r:id="rId447" xr:uid="{B7AA94D8-8C21-416C-9F87-522FBBE70BD5}"/>
    <hyperlink ref="E623" r:id="rId448" xr:uid="{8F57E455-C320-4005-977D-F3940702F4E5}"/>
    <hyperlink ref="E624" r:id="rId449" xr:uid="{464E9CA1-9FD1-405A-B394-0F46736B66D4}"/>
    <hyperlink ref="E625" r:id="rId450" xr:uid="{E90F48AB-E5C0-4E8A-9790-F085F2170696}"/>
    <hyperlink ref="E626" r:id="rId451" xr:uid="{44B28572-A97C-404D-9D00-B6146FD77414}"/>
    <hyperlink ref="E627" r:id="rId452" xr:uid="{CE3AC71D-96B1-41F9-B30B-9D8FC02DBDD9}"/>
    <hyperlink ref="E628" r:id="rId453" xr:uid="{7B22110A-C5A5-498A-A7C9-DADAC285669A}"/>
    <hyperlink ref="E629" r:id="rId454" xr:uid="{D4ACFA45-BC7C-4FDE-A780-800190B5CB66}"/>
    <hyperlink ref="E630" r:id="rId455" xr:uid="{E07647E9-281D-46E0-B13A-5BE8B0EFB1A5}"/>
    <hyperlink ref="E631" r:id="rId456" xr:uid="{110B7064-43BC-464F-ACFB-15C7C9EA1D85}"/>
    <hyperlink ref="E632" r:id="rId457" xr:uid="{E8233133-87DC-4C02-A810-1B9438313C33}"/>
    <hyperlink ref="E633" r:id="rId458" xr:uid="{70F37FAC-4F11-4DB5-A14C-4E5EC057942B}"/>
    <hyperlink ref="E634" r:id="rId459" xr:uid="{068E80B7-6AC4-4DE7-A955-2D44C4072313}"/>
    <hyperlink ref="E635" r:id="rId460" xr:uid="{14C46B28-972C-4D8A-9CDE-4F077386FC30}"/>
    <hyperlink ref="E636" r:id="rId461" xr:uid="{81AD93D2-8E83-4CF0-8492-E983D4BE9213}"/>
    <hyperlink ref="E637" r:id="rId462" xr:uid="{CD1EE4B2-DFDC-44C9-A181-A791804698E8}"/>
    <hyperlink ref="E638" r:id="rId463" xr:uid="{25B0C9CE-2118-4E99-8EF4-FBC9D68CFA58}"/>
    <hyperlink ref="E639" r:id="rId464" xr:uid="{1B97662D-936F-42FB-8886-61532E9254D9}"/>
    <hyperlink ref="E640" r:id="rId465" xr:uid="{ABB71F55-E95A-4372-A4FA-541E09811206}"/>
    <hyperlink ref="E641" r:id="rId466" xr:uid="{2079252A-8FE9-4DF6-A82B-E5DC2A16E20A}"/>
    <hyperlink ref="E642" r:id="rId467" xr:uid="{BF4489F4-D3D4-440E-A3E0-F5B28A1B173A}"/>
    <hyperlink ref="E643" r:id="rId468" xr:uid="{068C8D6B-881A-42E5-AB37-0EE1555F06D5}"/>
    <hyperlink ref="E645" r:id="rId469" xr:uid="{C52244CA-0E7D-4B94-A632-A19958D713BD}"/>
    <hyperlink ref="E646" r:id="rId470" xr:uid="{525FB089-66E6-4549-BA2A-6A447397D836}"/>
    <hyperlink ref="E647" r:id="rId471" xr:uid="{6FE470E5-0551-4CF5-89D3-544D82E365A3}"/>
    <hyperlink ref="E648" r:id="rId472" xr:uid="{5B4D871F-67B1-435D-AB0B-86CCE1DDA76E}"/>
    <hyperlink ref="E649" r:id="rId473" xr:uid="{75E40F42-413E-4572-AE25-6A851CEA0BA1}"/>
    <hyperlink ref="E650" r:id="rId474" xr:uid="{CD43E33A-DD3B-4C54-AF9D-C80287C63E43}"/>
    <hyperlink ref="E651" r:id="rId475" xr:uid="{CA8C0D40-D704-4568-A337-2279E2BD4D92}"/>
    <hyperlink ref="E652" r:id="rId476" xr:uid="{AABFB9E7-38BD-4959-B8CC-774583DFA856}"/>
    <hyperlink ref="E653" r:id="rId477" xr:uid="{4C2A73F9-90C7-4F06-93D2-B1A7FFF7D0B6}"/>
    <hyperlink ref="E654" r:id="rId478" xr:uid="{41803B9E-C3B6-41BE-B833-F6DFBC28A7E7}"/>
    <hyperlink ref="E655" r:id="rId479" xr:uid="{1827F80B-1CD9-413C-9A26-FD4DE23EB396}"/>
    <hyperlink ref="E656" r:id="rId480" xr:uid="{3B42B558-9D2C-449B-9074-EC978995AAEB}"/>
    <hyperlink ref="E657" r:id="rId481" xr:uid="{A22B522D-479F-41C5-8D06-21C9B429BDF1}"/>
    <hyperlink ref="E658" r:id="rId482" xr:uid="{7FEA841A-2D4C-48E6-91D3-A0F953E0F151}"/>
    <hyperlink ref="E659" r:id="rId483" xr:uid="{75FA9A38-3B94-4E43-AE51-48FCEBF98EA5}"/>
    <hyperlink ref="E660" r:id="rId484" xr:uid="{881FEEFB-30C5-4D00-9FFF-BAC2CAD484C6}"/>
    <hyperlink ref="E661" r:id="rId485" xr:uid="{500D3EDA-965E-47D3-9A35-02EFE5538D07}"/>
    <hyperlink ref="E663" r:id="rId486" xr:uid="{8CBFB395-773A-411F-876C-66C37A6058DD}"/>
    <hyperlink ref="E664" r:id="rId487" xr:uid="{B84C1DA2-DA5C-447F-9BC6-6292E1177FB8}"/>
    <hyperlink ref="E665" r:id="rId488" xr:uid="{064A6641-BEF2-422F-B680-FDB83AFC8217}"/>
    <hyperlink ref="E666" r:id="rId489" xr:uid="{20B94BA8-9463-4EC9-BEFF-7C933B2D404D}"/>
    <hyperlink ref="E667" r:id="rId490" xr:uid="{B4C88013-850B-4FBF-84FF-03A89CBBCD13}"/>
    <hyperlink ref="E668" r:id="rId491" xr:uid="{92D2680A-F50B-4CE1-9D11-3818861412B3}"/>
    <hyperlink ref="E669" r:id="rId492" xr:uid="{3301CF84-3376-4A2F-AEE4-C5F0051D934D}"/>
    <hyperlink ref="E670" r:id="rId493" xr:uid="{2C2DFC83-EB01-47EF-9499-914D0C76B918}"/>
    <hyperlink ref="E671" r:id="rId494" xr:uid="{DBE04398-3DFA-47E4-B5CE-07BE506316E1}"/>
    <hyperlink ref="E672" r:id="rId495" xr:uid="{04D2DA40-E72A-4003-BB91-80C684AE304B}"/>
    <hyperlink ref="E673" r:id="rId496" xr:uid="{B360D06D-B0AA-4324-BA77-F680FEE35413}"/>
    <hyperlink ref="E674" r:id="rId497" xr:uid="{45328874-5682-4A6E-92FD-1D5CAED1047A}"/>
    <hyperlink ref="E676" r:id="rId498" xr:uid="{1B0EF793-A6FC-498D-ADCB-B75B7587F511}"/>
    <hyperlink ref="E679" r:id="rId499" xr:uid="{ADA7166A-5A22-4668-A9AD-7A7ED332EE86}"/>
    <hyperlink ref="E680" r:id="rId500" xr:uid="{5C614DFD-B796-4D66-9427-BA7CDADD3089}"/>
    <hyperlink ref="E682" r:id="rId501" xr:uid="{705EE376-BC3F-426E-A8FE-13F3D0E70229}"/>
    <hyperlink ref="E685" r:id="rId502" xr:uid="{34BEC04F-6121-4944-BBAB-FA425DE8F026}"/>
    <hyperlink ref="E686" r:id="rId503" xr:uid="{0A8FC9E6-A4B6-40B1-B55C-1DA6BAAB85F7}"/>
    <hyperlink ref="E692" r:id="rId504" xr:uid="{B71CC5A8-241C-40BF-B34C-B1C6305F4CE2}"/>
    <hyperlink ref="E695" r:id="rId505" xr:uid="{9AACDA4D-53A2-4FAE-B87B-86C2625E0287}"/>
    <hyperlink ref="E696" r:id="rId506" xr:uid="{B1C6C60D-302D-4CB7-8F7B-DDC673E718E7}"/>
    <hyperlink ref="E697" r:id="rId507" xr:uid="{3F7C4A4C-7F9A-4A38-88C5-037E762C1208}"/>
    <hyperlink ref="E698" r:id="rId508" xr:uid="{AE07C4CC-46D2-4B16-A3A6-0497ACBD6C01}"/>
    <hyperlink ref="E699" r:id="rId509" xr:uid="{BC450D57-DC9D-4D77-9C5C-00F5DBDB94FC}"/>
    <hyperlink ref="E700" r:id="rId510" xr:uid="{377A7375-5B3B-4ACA-A2E9-1B689DF0251F}"/>
    <hyperlink ref="E701" r:id="rId511" xr:uid="{2A1B02BF-D24C-4A1F-B032-8820A424415E}"/>
    <hyperlink ref="E703" r:id="rId512" xr:uid="{F5250A6D-A7BC-4194-96E0-3EF94AA7B8C1}"/>
    <hyperlink ref="E709" r:id="rId513" xr:uid="{20E4D535-A565-4573-A99F-22A588A2F008}"/>
    <hyperlink ref="E710" r:id="rId514" xr:uid="{B5FE749F-41C8-4853-A99F-7BD85ACF8C64}"/>
    <hyperlink ref="E711" r:id="rId515" xr:uid="{F22C3444-5E65-4645-9CE8-E2246C57E16E}"/>
    <hyperlink ref="E712" r:id="rId516" xr:uid="{59AE2750-6FAB-4AB2-8BF1-108B2E8B589D}"/>
    <hyperlink ref="E713" r:id="rId517" xr:uid="{F9DAAB67-E751-4645-81BC-6EC1940BCB5F}"/>
    <hyperlink ref="E714" r:id="rId518" xr:uid="{712249F4-2316-461E-8599-9B68744964B2}"/>
    <hyperlink ref="E715" r:id="rId519" xr:uid="{36054090-99F6-4236-98FD-9EF36EB2EDBA}"/>
    <hyperlink ref="E716" r:id="rId520" xr:uid="{44D59935-C1B3-4D5E-AD61-2A61DB74B3C8}"/>
    <hyperlink ref="E717" r:id="rId521" xr:uid="{171F6F2F-08B6-466A-B8A6-9902CA5023C3}"/>
    <hyperlink ref="E719" r:id="rId522" xr:uid="{F549EB14-5162-471D-9ADD-33AB481C6273}"/>
    <hyperlink ref="E720" r:id="rId523" xr:uid="{17180F27-D029-4A04-9E95-5BE62F685C0B}"/>
    <hyperlink ref="E721" r:id="rId524" xr:uid="{FFA6BC88-0D8B-4463-8CD9-BA8FA2755EA1}"/>
    <hyperlink ref="E722" r:id="rId525" xr:uid="{17702D45-8E02-4212-965B-2537FA578596}"/>
    <hyperlink ref="E473" r:id="rId526" xr:uid="{83C935BB-7F95-4E4C-BE69-9FC5019B78AC}"/>
    <hyperlink ref="E727" r:id="rId527" xr:uid="{222B2328-DFE8-43DA-99EF-7D2179A33C76}"/>
    <hyperlink ref="E728" r:id="rId528" xr:uid="{8297D345-319A-4039-BBB5-EBB0149D5628}"/>
    <hyperlink ref="E729" r:id="rId529" xr:uid="{B26D31E4-EA36-4298-96EB-A78549C32025}"/>
    <hyperlink ref="E730" r:id="rId530" xr:uid="{60001DF2-BECC-4D39-8ADD-6D7B5AFC8811}"/>
    <hyperlink ref="E731" r:id="rId531" xr:uid="{39F2F643-0995-41E7-BD22-F5F4D76CFF03}"/>
    <hyperlink ref="E732" r:id="rId532" xr:uid="{C8D6AD44-E85D-42F0-8EFA-0B71D42BC36C}"/>
    <hyperlink ref="E733" r:id="rId533" xr:uid="{AE977F99-F16E-45F0-9A22-9548D00D15EA}"/>
    <hyperlink ref="E734" r:id="rId534" xr:uid="{08C3A7E5-1421-4A93-BC66-0B79C4F1958F}"/>
    <hyperlink ref="E735" r:id="rId535" xr:uid="{89177604-FB6C-4F61-8A72-96CA8C090932}"/>
    <hyperlink ref="E736" r:id="rId536" xr:uid="{D30ECE0B-5A1A-4E31-8FFC-5AAE55CD655F}"/>
    <hyperlink ref="E737" r:id="rId537" xr:uid="{DDE85600-5180-4AE7-ADD6-99F702069648}"/>
    <hyperlink ref="E738" r:id="rId538" xr:uid="{8933E61B-AA17-46D7-8207-949D764011C0}"/>
    <hyperlink ref="E739" r:id="rId539" xr:uid="{44D8CFAC-EA15-4713-84D9-434E842E8A0B}"/>
    <hyperlink ref="E740" r:id="rId540" xr:uid="{D4633486-8545-4736-9682-85446F7581C4}"/>
    <hyperlink ref="E741" r:id="rId541" xr:uid="{57B07CA6-4DF3-43E7-A4B3-DCE6AFC39D4B}"/>
    <hyperlink ref="E742" r:id="rId542" xr:uid="{A57E77B0-038E-4E4C-9C7B-476A38FEDD4C}"/>
    <hyperlink ref="E743" r:id="rId543" xr:uid="{9857E612-B712-4062-B2F7-78671E180CC0}"/>
    <hyperlink ref="E744" r:id="rId544" xr:uid="{260BF15F-EBFB-4B4C-AA92-10B53AA5EF4D}"/>
    <hyperlink ref="E745" r:id="rId545" xr:uid="{C54C66F4-486D-4BB1-A1DD-7F8587B4C0FC}"/>
    <hyperlink ref="E746" r:id="rId546" xr:uid="{BD67D33E-C120-48C1-B55C-5AEC4328EC30}"/>
    <hyperlink ref="E747" r:id="rId547" xr:uid="{FE152752-FE4C-4B1C-B1BC-DE3BC1A1AA53}"/>
    <hyperlink ref="E748" r:id="rId548" xr:uid="{C965F0DD-FA47-47A1-86BB-0BD381DBCA44}"/>
    <hyperlink ref="E749" r:id="rId549" xr:uid="{CD9F8808-6ACC-4E3F-A0FF-48BC6DEEF0B1}"/>
    <hyperlink ref="E750" r:id="rId550" xr:uid="{896A32FC-264A-4CD3-8F43-8BFD6BC43C4E}"/>
    <hyperlink ref="E751" r:id="rId551" xr:uid="{1E5FE766-5556-4136-8F85-DEE997881240}"/>
    <hyperlink ref="E752" r:id="rId552" xr:uid="{FDC6BA1B-DA25-460A-9A96-6229DF0E5542}"/>
    <hyperlink ref="E753" r:id="rId553" xr:uid="{FB8174D0-FE32-4AE9-B138-456DC6B501FE}"/>
    <hyperlink ref="E754" r:id="rId554" xr:uid="{085C151C-E35C-40C6-9A61-970BD1965441}"/>
    <hyperlink ref="E755" r:id="rId555" xr:uid="{D4A99753-F1C1-4F7B-B6CF-C368DB499EA5}"/>
    <hyperlink ref="E756" r:id="rId556" xr:uid="{FB2F4F5D-D9AB-44BD-8983-1C2B6370F216}"/>
    <hyperlink ref="E757" r:id="rId557" xr:uid="{005C9675-99E4-4874-AF93-7F8C13C41086}"/>
    <hyperlink ref="E758" r:id="rId558" xr:uid="{0233F52B-5E69-4288-BE30-55C94FD743AC}"/>
    <hyperlink ref="E759" r:id="rId559" xr:uid="{DB513CC4-BC69-48B7-ABBC-ACCD1B5C4A08}"/>
    <hyperlink ref="E760" r:id="rId560" xr:uid="{DFB472AC-5DD4-42D6-8A27-681A099D378D}"/>
    <hyperlink ref="E761" r:id="rId561" xr:uid="{D25AAD57-EB86-4B1A-AF5B-4E813DF4D8F7}"/>
    <hyperlink ref="E762" r:id="rId562" xr:uid="{C445E054-8673-4680-882C-BDEE5AC2232A}"/>
    <hyperlink ref="E763" r:id="rId563" xr:uid="{935109EA-3E5A-4A29-B0E7-8C9B77B0B71E}"/>
    <hyperlink ref="E764" r:id="rId564" xr:uid="{4F6FF0A9-D3D6-4348-B996-F8FBE5288014}"/>
    <hyperlink ref="E765" r:id="rId565" xr:uid="{5B2D10D7-86A7-42F8-A193-3E519D052164}"/>
    <hyperlink ref="E766" r:id="rId566" xr:uid="{908554ED-1C05-4B60-A9DF-4308F017F1CE}"/>
    <hyperlink ref="E767" r:id="rId567" xr:uid="{24FFB219-FF4D-444E-9B6D-D949EEDAA545}"/>
    <hyperlink ref="E768" r:id="rId568" xr:uid="{39AC0552-DB0F-4285-9DBB-D503D32802AE}"/>
    <hyperlink ref="E769" r:id="rId569" xr:uid="{62C1A2BA-1E24-4B9C-9767-AE19B4E23176}"/>
    <hyperlink ref="E770" r:id="rId570" xr:uid="{A05FE83E-1EDB-40B3-8262-AB5FE8C24424}"/>
    <hyperlink ref="E771" r:id="rId571" xr:uid="{20FB908B-B993-45E4-9216-1F2918E8F362}"/>
    <hyperlink ref="E772" r:id="rId572" xr:uid="{60647FF6-DA96-4222-82A7-673421F0F4A0}"/>
    <hyperlink ref="E773" r:id="rId573" xr:uid="{C20BBDCC-3CF0-4B31-8718-2224FD4AE6CA}"/>
    <hyperlink ref="E774" r:id="rId574" xr:uid="{BF1085C3-CD08-4187-B8A4-07683CB048ED}"/>
    <hyperlink ref="E775" r:id="rId575" xr:uid="{CB43EC48-7B4F-44C8-B031-9E441D73095E}"/>
    <hyperlink ref="E778" r:id="rId576" xr:uid="{ED1BA36C-E5F7-43D9-B257-C2A9C487C8EB}"/>
    <hyperlink ref="E470" r:id="rId577" xr:uid="{C23EDCBE-EFA6-459A-BCCC-798AB8C499CF}"/>
    <hyperlink ref="E483" r:id="rId578" xr:uid="{36480A68-44BE-497A-8B5A-A598CD6EB790}"/>
    <hyperlink ref="E95" r:id="rId579" tooltip="Search Web" display="http://www.google.com/search?hl=en&amp;q=Dell+Inc.%20OptiPlex+7460+AIO" xr:uid="{361D37B9-9B95-4CC4-9A91-E5CD0A11D86F}"/>
    <hyperlink ref="E100" r:id="rId580" tooltip="Search Web" display="http://www.google.com/search?hl=en&amp;q=Dell+Inc.%20OptiPlex+7460+AIO" xr:uid="{876E6DB0-8617-46A4-B65C-35A15D7B02D5}"/>
    <hyperlink ref="E684" r:id="rId581" xr:uid="{DA3BFC0C-1617-4D83-A8DB-ACC59BC127D3}"/>
    <hyperlink ref="E689" r:id="rId582" xr:uid="{04489882-BC2A-4B69-A55D-4BB7536039DD}"/>
    <hyperlink ref="E704" r:id="rId583" xr:uid="{81864863-B1DD-4D29-9B39-CE28954E0440}"/>
    <hyperlink ref="E702" r:id="rId584" xr:uid="{959ADD92-5F39-4D39-8685-34D5C44307E8}"/>
    <hyperlink ref="E675" r:id="rId585" xr:uid="{36E5C078-45A9-4961-8E1E-679F7A1B84FD}"/>
    <hyperlink ref="E677" r:id="rId586" xr:uid="{AFC82C6F-26D2-46F1-BDEA-2B331017B760}"/>
    <hyperlink ref="E662" r:id="rId587" xr:uid="{F1DD4C90-86C0-4696-BD82-CFFBCE03DAB2}"/>
    <hyperlink ref="E678" r:id="rId588" xr:uid="{3EC79430-45CB-4AAC-B1C4-F60AA2E41835}"/>
    <hyperlink ref="E688" r:id="rId589" xr:uid="{94BDD82B-70C1-4FBE-AB71-05C6ECBD25E6}"/>
    <hyperlink ref="E691" r:id="rId590" xr:uid="{F0D23875-B42B-4C52-AF76-28391E4E85B8}"/>
    <hyperlink ref="E705" r:id="rId591" xr:uid="{2FD0CD19-D865-463F-83F4-6D00A5EBA00C}"/>
    <hyperlink ref="E724" r:id="rId592" xr:uid="{6C689719-B957-4C46-9495-923D5521B404}"/>
    <hyperlink ref="E111" r:id="rId593" tooltip="Search Web" display="http://www.google.com/search?hl=en&amp;q=Dell+Inc.%20OptiPlex+7460+AIO" xr:uid="{FE689AF3-0403-47DC-B07B-77B1A55D2E86}"/>
    <hyperlink ref="F42" r:id="rId594" tooltip="Go To Dell" xr:uid="{90C6B421-E197-461D-A8DA-2582763A5B4D}"/>
    <hyperlink ref="G70" r:id="rId595" xr:uid="{2E25388A-4A10-4D86-8833-CC4CF0683A86}"/>
    <hyperlink ref="E1329" r:id="rId596" xr:uid="{FF6285ED-5B14-46BE-8917-E8AD6342E9BE}"/>
    <hyperlink ref="E102" r:id="rId597" tooltip="Search Web" display="http://www.google.com/search?hl=en&amp;q=Dell+Inc.%20OptiPlex+7460+AIO" xr:uid="{650CFA0F-0BB7-43EB-A355-86CE264C904E}"/>
    <hyperlink ref="E121" r:id="rId598" tooltip="Search Web" display="http://www.google.com/search?hl=en&amp;q=Dell+Inc.%20OptiPlex+7460+AIO" xr:uid="{00A51DE1-A82C-4793-AC05-18B062FD5869}"/>
    <hyperlink ref="E122" r:id="rId599" tooltip="Search Web" display="http://www.google.com/search?hl=en&amp;q=Dell+Inc.%20OptiPlex+7460+AIO" xr:uid="{869C8DCF-F464-4649-A2B3-E0255457976A}"/>
    <hyperlink ref="E371" r:id="rId600" xr:uid="{546FBBD8-1EEE-4067-AAAD-23DE7CA980A9}"/>
    <hyperlink ref="E2236" r:id="rId601" xr:uid="{66EF63AE-B478-4719-ABAE-94B3FC11D2FE}"/>
    <hyperlink ref="E556" r:id="rId602" xr:uid="{427FC800-703A-48C2-B95E-3FF0C19C076D}"/>
    <hyperlink ref="E73" r:id="rId603" tooltip="Search Web" display="http://www.google.com/search?hl=en&amp;q=Dell%20Inc.%20OptiPlex%207040" xr:uid="{B402AFEC-D7F4-4DD2-ADF7-E77959024B8D}"/>
    <hyperlink ref="E644" r:id="rId604" xr:uid="{BE62A46A-6525-4FFE-BDC0-E36600B0ECD0}"/>
    <hyperlink ref="E61" r:id="rId605" tooltip="Search Web" display="http://www.google.com/search?hl=en&amp;q=Dell%20Inc.%20OptiPlex%207040" xr:uid="{6298E028-8382-4514-84D6-3AABB5F99497}"/>
    <hyperlink ref="E589" r:id="rId606" xr:uid="{A4966C78-1CDC-4953-84AD-D4FEA1C018D1}"/>
    <hyperlink ref="E504" r:id="rId607" xr:uid="{4FC4DD98-368C-47AE-9BA4-19E173300389}"/>
    <hyperlink ref="E582" r:id="rId608" xr:uid="{244270DA-C2F5-4AD8-B2B4-EDE8720AE5E3}"/>
    <hyperlink ref="E581" r:id="rId609" xr:uid="{93D852B7-D368-4C9D-AEFE-805D7AFEFAD7}"/>
    <hyperlink ref="F2538" r:id="rId610" display="288984748" xr:uid="{DF97FCAF-3BB4-4243-A7B9-6E4246C629C0}"/>
  </hyperlinks>
  <pageMargins left="0.7" right="0.7" top="0.75" bottom="0.75" header="0.3" footer="0.3"/>
  <pageSetup orientation="portrait" horizontalDpi="4294967293" r:id="rId611"/>
  <legacyDrawing r:id="rId6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119408c-3475-4698-9f9a-3366ed25444d">
      <UserInfo>
        <DisplayName>Joe B. Dela Paz</DisplayName>
        <AccountId>11</AccountId>
        <AccountType/>
      </UserInfo>
      <UserInfo>
        <DisplayName>Juan Miguel C. Manalo</DisplayName>
        <AccountId>129</AccountId>
        <AccountType/>
      </UserInfo>
      <UserInfo>
        <DisplayName>Joey Boy P. Corsino</DisplayName>
        <AccountId>130</AccountId>
        <AccountType/>
      </UserInfo>
      <UserInfo>
        <DisplayName>Valdo Karabo Ramakuela</DisplayName>
        <AccountId>137</AccountId>
        <AccountType/>
      </UserInfo>
    </SharedWithUsers>
    <TaxCatchAll xmlns="4119408c-3475-4698-9f9a-3366ed25444d" xsi:nil="true"/>
    <lcf76f155ced4ddcb4097134ff3c332f xmlns="8dc1dd94-08d2-4821-ad4c-e726b304db9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D1FE0B2F70424A8E07DCDF932332C2" ma:contentTypeVersion="15" ma:contentTypeDescription="Create a new document." ma:contentTypeScope="" ma:versionID="8a9ce606dc87585a479b72f0716b6634">
  <xsd:schema xmlns:xsd="http://www.w3.org/2001/XMLSchema" xmlns:xs="http://www.w3.org/2001/XMLSchema" xmlns:p="http://schemas.microsoft.com/office/2006/metadata/properties" xmlns:ns2="8dc1dd94-08d2-4821-ad4c-e726b304db93" xmlns:ns3="4119408c-3475-4698-9f9a-3366ed25444d" targetNamespace="http://schemas.microsoft.com/office/2006/metadata/properties" ma:root="true" ma:fieldsID="8ba7b016a20842ae721c64fc3b4922f8" ns2:_="" ns3:_="">
    <xsd:import namespace="8dc1dd94-08d2-4821-ad4c-e726b304db93"/>
    <xsd:import namespace="4119408c-3475-4698-9f9a-3366ed2544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1dd94-08d2-4821-ad4c-e726b304db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2f3a768-23d5-410f-9367-1f51008348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9408c-3475-4698-9f9a-3366ed2544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f4f79ac-a424-47d5-b412-1a287f3aba61}" ma:internalName="TaxCatchAll" ma:showField="CatchAllData" ma:web="4119408c-3475-4698-9f9a-3366ed2544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2010F0-C20C-44BA-BA91-19D691E9D62F}"/>
</file>

<file path=customXml/itemProps2.xml><?xml version="1.0" encoding="utf-8"?>
<ds:datastoreItem xmlns:ds="http://schemas.openxmlformats.org/officeDocument/2006/customXml" ds:itemID="{1A58BB9E-096E-4E3E-A660-7B5584A8DBE1}"/>
</file>

<file path=customXml/itemProps3.xml><?xml version="1.0" encoding="utf-8"?>
<ds:datastoreItem xmlns:ds="http://schemas.openxmlformats.org/officeDocument/2006/customXml" ds:itemID="{9F732D3F-CC06-4AF6-B77D-6ABDAB967A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Jonnel Dela Paz</dc:creator>
  <cp:keywords/>
  <dc:description/>
  <cp:lastModifiedBy/>
  <cp:revision/>
  <dcterms:created xsi:type="dcterms:W3CDTF">2015-06-05T18:17:20Z</dcterms:created>
  <dcterms:modified xsi:type="dcterms:W3CDTF">2025-02-13T11:06:18Z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0x010100C6D1FE0B2F70424A8E07DCDF932332C2</vt:lpwstr>
  </property>
  <property fmtid="{D5CDD505-2E9C-101B-9397-08002B2CF9AE}" pid="3" name="Order">
    <vt:r8>204100</vt:r8>
  </property>
  <property fmtid="{D5CDD505-2E9C-101B-9397-08002B2CF9AE}" pid="4" name="xd_Signature">
    <vt:bool>false</vt:bool>
  </property>
  <property fmtid="{D5CDD505-2E9C-101B-9397-08002B2CF9AE}" pid="5" name="SharedWithUsers">
    <vt:lpwstr>11;#Justin Pavsic</vt:lpwstr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MediaServiceImageTags">
    <vt:lpwstr/>
  </property>
</Properties>
</file>