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mysite.jci.com/personal/jbeachsc_jci_com/Documents/Documents/Projects/Addition of Navy Reports to Calibration Report Utility/Supporting Documentation/Finished Report/2024-10-10/"/>
    </mc:Choice>
  </mc:AlternateContent>
  <xr:revisionPtr revIDLastSave="50" documentId="8_{F1FEA9F0-753B-40D7-81FD-5BA25F7F88A3}" xr6:coauthVersionLast="47" xr6:coauthVersionMax="47" xr10:uidLastSave="{F3173F8F-38B9-454A-B96F-5E55C19B82A2}"/>
  <bookViews>
    <workbookView xWindow="28680" yWindow="-345" windowWidth="29040" windowHeight="15840" tabRatio="678" xr2:uid="{00000000-000D-0000-FFFF-FFFF00000000}"/>
  </bookViews>
  <sheets>
    <sheet name="Report Template" sheetId="1" r:id="rId1"/>
    <sheet name="Report WorkSheet" sheetId="12" r:id="rId2"/>
    <sheet name="Instrument Map" sheetId="17" r:id="rId3"/>
    <sheet name="CalReport" sheetId="18" r:id="rId4"/>
  </sheets>
  <definedNames>
    <definedName name="_xlnm.Print_Area" localSheetId="0">'Report Template'!$A$1:$F$70</definedName>
    <definedName name="_xlnm.Print_Area" localSheetId="1">'Report WorkSheet'!$A$1:$F$70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 l="1"/>
  <c r="M63" i="18"/>
  <c r="M58" i="18"/>
  <c r="M50" i="18"/>
  <c r="H92" i="17"/>
  <c r="G92" i="17"/>
  <c r="E92" i="17"/>
  <c r="H48" i="17"/>
  <c r="G48" i="17"/>
  <c r="E48" i="17"/>
  <c r="B44" i="1"/>
  <c r="C44" i="1"/>
  <c r="H44" i="12"/>
  <c r="I44" i="12" s="1"/>
  <c r="J44" i="12"/>
  <c r="K44" i="12" s="1"/>
  <c r="L44" i="12"/>
  <c r="D44" i="1" s="1"/>
  <c r="M44" i="12"/>
  <c r="H56" i="12"/>
  <c r="I56" i="12" s="1"/>
  <c r="J56" i="12"/>
  <c r="K56" i="12" s="1"/>
  <c r="L56" i="12"/>
  <c r="D56" i="1" s="1"/>
  <c r="M56" i="12"/>
  <c r="E56" i="1" s="1"/>
  <c r="H57" i="12"/>
  <c r="I57" i="12" s="1"/>
  <c r="J57" i="12"/>
  <c r="K57" i="12" s="1"/>
  <c r="L57" i="12"/>
  <c r="D57" i="1" s="1"/>
  <c r="M57" i="12"/>
  <c r="E57" i="1" s="1"/>
  <c r="H58" i="12"/>
  <c r="I58" i="12" s="1"/>
  <c r="J58" i="12"/>
  <c r="K58" i="12" s="1"/>
  <c r="L58" i="12"/>
  <c r="D58" i="1" s="1"/>
  <c r="M58" i="12"/>
  <c r="E58" i="1" s="1"/>
  <c r="H59" i="12"/>
  <c r="I59" i="12" s="1"/>
  <c r="J59" i="12"/>
  <c r="K59" i="12" s="1"/>
  <c r="L59" i="12"/>
  <c r="M59" i="12"/>
  <c r="E59" i="1" s="1"/>
  <c r="H60" i="12"/>
  <c r="I60" i="12" s="1"/>
  <c r="J60" i="12"/>
  <c r="K60" i="12" s="1"/>
  <c r="L60" i="12"/>
  <c r="M60" i="12"/>
  <c r="H61" i="12"/>
  <c r="I61" i="12" s="1"/>
  <c r="J61" i="12"/>
  <c r="K61" i="12" s="1"/>
  <c r="L61" i="12"/>
  <c r="D61" i="1" s="1"/>
  <c r="M61" i="12"/>
  <c r="E61" i="1" s="1"/>
  <c r="H39" i="12"/>
  <c r="I39" i="12" s="1"/>
  <c r="J39" i="12"/>
  <c r="K39" i="12" s="1"/>
  <c r="L39" i="12"/>
  <c r="M39" i="12"/>
  <c r="E39" i="1" s="1"/>
  <c r="H40" i="12"/>
  <c r="I40" i="12" s="1"/>
  <c r="J40" i="12"/>
  <c r="K40" i="12" s="1"/>
  <c r="L40" i="12"/>
  <c r="D40" i="1" s="1"/>
  <c r="M40" i="12"/>
  <c r="E40" i="1" s="1"/>
  <c r="H41" i="12"/>
  <c r="I41" i="12" s="1"/>
  <c r="J41" i="12"/>
  <c r="K41" i="12" s="1"/>
  <c r="L41" i="12"/>
  <c r="D41" i="1" s="1"/>
  <c r="M41" i="12"/>
  <c r="E41" i="1" s="1"/>
  <c r="H42" i="12"/>
  <c r="I42" i="12" s="1"/>
  <c r="J42" i="12"/>
  <c r="K42" i="12" s="1"/>
  <c r="L42" i="12"/>
  <c r="M42" i="12"/>
  <c r="E42" i="1" s="1"/>
  <c r="H43" i="12"/>
  <c r="I43" i="12" s="1"/>
  <c r="J43" i="12"/>
  <c r="K43" i="12" s="1"/>
  <c r="L43" i="12"/>
  <c r="D43" i="1" s="1"/>
  <c r="M43" i="12"/>
  <c r="E43" i="1" s="1"/>
  <c r="H45" i="12"/>
  <c r="I45" i="12" s="1"/>
  <c r="J45" i="12"/>
  <c r="K45" i="12" s="1"/>
  <c r="L45" i="12"/>
  <c r="D45" i="1" s="1"/>
  <c r="M45" i="12"/>
  <c r="E45" i="1" s="1"/>
  <c r="H46" i="12"/>
  <c r="I46" i="12" s="1"/>
  <c r="J46" i="12"/>
  <c r="K46" i="12" s="1"/>
  <c r="L46" i="12"/>
  <c r="M46" i="12"/>
  <c r="H23" i="12"/>
  <c r="I23" i="12" s="1"/>
  <c r="J23" i="12"/>
  <c r="K23" i="12" s="1"/>
  <c r="L23" i="12"/>
  <c r="M23" i="12"/>
  <c r="E23" i="1" s="1"/>
  <c r="H24" i="12"/>
  <c r="I24" i="12" s="1"/>
  <c r="J24" i="12"/>
  <c r="K24" i="12" s="1"/>
  <c r="L24" i="12"/>
  <c r="D24" i="1" s="1"/>
  <c r="M24" i="12"/>
  <c r="H25" i="12"/>
  <c r="I25" i="12" s="1"/>
  <c r="J25" i="12"/>
  <c r="K25" i="12" s="1"/>
  <c r="L25" i="12"/>
  <c r="M25" i="12"/>
  <c r="E25" i="1" s="1"/>
  <c r="H26" i="12"/>
  <c r="I26" i="12" s="1"/>
  <c r="J26" i="12"/>
  <c r="K26" i="12" s="1"/>
  <c r="L26" i="12"/>
  <c r="M26" i="12"/>
  <c r="H27" i="12"/>
  <c r="I27" i="12" s="1"/>
  <c r="J27" i="12"/>
  <c r="K27" i="12" s="1"/>
  <c r="L27" i="12"/>
  <c r="D27" i="1" s="1"/>
  <c r="M27" i="12"/>
  <c r="E27" i="1" s="1"/>
  <c r="H28" i="12"/>
  <c r="I28" i="12" s="1"/>
  <c r="J28" i="12"/>
  <c r="K28" i="12" s="1"/>
  <c r="L28" i="12"/>
  <c r="D28" i="1" s="1"/>
  <c r="M28" i="12"/>
  <c r="N28" i="12" s="1"/>
  <c r="H29" i="12"/>
  <c r="I29" i="12" s="1"/>
  <c r="J29" i="12"/>
  <c r="K29" i="12" s="1"/>
  <c r="L29" i="12"/>
  <c r="D29" i="1" s="1"/>
  <c r="M29" i="12"/>
  <c r="H30" i="12"/>
  <c r="I30" i="12" s="1"/>
  <c r="J30" i="12"/>
  <c r="K30" i="12" s="1"/>
  <c r="L30" i="12"/>
  <c r="M30" i="12"/>
  <c r="H31" i="12"/>
  <c r="I31" i="12" s="1"/>
  <c r="J31" i="12"/>
  <c r="K31" i="12" s="1"/>
  <c r="L31" i="12"/>
  <c r="D31" i="1" s="1"/>
  <c r="M31" i="12"/>
  <c r="E31" i="1" s="1"/>
  <c r="H32" i="12"/>
  <c r="I32" i="12"/>
  <c r="J32" i="12"/>
  <c r="K32" i="12" s="1"/>
  <c r="L32" i="12"/>
  <c r="M32" i="12"/>
  <c r="E32" i="1" s="1"/>
  <c r="H33" i="12"/>
  <c r="I33" i="12" s="1"/>
  <c r="J33" i="12"/>
  <c r="K33" i="12" s="1"/>
  <c r="L33" i="12"/>
  <c r="M33" i="12"/>
  <c r="H34" i="12"/>
  <c r="I34" i="12" s="1"/>
  <c r="J34" i="12"/>
  <c r="K34" i="12" s="1"/>
  <c r="L34" i="12"/>
  <c r="M34" i="12"/>
  <c r="E34" i="1" s="1"/>
  <c r="H35" i="12"/>
  <c r="I35" i="12" s="1"/>
  <c r="J35" i="12"/>
  <c r="K35" i="12" s="1"/>
  <c r="L35" i="12"/>
  <c r="D35" i="1" s="1"/>
  <c r="M35" i="12"/>
  <c r="E35" i="1" s="1"/>
  <c r="B56" i="1"/>
  <c r="C56" i="1"/>
  <c r="B57" i="1"/>
  <c r="C57" i="1"/>
  <c r="B58" i="1"/>
  <c r="C58" i="1"/>
  <c r="B59" i="1"/>
  <c r="C59" i="1"/>
  <c r="B60" i="1"/>
  <c r="C60" i="1"/>
  <c r="B61" i="1"/>
  <c r="C61" i="1"/>
  <c r="B39" i="1"/>
  <c r="C39" i="1"/>
  <c r="B40" i="1"/>
  <c r="C40" i="1"/>
  <c r="B41" i="1"/>
  <c r="C41" i="1"/>
  <c r="B42" i="1"/>
  <c r="C42" i="1"/>
  <c r="B43" i="1"/>
  <c r="C43" i="1"/>
  <c r="B45" i="1"/>
  <c r="C45" i="1"/>
  <c r="B46" i="1"/>
  <c r="C46" i="1"/>
  <c r="C23" i="1"/>
  <c r="C24" i="1"/>
  <c r="C25" i="1"/>
  <c r="C26" i="1"/>
  <c r="C27" i="1"/>
  <c r="C28" i="1"/>
  <c r="C29" i="1"/>
  <c r="C30" i="1"/>
  <c r="C31" i="1"/>
  <c r="C32" i="1"/>
  <c r="C33" i="1"/>
  <c r="C34" i="1"/>
  <c r="C35" i="1"/>
  <c r="B23" i="1"/>
  <c r="B24" i="1"/>
  <c r="B25" i="1"/>
  <c r="B26" i="1"/>
  <c r="B27" i="1"/>
  <c r="B28" i="1"/>
  <c r="B29" i="1"/>
  <c r="B30" i="1"/>
  <c r="B31" i="1"/>
  <c r="B32" i="1"/>
  <c r="B33" i="1"/>
  <c r="B34" i="1"/>
  <c r="B35" i="1"/>
  <c r="M65" i="12"/>
  <c r="E65" i="1" s="1"/>
  <c r="M64" i="12"/>
  <c r="E64" i="1" s="1"/>
  <c r="L65" i="12"/>
  <c r="L64" i="12"/>
  <c r="D64" i="1" s="1"/>
  <c r="J65" i="12"/>
  <c r="K65" i="12" s="1"/>
  <c r="J64" i="12"/>
  <c r="K64" i="12" s="1"/>
  <c r="H65" i="12"/>
  <c r="I65" i="12" s="1"/>
  <c r="H64" i="12"/>
  <c r="I64" i="12" s="1"/>
  <c r="M22" i="12"/>
  <c r="E22" i="1" s="1"/>
  <c r="M38" i="12"/>
  <c r="E38" i="1" s="1"/>
  <c r="M49" i="12"/>
  <c r="E49" i="1" s="1"/>
  <c r="M50" i="12"/>
  <c r="M51" i="12"/>
  <c r="E51" i="1" s="1"/>
  <c r="M52" i="12"/>
  <c r="M55" i="12"/>
  <c r="E55" i="1" s="1"/>
  <c r="L22" i="12"/>
  <c r="L38" i="12"/>
  <c r="L49" i="12"/>
  <c r="L50" i="12"/>
  <c r="D50" i="1" s="1"/>
  <c r="L51" i="12"/>
  <c r="D51" i="1" s="1"/>
  <c r="L52" i="12"/>
  <c r="D52" i="1" s="1"/>
  <c r="L55" i="12"/>
  <c r="D55" i="1" s="1"/>
  <c r="J22" i="12"/>
  <c r="K22" i="12" s="1"/>
  <c r="J38" i="12"/>
  <c r="K38" i="12" s="1"/>
  <c r="J49" i="12"/>
  <c r="K49" i="12" s="1"/>
  <c r="J50" i="12"/>
  <c r="K50" i="12" s="1"/>
  <c r="J51" i="12"/>
  <c r="K51" i="12" s="1"/>
  <c r="J52" i="12"/>
  <c r="K52" i="12" s="1"/>
  <c r="J55" i="12"/>
  <c r="K55" i="12" s="1"/>
  <c r="H55" i="12"/>
  <c r="I55" i="12" s="1"/>
  <c r="H49" i="12"/>
  <c r="I49" i="12" s="1"/>
  <c r="H50" i="12"/>
  <c r="I50" i="12" s="1"/>
  <c r="H51" i="12"/>
  <c r="I51" i="12" s="1"/>
  <c r="H52" i="12"/>
  <c r="I52" i="12" s="1"/>
  <c r="H38" i="12"/>
  <c r="I38" i="12" s="1"/>
  <c r="H22" i="12"/>
  <c r="I22" i="12" s="1"/>
  <c r="M11" i="12"/>
  <c r="E11" i="1" s="1"/>
  <c r="M12" i="12"/>
  <c r="E12" i="1" s="1"/>
  <c r="M13" i="12"/>
  <c r="E13" i="1" s="1"/>
  <c r="M14" i="12"/>
  <c r="E14" i="1" s="1"/>
  <c r="M15" i="12"/>
  <c r="E15" i="1" s="1"/>
  <c r="M16" i="12"/>
  <c r="E16" i="1" s="1"/>
  <c r="M17" i="12"/>
  <c r="E17" i="1" s="1"/>
  <c r="M18" i="12"/>
  <c r="E18" i="1" s="1"/>
  <c r="M19" i="12"/>
  <c r="L11" i="12"/>
  <c r="L12" i="12"/>
  <c r="L13" i="12"/>
  <c r="D13" i="1" s="1"/>
  <c r="L14" i="12"/>
  <c r="L15" i="12"/>
  <c r="D15" i="1" s="1"/>
  <c r="L16" i="12"/>
  <c r="D16" i="1" s="1"/>
  <c r="L17" i="12"/>
  <c r="D17" i="1" s="1"/>
  <c r="L18" i="12"/>
  <c r="D18" i="1" s="1"/>
  <c r="L19" i="12"/>
  <c r="D19" i="1" s="1"/>
  <c r="J11" i="12"/>
  <c r="K11" i="12" s="1"/>
  <c r="J12" i="12"/>
  <c r="K12" i="12" s="1"/>
  <c r="J13" i="12"/>
  <c r="K13" i="12" s="1"/>
  <c r="J14" i="12"/>
  <c r="K14" i="12" s="1"/>
  <c r="J15" i="12"/>
  <c r="K15" i="12" s="1"/>
  <c r="J16" i="12"/>
  <c r="K16" i="12" s="1"/>
  <c r="J17" i="12"/>
  <c r="K17" i="12" s="1"/>
  <c r="J18" i="12"/>
  <c r="K18" i="12" s="1"/>
  <c r="J19" i="12"/>
  <c r="K19" i="12" s="1"/>
  <c r="H11" i="12"/>
  <c r="I11" i="12" s="1"/>
  <c r="H12" i="12"/>
  <c r="I12" i="12" s="1"/>
  <c r="H13" i="12"/>
  <c r="I13" i="12" s="1"/>
  <c r="H14" i="12"/>
  <c r="I14" i="12" s="1"/>
  <c r="H15" i="12"/>
  <c r="I15" i="12" s="1"/>
  <c r="H16" i="12"/>
  <c r="I16" i="12" s="1"/>
  <c r="H17" i="12"/>
  <c r="I17" i="12" s="1"/>
  <c r="H18" i="12"/>
  <c r="I18" i="12" s="1"/>
  <c r="H19" i="12"/>
  <c r="I19" i="12" s="1"/>
  <c r="M10" i="12"/>
  <c r="E10" i="1" s="1"/>
  <c r="L10" i="12"/>
  <c r="D10" i="1" s="1"/>
  <c r="J10" i="12"/>
  <c r="K10" i="12" s="1"/>
  <c r="H10" i="12"/>
  <c r="I10" i="12" s="1"/>
  <c r="B64" i="1"/>
  <c r="B65" i="1"/>
  <c r="C78" i="12"/>
  <c r="B4" i="1"/>
  <c r="B50" i="1"/>
  <c r="C50" i="1"/>
  <c r="B51" i="1"/>
  <c r="C51" i="1"/>
  <c r="B52" i="1"/>
  <c r="C52" i="1"/>
  <c r="C87" i="12"/>
  <c r="B3" i="1"/>
  <c r="B2" i="1"/>
  <c r="B1" i="1"/>
  <c r="E69" i="1"/>
  <c r="C69" i="1"/>
  <c r="C65" i="1"/>
  <c r="C64" i="1"/>
  <c r="C55" i="1"/>
  <c r="C49" i="1"/>
  <c r="C38" i="1"/>
  <c r="C22" i="1"/>
  <c r="B10" i="1"/>
  <c r="B11" i="1"/>
  <c r="B12" i="1"/>
  <c r="B13" i="1"/>
  <c r="B14" i="1"/>
  <c r="B15" i="1"/>
  <c r="B16" i="1"/>
  <c r="B17" i="1"/>
  <c r="B18" i="1"/>
  <c r="B19" i="1"/>
  <c r="B22" i="1"/>
  <c r="B38" i="1"/>
  <c r="B49" i="1"/>
  <c r="B55" i="1"/>
  <c r="C11" i="1"/>
  <c r="C12" i="1"/>
  <c r="C13" i="1"/>
  <c r="C14" i="1"/>
  <c r="C15" i="1"/>
  <c r="C16" i="1"/>
  <c r="C17" i="1"/>
  <c r="C18" i="1"/>
  <c r="C19" i="1"/>
  <c r="C10" i="1"/>
  <c r="N33" i="12" l="1"/>
  <c r="O44" i="12"/>
  <c r="O34" i="12"/>
  <c r="O39" i="12"/>
  <c r="N44" i="12"/>
  <c r="E44" i="1"/>
  <c r="O42" i="12"/>
  <c r="N24" i="12"/>
  <c r="N41" i="12"/>
  <c r="N57" i="12"/>
  <c r="N60" i="12"/>
  <c r="O41" i="12"/>
  <c r="O46" i="12"/>
  <c r="O26" i="12"/>
  <c r="E28" i="1"/>
  <c r="O43" i="12"/>
  <c r="O30" i="12"/>
  <c r="O25" i="12"/>
  <c r="D39" i="1"/>
  <c r="N29" i="12"/>
  <c r="O56" i="12"/>
  <c r="D25" i="1"/>
  <c r="O32" i="12"/>
  <c r="O33" i="12"/>
  <c r="O29" i="12"/>
  <c r="O40" i="12"/>
  <c r="N39" i="12"/>
  <c r="O60" i="12"/>
  <c r="O23" i="12"/>
  <c r="O58" i="12"/>
  <c r="N35" i="12"/>
  <c r="N58" i="12"/>
  <c r="D46" i="1"/>
  <c r="O61" i="12"/>
  <c r="N46" i="12"/>
  <c r="N61" i="12"/>
  <c r="N26" i="12"/>
  <c r="N30" i="12"/>
  <c r="E60" i="1"/>
  <c r="O45" i="12"/>
  <c r="E46" i="1"/>
  <c r="D60" i="1"/>
  <c r="N25" i="12"/>
  <c r="N45" i="12"/>
  <c r="N40" i="12"/>
  <c r="N59" i="12"/>
  <c r="N43" i="12"/>
  <c r="D42" i="1"/>
  <c r="N32" i="12"/>
  <c r="O28" i="12"/>
  <c r="O59" i="12"/>
  <c r="D59" i="1"/>
  <c r="O57" i="12"/>
  <c r="N56" i="12"/>
  <c r="N42" i="12"/>
  <c r="E24" i="1"/>
  <c r="D23" i="1"/>
  <c r="D34" i="1"/>
  <c r="O31" i="12"/>
  <c r="E33" i="1"/>
  <c r="N34" i="12"/>
  <c r="N31" i="12"/>
  <c r="D33" i="1"/>
  <c r="D30" i="1"/>
  <c r="O27" i="12"/>
  <c r="O24" i="12"/>
  <c r="D32" i="1"/>
  <c r="E30" i="1"/>
  <c r="E29" i="1"/>
  <c r="N27" i="12"/>
  <c r="E26" i="1"/>
  <c r="D26" i="1"/>
  <c r="O35" i="12"/>
  <c r="N23" i="12"/>
  <c r="O16" i="12"/>
  <c r="O38" i="12"/>
  <c r="O49" i="12"/>
  <c r="O11" i="12"/>
  <c r="N22" i="12"/>
  <c r="D22" i="1"/>
  <c r="O17" i="12"/>
  <c r="N65" i="12"/>
  <c r="O22" i="12"/>
  <c r="N52" i="12"/>
  <c r="O12" i="12"/>
  <c r="O51" i="12"/>
  <c r="O52" i="12"/>
  <c r="N50" i="12"/>
  <c r="O55" i="12"/>
  <c r="N51" i="12"/>
  <c r="D65" i="1"/>
  <c r="O14" i="12"/>
  <c r="E52" i="1"/>
  <c r="D12" i="1"/>
  <c r="O13" i="12"/>
  <c r="O19" i="12"/>
  <c r="O18" i="12"/>
  <c r="N64" i="12"/>
  <c r="N13" i="12"/>
  <c r="O64" i="12"/>
  <c r="N12" i="12"/>
  <c r="O65" i="12"/>
  <c r="N49" i="12"/>
  <c r="D49" i="1"/>
  <c r="N55" i="12"/>
  <c r="N11" i="12"/>
  <c r="O15" i="12"/>
  <c r="E50" i="1"/>
  <c r="N14" i="12"/>
  <c r="N15" i="12"/>
  <c r="N18" i="12"/>
  <c r="D38" i="1"/>
  <c r="O10" i="12"/>
  <c r="D14" i="1"/>
  <c r="O50" i="12"/>
  <c r="E19" i="1"/>
  <c r="N19" i="12"/>
  <c r="N17" i="12"/>
  <c r="D11" i="1"/>
  <c r="N38" i="12"/>
  <c r="N10" i="12"/>
  <c r="N16" i="12"/>
</calcChain>
</file>

<file path=xl/sharedStrings.xml><?xml version="1.0" encoding="utf-8"?>
<sst xmlns="http://schemas.openxmlformats.org/spreadsheetml/2006/main" count="2762" uniqueCount="935">
  <si>
    <t>Instrument Serial Number</t>
  </si>
  <si>
    <t>Instrument Title</t>
  </si>
  <si>
    <t>Calibration Dates</t>
  </si>
  <si>
    <t>Last</t>
  </si>
  <si>
    <t>Next</t>
  </si>
  <si>
    <t>DAQ2 RTD Temperatures</t>
  </si>
  <si>
    <t>DAQ3 RTD Temperatures</t>
  </si>
  <si>
    <t>Omega Pressure Transducer</t>
  </si>
  <si>
    <t>Rosemount Delta P Transducer</t>
  </si>
  <si>
    <t>Rosemount Magmeter</t>
  </si>
  <si>
    <t>EVAPORATOR WATER FLOW A</t>
  </si>
  <si>
    <t>EVAPORATOR WATER FLOW B</t>
  </si>
  <si>
    <t>CONDENSER WATER FLOW A</t>
  </si>
  <si>
    <t>CONDENSER WATER FLOW B</t>
  </si>
  <si>
    <t>Xitron Power Analyzer</t>
  </si>
  <si>
    <t>↓ Eng Tag Names Match? ↓</t>
  </si>
  <si>
    <t>HW Tag Name</t>
  </si>
  <si>
    <t>↓ HW Tag Names Match? ↓</t>
  </si>
  <si>
    <t>COND WATER ENTERING TEMP A</t>
  </si>
  <si>
    <t>COND WATER ENTERING TEMP B</t>
  </si>
  <si>
    <t>COND WATER LEAVING TEMP A</t>
  </si>
  <si>
    <t>COND WATER LEAVING TEMP B</t>
  </si>
  <si>
    <t>EVAP WATER ENTERING TEMP A</t>
  </si>
  <si>
    <t>EVAP WATER ENTERING TEMP B</t>
  </si>
  <si>
    <t>EVAP WATER LEAVING TEMP A</t>
  </si>
  <si>
    <t>EVAP WATER LEAVING TEMP B</t>
  </si>
  <si>
    <t>AUX COOLING WATER ENTERING TEMP</t>
  </si>
  <si>
    <t>AUX COOLING WATER LEAVING TEMP</t>
  </si>
  <si>
    <t>Prepared By:</t>
  </si>
  <si>
    <t>Date:</t>
  </si>
  <si>
    <t>`</t>
  </si>
  <si>
    <t>Johnson Controls Calibration Report</t>
  </si>
  <si>
    <t>ENG Tag Name</t>
  </si>
  <si>
    <t>Tag Names</t>
  </si>
  <si>
    <t>Notes</t>
  </si>
  <si>
    <t>↓ Cal Date from Cal Report ↓</t>
  </si>
  <si>
    <t>↓ Cal Due From Cal Report ↓</t>
  </si>
  <si>
    <t>↓ HW Tag Names from Cal Report ↓</t>
  </si>
  <si>
    <t>↓ Eng Tag Names from Cal Report ↓</t>
  </si>
  <si>
    <t>Facility Information
Not on Inst Map
Get From
Cal Report</t>
  </si>
  <si>
    <t>Not on Inst Map
Get From Cal Report</t>
  </si>
  <si>
    <t>↓ Date in Range ↓</t>
  </si>
  <si>
    <t xml:space="preserve">Unit Type:  </t>
  </si>
  <si>
    <t xml:space="preserve">Test Request Number: </t>
  </si>
  <si>
    <t xml:space="preserve">Instrument Map Date:  </t>
  </si>
  <si>
    <t xml:space="preserve">JADEC Test Facility:  </t>
  </si>
  <si>
    <t>↓ # Days ↓</t>
  </si>
  <si>
    <t>Calibration Report Date</t>
  </si>
  <si>
    <t>BAROMETRIC PRESSURE</t>
  </si>
  <si>
    <t>COND_WTR_E_TEMP_TET-CW-2A</t>
  </si>
  <si>
    <t>DAQ2_RTD_001</t>
  </si>
  <si>
    <t>COND_WTR_E_TEMP_TET-CW-2B</t>
  </si>
  <si>
    <t>DAQ2_RTD_002</t>
  </si>
  <si>
    <t>COND_WTR_L_TEMP_TET-CW-3A</t>
  </si>
  <si>
    <t>DAQ2_RTD_003</t>
  </si>
  <si>
    <t>COND_WTR_L_TEMP_TET-CW-3B</t>
  </si>
  <si>
    <t>DAQ2_RTD_004</t>
  </si>
  <si>
    <t>EVAP_WTR_E_TEMP_TET-EW-2A</t>
  </si>
  <si>
    <t>DAQ2_RTD_005</t>
  </si>
  <si>
    <t>EVAP_WTR_E_TEMP_TET-EW-2B</t>
  </si>
  <si>
    <t>DAQ2_RTD_006</t>
  </si>
  <si>
    <t>EVAP_WTR_L_TEMP_TET-EW-3A</t>
  </si>
  <si>
    <t>DAQ2_RTD_007</t>
  </si>
  <si>
    <t>EVAP_WTR_L_TEMP_TET-EW-3B</t>
  </si>
  <si>
    <t>DAQ2_RTD_008</t>
  </si>
  <si>
    <t>CH_WTR_E_TEMP_TET-CH-2</t>
  </si>
  <si>
    <t>DAQ2_RTD_009</t>
  </si>
  <si>
    <t>CH_WTR_L_TEMP_TET-CH-3</t>
  </si>
  <si>
    <t>DAQ2_RTD_010</t>
  </si>
  <si>
    <t>EVAP_WTR_E_TOTAL_FLOW</t>
  </si>
  <si>
    <t>EVAP_WTR_E_FLOW_FT-EW-1A</t>
  </si>
  <si>
    <t>EVAP_WTR_E_FLOW_FT-EW-1B</t>
  </si>
  <si>
    <t>COND_WTR_E_TOTAL_FLOW</t>
  </si>
  <si>
    <t>COND_WTR_E_FLOW_FT-CW-1A</t>
  </si>
  <si>
    <t>COND_WTR_E_FLOW_FT-CW-1B</t>
  </si>
  <si>
    <t>Facility Information
Not on Inst Map
Get From
Cal Report
ENG and HW Tag Names
Should remain the same</t>
  </si>
  <si>
    <t>HW Tag Names
Not on Inst Map
Use Channel to determine
Eng Tag Names
Should remain the same</t>
  </si>
  <si>
    <t>OIL_SYS01_WTR_CLR-E_TEMP_01</t>
  </si>
  <si>
    <t>OIL_SYS02_WTR_CLR-E_TEMP_01</t>
  </si>
  <si>
    <t>OIL_SYS01_WTR_CLR-L_TEMP_01</t>
  </si>
  <si>
    <t>OIL_SYS02_WTR_CLR-L_TEMP_01</t>
  </si>
  <si>
    <t>COMPR_SYS01_RFG_SUCT_TEMP_01</t>
  </si>
  <si>
    <t>COMPR_SYS01_RFG_DISCH_TEMP_01</t>
  </si>
  <si>
    <t>COMPR_SYS02_RFG_SUCT_TEMP_01</t>
  </si>
  <si>
    <t>COMPR_SYS02_RFG_DISCH_TEMP_01</t>
  </si>
  <si>
    <t>AMB_UNIT_AIR_EXT_TEMP_01</t>
  </si>
  <si>
    <t>AMB_UNIT_AIR_EXT_PRESS_01</t>
  </si>
  <si>
    <t>OIL_SYS01_OIL_PUMP_PRESS_01</t>
  </si>
  <si>
    <t>OIL_SYS02_OIL_PUMP_PRESS_01</t>
  </si>
  <si>
    <t>OIL_SYS01_OIL_SUMP-MID_PRESS_01</t>
  </si>
  <si>
    <t>EVAP_UNIT_WTR_NOZ_DP_01</t>
  </si>
  <si>
    <t>COND_UNIT_WTR_NOZ_DP_01</t>
  </si>
  <si>
    <t>OIL_SYS01_WTR_NOZ_DP_01</t>
  </si>
  <si>
    <t>OIL_SYS02_WTR_NOZ_DP_01</t>
  </si>
  <si>
    <t>COND_SYS01_RLIQ_L_TEMP_01</t>
  </si>
  <si>
    <t>COND_SYS02_RLIQ_L_TEMP_01</t>
  </si>
  <si>
    <t>EVAP PRESSURE</t>
  </si>
  <si>
    <t>EVAP_SYS01_RVAP_TOP_PRESS_01</t>
  </si>
  <si>
    <t>EVAP_SYS01_RLIQ_LOW-CTR_TEMP_01</t>
  </si>
  <si>
    <t>OIL_SYS01_WTR_CLR-E_FLOW_01</t>
  </si>
  <si>
    <t>OIL_SYS02_WTR_CLR-E_FLOW_01</t>
  </si>
  <si>
    <t>OIL COOLER WATER FLOW SYS01</t>
  </si>
  <si>
    <t>OIL COOLER WATER FLOW SYS02</t>
  </si>
  <si>
    <t>570 Ton</t>
  </si>
  <si>
    <t>COMPRESSOR SUCTION TEMP SYS01</t>
  </si>
  <si>
    <t>COMPRESSOR DISCHARGE TEMP SYS01</t>
  </si>
  <si>
    <t>COMPRESSOR SUCTION TEMP SYS02</t>
  </si>
  <si>
    <t>COMPRESSOR DISCHARGE TEMP SYS02</t>
  </si>
  <si>
    <t>OIL COOLER WATER ON SYS01</t>
  </si>
  <si>
    <t>OIL COOLER WATER OFF SYS01</t>
  </si>
  <si>
    <t>OIL COOLER WATER ON SYS02</t>
  </si>
  <si>
    <t>OIL COOLER WATER OFF SYS02</t>
  </si>
  <si>
    <t>AMBIENT TEMPERATURE</t>
  </si>
  <si>
    <t>COND_UNIT_WTR_L_TEMP_01</t>
  </si>
  <si>
    <t>COND_UNIT_WTR_L_TEMP_02</t>
  </si>
  <si>
    <t>COND WATER LEAVING TEMP 01</t>
  </si>
  <si>
    <t>COND WATER LEAVING TEMP 02</t>
  </si>
  <si>
    <t>EVAP LIQUID LOW CENTER RTD</t>
  </si>
  <si>
    <t>LIQUID OUT OF COND SYS01</t>
  </si>
  <si>
    <t>LIQUID OUT OF COND SYS02</t>
  </si>
  <si>
    <t>COND_SYS01_RVAP_TOP_PRESS_01</t>
  </si>
  <si>
    <t>COND PRESSURE</t>
  </si>
  <si>
    <t>OIL PRESSURE SYS01</t>
  </si>
  <si>
    <t>OIL PRESSURE SYS02</t>
  </si>
  <si>
    <t xml:space="preserve">OIL SUMP PRESSURE </t>
  </si>
  <si>
    <t>COND_UNIT_WTR_CWCV-L_PRESS_01</t>
  </si>
  <si>
    <t>COND_UNIT_WTR_CWCV-BYP_PRESS_01</t>
  </si>
  <si>
    <t>CWCV OUTLET PRESSURE</t>
  </si>
  <si>
    <t>CWCV BYPASS LEG PRESSURE</t>
  </si>
  <si>
    <t>OIL COOLER WATER PRESSURE DROP SYS01</t>
  </si>
  <si>
    <t>OIL COOLER WATER PRESSURE DROP SYS02</t>
  </si>
  <si>
    <t>EVAP WATER PRESSURE DROP</t>
  </si>
  <si>
    <t>COND WATER PRESSURE DROP</t>
  </si>
  <si>
    <t>CWCV BYPASS FLOW</t>
  </si>
  <si>
    <t>COND_UNIT_WTR_CWCV-BYP_FLOW_01</t>
  </si>
  <si>
    <t>CWCV INLET PRESSURE</t>
  </si>
  <si>
    <t>COND_UNIT_WTR_CWCV-E_PRESS_01</t>
  </si>
  <si>
    <t>MOTOR 2 INPUT</t>
  </si>
  <si>
    <t>MOTOR 1 INPUT</t>
  </si>
  <si>
    <t>Analog Channels</t>
  </si>
  <si>
    <t>TR24-0088 / 570 Prototype</t>
  </si>
  <si>
    <t>WC 1000-2A</t>
  </si>
  <si>
    <t>Ref ID</t>
  </si>
  <si>
    <t>DAQ Driver</t>
  </si>
  <si>
    <t>Channel</t>
  </si>
  <si>
    <t>Serial number</t>
  </si>
  <si>
    <t>Description/Location</t>
  </si>
  <si>
    <t>LabVIEW Tag Names</t>
  </si>
  <si>
    <t>Range</t>
  </si>
  <si>
    <t>P1</t>
  </si>
  <si>
    <t>%DAQ3A_AI_001%</t>
  </si>
  <si>
    <t>DAQ3A: mA: 1</t>
  </si>
  <si>
    <t>0-250 psia</t>
  </si>
  <si>
    <t>P2</t>
  </si>
  <si>
    <t>%DAQ3A_AI_002%</t>
  </si>
  <si>
    <t>DAQ3A: mA: 2</t>
  </si>
  <si>
    <t>P3</t>
  </si>
  <si>
    <t>%DAQ3A_AI_003%</t>
  </si>
  <si>
    <t>DAQ3A: mA: 3</t>
  </si>
  <si>
    <t>OIL PRESSURE SYS 1</t>
  </si>
  <si>
    <t>P4</t>
  </si>
  <si>
    <t>%DAQ3A_AI_004%</t>
  </si>
  <si>
    <t>DAQ3A: mA: 4</t>
  </si>
  <si>
    <t>OIL PRESSURE SYS 2</t>
  </si>
  <si>
    <t>P5</t>
  </si>
  <si>
    <t>%DAQ3A_AI_005%</t>
  </si>
  <si>
    <t>DAQ3A: mA: 5</t>
  </si>
  <si>
    <t>OIL SUMP PRESSURE</t>
  </si>
  <si>
    <t>P6</t>
  </si>
  <si>
    <t>%DAQ3A_AI_006%</t>
  </si>
  <si>
    <t>DAQ3A: mA: 6</t>
  </si>
  <si>
    <t>0-50 psia</t>
  </si>
  <si>
    <t>P7</t>
  </si>
  <si>
    <t>%DAQ3A_AI_007%</t>
  </si>
  <si>
    <t>DAQ3A: mA: 7</t>
  </si>
  <si>
    <t>P8</t>
  </si>
  <si>
    <t>%DAQ3A_AI_008%</t>
  </si>
  <si>
    <t>DAQ3A: mA: 8</t>
  </si>
  <si>
    <t>P9</t>
  </si>
  <si>
    <t>%DAQ3A_AI_009%</t>
  </si>
  <si>
    <t>DAQ3A: mA: 9</t>
  </si>
  <si>
    <t>DP1</t>
  </si>
  <si>
    <t>%DAQ3A_AI_010%</t>
  </si>
  <si>
    <t>DAQ3A: mA: 10</t>
  </si>
  <si>
    <t>EVAPORATOR WATER PRESSURE DROP</t>
  </si>
  <si>
    <t>0-45ft H2O</t>
  </si>
  <si>
    <t>DP2</t>
  </si>
  <si>
    <t>%DAQ3A_AI_011%</t>
  </si>
  <si>
    <t>DAQ3A: mA: 11</t>
  </si>
  <si>
    <t>CONDENSOR WATER PRESSURE DROP</t>
  </si>
  <si>
    <t>DP3</t>
  </si>
  <si>
    <t>%DAQ3A_AI_012%</t>
  </si>
  <si>
    <t>DAQ3A: mA: 12</t>
  </si>
  <si>
    <t>DP4</t>
  </si>
  <si>
    <t>%DAQ3A_AI_013%</t>
  </si>
  <si>
    <t>DAQ3A: mA: 13</t>
  </si>
  <si>
    <t>F1</t>
  </si>
  <si>
    <t>%DAQ3A_AI_014%</t>
  </si>
  <si>
    <t>DAQ3A: mA: 14</t>
  </si>
  <si>
    <t>12218424_34096849</t>
  </si>
  <si>
    <t>0-25 gpm</t>
  </si>
  <si>
    <t>F2</t>
  </si>
  <si>
    <t>%DAQ3A_AI_015%</t>
  </si>
  <si>
    <t>DAQ3A: mA: 15</t>
  </si>
  <si>
    <t>12146944_12147678</t>
  </si>
  <si>
    <t>F3</t>
  </si>
  <si>
    <t>%DAQ3A_AI_016%</t>
  </si>
  <si>
    <t>DAQ3A: mA: 16</t>
  </si>
  <si>
    <t>0870153677_0860250174</t>
  </si>
  <si>
    <t>0-2000 gpm</t>
  </si>
  <si>
    <t>%DAQ3A_AI_017%</t>
  </si>
  <si>
    <t>DAQ3A: mA: 17</t>
  </si>
  <si>
    <t>%DAQ3A_AI_018%</t>
  </si>
  <si>
    <t>DAQ3A: mA: 18</t>
  </si>
  <si>
    <t>%DAQ3A_AI_019%</t>
  </si>
  <si>
    <t>DAQ3A: mA: 19</t>
  </si>
  <si>
    <t>%DAQ3A_AI_020%</t>
  </si>
  <si>
    <t>DAQ3A: mA: 20</t>
  </si>
  <si>
    <t>%DAQ3A_AI_021%</t>
  </si>
  <si>
    <t>DAQ3A: mA: 21</t>
  </si>
  <si>
    <t>%DAQ3A_AI_022%</t>
  </si>
  <si>
    <t>DAQ3A: mA: 22</t>
  </si>
  <si>
    <t>%DAQ3A_AI_023%</t>
  </si>
  <si>
    <t>DAQ3A: mA: 23</t>
  </si>
  <si>
    <t>%DAQ3A_AI_024%</t>
  </si>
  <si>
    <t>DAQ3A: mA: 24</t>
  </si>
  <si>
    <t>%DAQ3A_AI_025%</t>
  </si>
  <si>
    <t>DAQ3A: mA: 25</t>
  </si>
  <si>
    <t>%DAQ3A_AI_026%</t>
  </si>
  <si>
    <t>DAQ3A: mA: 26</t>
  </si>
  <si>
    <t>%DAQ3A_AI_027%</t>
  </si>
  <si>
    <t>DAQ3A: mA: 27</t>
  </si>
  <si>
    <t>%DAQ3A_AI_028%</t>
  </si>
  <si>
    <t>DAQ3A: mA: 28</t>
  </si>
  <si>
    <t>%DAQ3A_AI_029%</t>
  </si>
  <si>
    <t>DAQ3A: mA: 29</t>
  </si>
  <si>
    <t>%DAQ3A_AI_030%</t>
  </si>
  <si>
    <t>DAQ3A: mA: 30</t>
  </si>
  <si>
    <t>%DAQ3A_AI_031%</t>
  </si>
  <si>
    <t>DAQ3A: mA: 31</t>
  </si>
  <si>
    <t>%DAQ3A_AI_032%</t>
  </si>
  <si>
    <t>DAQ3A: mA: 32</t>
  </si>
  <si>
    <t>Xitrons Required</t>
  </si>
  <si>
    <t>Facility Flow Meters</t>
  </si>
  <si>
    <t>Motor 1 Input (XT-041)</t>
  </si>
  <si>
    <t>Condenser</t>
  </si>
  <si>
    <t>Motor 2 Input (XT-012)</t>
  </si>
  <si>
    <t>Evaporator</t>
  </si>
  <si>
    <t>RTD Channels</t>
  </si>
  <si>
    <t>Length</t>
  </si>
  <si>
    <t>WRTD 1</t>
  </si>
  <si>
    <t>%DAQ3A_RTD_001%</t>
  </si>
  <si>
    <t>DAQ3A: RTD: 1</t>
  </si>
  <si>
    <t>X</t>
  </si>
  <si>
    <t>8"</t>
  </si>
  <si>
    <t xml:space="preserve"> WRTD 2 </t>
  </si>
  <si>
    <t>%DAQ3A_RTD_002%</t>
  </si>
  <si>
    <t>DAQ3A: RTD: 2</t>
  </si>
  <si>
    <t>WRTD 3</t>
  </si>
  <si>
    <t>%DAQ3A_RTD_003%</t>
  </si>
  <si>
    <t>DAQ3A: RTD: 3</t>
  </si>
  <si>
    <t>WRTD 4</t>
  </si>
  <si>
    <t>%DAQ3A_RTD_004%</t>
  </si>
  <si>
    <t>DAQ3A: RTD: 4</t>
  </si>
  <si>
    <t>WRTD 5</t>
  </si>
  <si>
    <t>%DAQ3A_RTD_005%</t>
  </si>
  <si>
    <t>DAQ3A: RTD: 5</t>
  </si>
  <si>
    <t>WRTD 6</t>
  </si>
  <si>
    <t>%DAQ3A_RTD_006%</t>
  </si>
  <si>
    <t>DAQ3A: RTD: 6</t>
  </si>
  <si>
    <t>WRTD 7</t>
  </si>
  <si>
    <t>%DAQ3A_RTD_007%</t>
  </si>
  <si>
    <t>DAQ3A: RTD: 7</t>
  </si>
  <si>
    <t>10"</t>
  </si>
  <si>
    <t>WRTD 8</t>
  </si>
  <si>
    <t>%DAQ3A_RTD_008%</t>
  </si>
  <si>
    <t>DAQ3A: RTD: 8</t>
  </si>
  <si>
    <t>WRTD 9</t>
  </si>
  <si>
    <t>%DAQ3A_RTD_009%</t>
  </si>
  <si>
    <t>DAQ3A: RTD: 9</t>
  </si>
  <si>
    <t>EVAPORATOR LIQUID LOW CENTER RTD</t>
  </si>
  <si>
    <t>WRTD 10</t>
  </si>
  <si>
    <t>%DAQ3A_RTD_010%</t>
  </si>
  <si>
    <t>DAQ3A: RTD: 10</t>
  </si>
  <si>
    <t>LIQUID OUT OF CONDENSER  SYS 1</t>
  </si>
  <si>
    <t>WRTD 11</t>
  </si>
  <si>
    <t>%DAQ3A_RTD_011%</t>
  </si>
  <si>
    <t>DAQ3A: RTD: 11</t>
  </si>
  <si>
    <t>LIQUID OUT OF CONDENSER  SYS 2</t>
  </si>
  <si>
    <t>WRTD 12</t>
  </si>
  <si>
    <t>%DAQ3A_RTD_012%</t>
  </si>
  <si>
    <t>DAQ3A: RTD: 12</t>
  </si>
  <si>
    <t>WRTD 13</t>
  </si>
  <si>
    <t>%DAQ3A_RTD_013%</t>
  </si>
  <si>
    <t>DAQ3A: RTD: 13</t>
  </si>
  <si>
    <t>Water off condenser 01 Temp</t>
  </si>
  <si>
    <t>WRTD 14</t>
  </si>
  <si>
    <t>%DAQ3A_RTD_014%</t>
  </si>
  <si>
    <t>DAQ3A: RTD: 14</t>
  </si>
  <si>
    <t>Water off condenser 02 Temp</t>
  </si>
  <si>
    <t>WRTD 15</t>
  </si>
  <si>
    <t>%DAQ3A_RTD_015%</t>
  </si>
  <si>
    <t>DAQ3A: RTD: 15</t>
  </si>
  <si>
    <t>12"</t>
  </si>
  <si>
    <t>WRTD 16</t>
  </si>
  <si>
    <t>%DAQ3A_RTD_016%</t>
  </si>
  <si>
    <t>DAQ3A: RTD: 16</t>
  </si>
  <si>
    <t>WRTD 17</t>
  </si>
  <si>
    <t>%DAQ3A_RTD_017%</t>
  </si>
  <si>
    <t>DAQ3A: RTD: 17</t>
  </si>
  <si>
    <t>WRTD 18</t>
  </si>
  <si>
    <t>%DAQ3A_RTD_018%</t>
  </si>
  <si>
    <t>DAQ3A: RTD: 18</t>
  </si>
  <si>
    <t>WRTD 19</t>
  </si>
  <si>
    <t>%DAQ3A_RTD_019%</t>
  </si>
  <si>
    <t>DAQ3A: RTD: 19</t>
  </si>
  <si>
    <t>WRTD 20</t>
  </si>
  <si>
    <t>%DAQ3A_RTD_020%</t>
  </si>
  <si>
    <t>DAQ3A: RTD: 20</t>
  </si>
  <si>
    <t>WRTD 21</t>
  </si>
  <si>
    <t>%DAQ3A_RTD_021%</t>
  </si>
  <si>
    <t>DAQ3A: RTD: 21</t>
  </si>
  <si>
    <t>WRTD 22</t>
  </si>
  <si>
    <t>%DAQ3A_RTD_022%</t>
  </si>
  <si>
    <t>DAQ3A: RTD: 22</t>
  </si>
  <si>
    <t>WRTD 23</t>
  </si>
  <si>
    <t>%DAQ3A_RTD_023%</t>
  </si>
  <si>
    <t>DAQ3A: RTD: 23</t>
  </si>
  <si>
    <t>WRTD 24</t>
  </si>
  <si>
    <t>%DAQ3A_RTD_024%</t>
  </si>
  <si>
    <t>DAQ3A: RTD: 24</t>
  </si>
  <si>
    <t>WRTD 25</t>
  </si>
  <si>
    <t>%DAQ3A_RTD_025%</t>
  </si>
  <si>
    <t>DAQ3A: RTD: 25</t>
  </si>
  <si>
    <t>WRTD 26</t>
  </si>
  <si>
    <t>%DAQ3A_RTD_026%</t>
  </si>
  <si>
    <t>DAQ3A: RTD: 26</t>
  </si>
  <si>
    <t>WRTD 27</t>
  </si>
  <si>
    <t>%DAQ3A_RTD_027%</t>
  </si>
  <si>
    <t>DAQ3A: RTD: 27</t>
  </si>
  <si>
    <t>WRTD 28</t>
  </si>
  <si>
    <t>%DAQ3A_RTD_028%</t>
  </si>
  <si>
    <t>DAQ3A: RTD: 28</t>
  </si>
  <si>
    <t>WRTD 29</t>
  </si>
  <si>
    <t>%DAQ3A_RTD_029%</t>
  </si>
  <si>
    <t>DAQ3A: RTD: 29</t>
  </si>
  <si>
    <t>WRTD 30</t>
  </si>
  <si>
    <t>%DAQ3A_RTD_030%</t>
  </si>
  <si>
    <t>DAQ3A: RTD: 30</t>
  </si>
  <si>
    <t>WRTD 31</t>
  </si>
  <si>
    <t>%DAQ3A_RTD_031%</t>
  </si>
  <si>
    <t>DAQ3A: RTD: 31</t>
  </si>
  <si>
    <t>WRTD 32</t>
  </si>
  <si>
    <t>%DAQ3A_RTD_032%</t>
  </si>
  <si>
    <t>DAQ3A: RTD: 32</t>
  </si>
  <si>
    <t>TC Channels</t>
  </si>
  <si>
    <t>TC 1</t>
  </si>
  <si>
    <t>%DAQ3A_TC_001%</t>
  </si>
  <si>
    <t>DAQ3A TC: 1</t>
  </si>
  <si>
    <t>OIL SUMP TEMP TC</t>
  </si>
  <si>
    <t>OIL_UNIT_SUR_SUMP_TEMP_01</t>
  </si>
  <si>
    <t>0-350°F</t>
  </si>
  <si>
    <t>TC 2</t>
  </si>
  <si>
    <t>%DAQ3A_TC_002%</t>
  </si>
  <si>
    <t>DAQ3A TC: 2</t>
  </si>
  <si>
    <t>OIL TO BEARINGS TEMP SYS01 TC</t>
  </si>
  <si>
    <t>OIL_SYS01_SUR_BRG-E_TEMP_01</t>
  </si>
  <si>
    <t>TC 3</t>
  </si>
  <si>
    <t>%DAQ3A_TC_003%</t>
  </si>
  <si>
    <t>DAQ3A TC: 3</t>
  </si>
  <si>
    <t>OIL FROM BEARINGS TEMP SYS01 TC</t>
  </si>
  <si>
    <t>OIL_SYS01_SUR_BRG-L_TEMP_01</t>
  </si>
  <si>
    <t>TC 4</t>
  </si>
  <si>
    <t>%DAQ3A_TC_004%</t>
  </si>
  <si>
    <t>DAQ3A TC: 4</t>
  </si>
  <si>
    <t>OIL ON OIL COOLER SYS01 TC</t>
  </si>
  <si>
    <t>OIL_SYS01_OIL_CLR-E_TEMP_01</t>
  </si>
  <si>
    <t>TC 5</t>
  </si>
  <si>
    <t>%DAQ3A_TC_005%</t>
  </si>
  <si>
    <t>DAQ3A TC: 5</t>
  </si>
  <si>
    <t>OIL OFF OIL COOLER SYS01 TC</t>
  </si>
  <si>
    <t>OIL_SYS01_OIL_CLR-L_TEMP_01</t>
  </si>
  <si>
    <t>TC 6</t>
  </si>
  <si>
    <t>%DAQ3A_TC_006%</t>
  </si>
  <si>
    <t>DAQ3A TC: 6</t>
  </si>
  <si>
    <t>OIL TO BEARINGS TEMP SYS02 TC</t>
  </si>
  <si>
    <t>OIL_SYS02_SUR_BRG-E_TEMP_01</t>
  </si>
  <si>
    <t>TC 7</t>
  </si>
  <si>
    <t>%DAQ3A_TC_007%</t>
  </si>
  <si>
    <t>DAQ3A TC: 7</t>
  </si>
  <si>
    <t>OIL OFF BEARINGS TEMP SYS02 TC</t>
  </si>
  <si>
    <t>OIL_SYS02_SUR_BRG-L_TEMP_01</t>
  </si>
  <si>
    <t>TC 8</t>
  </si>
  <si>
    <t>%DAQ3A_TC_008%</t>
  </si>
  <si>
    <t>DAQ3A TC: 8</t>
  </si>
  <si>
    <t>OIL ON OIL COOLER SYS02 TC</t>
  </si>
  <si>
    <t>OIL_SYS02_OIL_CLR-E_TEMP_01</t>
  </si>
  <si>
    <t>TC 9</t>
  </si>
  <si>
    <t>%DAQ3A_TC_009%</t>
  </si>
  <si>
    <t>DAQ3A TC: 9</t>
  </si>
  <si>
    <t>OIL OFF OIL COOLER SYS02 TC</t>
  </si>
  <si>
    <t>OIL_SYS02_OIL_CLR-L_TEMP_01</t>
  </si>
  <si>
    <t>TC 10</t>
  </si>
  <si>
    <t>%DAQ3A_TC_010%</t>
  </si>
  <si>
    <t>DAQ3A TC: 10</t>
  </si>
  <si>
    <t>TC 11</t>
  </si>
  <si>
    <t>%DAQ3A_TC_011%</t>
  </si>
  <si>
    <t>DAQ3A TC: 11</t>
  </si>
  <si>
    <t>TC 12</t>
  </si>
  <si>
    <t>%DAQ3A_TC_012%</t>
  </si>
  <si>
    <t>DAQ3A TC: 12</t>
  </si>
  <si>
    <t>TC 13</t>
  </si>
  <si>
    <t>%DAQ3A_TC_013%</t>
  </si>
  <si>
    <t>DAQ3A TC: 13</t>
  </si>
  <si>
    <t>TC 14</t>
  </si>
  <si>
    <t>%DAQ3A_TC_014%</t>
  </si>
  <si>
    <t>DAQ3A TC: 14</t>
  </si>
  <si>
    <t>TC 15</t>
  </si>
  <si>
    <t>%DAQ3A_TC_015%</t>
  </si>
  <si>
    <t>DAQ3A TC: 15</t>
  </si>
  <si>
    <t>TC 16</t>
  </si>
  <si>
    <t>%DAQ3A_TC_016%</t>
  </si>
  <si>
    <t>DAQ3A TC: 16</t>
  </si>
  <si>
    <t>TC 17</t>
  </si>
  <si>
    <t>%DAQ3A_TC_017%</t>
  </si>
  <si>
    <t>DAQ3A TC: 17</t>
  </si>
  <si>
    <t>TC 18</t>
  </si>
  <si>
    <t>%DAQ3A_TC_018%</t>
  </si>
  <si>
    <t>DAQ3A TC: 18</t>
  </si>
  <si>
    <t>TC 19</t>
  </si>
  <si>
    <t>%DAQ3A_TC_019%</t>
  </si>
  <si>
    <t>DAQ3A TC: 19</t>
  </si>
  <si>
    <t>TC 20</t>
  </si>
  <si>
    <t>%DAQ3A_TC_020%</t>
  </si>
  <si>
    <t>DAQ3A TC: 20</t>
  </si>
  <si>
    <t>TC 21</t>
  </si>
  <si>
    <t>%DAQ3A_TC_021%</t>
  </si>
  <si>
    <t>DAQ3A TC: 21</t>
  </si>
  <si>
    <t>TC 22</t>
  </si>
  <si>
    <t>%DAQ3A_TC_022%</t>
  </si>
  <si>
    <t>DAQ3A TC: 22</t>
  </si>
  <si>
    <t>TC 23</t>
  </si>
  <si>
    <t>%DAQ3A_TC_023%</t>
  </si>
  <si>
    <t>DAQ3A TC: 23</t>
  </si>
  <si>
    <t>TC 24</t>
  </si>
  <si>
    <t>%DAQ3A_TC_024%</t>
  </si>
  <si>
    <t>DAQ3A TC: 24</t>
  </si>
  <si>
    <t>TC 25</t>
  </si>
  <si>
    <t>%DAQ3A_TC_025%</t>
  </si>
  <si>
    <t>DAQ3A TC: 25</t>
  </si>
  <si>
    <t>TC 26</t>
  </si>
  <si>
    <t>%DAQ3A_TC_026%</t>
  </si>
  <si>
    <t>DAQ3A TC: 26</t>
  </si>
  <si>
    <t>TC 27</t>
  </si>
  <si>
    <t>%DAQ3A_TC_027%</t>
  </si>
  <si>
    <t>DAQ3A TC: 27</t>
  </si>
  <si>
    <t>TC 28</t>
  </si>
  <si>
    <t>%DAQ3A_TC_028%</t>
  </si>
  <si>
    <t>DAQ3A TC: 28</t>
  </si>
  <si>
    <t>TC 29</t>
  </si>
  <si>
    <t>%DAQ3A_TC_029%</t>
  </si>
  <si>
    <t>DAQ3A TC: 29</t>
  </si>
  <si>
    <t>TC 30</t>
  </si>
  <si>
    <t>%DAQ3A_TC_030%</t>
  </si>
  <si>
    <t>DAQ3A TC: 30</t>
  </si>
  <si>
    <t>TC 31</t>
  </si>
  <si>
    <t>%DAQ3A_TC_031%</t>
  </si>
  <si>
    <t>DAQ3A TC: 31</t>
  </si>
  <si>
    <t>TC 32</t>
  </si>
  <si>
    <t>%DAQ3A_TC_032%</t>
  </si>
  <si>
    <t>DAQ3A TC: 32</t>
  </si>
  <si>
    <t>System Date</t>
  </si>
  <si>
    <t xml:space="preserve"> </t>
  </si>
  <si>
    <t>Report Type</t>
  </si>
  <si>
    <t>System</t>
  </si>
  <si>
    <t>System ID</t>
  </si>
  <si>
    <t>System Name</t>
  </si>
  <si>
    <t>Site ID</t>
  </si>
  <si>
    <t>Site Name</t>
  </si>
  <si>
    <t>System Type</t>
  </si>
  <si>
    <t>System IP Address</t>
  </si>
  <si>
    <t>Base System</t>
  </si>
  <si>
    <t>WC1000-2</t>
  </si>
  <si>
    <t>JADEC</t>
  </si>
  <si>
    <t>JADEC WC500-WC1000</t>
  </si>
  <si>
    <t>192.168.1.3</t>
  </si>
  <si>
    <t>Subsystem 1</t>
  </si>
  <si>
    <t>XT2640-012</t>
  </si>
  <si>
    <t>Xitron XT2640</t>
  </si>
  <si>
    <t>192.168.1.152</t>
  </si>
  <si>
    <t>Subsystem 2</t>
  </si>
  <si>
    <t>XT2640-041</t>
  </si>
  <si>
    <t>192.168.1.151</t>
  </si>
  <si>
    <t>Subsystem 3</t>
  </si>
  <si>
    <t>XT2640-046</t>
  </si>
  <si>
    <t>192.168.1.150</t>
  </si>
  <si>
    <t>Serial Number</t>
  </si>
  <si>
    <t>Manufacturer</t>
  </si>
  <si>
    <t>Model</t>
  </si>
  <si>
    <t>Calibration Date</t>
  </si>
  <si>
    <t>Calibration Due</t>
  </si>
  <si>
    <t>Cal Due (Days)</t>
  </si>
  <si>
    <t>Status</t>
  </si>
  <si>
    <t>Additional Equipment</t>
  </si>
  <si>
    <t>2643AD1712001</t>
  </si>
  <si>
    <t>XITRON</t>
  </si>
  <si>
    <t>XT2640</t>
  </si>
  <si>
    <t>OK</t>
  </si>
  <si>
    <t>2643AD1605005</t>
  </si>
  <si>
    <t>2643AD1606014</t>
  </si>
  <si>
    <t>Chassis Serial Number</t>
  </si>
  <si>
    <t>Chassis Panel</t>
  </si>
  <si>
    <t>Chassis Index</t>
  </si>
  <si>
    <t>Collection Hardware ID</t>
  </si>
  <si>
    <t>Module Serial Number</t>
  </si>
  <si>
    <t>Slot</t>
  </si>
  <si>
    <t>Calibration ID</t>
  </si>
  <si>
    <t>Calibration Due Date</t>
  </si>
  <si>
    <t>Collection Hardware</t>
  </si>
  <si>
    <t>DAQ 3B</t>
  </si>
  <si>
    <t>NI</t>
  </si>
  <si>
    <t>DAQ 1</t>
  </si>
  <si>
    <t>DAQ 3A</t>
  </si>
  <si>
    <t>DAQ 2</t>
  </si>
  <si>
    <t>System (Eng. Tag)</t>
  </si>
  <si>
    <t>Engineering Tag ID</t>
  </si>
  <si>
    <t>Engineering Tag Name</t>
  </si>
  <si>
    <t>System (HW Tag)</t>
  </si>
  <si>
    <t>Hardware Channel Tag ID</t>
  </si>
  <si>
    <t>Hardware Channel Tag Name</t>
  </si>
  <si>
    <t>Caption</t>
  </si>
  <si>
    <t>Type</t>
  </si>
  <si>
    <t>Active</t>
  </si>
  <si>
    <t>Scan Enabled</t>
  </si>
  <si>
    <t>Logging Enabled</t>
  </si>
  <si>
    <t>HW Min</t>
  </si>
  <si>
    <t>HW Max</t>
  </si>
  <si>
    <t>HW Units</t>
  </si>
  <si>
    <t>SW Units</t>
  </si>
  <si>
    <t>Process Interface ID</t>
  </si>
  <si>
    <t>Process Interfaces</t>
  </si>
  <si>
    <t>N/A</t>
  </si>
  <si>
    <t>CTRL-LOOP-01_OUTPUT_CW-P1</t>
  </si>
  <si>
    <t>Control Loop 1 CW-P1 Output</t>
  </si>
  <si>
    <t>AO</t>
  </si>
  <si>
    <t>mA</t>
  </si>
  <si>
    <t>%</t>
  </si>
  <si>
    <t>WC1000-2_CW-P1</t>
  </si>
  <si>
    <t>Pump</t>
  </si>
  <si>
    <t>Cond Water Entering Flow 1A</t>
  </si>
  <si>
    <t>AI</t>
  </si>
  <si>
    <t>gpm</t>
  </si>
  <si>
    <t>14652827_14652807</t>
  </si>
  <si>
    <t>Flow</t>
  </si>
  <si>
    <t>Rosemount</t>
  </si>
  <si>
    <t>Cond Water Entering Flow 1B</t>
  </si>
  <si>
    <t>14653597_14653526</t>
  </si>
  <si>
    <t>CTRL-LOOP-03_AUTO_SP_TCV-CH-5B</t>
  </si>
  <si>
    <t>Control Loop 3 TCV-CH-5B Auto Setpoint</t>
  </si>
  <si>
    <t>Inf</t>
  </si>
  <si>
    <t>degF</t>
  </si>
  <si>
    <t>WC1000-2_LOOP-03_AUTO-SP</t>
  </si>
  <si>
    <t>Loop</t>
  </si>
  <si>
    <t>CTRL-LOOP_OUTPUT_TCV-CH-5B</t>
  </si>
  <si>
    <t>Control Loop TCV-CH-5B Output</t>
  </si>
  <si>
    <t>WC1000-2_TCV-CH-5B</t>
  </si>
  <si>
    <t>Valve</t>
  </si>
  <si>
    <t>FISHER</t>
  </si>
  <si>
    <t>CTRL-LOOP-03_PV_COND_WTR_E_TEMP</t>
  </si>
  <si>
    <t>COND_WTR_E_TEMP_TET-CW-1A</t>
  </si>
  <si>
    <t>Cond Water Loop Temp 1A</t>
  </si>
  <si>
    <t>M1052A23</t>
  </si>
  <si>
    <t>RTD</t>
  </si>
  <si>
    <t>Pyromation</t>
  </si>
  <si>
    <t>CTRL-LOOP-05_OUTPUT_FCV-CW-4</t>
  </si>
  <si>
    <t>Control Loop 5 FCV-CW-4 Output</t>
  </si>
  <si>
    <t>WC1000-2_FCV-CW-4</t>
  </si>
  <si>
    <t>CTRL-LOOP-06_OUTPUT_TCV-CW-2</t>
  </si>
  <si>
    <t>Control Loop 6 TCV-CW-2 Output</t>
  </si>
  <si>
    <t>WC1000-2_TCV-CW-2</t>
  </si>
  <si>
    <t>CTRL-LOOP-07_OUTPUT_EW-P1</t>
  </si>
  <si>
    <t>Control Loop 7 EW-P1</t>
  </si>
  <si>
    <t>WC1000-2_EW-P1</t>
  </si>
  <si>
    <t>EVAP Water Entering Flow 1A</t>
  </si>
  <si>
    <t>14652826_14652806</t>
  </si>
  <si>
    <t>EVAP Water Entering Flow 1B</t>
  </si>
  <si>
    <t>14653348_14653313</t>
  </si>
  <si>
    <t>CTRL-LOOP-09_AUTO_SP_TCV-CW-3B</t>
  </si>
  <si>
    <t>Control Loop 9 TCV-CW-3B Auto Setpoint</t>
  </si>
  <si>
    <t>WC1000-2_LOOP-09_AUTO-SP</t>
  </si>
  <si>
    <t>CTRL-LOOP_OUTPUT_TCV-CW-3B</t>
  </si>
  <si>
    <t>Control Loop TCV-CW-3B Output</t>
  </si>
  <si>
    <t>WC1000-2_TCV-CW-3B</t>
  </si>
  <si>
    <t>CTRL-LOOP-09_PV_EVAP_WTR_E_TEMP</t>
  </si>
  <si>
    <t>EVAP_WTR_E_TEMP_TET-EW-1A</t>
  </si>
  <si>
    <t>Evap Water Loop Temp 1A</t>
  </si>
  <si>
    <t>M1054023</t>
  </si>
  <si>
    <t>CTRL-LOOP-12_OUTPUT_FCV-EW-1</t>
  </si>
  <si>
    <t>Control Loop 12 FCV-EW-1 Output</t>
  </si>
  <si>
    <t>WC1000-2_FCV-EW-1</t>
  </si>
  <si>
    <t>CTRL-LOOP-13_OUTPUT_FCV-EW-7</t>
  </si>
  <si>
    <t>Control Loop 13 FCV-EW-7 Output</t>
  </si>
  <si>
    <t>WC1000-2_FCV-EW-7</t>
  </si>
  <si>
    <t>CTRL-LOOP-15_AUTO_SP_FCV-CH-6</t>
  </si>
  <si>
    <t>Control Loop 15 FCV-CH-6 Auto Setpoint</t>
  </si>
  <si>
    <t>WC1000-2_LOOP-15_AUTO-SP</t>
  </si>
  <si>
    <t>CTRL-LOOP-17_PV_OUTPUT_FCV-CH-6</t>
  </si>
  <si>
    <t>CTRL-LOOP_OUTPUT_FCV-CH-6</t>
  </si>
  <si>
    <t>Control Loop FCV-CH-6 Output</t>
  </si>
  <si>
    <t>WC1000-2_FCV-CH-6</t>
  </si>
  <si>
    <t>CTRL-LOOP-17_OUTPUT_CH-P1</t>
  </si>
  <si>
    <t>Control Loop 17 CH-P1 Output</t>
  </si>
  <si>
    <t>WC1000-2_CH-P1</t>
  </si>
  <si>
    <t>CTRL-LOOP-15_PV_CH_WTR_FLOW</t>
  </si>
  <si>
    <t>CH_WTR_E_FLOW_FT-CH-1</t>
  </si>
  <si>
    <t>Aux Cooling Water Flow</t>
  </si>
  <si>
    <t>14652933_14652905</t>
  </si>
  <si>
    <t>AUX_COOLING_CAPACITY</t>
  </si>
  <si>
    <t>CH_WTR_E_FLOW_FT-CH-2</t>
  </si>
  <si>
    <t>Plant Chilled Water Supply Flow</t>
  </si>
  <si>
    <t>14653307_14653342</t>
  </si>
  <si>
    <t>CH_WTR_E_TEMP_TET-CH-1</t>
  </si>
  <si>
    <t>Plant Chilled Water Supply Temp</t>
  </si>
  <si>
    <t>M205F023</t>
  </si>
  <si>
    <t>CH_WTR_L_TEMP_TET-CH-4</t>
  </si>
  <si>
    <t>Plant Chilled Water Return Temp</t>
  </si>
  <si>
    <t>M205E423</t>
  </si>
  <si>
    <t>COND_WTR_E_TEMP_TET-CW-4A</t>
  </si>
  <si>
    <t>Cond Water Loop Temp 4A</t>
  </si>
  <si>
    <t>M1054623</t>
  </si>
  <si>
    <t>EVAP_WTR_E_TEMP_TET-EW-4A</t>
  </si>
  <si>
    <t>Evap Water Loop Temp 4A</t>
  </si>
  <si>
    <t>M2060023</t>
  </si>
  <si>
    <t>COND_PUMP_DIFF_PRESS_CW-P1</t>
  </si>
  <si>
    <t>COND_WTR_PRESS_PT-CW-1</t>
  </si>
  <si>
    <t>Cond Water Pump Discharge Pressure</t>
  </si>
  <si>
    <t>psi</t>
  </si>
  <si>
    <t>1A00I2W38I3</t>
  </si>
  <si>
    <t>Pressure</t>
  </si>
  <si>
    <t>WIKA</t>
  </si>
  <si>
    <t>COND_WTR_PRESS_PT-CW-2</t>
  </si>
  <si>
    <t>Cond Water Loop Back Pressure</t>
  </si>
  <si>
    <t>1A00J0UX5IR</t>
  </si>
  <si>
    <t>COND_WTR_PRESS_PT-CW-3</t>
  </si>
  <si>
    <t>Cond Water Pump Suction Pressure</t>
  </si>
  <si>
    <t>1A00J0UQA2O</t>
  </si>
  <si>
    <t>EVAP_PUMP_DIFF_PRESS_EW-P1</t>
  </si>
  <si>
    <t>EVAP_WTR_PRESS_PT-EW-1</t>
  </si>
  <si>
    <t>Evap Water Pump Discharge Pressure</t>
  </si>
  <si>
    <t>1A00I2W041V</t>
  </si>
  <si>
    <t>EVAP_WTR_PRESS_PT-EW-2</t>
  </si>
  <si>
    <t>Evap Water Loop Back Pressure</t>
  </si>
  <si>
    <t>1A00J0USZ3F</t>
  </si>
  <si>
    <t>EVAP_WTR_PRESS_PT-EW-3</t>
  </si>
  <si>
    <t>Evap Water Pump Suction Pressure</t>
  </si>
  <si>
    <t>1A00J0UTLJ3</t>
  </si>
  <si>
    <t>DAQ3A_AI_001</t>
  </si>
  <si>
    <t>DAQ3A Current Input 1</t>
  </si>
  <si>
    <t>psia</t>
  </si>
  <si>
    <t>GP:50</t>
  </si>
  <si>
    <t>DAQ3A_AI_002</t>
  </si>
  <si>
    <t>DAQ3A Current Input 2</t>
  </si>
  <si>
    <t>DAQ3A_AI_003</t>
  </si>
  <si>
    <t>DAQ3A Current Input 3</t>
  </si>
  <si>
    <t>Omega</t>
  </si>
  <si>
    <t>DAQ3A_AI_004</t>
  </si>
  <si>
    <t>DAQ3A Current Input 4</t>
  </si>
  <si>
    <t>DAQ3A_AI_005</t>
  </si>
  <si>
    <t>DAQ3A Current Input 5</t>
  </si>
  <si>
    <t>DAQ3A_AI_006</t>
  </si>
  <si>
    <t>DAQ3A Current Input 6</t>
  </si>
  <si>
    <t>DAQ3A_AI_007</t>
  </si>
  <si>
    <t>DAQ3A Current Input 7</t>
  </si>
  <si>
    <t>DAQ3A_AI_008</t>
  </si>
  <si>
    <t>DAQ3A Current Input 8</t>
  </si>
  <si>
    <t>DAQ3A_AI_009</t>
  </si>
  <si>
    <t>DAQ3A Current Input 9</t>
  </si>
  <si>
    <t>DAQ3A_AI_010</t>
  </si>
  <si>
    <t>DAQ3A Current Input 10</t>
  </si>
  <si>
    <t>ftH2O</t>
  </si>
  <si>
    <t>Diff Pressure</t>
  </si>
  <si>
    <t>DAQ3A_AI_011</t>
  </si>
  <si>
    <t>DAQ3A Current Input 11</t>
  </si>
  <si>
    <t>DAQ3A_AI_012</t>
  </si>
  <si>
    <t>DAQ3A Current Input 12</t>
  </si>
  <si>
    <t>DAQ3A_AI_013</t>
  </si>
  <si>
    <t>DAQ3A Current Input 13</t>
  </si>
  <si>
    <t>DAQ3A_AI_014</t>
  </si>
  <si>
    <t>DAQ3A Current Input 14</t>
  </si>
  <si>
    <t>Micro Motion</t>
  </si>
  <si>
    <t>DAQ3A_AI_015</t>
  </si>
  <si>
    <t>DAQ3A Current Input 15</t>
  </si>
  <si>
    <t>DAQ3A_AI_016</t>
  </si>
  <si>
    <t>DAQ3A Current Input 16</t>
  </si>
  <si>
    <t>DAQ2 RTD Input 1</t>
  </si>
  <si>
    <t>Ohms</t>
  </si>
  <si>
    <t>EDC880</t>
  </si>
  <si>
    <t>DAQ2 RTD Input 2</t>
  </si>
  <si>
    <t>EDC87C</t>
  </si>
  <si>
    <t>DAQ2 RTD Input 3</t>
  </si>
  <si>
    <t>EDC596</t>
  </si>
  <si>
    <t>DAQ2 RTD Input 4</t>
  </si>
  <si>
    <t>EDC58E</t>
  </si>
  <si>
    <t>DAQ2 RTD Input 5</t>
  </si>
  <si>
    <t>EDB872</t>
  </si>
  <si>
    <t>DAQ2 RTD Input 6</t>
  </si>
  <si>
    <t>EDB9CB</t>
  </si>
  <si>
    <t>DAQ2 RTD Input 7</t>
  </si>
  <si>
    <t>EDC87D</t>
  </si>
  <si>
    <t>DAQ2 RTD Input 8</t>
  </si>
  <si>
    <t>EDC8B6</t>
  </si>
  <si>
    <t>DAQ2 RTD Input 9</t>
  </si>
  <si>
    <t>EDB874</t>
  </si>
  <si>
    <t>DAQ2 RTD Input 10</t>
  </si>
  <si>
    <t>EDC58F</t>
  </si>
  <si>
    <t>DAQ2_RTD_011</t>
  </si>
  <si>
    <t>DAQ2 RTD Input 11</t>
  </si>
  <si>
    <t>EC880C</t>
  </si>
  <si>
    <t>DAQ2_RTD_012</t>
  </si>
  <si>
    <t>DAQ2 RTD Input 12</t>
  </si>
  <si>
    <t>EC8656</t>
  </si>
  <si>
    <t>DAQ2_RTD_013</t>
  </si>
  <si>
    <t>DAQ2 RTD Input 13</t>
  </si>
  <si>
    <t>EDB94B</t>
  </si>
  <si>
    <t>DAQ2_RTD_014</t>
  </si>
  <si>
    <t>DAQ2 RTD Input 14</t>
  </si>
  <si>
    <t>ED53E7</t>
  </si>
  <si>
    <t>DAQ2_RTD_015</t>
  </si>
  <si>
    <t>DAQ2 RTD Input 15</t>
  </si>
  <si>
    <t>ED5374</t>
  </si>
  <si>
    <t>DAQ2_RTD_016</t>
  </si>
  <si>
    <t>DAQ2 RTD Input 16</t>
  </si>
  <si>
    <t>D8093A</t>
  </si>
  <si>
    <t>DAQ3A_RTD_001</t>
  </si>
  <si>
    <t>DAQ3A RTD Input 1</t>
  </si>
  <si>
    <t>D5D34B</t>
  </si>
  <si>
    <t>DAQ3A_RTD_002</t>
  </si>
  <si>
    <t>DAQ3A RTD Input 2</t>
  </si>
  <si>
    <t>D5D34D</t>
  </si>
  <si>
    <t>DAQ3A_RTD_003</t>
  </si>
  <si>
    <t>DAQ3A RTD Input 3</t>
  </si>
  <si>
    <t>D5D349</t>
  </si>
  <si>
    <t>DAQ3A_RTD_004</t>
  </si>
  <si>
    <t>DAQ3A RTD Input 4</t>
  </si>
  <si>
    <t>D5D34A</t>
  </si>
  <si>
    <t>DAQ3A_RTD_005</t>
  </si>
  <si>
    <t>DAQ3A RTD Input 5</t>
  </si>
  <si>
    <t>D5D348</t>
  </si>
  <si>
    <t>DAQ3A_RTD_006</t>
  </si>
  <si>
    <t>DAQ3A RTD Input 6</t>
  </si>
  <si>
    <t>D5D345</t>
  </si>
  <si>
    <t>DAQ3A_RTD_007</t>
  </si>
  <si>
    <t>DAQ3A RTD Input 7</t>
  </si>
  <si>
    <t>D3043F</t>
  </si>
  <si>
    <t>DAQ3A_RTD_008</t>
  </si>
  <si>
    <t>DAQ3A RTD Input 8</t>
  </si>
  <si>
    <t>D2EC11</t>
  </si>
  <si>
    <t>DAQ3A_RTD_009</t>
  </si>
  <si>
    <t>DAQ3A RTD Input 9</t>
  </si>
  <si>
    <t>D5C5DB</t>
  </si>
  <si>
    <t>DAQ3A_RTD_010</t>
  </si>
  <si>
    <t>DAQ3A RTD Input 10</t>
  </si>
  <si>
    <t>D31159</t>
  </si>
  <si>
    <t>DAQ3A_RTD_011</t>
  </si>
  <si>
    <t>DAQ3A RTD Input 11</t>
  </si>
  <si>
    <t>EE7619</t>
  </si>
  <si>
    <t>DAQ3A_RTD_012</t>
  </si>
  <si>
    <t>DAQ3A RTD Input 12</t>
  </si>
  <si>
    <t>EE752C</t>
  </si>
  <si>
    <t>DAQ3A_RTD_013</t>
  </si>
  <si>
    <t>DAQ3A RTD Input 13</t>
  </si>
  <si>
    <t>EE75BB</t>
  </si>
  <si>
    <t>DAQ3A_RTD_014</t>
  </si>
  <si>
    <t>DAQ3A RTD Input 14</t>
  </si>
  <si>
    <t>EE75F8</t>
  </si>
  <si>
    <t>DAQ3A_RTD_015</t>
  </si>
  <si>
    <t>DAQ3A RTD Input 15</t>
  </si>
  <si>
    <t>D5C65D</t>
  </si>
  <si>
    <t>DAQ3A_RTD_016</t>
  </si>
  <si>
    <t>DAQ3A RTD Input 16</t>
  </si>
  <si>
    <t>D5C658</t>
  </si>
  <si>
    <t>DAQ3A_RTD_017</t>
  </si>
  <si>
    <t>DAQ3A RTD Input 17</t>
  </si>
  <si>
    <t>D5DE58</t>
  </si>
  <si>
    <t>DAQ3A_RTD_018</t>
  </si>
  <si>
    <t>DAQ3A RTD Input 18</t>
  </si>
  <si>
    <t>D5DE60</t>
  </si>
  <si>
    <t>DAQ3A_RTD_019</t>
  </si>
  <si>
    <t>DAQ3A RTD Input 19</t>
  </si>
  <si>
    <t>D5DE5A</t>
  </si>
  <si>
    <t>DAQ3A_RTD_020</t>
  </si>
  <si>
    <t>DAQ3A RTD Input 20</t>
  </si>
  <si>
    <t>D5DE5F</t>
  </si>
  <si>
    <t>DAQ3A_RTD_021</t>
  </si>
  <si>
    <t>DAQ3A RTD Input 21</t>
  </si>
  <si>
    <t>D5DE61</t>
  </si>
  <si>
    <t>DAQ3A_RTD_022</t>
  </si>
  <si>
    <t>DAQ3A RTD Input 22</t>
  </si>
  <si>
    <t>D5DE59</t>
  </si>
  <si>
    <t>DAQ3A_RTD_023</t>
  </si>
  <si>
    <t>DAQ3A RTD Input 23</t>
  </si>
  <si>
    <t>D5C26E</t>
  </si>
  <si>
    <t>DAQ3A_RTD_024</t>
  </si>
  <si>
    <t>DAQ3A RTD Input 24</t>
  </si>
  <si>
    <t>D2DF65</t>
  </si>
  <si>
    <t>DAQ3A_RTD_025</t>
  </si>
  <si>
    <t>DAQ3A RTD Input 25</t>
  </si>
  <si>
    <t>D2D6C7</t>
  </si>
  <si>
    <t>DAQ3A_RTD_026</t>
  </si>
  <si>
    <t>DAQ3A RTD Input 26</t>
  </si>
  <si>
    <t>D30A6E</t>
  </si>
  <si>
    <t>DAQ3A_RTD_027</t>
  </si>
  <si>
    <t>DAQ3A RTD Input 27</t>
  </si>
  <si>
    <t>D2DF6D</t>
  </si>
  <si>
    <t>DAQ3A_RTD_028</t>
  </si>
  <si>
    <t>DAQ3A RTD Input 28</t>
  </si>
  <si>
    <t>D2D6BC</t>
  </si>
  <si>
    <t>DAQ3A_RTD_029</t>
  </si>
  <si>
    <t>DAQ3A RTD Input 29</t>
  </si>
  <si>
    <t>D2DF6B</t>
  </si>
  <si>
    <t>DAQ3A_RTD_030</t>
  </si>
  <si>
    <t>DAQ3A RTD Input 30</t>
  </si>
  <si>
    <t>D30A70</t>
  </si>
  <si>
    <t>DAQ3A_RTD_031</t>
  </si>
  <si>
    <t>DAQ3A RTD Input 31</t>
  </si>
  <si>
    <t>D2D86A</t>
  </si>
  <si>
    <t>DAQ3A_RTD_032</t>
  </si>
  <si>
    <t>DAQ3A RTD Input 32</t>
  </si>
  <si>
    <t>D2D863</t>
  </si>
  <si>
    <t>DAQ3B_RTD_001</t>
  </si>
  <si>
    <t>DAQ3B RTD Input 1</t>
  </si>
  <si>
    <t>D5D5EA</t>
  </si>
  <si>
    <t>DAQ3B_RTD_002</t>
  </si>
  <si>
    <t>DAQ3B RTD Input 2</t>
  </si>
  <si>
    <t>D5D5ED</t>
  </si>
  <si>
    <t>DAQ3B_RTD_003</t>
  </si>
  <si>
    <t>DAQ3B RTD Input 3</t>
  </si>
  <si>
    <t>D5D5EF</t>
  </si>
  <si>
    <t>DAQ3B_RTD_004</t>
  </si>
  <si>
    <t>DAQ3B RTD Input 4</t>
  </si>
  <si>
    <t>D5D5F0</t>
  </si>
  <si>
    <t>DAQ3B_RTD_005</t>
  </si>
  <si>
    <t>DAQ3B RTD Input 5</t>
  </si>
  <si>
    <t>D5F0C6</t>
  </si>
  <si>
    <t>DAQ3B_RTD_006</t>
  </si>
  <si>
    <t>DAQ3B RTD Input 6</t>
  </si>
  <si>
    <t>D5DDBF</t>
  </si>
  <si>
    <t>DAQ3B_RTD_007</t>
  </si>
  <si>
    <t>DAQ3B RTD Input 7</t>
  </si>
  <si>
    <t>EDE98F</t>
  </si>
  <si>
    <t>DAQ3B_RTD_008</t>
  </si>
  <si>
    <t>DAQ3B RTD Input 8</t>
  </si>
  <si>
    <t>D5ABBF</t>
  </si>
  <si>
    <t>DAQ3B_RTD_009</t>
  </si>
  <si>
    <t>DAQ3B RTD Input 9</t>
  </si>
  <si>
    <t>D5BC4C</t>
  </si>
  <si>
    <t>DAQ3B_RTD_010</t>
  </si>
  <si>
    <t>DAQ3B RTD Input 10</t>
  </si>
  <si>
    <t>D5BC4A</t>
  </si>
  <si>
    <t>DAQ3B_RTD_011</t>
  </si>
  <si>
    <t>DAQ3B RTD Input 11</t>
  </si>
  <si>
    <t>D5DF5C</t>
  </si>
  <si>
    <t>DAQ3B_RTD_012</t>
  </si>
  <si>
    <t>DAQ3B RTD Input 12</t>
  </si>
  <si>
    <t>D2D6BE</t>
  </si>
  <si>
    <t>DAQ3B_RTD_013</t>
  </si>
  <si>
    <t>DAQ3B RTD Input 13</t>
  </si>
  <si>
    <t>D2EC0E</t>
  </si>
  <si>
    <t>DAQ3B_RTD_014</t>
  </si>
  <si>
    <t>DAQ3B RTD Input 14</t>
  </si>
  <si>
    <t>D2D6C8</t>
  </si>
  <si>
    <t>DAQ3B_RTD_015</t>
  </si>
  <si>
    <t>DAQ3B RTD Input 15</t>
  </si>
  <si>
    <t>D2DFFA</t>
  </si>
  <si>
    <t>DAQ3B_RTD_016</t>
  </si>
  <si>
    <t>DAQ3B RTD Input 16</t>
  </si>
  <si>
    <t>D2ECD2</t>
  </si>
  <si>
    <t>DAQ3B_RTD_017</t>
  </si>
  <si>
    <t>DAQ3B RTD Input 17</t>
  </si>
  <si>
    <t>D5CD05</t>
  </si>
  <si>
    <t>DAQ3B_RTD_018</t>
  </si>
  <si>
    <t>DAQ3B RTD Input 18</t>
  </si>
  <si>
    <t>D5BB3A</t>
  </si>
  <si>
    <t>DAQ3B_RTD_019</t>
  </si>
  <si>
    <t>DAQ3B RTD Input 19</t>
  </si>
  <si>
    <t>D5BB3D</t>
  </si>
  <si>
    <t>DAQ3B_RTD_020</t>
  </si>
  <si>
    <t>DAQ3B RTD Input 20</t>
  </si>
  <si>
    <t>D5BB39</t>
  </si>
  <si>
    <t>DAQ3B_RTD_021</t>
  </si>
  <si>
    <t>DAQ3B RTD Input 21</t>
  </si>
  <si>
    <t>D5BB3F</t>
  </si>
  <si>
    <t>DAQ3B_RTD_022</t>
  </si>
  <si>
    <t>DAQ3B RTD Input 22</t>
  </si>
  <si>
    <t>D5AC2C</t>
  </si>
  <si>
    <t>DAQ3B_RTD_023</t>
  </si>
  <si>
    <t>DAQ3B RTD Input 23</t>
  </si>
  <si>
    <t>EDE9E1</t>
  </si>
  <si>
    <t>DAQ3B_RTD_024</t>
  </si>
  <si>
    <t>DAQ3B RTD Input 24</t>
  </si>
  <si>
    <t>EDE98E</t>
  </si>
  <si>
    <t>DAQ3B_RTD_025</t>
  </si>
  <si>
    <t>DAQ3B RTD Input 25</t>
  </si>
  <si>
    <t>D5BC45</t>
  </si>
  <si>
    <t>DAQ3B_RTD_026</t>
  </si>
  <si>
    <t>DAQ3B RTD Input 26</t>
  </si>
  <si>
    <t>EDE9DF</t>
  </si>
  <si>
    <t>DAQ3B_RTD_027</t>
  </si>
  <si>
    <t>DAQ3B RTD Input 27</t>
  </si>
  <si>
    <t>D30434</t>
  </si>
  <si>
    <t>DAQ3B_RTD_028</t>
  </si>
  <si>
    <t>DAQ3B RTD Input 28</t>
  </si>
  <si>
    <t>D2F7AA</t>
  </si>
  <si>
    <t>DAQ3B_RTD_029</t>
  </si>
  <si>
    <t>DAQ3B RTD Input 29</t>
  </si>
  <si>
    <t>D2E6E1</t>
  </si>
  <si>
    <t>DAQ3B_RTD_030</t>
  </si>
  <si>
    <t>DAQ3B RTD Input 30</t>
  </si>
  <si>
    <t>D2D6BD</t>
  </si>
  <si>
    <t>DAQ3B_RTD_031</t>
  </si>
  <si>
    <t>DAQ3B RTD Input 31</t>
  </si>
  <si>
    <t>D2ECDF</t>
  </si>
  <si>
    <t>DAQ3B_RTD_032</t>
  </si>
  <si>
    <t>DAQ3B RTD Input 32</t>
  </si>
  <si>
    <t>D2ECD0</t>
  </si>
  <si>
    <t>CTRL-LOOP_OUTPUT_TCV-CH-5A</t>
  </si>
  <si>
    <t>Control Loop TCV-CH-5A Output</t>
  </si>
  <si>
    <t>WC1000-2_TCV-CH-5A</t>
  </si>
  <si>
    <t>CTRL-LOOP_OUTPUT_TCV-CW-3A</t>
  </si>
  <si>
    <t>Control Loop TCV-CW-3A Output</t>
  </si>
  <si>
    <t>WC1000-2_TCV-CW-3A</t>
  </si>
  <si>
    <t>TR 24-0088</t>
  </si>
  <si>
    <t>10/9/2024</t>
  </si>
  <si>
    <t>Scott Beach</t>
  </si>
  <si>
    <t>WC1000-2A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</si>
</sst>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d/yyyy;@"/>
    <numFmt numFmtId="165" formatCode="mm/dd/yy;@"/>
    <numFmt numFmtId="166" formatCode="m/d/yy;@"/>
  </numFmts>
  <fonts count="20" x14ac:knownFonts="1">
    <font>
      <sz val="11"/>
      <color theme="1"/>
      <name val="Calibri"/>
      <family val="2"/>
      <scheme val="minor"/>
    </font>
    <font>
      <sz val="10"/>
      <color theme="1"/>
      <name val="Calibri"/>
      <family val="2"/>
      <scheme val="minor"/>
    </font>
    <font>
      <sz val="10"/>
      <name val="Calibri"/>
      <family val="2"/>
      <scheme val="minor"/>
    </font>
    <font>
      <b/>
      <sz val="10"/>
      <color rgb="FF1E1E1E"/>
      <name val="Calibri"/>
      <family val="2"/>
      <scheme val="minor"/>
    </font>
    <font>
      <b/>
      <sz val="10"/>
      <color theme="1"/>
      <name val="Calibri"/>
      <family val="2"/>
      <scheme val="minor"/>
    </font>
    <font>
      <sz val="11"/>
      <color rgb="FFFF0000"/>
      <name val="Calibri"/>
      <family val="2"/>
      <scheme val="minor"/>
    </font>
    <font>
      <b/>
      <sz val="22"/>
      <color theme="1"/>
      <name val="Calibri"/>
      <family val="2"/>
      <scheme val="minor"/>
    </font>
    <font>
      <sz val="12"/>
      <color theme="1"/>
      <name val="Calibri"/>
      <family val="2"/>
      <scheme val="minor"/>
    </font>
    <font>
      <sz val="14"/>
      <color theme="1"/>
      <name val="Calibri"/>
      <family val="2"/>
      <scheme val="minor"/>
    </font>
    <font>
      <b/>
      <sz val="18"/>
      <color rgb="FFFF0000"/>
      <name val="Calibri"/>
      <family val="2"/>
      <scheme val="minor"/>
    </font>
    <font>
      <b/>
      <sz val="26"/>
      <color rgb="FFFF0000"/>
      <name val="Calibri"/>
      <family val="2"/>
      <scheme val="minor"/>
    </font>
    <font>
      <b/>
      <sz val="12"/>
      <color theme="1"/>
      <name val="Calibri"/>
      <family val="2"/>
      <scheme val="minor"/>
    </font>
    <font>
      <b/>
      <sz val="12"/>
      <name val="Calibri"/>
      <family val="2"/>
      <scheme val="minor"/>
    </font>
    <font>
      <sz val="12"/>
      <name val="Calibri"/>
      <family val="2"/>
      <scheme val="minor"/>
    </font>
    <font>
      <b/>
      <sz val="16"/>
      <color theme="1"/>
      <name val="Calibri"/>
      <family val="2"/>
      <scheme val="minor"/>
    </font>
    <font>
      <sz val="8"/>
      <color rgb="FFFF0000"/>
      <name val="Calibri"/>
      <family val="2"/>
      <scheme val="minor"/>
    </font>
    <font>
      <b/>
      <sz val="24"/>
      <color theme="1"/>
      <name val="Calibri"/>
      <family val="2"/>
      <scheme val="minor"/>
    </font>
    <font>
      <b/>
      <sz val="26"/>
      <color theme="1"/>
      <name val="Calibri"/>
      <family val="2"/>
      <scheme val="minor"/>
    </font>
    <font>
      <sz val="18"/>
      <color theme="1"/>
      <name val="Calibri"/>
      <family val="2"/>
      <scheme val="minor"/>
    </font>
    <font>
      <sz val="12"/>
      <color rgb="FFFF0000"/>
      <name val="Calibri"/>
      <family val="2"/>
      <scheme val="minor"/>
    </font>
  </fonts>
  <fills count="4">
    <fill>
      <patternFill patternType="none"/>
    </fill>
    <fill>
      <patternFill patternType="gray125"/>
    </fill>
    <fill>
      <patternFill patternType="solid">
        <fgColor rgb="FFFFFF99"/>
        <bgColor indexed="64"/>
      </patternFill>
    </fill>
    <fill>
      <patternFill patternType="solid">
        <fgColor theme="8" tint="0.59999389629810485"/>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s>
  <cellStyleXfs count="1">
    <xf numFmtId="0" fontId="0" fillId="0" borderId="0"/>
  </cellStyleXfs>
  <cellXfs count="149">
    <xf numFmtId="0" fontId="0" fillId="0" borderId="0" xfId="0"/>
    <xf numFmtId="0" fontId="1" fillId="0" borderId="0" xfId="0" applyFont="1"/>
    <xf numFmtId="0" fontId="2" fillId="0" borderId="0" xfId="0" applyFont="1"/>
    <xf numFmtId="0" fontId="1" fillId="0" borderId="2" xfId="0" applyFont="1" applyBorder="1" applyAlignment="1">
      <alignment horizontal="center"/>
    </xf>
    <xf numFmtId="0" fontId="1" fillId="0" borderId="4" xfId="0" applyFont="1" applyBorder="1" applyAlignment="1">
      <alignment horizontal="center"/>
    </xf>
    <xf numFmtId="0" fontId="1" fillId="0" borderId="3" xfId="0" applyFont="1" applyBorder="1" applyAlignment="1">
      <alignment horizontal="center"/>
    </xf>
    <xf numFmtId="0" fontId="1" fillId="0" borderId="5" xfId="0" applyFont="1" applyBorder="1" applyAlignment="1">
      <alignment horizontal="center"/>
    </xf>
    <xf numFmtId="0" fontId="1" fillId="0" borderId="0" xfId="0" applyFont="1" applyAlignment="1">
      <alignment horizontal="center"/>
    </xf>
    <xf numFmtId="0" fontId="2" fillId="0" borderId="0" xfId="0" applyFont="1" applyAlignment="1">
      <alignment vertical="center" wrapText="1"/>
    </xf>
    <xf numFmtId="0" fontId="1" fillId="0" borderId="0" xfId="0" applyFont="1" applyAlignment="1">
      <alignment vertical="center" wrapText="1"/>
    </xf>
    <xf numFmtId="0" fontId="1" fillId="0" borderId="0" xfId="0" applyFont="1" applyAlignment="1">
      <alignment vertical="center"/>
    </xf>
    <xf numFmtId="0" fontId="3" fillId="0" borderId="0" xfId="0" applyFont="1"/>
    <xf numFmtId="14" fontId="1" fillId="0" borderId="4" xfId="0" applyNumberFormat="1" applyFont="1" applyBorder="1" applyAlignment="1">
      <alignment horizontal="center"/>
    </xf>
    <xf numFmtId="0" fontId="1" fillId="0" borderId="0" xfId="0" applyFont="1" applyAlignment="1">
      <alignment horizontal="center" vertical="center" wrapText="1"/>
    </xf>
    <xf numFmtId="0" fontId="1" fillId="0" borderId="1" xfId="0" applyFont="1" applyBorder="1" applyAlignment="1">
      <alignment horizontal="center" vertical="center"/>
    </xf>
    <xf numFmtId="0" fontId="1" fillId="0" borderId="6" xfId="0" applyFont="1" applyBorder="1" applyAlignment="1">
      <alignment horizontal="center"/>
    </xf>
    <xf numFmtId="0" fontId="1" fillId="0" borderId="0" xfId="0" applyFont="1" applyAlignment="1">
      <alignment wrapText="1"/>
    </xf>
    <xf numFmtId="14" fontId="1" fillId="0" borderId="0" xfId="0" applyNumberFormat="1" applyFont="1" applyAlignment="1">
      <alignment horizontal="center"/>
    </xf>
    <xf numFmtId="0" fontId="2" fillId="0" borderId="4" xfId="0" applyFont="1" applyBorder="1" applyAlignment="1">
      <alignment horizontal="center"/>
    </xf>
    <xf numFmtId="0" fontId="1" fillId="2" borderId="4" xfId="0" applyFont="1" applyFill="1" applyBorder="1" applyAlignment="1">
      <alignment horizontal="center"/>
    </xf>
    <xf numFmtId="0" fontId="1" fillId="2" borderId="0" xfId="0" applyFont="1" applyFill="1" applyAlignment="1">
      <alignment horizontal="center"/>
    </xf>
    <xf numFmtId="14" fontId="1" fillId="2" borderId="0" xfId="0" applyNumberFormat="1" applyFont="1" applyFill="1" applyAlignment="1">
      <alignment horizontal="center"/>
    </xf>
    <xf numFmtId="14" fontId="1" fillId="2" borderId="4" xfId="0" applyNumberFormat="1" applyFont="1" applyFill="1" applyBorder="1" applyAlignment="1">
      <alignment horizontal="center"/>
    </xf>
    <xf numFmtId="14" fontId="1" fillId="3" borderId="4" xfId="0" applyNumberFormat="1" applyFont="1" applyFill="1" applyBorder="1" applyAlignment="1">
      <alignment horizontal="center"/>
    </xf>
    <xf numFmtId="0" fontId="1" fillId="3" borderId="4" xfId="0" applyFont="1" applyFill="1" applyBorder="1" applyAlignment="1">
      <alignment horizontal="center"/>
    </xf>
    <xf numFmtId="0" fontId="1" fillId="0" borderId="5" xfId="0" applyFont="1" applyBorder="1"/>
    <xf numFmtId="0" fontId="1" fillId="3" borderId="2" xfId="0" applyFont="1" applyFill="1" applyBorder="1" applyAlignment="1">
      <alignment horizontal="center"/>
    </xf>
    <xf numFmtId="14" fontId="1" fillId="3" borderId="2" xfId="0" applyNumberFormat="1" applyFont="1" applyFill="1" applyBorder="1" applyAlignment="1">
      <alignment horizontal="center"/>
    </xf>
    <xf numFmtId="0" fontId="1" fillId="3" borderId="3" xfId="0" applyFont="1" applyFill="1" applyBorder="1" applyAlignment="1">
      <alignment horizontal="center"/>
    </xf>
    <xf numFmtId="0" fontId="1" fillId="0" borderId="7" xfId="0" applyFont="1" applyBorder="1" applyAlignment="1">
      <alignment horizontal="center"/>
    </xf>
    <xf numFmtId="14" fontId="1" fillId="3" borderId="3" xfId="0" applyNumberFormat="1" applyFont="1" applyFill="1" applyBorder="1" applyAlignment="1">
      <alignment horizontal="center"/>
    </xf>
    <xf numFmtId="0" fontId="1" fillId="0" borderId="9" xfId="0" applyFont="1" applyBorder="1"/>
    <xf numFmtId="0" fontId="1" fillId="0" borderId="10" xfId="0" applyFont="1" applyBorder="1"/>
    <xf numFmtId="0" fontId="1" fillId="0" borderId="11" xfId="0" applyFont="1" applyBorder="1"/>
    <xf numFmtId="0" fontId="1" fillId="2" borderId="2" xfId="0" applyFont="1" applyFill="1" applyBorder="1" applyAlignment="1">
      <alignment horizontal="center"/>
    </xf>
    <xf numFmtId="14" fontId="1" fillId="2" borderId="2" xfId="0" applyNumberFormat="1" applyFont="1" applyFill="1" applyBorder="1" applyAlignment="1">
      <alignment horizontal="center"/>
    </xf>
    <xf numFmtId="0" fontId="1" fillId="2" borderId="3" xfId="0" applyFont="1" applyFill="1" applyBorder="1" applyAlignment="1">
      <alignment horizontal="center"/>
    </xf>
    <xf numFmtId="14" fontId="1" fillId="2" borderId="3" xfId="0" applyNumberFormat="1" applyFont="1" applyFill="1" applyBorder="1" applyAlignment="1">
      <alignment horizontal="center"/>
    </xf>
    <xf numFmtId="14" fontId="1" fillId="2" borderId="6" xfId="0" applyNumberFormat="1" applyFont="1" applyFill="1" applyBorder="1" applyAlignment="1">
      <alignment horizontal="center"/>
    </xf>
    <xf numFmtId="14" fontId="1" fillId="2" borderId="5" xfId="0" applyNumberFormat="1" applyFont="1" applyFill="1" applyBorder="1" applyAlignment="1">
      <alignment horizontal="center"/>
    </xf>
    <xf numFmtId="14" fontId="1" fillId="2" borderId="7" xfId="0" applyNumberFormat="1" applyFont="1" applyFill="1" applyBorder="1" applyAlignment="1">
      <alignment horizontal="center"/>
    </xf>
    <xf numFmtId="0" fontId="2" fillId="0" borderId="2" xfId="0" applyFont="1" applyBorder="1" applyAlignment="1">
      <alignment horizontal="center"/>
    </xf>
    <xf numFmtId="0" fontId="1" fillId="0" borderId="8" xfId="0" applyFont="1" applyBorder="1" applyAlignment="1">
      <alignment horizontal="center"/>
    </xf>
    <xf numFmtId="0" fontId="1" fillId="0" borderId="5" xfId="0" applyFont="1" applyBorder="1" applyAlignment="1">
      <alignment vertical="center" wrapText="1"/>
    </xf>
    <xf numFmtId="0" fontId="4" fillId="0" borderId="1"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xf>
    <xf numFmtId="0" fontId="1" fillId="2" borderId="0" xfId="0" applyFont="1" applyFill="1" applyAlignment="1">
      <alignment vertical="center" wrapText="1"/>
    </xf>
    <xf numFmtId="14" fontId="1" fillId="0" borderId="0" xfId="0" applyNumberFormat="1" applyFont="1" applyAlignment="1">
      <alignment vertical="center" wrapText="1"/>
    </xf>
    <xf numFmtId="164" fontId="1" fillId="0" borderId="4" xfId="0" applyNumberFormat="1" applyFont="1" applyBorder="1" applyAlignment="1">
      <alignment horizontal="center"/>
    </xf>
    <xf numFmtId="165" fontId="1" fillId="0" borderId="0" xfId="0" applyNumberFormat="1" applyFont="1"/>
    <xf numFmtId="0" fontId="1" fillId="0" borderId="4" xfId="0" applyFont="1" applyBorder="1"/>
    <xf numFmtId="0" fontId="1" fillId="0" borderId="3" xfId="0" applyFont="1" applyBorder="1"/>
    <xf numFmtId="164" fontId="1" fillId="2" borderId="0" xfId="0" applyNumberFormat="1" applyFont="1" applyFill="1" applyAlignment="1">
      <alignment horizontal="left"/>
    </xf>
    <xf numFmtId="164" fontId="1" fillId="0" borderId="5" xfId="0" applyNumberFormat="1" applyFont="1" applyBorder="1" applyAlignment="1">
      <alignment horizont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3" xfId="0" applyFont="1" applyBorder="1" applyAlignment="1">
      <alignment horizontal="center" vertical="center"/>
    </xf>
    <xf numFmtId="14" fontId="1" fillId="2" borderId="0" xfId="0" quotePrefix="1" applyNumberFormat="1" applyFont="1" applyFill="1" applyAlignment="1">
      <alignment horizontal="left"/>
    </xf>
    <xf numFmtId="166" fontId="1" fillId="0" borderId="0" xfId="0" applyNumberFormat="1" applyFont="1"/>
    <xf numFmtId="14" fontId="1" fillId="2" borderId="12" xfId="0" applyNumberFormat="1" applyFont="1" applyFill="1" applyBorder="1" applyAlignment="1">
      <alignment horizontal="center"/>
    </xf>
    <xf numFmtId="22" fontId="0" fillId="0" borderId="0" xfId="0" applyNumberFormat="1"/>
    <xf numFmtId="14" fontId="0" fillId="0" borderId="0" xfId="0" applyNumberFormat="1"/>
    <xf numFmtId="0" fontId="6" fillId="0" borderId="13" xfId="0" applyFont="1" applyBorder="1" applyAlignment="1">
      <alignment horizontal="left" vertical="center"/>
    </xf>
    <xf numFmtId="0" fontId="7" fillId="0" borderId="14" xfId="0" applyFont="1" applyBorder="1" applyAlignment="1">
      <alignment horizontal="left"/>
    </xf>
    <xf numFmtId="14" fontId="8" fillId="0" borderId="15" xfId="0" applyNumberFormat="1" applyFont="1" applyBorder="1" applyAlignment="1">
      <alignment horizontal="center" vertical="center"/>
    </xf>
    <xf numFmtId="0" fontId="7" fillId="0" borderId="16" xfId="0" applyFont="1" applyBorder="1" applyAlignment="1">
      <alignment horizontal="center"/>
    </xf>
    <xf numFmtId="0" fontId="9" fillId="0" borderId="15" xfId="0" applyFont="1" applyBorder="1" applyAlignment="1">
      <alignment horizontal="center" vertical="center"/>
    </xf>
    <xf numFmtId="0" fontId="10" fillId="0" borderId="15" xfId="0" applyFont="1" applyBorder="1" applyAlignment="1">
      <alignment horizontal="center" vertical="center"/>
    </xf>
    <xf numFmtId="0" fontId="7" fillId="0" borderId="17" xfId="0" applyFont="1" applyBorder="1" applyAlignment="1">
      <alignment horizontal="center"/>
    </xf>
    <xf numFmtId="0" fontId="11" fillId="0" borderId="18" xfId="0" applyFont="1" applyBorder="1" applyAlignment="1">
      <alignment horizontal="center" vertical="center"/>
    </xf>
    <xf numFmtId="0" fontId="11" fillId="0" borderId="15" xfId="0" applyFont="1" applyBorder="1" applyAlignment="1">
      <alignment horizontal="center" vertical="center"/>
    </xf>
    <xf numFmtId="0" fontId="11" fillId="0" borderId="16" xfId="0" applyFont="1" applyBorder="1" applyAlignment="1">
      <alignment horizontal="center" vertical="center"/>
    </xf>
    <xf numFmtId="0" fontId="11" fillId="0" borderId="17" xfId="0" applyFont="1" applyBorder="1" applyAlignment="1">
      <alignment horizontal="center" vertical="center"/>
    </xf>
    <xf numFmtId="0" fontId="7" fillId="0" borderId="19" xfId="0" applyFont="1" applyBorder="1" applyAlignment="1">
      <alignment horizontal="center" vertical="center"/>
    </xf>
    <xf numFmtId="0" fontId="7" fillId="0" borderId="3" xfId="0" applyFont="1" applyBorder="1" applyAlignment="1">
      <alignment horizontal="center" vertical="center"/>
    </xf>
    <xf numFmtId="0" fontId="7" fillId="0" borderId="3" xfId="0" applyFont="1" applyBorder="1" applyAlignment="1">
      <alignment horizontal="left"/>
    </xf>
    <xf numFmtId="0" fontId="12" fillId="0" borderId="1" xfId="0" applyFont="1" applyBorder="1" applyAlignment="1">
      <alignment horizontal="center" vertical="center"/>
    </xf>
    <xf numFmtId="0" fontId="13" fillId="0" borderId="1" xfId="0" applyFont="1" applyBorder="1" applyAlignment="1">
      <alignment horizontal="left" vertical="center"/>
    </xf>
    <xf numFmtId="0" fontId="13" fillId="0" borderId="20" xfId="0" applyFont="1" applyBorder="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left"/>
    </xf>
    <xf numFmtId="0" fontId="12" fillId="0" borderId="3" xfId="0" applyFont="1" applyBorder="1" applyAlignment="1">
      <alignment horizontal="center" vertical="center"/>
    </xf>
    <xf numFmtId="0" fontId="13" fillId="0" borderId="21" xfId="0" applyFont="1" applyBorder="1" applyAlignment="1">
      <alignment horizontal="center" vertical="center"/>
    </xf>
    <xf numFmtId="0" fontId="13" fillId="0" borderId="3" xfId="0" applyFont="1" applyBorder="1" applyAlignment="1">
      <alignment horizontal="left" vertical="center"/>
    </xf>
    <xf numFmtId="0" fontId="13" fillId="0" borderId="1" xfId="0" applyFont="1" applyBorder="1" applyAlignment="1">
      <alignment horizontal="left" vertical="center" wrapText="1"/>
    </xf>
    <xf numFmtId="0" fontId="7" fillId="0" borderId="22" xfId="0" applyFont="1" applyBorder="1" applyAlignment="1">
      <alignment horizontal="center" vertical="center"/>
    </xf>
    <xf numFmtId="0" fontId="7" fillId="0" borderId="23" xfId="0" applyFont="1" applyBorder="1" applyAlignment="1">
      <alignment horizontal="center" vertical="center"/>
    </xf>
    <xf numFmtId="0" fontId="7" fillId="0" borderId="23" xfId="0" applyFont="1" applyBorder="1" applyAlignment="1">
      <alignment horizontal="left"/>
    </xf>
    <xf numFmtId="0" fontId="13" fillId="0" borderId="23" xfId="0" applyFont="1" applyBorder="1" applyAlignment="1">
      <alignment horizontal="center" vertical="center"/>
    </xf>
    <xf numFmtId="0" fontId="13" fillId="0" borderId="23" xfId="0" applyFont="1" applyBorder="1" applyAlignment="1">
      <alignment horizontal="left" vertical="center"/>
    </xf>
    <xf numFmtId="0" fontId="13" fillId="0" borderId="24" xfId="0" applyFont="1" applyBorder="1" applyAlignment="1">
      <alignment horizontal="center" vertical="center"/>
    </xf>
    <xf numFmtId="0" fontId="8" fillId="0" borderId="0" xfId="0" applyFont="1" applyAlignment="1">
      <alignment horizontal="center" vertical="center"/>
    </xf>
    <xf numFmtId="0" fontId="8" fillId="0" borderId="0" xfId="0" applyFont="1" applyAlignment="1">
      <alignment horizontal="left"/>
    </xf>
    <xf numFmtId="0" fontId="8" fillId="0" borderId="0" xfId="0" applyFont="1" applyAlignment="1">
      <alignment horizontal="left" vertical="center"/>
    </xf>
    <xf numFmtId="0" fontId="14" fillId="0" borderId="25" xfId="0" applyFont="1" applyBorder="1" applyAlignment="1">
      <alignment horizontal="center"/>
    </xf>
    <xf numFmtId="0" fontId="14" fillId="0" borderId="25" xfId="0" applyFont="1" applyBorder="1" applyAlignment="1">
      <alignment horizontal="center" vertical="center"/>
    </xf>
    <xf numFmtId="0" fontId="5" fillId="0" borderId="26" xfId="0" applyFont="1" applyBorder="1"/>
    <xf numFmtId="0" fontId="15" fillId="0" borderId="26" xfId="0" applyFont="1" applyBorder="1"/>
    <xf numFmtId="0" fontId="5" fillId="0" borderId="27" xfId="0" applyFont="1" applyBorder="1"/>
    <xf numFmtId="0" fontId="16" fillId="0" borderId="18" xfId="0" applyFont="1" applyBorder="1" applyAlignment="1">
      <alignment horizontal="left" vertical="center"/>
    </xf>
    <xf numFmtId="0" fontId="7" fillId="0" borderId="17" xfId="0" applyFont="1" applyBorder="1" applyAlignment="1">
      <alignment horizontal="left"/>
    </xf>
    <xf numFmtId="0" fontId="7" fillId="0" borderId="28" xfId="0" applyFont="1" applyBorder="1" applyAlignment="1">
      <alignment horizontal="center"/>
    </xf>
    <xf numFmtId="0" fontId="7" fillId="0" borderId="29" xfId="0" applyFont="1" applyBorder="1" applyAlignment="1">
      <alignment horizontal="left"/>
    </xf>
    <xf numFmtId="0" fontId="11" fillId="0" borderId="29" xfId="0" applyFont="1" applyBorder="1" applyAlignment="1">
      <alignment horizontal="center" vertical="center"/>
    </xf>
    <xf numFmtId="0" fontId="7" fillId="0" borderId="30" xfId="0" applyFont="1" applyBorder="1" applyAlignment="1">
      <alignment horizontal="left" vertical="center"/>
    </xf>
    <xf numFmtId="0" fontId="7" fillId="0" borderId="29" xfId="0" applyFont="1" applyBorder="1" applyAlignment="1">
      <alignment horizontal="left" vertical="center"/>
    </xf>
    <xf numFmtId="0" fontId="7" fillId="0" borderId="31" xfId="0" applyFont="1" applyBorder="1" applyAlignment="1">
      <alignment horizontal="center" vertical="center"/>
    </xf>
    <xf numFmtId="0" fontId="7" fillId="0" borderId="19" xfId="0" applyFont="1" applyBorder="1" applyAlignment="1">
      <alignment horizontal="center"/>
    </xf>
    <xf numFmtId="0" fontId="11" fillId="0" borderId="1" xfId="0" applyFont="1" applyBorder="1" applyAlignment="1">
      <alignment horizontal="center" vertical="center"/>
    </xf>
    <xf numFmtId="0" fontId="7" fillId="0" borderId="0" xfId="0" applyFont="1" applyAlignment="1">
      <alignment horizontal="left" vertical="center"/>
    </xf>
    <xf numFmtId="0" fontId="7" fillId="0" borderId="1" xfId="0" applyFont="1" applyBorder="1" applyAlignment="1">
      <alignment horizontal="left" vertical="center"/>
    </xf>
    <xf numFmtId="0" fontId="7" fillId="0" borderId="21" xfId="0" applyFont="1" applyBorder="1" applyAlignment="1">
      <alignment horizontal="center" vertical="center"/>
    </xf>
    <xf numFmtId="0" fontId="7" fillId="0" borderId="2" xfId="0" applyFont="1" applyBorder="1" applyAlignment="1">
      <alignment horizontal="left" vertical="center"/>
    </xf>
    <xf numFmtId="0" fontId="7" fillId="0" borderId="9" xfId="0" applyFont="1" applyBorder="1" applyAlignment="1">
      <alignment horizontal="left" vertical="center"/>
    </xf>
    <xf numFmtId="0" fontId="7" fillId="0" borderId="32" xfId="0" applyFont="1" applyBorder="1" applyAlignment="1">
      <alignment horizontal="center" vertical="center"/>
    </xf>
    <xf numFmtId="0" fontId="7" fillId="0" borderId="3" xfId="0" applyFont="1" applyBorder="1" applyAlignment="1">
      <alignment horizontal="left" vertical="center"/>
    </xf>
    <xf numFmtId="0" fontId="7" fillId="0" borderId="10" xfId="0" applyFont="1" applyBorder="1" applyAlignment="1">
      <alignment horizontal="left" vertical="center"/>
    </xf>
    <xf numFmtId="0" fontId="7" fillId="0" borderId="20" xfId="0" applyFont="1" applyBorder="1" applyAlignment="1">
      <alignment horizontal="center" vertical="center"/>
    </xf>
    <xf numFmtId="0" fontId="7" fillId="0" borderId="22" xfId="0" applyFont="1" applyBorder="1" applyAlignment="1">
      <alignment horizontal="center"/>
    </xf>
    <xf numFmtId="0" fontId="11" fillId="0" borderId="23" xfId="0" applyFont="1" applyBorder="1" applyAlignment="1">
      <alignment horizontal="center" vertical="center"/>
    </xf>
    <xf numFmtId="0" fontId="7" fillId="0" borderId="23" xfId="0" applyFont="1" applyBorder="1" applyAlignment="1">
      <alignment horizontal="left" vertical="center"/>
    </xf>
    <xf numFmtId="0" fontId="7" fillId="0" borderId="24" xfId="0" applyFont="1" applyBorder="1" applyAlignment="1">
      <alignment horizontal="center" vertical="center"/>
    </xf>
    <xf numFmtId="0" fontId="17" fillId="0" borderId="13" xfId="0" applyFont="1" applyBorder="1" applyAlignment="1">
      <alignment horizontal="left"/>
    </xf>
    <xf numFmtId="0" fontId="7" fillId="0" borderId="33" xfId="0" applyFont="1" applyBorder="1" applyAlignment="1">
      <alignment horizontal="center" vertical="center"/>
    </xf>
    <xf numFmtId="0" fontId="11" fillId="0" borderId="3" xfId="0" applyFont="1" applyBorder="1" applyAlignment="1">
      <alignment horizontal="center" vertical="center"/>
    </xf>
    <xf numFmtId="0" fontId="7" fillId="0" borderId="34" xfId="0" applyFont="1" applyBorder="1" applyAlignment="1">
      <alignment horizontal="center" vertical="center"/>
    </xf>
    <xf numFmtId="0" fontId="6" fillId="0" borderId="0" xfId="0" applyFont="1" applyAlignment="1">
      <alignment horizontal="left" vertical="center"/>
    </xf>
    <xf numFmtId="0" fontId="7" fillId="0" borderId="0" xfId="0" applyFont="1" applyAlignment="1">
      <alignment horizontal="left"/>
    </xf>
    <xf numFmtId="14" fontId="18" fillId="0" borderId="0" xfId="0" applyNumberFormat="1" applyFont="1" applyAlignment="1">
      <alignment horizontal="center" vertical="center"/>
    </xf>
    <xf numFmtId="0" fontId="7" fillId="0" borderId="0" xfId="0" applyFont="1" applyAlignment="1">
      <alignment horizontal="center"/>
    </xf>
    <xf numFmtId="0" fontId="10" fillId="0" borderId="0" xfId="0" applyFont="1" applyAlignment="1">
      <alignment horizontal="center" vertical="center"/>
    </xf>
    <xf numFmtId="0" fontId="11" fillId="0" borderId="0" xfId="0" applyFont="1" applyAlignment="1">
      <alignment horizontal="center" vertical="center"/>
    </xf>
    <xf numFmtId="0" fontId="7" fillId="0" borderId="0" xfId="0" applyFont="1" applyAlignment="1">
      <alignment horizontal="center" vertical="center"/>
    </xf>
    <xf numFmtId="0" fontId="13" fillId="0" borderId="0" xfId="0" applyFont="1" applyAlignment="1">
      <alignment horizontal="center" vertical="center"/>
    </xf>
    <xf numFmtId="0" fontId="19" fillId="0" borderId="0" xfId="0" applyFont="1" applyAlignment="1">
      <alignment horizontal="center" vertical="center"/>
    </xf>
    <xf numFmtId="0" fontId="7" fillId="0" borderId="0" xfId="0" applyFont="1" applyAlignment="1">
      <alignment horizontal="left" vertical="center" wrapText="1"/>
    </xf>
    <xf numFmtId="0" fontId="7" fillId="0" borderId="0" xfId="0" applyFont="1" applyAlignment="1">
      <alignment vertical="center"/>
    </xf>
    <xf numFmtId="0" fontId="1" fillId="0" borderId="1" xfId="0" applyFont="1" applyBorder="1" applyAlignment="1">
      <alignment horizontal="center" vertical="center"/>
    </xf>
    <xf numFmtId="0" fontId="1" fillId="0" borderId="0" xfId="0" applyFont="1" applyAlignment="1">
      <alignment horizontal="center" vertical="center"/>
    </xf>
    <xf numFmtId="0" fontId="1" fillId="0" borderId="6" xfId="0" applyFont="1" applyBorder="1" applyAlignment="1">
      <alignment horizontal="center" vertical="center" wrapText="1"/>
    </xf>
    <xf numFmtId="0" fontId="1" fillId="0" borderId="5" xfId="0" applyFont="1" applyBorder="1" applyAlignment="1">
      <alignment horizontal="center" vertical="center" wrapText="1"/>
    </xf>
    <xf numFmtId="0" fontId="1" fillId="0" borderId="7" xfId="0" applyFont="1" applyBorder="1" applyAlignment="1">
      <alignment horizontal="center" vertical="center" wrapText="1"/>
    </xf>
    <xf numFmtId="0" fontId="4" fillId="0" borderId="1"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 fillId="0" borderId="3" xfId="0" applyFont="1" applyBorder="1" applyAlignment="1">
      <alignment horizontal="center" vertical="center" wrapText="1"/>
    </xf>
  </cellXfs>
  <cellStyles count="1">
    <cellStyle name="Normal" xfId="0" builtinId="0"/>
  </cellStyles>
  <dxfs count="19">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FFFF00"/>
        </patternFill>
      </fill>
    </dxf>
    <dxf>
      <fill>
        <patternFill>
          <bgColor rgb="FF92D050"/>
        </patternFill>
      </fill>
    </dxf>
    <dxf>
      <fill>
        <patternFill>
          <bgColor rgb="FFC00000"/>
        </patternFill>
      </fill>
    </dxf>
    <dxf>
      <fill>
        <patternFill>
          <bgColor rgb="FFFF0000"/>
        </patternFill>
      </fill>
    </dxf>
    <dxf>
      <fill>
        <patternFill>
          <bgColor rgb="FF00B0F0"/>
        </patternFill>
      </fill>
    </dxf>
    <dxf>
      <fill>
        <patternFill>
          <bgColor rgb="FFFFC000"/>
        </patternFill>
      </fill>
    </dxf>
    <dxf>
      <fill>
        <patternFill>
          <bgColor rgb="FFFFFF00"/>
        </patternFill>
      </fill>
    </dxf>
    <dxf>
      <fill>
        <patternFill>
          <bgColor rgb="FF92D050"/>
        </patternFill>
      </fill>
    </dxf>
    <dxf>
      <font>
        <b/>
        <i val="0"/>
        <color rgb="FF9C0006"/>
      </font>
      <fill>
        <patternFill>
          <bgColor rgb="FFFFC7CE"/>
        </patternFill>
      </fill>
    </dxf>
    <dxf>
      <font>
        <b/>
        <i val="0"/>
        <color theme="9" tint="-0.24994659260841701"/>
      </font>
      <fill>
        <patternFill>
          <bgColor theme="9" tint="0.59996337778862885"/>
        </patternFill>
      </fill>
    </dxf>
    <dxf>
      <font>
        <b/>
        <i val="0"/>
        <color rgb="FF9C0006"/>
      </font>
      <fill>
        <patternFill>
          <bgColor rgb="FFFFC7CE"/>
        </patternFill>
      </fill>
    </dxf>
    <dxf>
      <font>
        <b/>
        <i val="0"/>
        <color theme="9" tint="-0.24994659260841701"/>
      </font>
      <fill>
        <patternFill>
          <bgColor theme="9" tint="0.59996337778862885"/>
        </patternFill>
      </fill>
    </dxf>
  </dxfs>
  <tableStyles count="1" defaultTableStyle="TableStyleMedium2" defaultPivotStyle="PivotStyleLight16">
    <tableStyle name="Invisible" pivot="0" table="0" count="0" xr9:uid="{CBD2CA9C-1674-4E39-BF71-D269897F3B70}"/>
  </tableStyles>
  <colors>
    <mruColors>
      <color rgb="FFFFFF99"/>
      <color rgb="FF9C0006"/>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2</xdr:col>
      <xdr:colOff>107156</xdr:colOff>
      <xdr:row>37</xdr:row>
      <xdr:rowOff>144780</xdr:rowOff>
    </xdr:from>
    <xdr:to>
      <xdr:col>3</xdr:col>
      <xdr:colOff>1236133</xdr:colOff>
      <xdr:row>41</xdr:row>
      <xdr:rowOff>186266</xdr:rowOff>
    </xdr:to>
    <xdr:sp macro="" textlink="">
      <xdr:nvSpPr>
        <xdr:cNvPr id="2" name="TextBox 1">
          <a:extLst>
            <a:ext uri="{FF2B5EF4-FFF2-40B4-BE49-F238E27FC236}">
              <a16:creationId xmlns:a16="http://schemas.microsoft.com/office/drawing/2014/main" id="{7D2F1E9F-0959-4378-808E-8069760186C2}"/>
            </a:ext>
          </a:extLst>
        </xdr:cNvPr>
        <xdr:cNvSpPr txBox="1"/>
      </xdr:nvSpPr>
      <xdr:spPr>
        <a:xfrm>
          <a:off x="926306" y="7783830"/>
          <a:ext cx="1786202" cy="9368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u="sng"/>
            <a:t>Reference</a:t>
          </a:r>
          <a:r>
            <a:rPr lang="en-US" sz="1200" u="sng" baseline="0"/>
            <a:t> ID naming</a:t>
          </a:r>
          <a:r>
            <a:rPr lang="en-US" sz="1200" baseline="0"/>
            <a:t>:</a:t>
          </a:r>
        </a:p>
        <a:p>
          <a:r>
            <a:rPr lang="en-US" sz="1200" baseline="0"/>
            <a:t>P = Pressure Transducer</a:t>
          </a:r>
        </a:p>
        <a:p>
          <a:r>
            <a:rPr lang="en-US" sz="1200" baseline="0"/>
            <a:t>DP = Differential Pressure</a:t>
          </a:r>
        </a:p>
        <a:p>
          <a:r>
            <a:rPr lang="en-US" sz="1200" baseline="0"/>
            <a:t>F = Flow Meter</a:t>
          </a:r>
        </a:p>
        <a:p>
          <a:endParaRPr lang="en-US" sz="1400"/>
        </a:p>
      </xdr:txBody>
    </xdr:sp>
    <xdr:clientData/>
  </xdr:twoCellAnchor>
  <xdr:twoCellAnchor>
    <xdr:from>
      <xdr:col>3</xdr:col>
      <xdr:colOff>1317510</xdr:colOff>
      <xdr:row>37</xdr:row>
      <xdr:rowOff>86681</xdr:rowOff>
    </xdr:from>
    <xdr:to>
      <xdr:col>6</xdr:col>
      <xdr:colOff>1502229</xdr:colOff>
      <xdr:row>41</xdr:row>
      <xdr:rowOff>130630</xdr:rowOff>
    </xdr:to>
    <xdr:sp macro="" textlink="">
      <xdr:nvSpPr>
        <xdr:cNvPr id="3" name="TextBox 2">
          <a:extLst>
            <a:ext uri="{FF2B5EF4-FFF2-40B4-BE49-F238E27FC236}">
              <a16:creationId xmlns:a16="http://schemas.microsoft.com/office/drawing/2014/main" id="{1A1FD89D-5AC0-4253-B823-179E66EC0463}"/>
            </a:ext>
          </a:extLst>
        </xdr:cNvPr>
        <xdr:cNvSpPr txBox="1"/>
      </xdr:nvSpPr>
      <xdr:spPr>
        <a:xfrm>
          <a:off x="2793885" y="7725731"/>
          <a:ext cx="4442394" cy="9392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NOTE:</a:t>
          </a:r>
          <a:r>
            <a:rPr lang="en-US" sz="1200" b="1" baseline="0"/>
            <a:t> </a:t>
          </a:r>
          <a:r>
            <a:rPr lang="en-US" sz="1200"/>
            <a:t>DP are pressure differentials. All pressure differentials should be mounted so that the instrument is at the highest point and all lines run continuously down hill to the measurement location with no liquid traps.</a:t>
          </a:r>
          <a:r>
            <a:rPr lang="en-US" sz="1200" baseline="0"/>
            <a:t> </a:t>
          </a:r>
          <a:r>
            <a:rPr lang="en-US" sz="1200"/>
            <a:t>Keep lines as short as possible.</a:t>
          </a:r>
        </a:p>
        <a:p>
          <a:endParaRPr lang="en-US" sz="1400"/>
        </a:p>
      </xdr:txBody>
    </xdr:sp>
    <xdr:clientData/>
  </xdr:twoCellAnchor>
  <xdr:twoCellAnchor>
    <xdr:from>
      <xdr:col>2</xdr:col>
      <xdr:colOff>86951</xdr:colOff>
      <xdr:row>81</xdr:row>
      <xdr:rowOff>133010</xdr:rowOff>
    </xdr:from>
    <xdr:to>
      <xdr:col>4</xdr:col>
      <xdr:colOff>533400</xdr:colOff>
      <xdr:row>84</xdr:row>
      <xdr:rowOff>119743</xdr:rowOff>
    </xdr:to>
    <xdr:sp macro="" textlink="">
      <xdr:nvSpPr>
        <xdr:cNvPr id="4" name="TextBox 3">
          <a:extLst>
            <a:ext uri="{FF2B5EF4-FFF2-40B4-BE49-F238E27FC236}">
              <a16:creationId xmlns:a16="http://schemas.microsoft.com/office/drawing/2014/main" id="{CD68E995-0155-42B0-9AC0-2B642995D1E2}"/>
            </a:ext>
          </a:extLst>
        </xdr:cNvPr>
        <xdr:cNvSpPr txBox="1"/>
      </xdr:nvSpPr>
      <xdr:spPr>
        <a:xfrm>
          <a:off x="906101" y="16820810"/>
          <a:ext cx="2551474" cy="5582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u="sng"/>
            <a:t>Reference</a:t>
          </a:r>
          <a:r>
            <a:rPr lang="en-US" sz="1400" u="sng" baseline="0"/>
            <a:t> ID naming</a:t>
          </a:r>
          <a:r>
            <a:rPr lang="en-US" sz="1400" baseline="0"/>
            <a:t>:</a:t>
          </a:r>
        </a:p>
        <a:p>
          <a:r>
            <a:rPr lang="en-US" sz="1400" baseline="0"/>
            <a:t>WRTD = Resistance RTD (0-200°F)</a:t>
          </a:r>
        </a:p>
        <a:p>
          <a:endParaRPr lang="en-US" sz="1400"/>
        </a:p>
      </xdr:txBody>
    </xdr:sp>
    <xdr:clientData/>
  </xdr:twoCellAnchor>
  <xdr:twoCellAnchor>
    <xdr:from>
      <xdr:col>4</xdr:col>
      <xdr:colOff>638652</xdr:colOff>
      <xdr:row>81</xdr:row>
      <xdr:rowOff>77358</xdr:rowOff>
    </xdr:from>
    <xdr:to>
      <xdr:col>6</xdr:col>
      <xdr:colOff>922866</xdr:colOff>
      <xdr:row>84</xdr:row>
      <xdr:rowOff>127000</xdr:rowOff>
    </xdr:to>
    <xdr:sp macro="" textlink="">
      <xdr:nvSpPr>
        <xdr:cNvPr id="5" name="TextBox 4">
          <a:extLst>
            <a:ext uri="{FF2B5EF4-FFF2-40B4-BE49-F238E27FC236}">
              <a16:creationId xmlns:a16="http://schemas.microsoft.com/office/drawing/2014/main" id="{BCCED11C-9D2D-41B0-BF3A-3BAB13F93102}"/>
            </a:ext>
          </a:extLst>
        </xdr:cNvPr>
        <xdr:cNvSpPr txBox="1"/>
      </xdr:nvSpPr>
      <xdr:spPr>
        <a:xfrm>
          <a:off x="3562827" y="16765158"/>
          <a:ext cx="3094089" cy="6211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NOTE: </a:t>
          </a:r>
          <a:r>
            <a:rPr lang="en-US" sz="1400"/>
            <a:t>RTDs</a:t>
          </a:r>
          <a:r>
            <a:rPr lang="en-US" sz="1400" baseline="0"/>
            <a:t> in thermal wells should be installed with a coating of thermal paste.</a:t>
          </a:r>
          <a:endParaRPr lang="en-US" sz="1400"/>
        </a:p>
      </xdr:txBody>
    </xdr:sp>
    <xdr:clientData/>
  </xdr:twoCellAnchor>
  <xdr:twoCellAnchor>
    <xdr:from>
      <xdr:col>2</xdr:col>
      <xdr:colOff>265747</xdr:colOff>
      <xdr:row>126</xdr:row>
      <xdr:rowOff>21908</xdr:rowOff>
    </xdr:from>
    <xdr:to>
      <xdr:col>3</xdr:col>
      <xdr:colOff>1404937</xdr:colOff>
      <xdr:row>129</xdr:row>
      <xdr:rowOff>20003</xdr:rowOff>
    </xdr:to>
    <xdr:sp macro="" textlink="">
      <xdr:nvSpPr>
        <xdr:cNvPr id="6" name="TextBox 5">
          <a:extLst>
            <a:ext uri="{FF2B5EF4-FFF2-40B4-BE49-F238E27FC236}">
              <a16:creationId xmlns:a16="http://schemas.microsoft.com/office/drawing/2014/main" id="{D09B3431-C3FA-4CE4-A150-9D4F7009E964}"/>
            </a:ext>
          </a:extLst>
        </xdr:cNvPr>
        <xdr:cNvSpPr txBox="1"/>
      </xdr:nvSpPr>
      <xdr:spPr>
        <a:xfrm>
          <a:off x="1084897" y="25872758"/>
          <a:ext cx="1796415" cy="5695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u="sng"/>
            <a:t>Reference</a:t>
          </a:r>
          <a:r>
            <a:rPr lang="en-US" sz="1400" u="sng" baseline="0"/>
            <a:t> ID naming</a:t>
          </a:r>
          <a:r>
            <a:rPr lang="en-US" sz="1400" baseline="0"/>
            <a:t>:</a:t>
          </a:r>
        </a:p>
        <a:p>
          <a:r>
            <a:rPr lang="en-US" sz="1400" baseline="0"/>
            <a:t>TC = Thermocouple</a:t>
          </a:r>
        </a:p>
        <a:p>
          <a:endParaRPr lang="en-US" sz="140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70"/>
  <sheetViews>
    <sheetView tabSelected="1" workbookViewId="0"/>
  </sheetViews>
  <sheetFormatPr defaultColWidth="8.85546875" defaultRowHeight="12.75" x14ac:dyDescent="0.2"/>
  <cols>
    <col min="1" max="1" width="8.85546875" style="2" customWidth="1"/>
    <col min="2" max="2" width="25.140625" style="1" customWidth="1"/>
    <col min="3" max="3" width="42.140625" style="1" bestFit="1" customWidth="1"/>
    <col min="4" max="5" width="10.5703125" style="7" bestFit="1" customWidth="1"/>
    <col min="6" max="7" width="8.85546875" style="1" customWidth="1"/>
    <col min="8" max="16384" width="8.85546875" style="1"/>
  </cols>
  <sheetData>
    <row r="1" spans="1:6" ht="13.9" customHeight="1" x14ac:dyDescent="0.2">
      <c r="A1" s="9"/>
      <c r="B1" s="139" t="str">
        <f>'Report WorkSheet'!B1:E1</f>
        <v>Johnson Controls Calibration Report</v>
      </c>
      <c r="C1" s="139"/>
      <c r="D1" s="139"/>
      <c r="E1" s="139"/>
      <c r="F1" s="9"/>
    </row>
    <row r="2" spans="1:6" ht="13.9" customHeight="1" x14ac:dyDescent="0.2">
      <c r="A2" s="9"/>
      <c r="B2" s="139" t="str">
        <f>CONCATENATE('Report WorkSheet'!B2,'Report WorkSheet'!C2)</f>
        <v>Unit Type:  570 Ton</v>
      </c>
      <c r="C2" s="139"/>
      <c r="D2" s="139"/>
      <c r="E2" s="139"/>
      <c r="F2" s="9"/>
    </row>
    <row r="3" spans="1:6" x14ac:dyDescent="0.2">
      <c r="A3" s="9"/>
      <c r="B3" s="139" t="str">
        <f>CONCATENATE('Report WorkSheet'!B3,'Report WorkSheet'!C3)</f>
        <v>Test Request Number: TR 24-0088</v>
      </c>
      <c r="C3" s="139"/>
      <c r="D3" s="139"/>
      <c r="E3" s="139"/>
      <c r="F3" s="9"/>
    </row>
    <row r="4" spans="1:6" x14ac:dyDescent="0.2">
      <c r="A4" s="9"/>
      <c r="B4" s="139" t="str">
        <f>CONCATENATE('Report WorkSheet'!B4,'Report WorkSheet'!C4)</f>
        <v>Instrument Map Date:  10/9/2024</v>
      </c>
      <c r="C4" s="139"/>
      <c r="D4" s="139"/>
      <c r="E4" s="139"/>
      <c r="F4" s="9"/>
    </row>
    <row r="5" spans="1:6" x14ac:dyDescent="0.2">
      <c r="A5" s="9"/>
      <c r="B5" s="139" t="str">
        <f>CONCATENATE('Report WorkSheet'!B5,'Report WorkSheet'!C5)</f>
        <v>JADEC Test Facility:  WC1000-2A</v>
      </c>
      <c r="C5" s="139"/>
      <c r="D5" s="139"/>
      <c r="E5" s="139"/>
      <c r="F5" s="9"/>
    </row>
    <row r="6" spans="1:6" x14ac:dyDescent="0.2">
      <c r="A6" s="8"/>
      <c r="B6" s="9"/>
      <c r="C6" s="10"/>
      <c r="D6" s="13"/>
      <c r="E6" s="13"/>
    </row>
    <row r="7" spans="1:6" x14ac:dyDescent="0.2">
      <c r="B7" s="138" t="s">
        <v>0</v>
      </c>
      <c r="C7" s="138" t="s">
        <v>1</v>
      </c>
      <c r="D7" s="138" t="s">
        <v>2</v>
      </c>
      <c r="E7" s="138"/>
    </row>
    <row r="8" spans="1:6" x14ac:dyDescent="0.2">
      <c r="B8" s="138"/>
      <c r="C8" s="138"/>
      <c r="D8" s="14" t="s">
        <v>3</v>
      </c>
      <c r="E8" s="14" t="s">
        <v>4</v>
      </c>
    </row>
    <row r="9" spans="1:6" x14ac:dyDescent="0.2">
      <c r="B9" s="3" t="s">
        <v>5</v>
      </c>
      <c r="C9" s="3"/>
      <c r="D9" s="3"/>
      <c r="E9" s="3"/>
    </row>
    <row r="10" spans="1:6" x14ac:dyDescent="0.2">
      <c r="B10" s="4" t="str">
        <f>'Report WorkSheet'!B10</f>
        <v>EDC880</v>
      </c>
      <c r="C10" s="4" t="str">
        <f>'Report WorkSheet'!C10</f>
        <v>COND WATER ENTERING TEMP A</v>
      </c>
      <c r="D10" s="12">
        <f>'Report WorkSheet'!L10</f>
        <v>45567</v>
      </c>
      <c r="E10" s="12">
        <f>'Report WorkSheet'!M10</f>
        <v>45749</v>
      </c>
    </row>
    <row r="11" spans="1:6" x14ac:dyDescent="0.2">
      <c r="B11" s="4" t="str">
        <f>'Report WorkSheet'!B11</f>
        <v>EDC87C</v>
      </c>
      <c r="C11" s="4" t="str">
        <f>'Report WorkSheet'!C11</f>
        <v>COND WATER ENTERING TEMP B</v>
      </c>
      <c r="D11" s="12">
        <f>'Report WorkSheet'!L11</f>
        <v>45567</v>
      </c>
      <c r="E11" s="12">
        <f>'Report WorkSheet'!M11</f>
        <v>45749</v>
      </c>
    </row>
    <row r="12" spans="1:6" x14ac:dyDescent="0.2">
      <c r="B12" s="4" t="str">
        <f>'Report WorkSheet'!B12</f>
        <v>EDC596</v>
      </c>
      <c r="C12" s="4" t="str">
        <f>'Report WorkSheet'!C12</f>
        <v>COND WATER LEAVING TEMP A</v>
      </c>
      <c r="D12" s="12">
        <f>'Report WorkSheet'!L12</f>
        <v>45567</v>
      </c>
      <c r="E12" s="12">
        <f>'Report WorkSheet'!M12</f>
        <v>45749</v>
      </c>
    </row>
    <row r="13" spans="1:6" x14ac:dyDescent="0.2">
      <c r="B13" s="4" t="str">
        <f>'Report WorkSheet'!B13</f>
        <v>EDC58E</v>
      </c>
      <c r="C13" s="4" t="str">
        <f>'Report WorkSheet'!C13</f>
        <v>COND WATER LEAVING TEMP B</v>
      </c>
      <c r="D13" s="12">
        <f>'Report WorkSheet'!L13</f>
        <v>45567</v>
      </c>
      <c r="E13" s="12">
        <f>'Report WorkSheet'!M13</f>
        <v>45749</v>
      </c>
    </row>
    <row r="14" spans="1:6" x14ac:dyDescent="0.2">
      <c r="B14" s="4" t="str">
        <f>'Report WorkSheet'!B14</f>
        <v>EDB872</v>
      </c>
      <c r="C14" s="4" t="str">
        <f>'Report WorkSheet'!C14</f>
        <v>EVAP WATER ENTERING TEMP A</v>
      </c>
      <c r="D14" s="12">
        <f>'Report WorkSheet'!L14</f>
        <v>45567</v>
      </c>
      <c r="E14" s="12">
        <f>'Report WorkSheet'!M14</f>
        <v>45749</v>
      </c>
    </row>
    <row r="15" spans="1:6" x14ac:dyDescent="0.2">
      <c r="B15" s="4" t="str">
        <f>'Report WorkSheet'!B15</f>
        <v>EDB9CB</v>
      </c>
      <c r="C15" s="4" t="str">
        <f>'Report WorkSheet'!C15</f>
        <v>EVAP WATER ENTERING TEMP B</v>
      </c>
      <c r="D15" s="12">
        <f>'Report WorkSheet'!L15</f>
        <v>45567</v>
      </c>
      <c r="E15" s="12">
        <f>'Report WorkSheet'!M15</f>
        <v>45749</v>
      </c>
    </row>
    <row r="16" spans="1:6" x14ac:dyDescent="0.2">
      <c r="B16" s="4" t="str">
        <f>'Report WorkSheet'!B16</f>
        <v>EDC87D</v>
      </c>
      <c r="C16" s="4" t="str">
        <f>'Report WorkSheet'!C16</f>
        <v>EVAP WATER LEAVING TEMP A</v>
      </c>
      <c r="D16" s="12">
        <f>'Report WorkSheet'!L16</f>
        <v>45567</v>
      </c>
      <c r="E16" s="12">
        <f>'Report WorkSheet'!M16</f>
        <v>45749</v>
      </c>
    </row>
    <row r="17" spans="2:7" x14ac:dyDescent="0.2">
      <c r="B17" s="4" t="str">
        <f>'Report WorkSheet'!B17</f>
        <v>EDC8B6</v>
      </c>
      <c r="C17" s="4" t="str">
        <f>'Report WorkSheet'!C17</f>
        <v>EVAP WATER LEAVING TEMP B</v>
      </c>
      <c r="D17" s="12">
        <f>'Report WorkSheet'!L17</f>
        <v>45567</v>
      </c>
      <c r="E17" s="12">
        <f>'Report WorkSheet'!M17</f>
        <v>45749</v>
      </c>
      <c r="G17" s="11"/>
    </row>
    <row r="18" spans="2:7" x14ac:dyDescent="0.2">
      <c r="B18" s="4" t="str">
        <f>'Report WorkSheet'!B18</f>
        <v>EDB874</v>
      </c>
      <c r="C18" s="4" t="str">
        <f>'Report WorkSheet'!C18</f>
        <v>AUX COOLING WATER ENTERING TEMP</v>
      </c>
      <c r="D18" s="12">
        <f>'Report WorkSheet'!L18</f>
        <v>45567</v>
      </c>
      <c r="E18" s="12">
        <f>'Report WorkSheet'!M18</f>
        <v>45749</v>
      </c>
    </row>
    <row r="19" spans="2:7" x14ac:dyDescent="0.2">
      <c r="B19" s="4" t="str">
        <f>'Report WorkSheet'!B19</f>
        <v>EDC58F</v>
      </c>
      <c r="C19" s="4" t="str">
        <f>'Report WorkSheet'!C19</f>
        <v>AUX COOLING WATER LEAVING TEMP</v>
      </c>
      <c r="D19" s="12">
        <f>'Report WorkSheet'!L19</f>
        <v>45567</v>
      </c>
      <c r="E19" s="12">
        <f>'Report WorkSheet'!M19</f>
        <v>45749</v>
      </c>
    </row>
    <row r="20" spans="2:7" ht="6.95" customHeight="1" x14ac:dyDescent="0.2">
      <c r="B20" s="4"/>
      <c r="C20" s="6"/>
      <c r="D20" s="4"/>
      <c r="E20" s="4"/>
    </row>
    <row r="21" spans="2:7" x14ac:dyDescent="0.2">
      <c r="B21" s="3" t="s">
        <v>6</v>
      </c>
      <c r="C21" s="15"/>
      <c r="D21" s="3"/>
      <c r="E21" s="3"/>
    </row>
    <row r="22" spans="2:7" x14ac:dyDescent="0.2">
      <c r="B22" s="4" t="str">
        <f>'Report WorkSheet'!B22</f>
        <v>D5D34B</v>
      </c>
      <c r="C22" s="6" t="str">
        <f>'Report WorkSheet'!C22</f>
        <v>COMPRESSOR SUCTION TEMP SYS01</v>
      </c>
      <c r="D22" s="12">
        <f>'Report WorkSheet'!L22</f>
        <v>45567</v>
      </c>
      <c r="E22" s="12">
        <f>'Report WorkSheet'!M22</f>
        <v>45749</v>
      </c>
    </row>
    <row r="23" spans="2:7" ht="13.9" customHeight="1" x14ac:dyDescent="0.2">
      <c r="B23" s="4" t="str">
        <f>'Report WorkSheet'!B23</f>
        <v>D5D34D</v>
      </c>
      <c r="C23" s="6" t="str">
        <f>'Report WorkSheet'!C23</f>
        <v>COMPRESSOR DISCHARGE TEMP SYS01</v>
      </c>
      <c r="D23" s="12">
        <f>'Report WorkSheet'!L23</f>
        <v>45567</v>
      </c>
      <c r="E23" s="12">
        <f>'Report WorkSheet'!M23</f>
        <v>45749</v>
      </c>
    </row>
    <row r="24" spans="2:7" ht="13.9" customHeight="1" x14ac:dyDescent="0.2">
      <c r="B24" s="4" t="str">
        <f>'Report WorkSheet'!B24</f>
        <v>D5D349</v>
      </c>
      <c r="C24" s="6" t="str">
        <f>'Report WorkSheet'!C24</f>
        <v>COMPRESSOR SUCTION TEMP SYS02</v>
      </c>
      <c r="D24" s="12">
        <f>'Report WorkSheet'!L24</f>
        <v>45567</v>
      </c>
      <c r="E24" s="12">
        <f>'Report WorkSheet'!M24</f>
        <v>45749</v>
      </c>
    </row>
    <row r="25" spans="2:7" ht="13.9" customHeight="1" x14ac:dyDescent="0.2">
      <c r="B25" s="4" t="str">
        <f>'Report WorkSheet'!B25</f>
        <v>D5D34A</v>
      </c>
      <c r="C25" s="6" t="str">
        <f>'Report WorkSheet'!C25</f>
        <v>COMPRESSOR DISCHARGE TEMP SYS02</v>
      </c>
      <c r="D25" s="12">
        <f>'Report WorkSheet'!L25</f>
        <v>45567</v>
      </c>
      <c r="E25" s="12">
        <f>'Report WorkSheet'!M25</f>
        <v>45749</v>
      </c>
    </row>
    <row r="26" spans="2:7" ht="13.9" customHeight="1" x14ac:dyDescent="0.2">
      <c r="B26" s="4" t="str">
        <f>'Report WorkSheet'!B26</f>
        <v>D5D348</v>
      </c>
      <c r="C26" s="6" t="str">
        <f>'Report WorkSheet'!C26</f>
        <v>OIL COOLER WATER ON SYS01</v>
      </c>
      <c r="D26" s="12">
        <f>'Report WorkSheet'!L26</f>
        <v>45567</v>
      </c>
      <c r="E26" s="12">
        <f>'Report WorkSheet'!M26</f>
        <v>45749</v>
      </c>
    </row>
    <row r="27" spans="2:7" ht="13.9" customHeight="1" x14ac:dyDescent="0.2">
      <c r="B27" s="4" t="str">
        <f>'Report WorkSheet'!B27</f>
        <v>D5D345</v>
      </c>
      <c r="C27" s="6" t="str">
        <f>'Report WorkSheet'!C27</f>
        <v>OIL COOLER WATER OFF SYS01</v>
      </c>
      <c r="D27" s="12">
        <f>'Report WorkSheet'!L27</f>
        <v>45567</v>
      </c>
      <c r="E27" s="12">
        <f>'Report WorkSheet'!M27</f>
        <v>45749</v>
      </c>
    </row>
    <row r="28" spans="2:7" ht="13.9" customHeight="1" x14ac:dyDescent="0.2">
      <c r="B28" s="4" t="str">
        <f>'Report WorkSheet'!B28</f>
        <v>D3043F</v>
      </c>
      <c r="C28" s="6" t="str">
        <f>'Report WorkSheet'!C28</f>
        <v>OIL COOLER WATER ON SYS02</v>
      </c>
      <c r="D28" s="12">
        <f>'Report WorkSheet'!L28</f>
        <v>45567</v>
      </c>
      <c r="E28" s="12">
        <f>'Report WorkSheet'!M28</f>
        <v>45749</v>
      </c>
    </row>
    <row r="29" spans="2:7" ht="13.9" customHeight="1" x14ac:dyDescent="0.2">
      <c r="B29" s="4" t="str">
        <f>'Report WorkSheet'!B29</f>
        <v>D2EC11</v>
      </c>
      <c r="C29" s="6" t="str">
        <f>'Report WorkSheet'!C29</f>
        <v>OIL COOLER WATER OFF SYS02</v>
      </c>
      <c r="D29" s="12">
        <f>'Report WorkSheet'!L29</f>
        <v>45567</v>
      </c>
      <c r="E29" s="12">
        <f>'Report WorkSheet'!M29</f>
        <v>45749</v>
      </c>
    </row>
    <row r="30" spans="2:7" ht="13.9" customHeight="1" x14ac:dyDescent="0.2">
      <c r="B30" s="4" t="str">
        <f>'Report WorkSheet'!B30</f>
        <v>D5C5DB</v>
      </c>
      <c r="C30" s="6" t="str">
        <f>'Report WorkSheet'!C30</f>
        <v>EVAP LIQUID LOW CENTER RTD</v>
      </c>
      <c r="D30" s="12">
        <f>'Report WorkSheet'!L30</f>
        <v>45567</v>
      </c>
      <c r="E30" s="12">
        <f>'Report WorkSheet'!M30</f>
        <v>45749</v>
      </c>
    </row>
    <row r="31" spans="2:7" ht="13.9" customHeight="1" x14ac:dyDescent="0.2">
      <c r="B31" s="4" t="str">
        <f>'Report WorkSheet'!B31</f>
        <v>D31159</v>
      </c>
      <c r="C31" s="6" t="str">
        <f>'Report WorkSheet'!C31</f>
        <v>LIQUID OUT OF COND SYS01</v>
      </c>
      <c r="D31" s="12">
        <f>'Report WorkSheet'!L31</f>
        <v>45567</v>
      </c>
      <c r="E31" s="12">
        <f>'Report WorkSheet'!M31</f>
        <v>45749</v>
      </c>
    </row>
    <row r="32" spans="2:7" ht="13.9" customHeight="1" x14ac:dyDescent="0.2">
      <c r="B32" s="4" t="str">
        <f>'Report WorkSheet'!B32</f>
        <v>EE7619</v>
      </c>
      <c r="C32" s="6" t="str">
        <f>'Report WorkSheet'!C32</f>
        <v>LIQUID OUT OF COND SYS02</v>
      </c>
      <c r="D32" s="12">
        <f>'Report WorkSheet'!L32</f>
        <v>45567</v>
      </c>
      <c r="E32" s="12">
        <f>'Report WorkSheet'!M32</f>
        <v>45749</v>
      </c>
    </row>
    <row r="33" spans="2:7" ht="13.9" customHeight="1" x14ac:dyDescent="0.2">
      <c r="B33" s="4" t="str">
        <f>'Report WorkSheet'!B33</f>
        <v>EE752C</v>
      </c>
      <c r="C33" s="6" t="str">
        <f>'Report WorkSheet'!C33</f>
        <v>AMBIENT TEMPERATURE</v>
      </c>
      <c r="D33" s="12">
        <f>'Report WorkSheet'!L33</f>
        <v>45567</v>
      </c>
      <c r="E33" s="12">
        <f>'Report WorkSheet'!M33</f>
        <v>45749</v>
      </c>
    </row>
    <row r="34" spans="2:7" ht="13.9" customHeight="1" x14ac:dyDescent="0.2">
      <c r="B34" s="4" t="str">
        <f>'Report WorkSheet'!B34</f>
        <v>EE75BB</v>
      </c>
      <c r="C34" s="6" t="str">
        <f>'Report WorkSheet'!C34</f>
        <v>COND WATER LEAVING TEMP 01</v>
      </c>
      <c r="D34" s="12">
        <f>'Report WorkSheet'!L34</f>
        <v>45567</v>
      </c>
      <c r="E34" s="12">
        <f>'Report WorkSheet'!M34</f>
        <v>45749</v>
      </c>
    </row>
    <row r="35" spans="2:7" ht="13.9" customHeight="1" x14ac:dyDescent="0.2">
      <c r="B35" s="4" t="str">
        <f>'Report WorkSheet'!B35</f>
        <v>EE75F8</v>
      </c>
      <c r="C35" s="6" t="str">
        <f>'Report WorkSheet'!C35</f>
        <v>COND WATER LEAVING TEMP 02</v>
      </c>
      <c r="D35" s="12">
        <f>'Report WorkSheet'!L35</f>
        <v>45567</v>
      </c>
      <c r="E35" s="12">
        <f>'Report WorkSheet'!M35</f>
        <v>45749</v>
      </c>
    </row>
    <row r="36" spans="2:7" ht="6.95" customHeight="1" x14ac:dyDescent="0.2">
      <c r="B36" s="5"/>
      <c r="C36" s="5"/>
      <c r="D36" s="5"/>
      <c r="E36" s="5"/>
    </row>
    <row r="37" spans="2:7" x14ac:dyDescent="0.2">
      <c r="B37" s="3" t="s">
        <v>7</v>
      </c>
      <c r="C37" s="3"/>
      <c r="D37" s="3"/>
      <c r="E37" s="3"/>
    </row>
    <row r="38" spans="2:7" x14ac:dyDescent="0.2">
      <c r="B38" s="4">
        <f>'Report WorkSheet'!B38</f>
        <v>213696</v>
      </c>
      <c r="C38" s="4" t="str">
        <f>'Report WorkSheet'!C38</f>
        <v>EVAP PRESSURE</v>
      </c>
      <c r="D38" s="12">
        <f>'Report WorkSheet'!L38</f>
        <v>45566</v>
      </c>
      <c r="E38" s="12">
        <f>'Report WorkSheet'!M38</f>
        <v>45748</v>
      </c>
      <c r="G38" s="59"/>
    </row>
    <row r="39" spans="2:7" x14ac:dyDescent="0.2">
      <c r="B39" s="4">
        <f>'Report WorkSheet'!B39</f>
        <v>213719</v>
      </c>
      <c r="C39" s="4" t="str">
        <f>'Report WorkSheet'!C39</f>
        <v>COND PRESSURE</v>
      </c>
      <c r="D39" s="12">
        <f>'Report WorkSheet'!L39</f>
        <v>45566</v>
      </c>
      <c r="E39" s="12">
        <f>'Report WorkSheet'!M39</f>
        <v>45748</v>
      </c>
      <c r="G39" s="59"/>
    </row>
    <row r="40" spans="2:7" x14ac:dyDescent="0.2">
      <c r="B40" s="4">
        <f>'Report WorkSheet'!B40</f>
        <v>495856</v>
      </c>
      <c r="C40" s="4" t="str">
        <f>'Report WorkSheet'!C40</f>
        <v>OIL PRESSURE SYS01</v>
      </c>
      <c r="D40" s="12">
        <f>'Report WorkSheet'!L40</f>
        <v>45566</v>
      </c>
      <c r="E40" s="12">
        <f>'Report WorkSheet'!M40</f>
        <v>45748</v>
      </c>
      <c r="G40" s="59"/>
    </row>
    <row r="41" spans="2:7" x14ac:dyDescent="0.2">
      <c r="B41" s="4">
        <f>'Report WorkSheet'!B41</f>
        <v>213699</v>
      </c>
      <c r="C41" s="4" t="str">
        <f>'Report WorkSheet'!C41</f>
        <v>OIL PRESSURE SYS02</v>
      </c>
      <c r="D41" s="12">
        <f>'Report WorkSheet'!L41</f>
        <v>45566</v>
      </c>
      <c r="E41" s="12">
        <f>'Report WorkSheet'!M41</f>
        <v>45748</v>
      </c>
      <c r="G41" s="59"/>
    </row>
    <row r="42" spans="2:7" x14ac:dyDescent="0.2">
      <c r="B42" s="4">
        <f>'Report WorkSheet'!B42</f>
        <v>213713</v>
      </c>
      <c r="C42" s="4" t="str">
        <f>'Report WorkSheet'!C42</f>
        <v xml:space="preserve">OIL SUMP PRESSURE </v>
      </c>
      <c r="D42" s="12">
        <f>'Report WorkSheet'!L42</f>
        <v>45566</v>
      </c>
      <c r="E42" s="12">
        <f>'Report WorkSheet'!M42</f>
        <v>45748</v>
      </c>
      <c r="G42" s="59"/>
    </row>
    <row r="43" spans="2:7" x14ac:dyDescent="0.2">
      <c r="B43" s="4">
        <f>'Report WorkSheet'!B43</f>
        <v>466956</v>
      </c>
      <c r="C43" s="4" t="str">
        <f>'Report WorkSheet'!C43</f>
        <v>BAROMETRIC PRESSURE</v>
      </c>
      <c r="D43" s="12">
        <f>'Report WorkSheet'!L43</f>
        <v>45567</v>
      </c>
      <c r="E43" s="12">
        <f>'Report WorkSheet'!M43</f>
        <v>45749</v>
      </c>
      <c r="G43" s="59"/>
    </row>
    <row r="44" spans="2:7" x14ac:dyDescent="0.2">
      <c r="B44" s="4">
        <f>'Report WorkSheet'!B44</f>
        <v>532143</v>
      </c>
      <c r="C44" s="4" t="str">
        <f>'Report WorkSheet'!C44</f>
        <v>CWCV INLET PRESSURE</v>
      </c>
      <c r="D44" s="12">
        <f>'Report WorkSheet'!L44</f>
        <v>45566</v>
      </c>
      <c r="E44" s="12">
        <f>'Report WorkSheet'!M44</f>
        <v>45748</v>
      </c>
      <c r="G44" s="59"/>
    </row>
    <row r="45" spans="2:7" x14ac:dyDescent="0.2">
      <c r="B45" s="4">
        <f>'Report WorkSheet'!B45</f>
        <v>213705</v>
      </c>
      <c r="C45" s="4" t="str">
        <f>'Report WorkSheet'!C45</f>
        <v>CWCV OUTLET PRESSURE</v>
      </c>
      <c r="D45" s="12">
        <f>'Report WorkSheet'!L45</f>
        <v>45566</v>
      </c>
      <c r="E45" s="12">
        <f>'Report WorkSheet'!M45</f>
        <v>45748</v>
      </c>
      <c r="G45" s="59"/>
    </row>
    <row r="46" spans="2:7" x14ac:dyDescent="0.2">
      <c r="B46" s="4">
        <f>'Report WorkSheet'!B46</f>
        <v>213710</v>
      </c>
      <c r="C46" s="4" t="str">
        <f>'Report WorkSheet'!C46</f>
        <v>CWCV BYPASS LEG PRESSURE</v>
      </c>
      <c r="D46" s="12">
        <f>'Report WorkSheet'!L46</f>
        <v>45566</v>
      </c>
      <c r="E46" s="12">
        <f>'Report WorkSheet'!M46</f>
        <v>45748</v>
      </c>
      <c r="G46" s="59"/>
    </row>
    <row r="47" spans="2:7" ht="6.95" customHeight="1" x14ac:dyDescent="0.2">
      <c r="B47" s="5"/>
      <c r="C47" s="5"/>
      <c r="D47" s="5"/>
      <c r="E47" s="5"/>
    </row>
    <row r="48" spans="2:7" x14ac:dyDescent="0.2">
      <c r="B48" s="3" t="s">
        <v>8</v>
      </c>
      <c r="C48" s="3"/>
      <c r="D48" s="3"/>
      <c r="E48" s="3"/>
    </row>
    <row r="49" spans="1:5" x14ac:dyDescent="0.2">
      <c r="B49" s="4">
        <f>'Report WorkSheet'!B49</f>
        <v>1935655</v>
      </c>
      <c r="C49" s="4" t="str">
        <f>'Report WorkSheet'!C49</f>
        <v>EVAP WATER PRESSURE DROP</v>
      </c>
      <c r="D49" s="12">
        <f>'Report WorkSheet'!L49</f>
        <v>45566</v>
      </c>
      <c r="E49" s="12">
        <f>'Report WorkSheet'!M49</f>
        <v>45748</v>
      </c>
    </row>
    <row r="50" spans="1:5" x14ac:dyDescent="0.2">
      <c r="B50" s="4">
        <f>'Report WorkSheet'!B50</f>
        <v>1077649</v>
      </c>
      <c r="C50" s="4" t="str">
        <f>'Report WorkSheet'!C50</f>
        <v>COND WATER PRESSURE DROP</v>
      </c>
      <c r="D50" s="12">
        <f>'Report WorkSheet'!L50</f>
        <v>45566</v>
      </c>
      <c r="E50" s="12">
        <f>'Report WorkSheet'!M50</f>
        <v>45748</v>
      </c>
    </row>
    <row r="51" spans="1:5" x14ac:dyDescent="0.2">
      <c r="B51" s="4">
        <f>'Report WorkSheet'!B51</f>
        <v>1410409</v>
      </c>
      <c r="C51" s="4" t="str">
        <f>'Report WorkSheet'!C51</f>
        <v>OIL COOLER WATER PRESSURE DROP SYS01</v>
      </c>
      <c r="D51" s="12">
        <f>'Report WorkSheet'!L51</f>
        <v>45566</v>
      </c>
      <c r="E51" s="12">
        <f>'Report WorkSheet'!M51</f>
        <v>45748</v>
      </c>
    </row>
    <row r="52" spans="1:5" x14ac:dyDescent="0.2">
      <c r="B52" s="4">
        <f>'Report WorkSheet'!B52</f>
        <v>1343717</v>
      </c>
      <c r="C52" s="4" t="str">
        <f>'Report WorkSheet'!C52</f>
        <v>OIL COOLER WATER PRESSURE DROP SYS02</v>
      </c>
      <c r="D52" s="12">
        <f>'Report WorkSheet'!L52</f>
        <v>45566</v>
      </c>
      <c r="E52" s="12">
        <f>'Report WorkSheet'!M52</f>
        <v>45748</v>
      </c>
    </row>
    <row r="53" spans="1:5" ht="6.95" customHeight="1" x14ac:dyDescent="0.2">
      <c r="B53" s="5"/>
      <c r="C53" s="5"/>
      <c r="D53" s="5"/>
      <c r="E53" s="5"/>
    </row>
    <row r="54" spans="1:5" x14ac:dyDescent="0.2">
      <c r="B54" s="3" t="s">
        <v>9</v>
      </c>
      <c r="C54" s="3"/>
      <c r="D54" s="3"/>
      <c r="E54" s="3"/>
    </row>
    <row r="55" spans="1:5" x14ac:dyDescent="0.2">
      <c r="B55" s="4" t="str">
        <f>'Report WorkSheet'!B55</f>
        <v>14652826_14652806</v>
      </c>
      <c r="C55" s="18" t="str">
        <f>'Report WorkSheet'!C55</f>
        <v>EVAPORATOR WATER FLOW A</v>
      </c>
      <c r="D55" s="12">
        <f>'Report WorkSheet'!L55</f>
        <v>45421</v>
      </c>
      <c r="E55" s="12">
        <f>'Report WorkSheet'!M55</f>
        <v>46151</v>
      </c>
    </row>
    <row r="56" spans="1:5" x14ac:dyDescent="0.2">
      <c r="B56" s="4" t="str">
        <f>'Report WorkSheet'!B56</f>
        <v>14653348_14653313</v>
      </c>
      <c r="C56" s="18" t="str">
        <f>'Report WorkSheet'!C56</f>
        <v>EVAPORATOR WATER FLOW B</v>
      </c>
      <c r="D56" s="12">
        <f>'Report WorkSheet'!L56</f>
        <v>45421</v>
      </c>
      <c r="E56" s="12">
        <f>'Report WorkSheet'!M56</f>
        <v>46151</v>
      </c>
    </row>
    <row r="57" spans="1:5" x14ac:dyDescent="0.2">
      <c r="B57" s="4" t="str">
        <f>'Report WorkSheet'!B57</f>
        <v>14652827_14652807</v>
      </c>
      <c r="C57" s="18" t="str">
        <f>'Report WorkSheet'!C57</f>
        <v>CONDENSER WATER FLOW A</v>
      </c>
      <c r="D57" s="12">
        <f>'Report WorkSheet'!L57</f>
        <v>45420</v>
      </c>
      <c r="E57" s="12">
        <f>'Report WorkSheet'!M57</f>
        <v>46150</v>
      </c>
    </row>
    <row r="58" spans="1:5" x14ac:dyDescent="0.2">
      <c r="B58" s="4" t="str">
        <f>'Report WorkSheet'!B58</f>
        <v>14653597_14653526</v>
      </c>
      <c r="C58" s="18" t="str">
        <f>'Report WorkSheet'!C58</f>
        <v>CONDENSER WATER FLOW B</v>
      </c>
      <c r="D58" s="12">
        <f>'Report WorkSheet'!L58</f>
        <v>45420</v>
      </c>
      <c r="E58" s="12">
        <f>'Report WorkSheet'!M58</f>
        <v>46150</v>
      </c>
    </row>
    <row r="59" spans="1:5" x14ac:dyDescent="0.2">
      <c r="B59" s="4" t="str">
        <f>'Report WorkSheet'!B59</f>
        <v>12218424_34096849</v>
      </c>
      <c r="C59" s="18" t="str">
        <f>'Report WorkSheet'!C59</f>
        <v>OIL COOLER WATER FLOW SYS01</v>
      </c>
      <c r="D59" s="12">
        <f>'Report WorkSheet'!L59</f>
        <v>44797</v>
      </c>
      <c r="E59" s="12">
        <f>'Report WorkSheet'!M59</f>
        <v>45893</v>
      </c>
    </row>
    <row r="60" spans="1:5" x14ac:dyDescent="0.2">
      <c r="B60" s="4" t="str">
        <f>'Report WorkSheet'!B60</f>
        <v>12146944_12147678</v>
      </c>
      <c r="C60" s="18" t="str">
        <f>'Report WorkSheet'!C60</f>
        <v>OIL COOLER WATER FLOW SYS02</v>
      </c>
      <c r="D60" s="12">
        <f>'Report WorkSheet'!L60</f>
        <v>44755</v>
      </c>
      <c r="E60" s="12">
        <f>'Report WorkSheet'!M60</f>
        <v>45851</v>
      </c>
    </row>
    <row r="61" spans="1:5" ht="13.9" customHeight="1" x14ac:dyDescent="0.2">
      <c r="B61" s="4" t="str">
        <f>'Report WorkSheet'!B61</f>
        <v>0870153677_0860250174</v>
      </c>
      <c r="C61" s="18" t="str">
        <f>'Report WorkSheet'!C61</f>
        <v>CWCV BYPASS FLOW</v>
      </c>
      <c r="D61" s="12">
        <f>'Report WorkSheet'!L61</f>
        <v>44970</v>
      </c>
      <c r="E61" s="12">
        <f>'Report WorkSheet'!M61</f>
        <v>45701</v>
      </c>
    </row>
    <row r="62" spans="1:5" ht="6.95" customHeight="1" x14ac:dyDescent="0.2">
      <c r="B62" s="5"/>
      <c r="C62" s="5"/>
      <c r="D62" s="5"/>
      <c r="E62" s="5"/>
    </row>
    <row r="63" spans="1:5" x14ac:dyDescent="0.2">
      <c r="A63" s="2" t="s">
        <v>30</v>
      </c>
      <c r="B63" s="3" t="s">
        <v>14</v>
      </c>
      <c r="C63" s="3"/>
      <c r="D63" s="3"/>
      <c r="E63" s="3"/>
    </row>
    <row r="64" spans="1:5" x14ac:dyDescent="0.2">
      <c r="B64" s="4" t="str">
        <f>'Report WorkSheet'!B64</f>
        <v>2643AD1605005</v>
      </c>
      <c r="C64" s="4" t="str">
        <f>'Report WorkSheet'!C64</f>
        <v>MOTOR 1 INPUT</v>
      </c>
      <c r="D64" s="12">
        <f>'Report WorkSheet'!L64</f>
        <v>45379</v>
      </c>
      <c r="E64" s="12">
        <f>'Report WorkSheet'!M64</f>
        <v>45744</v>
      </c>
    </row>
    <row r="65" spans="1:5" x14ac:dyDescent="0.2">
      <c r="B65" s="4" t="str">
        <f>'Report WorkSheet'!B65</f>
        <v>2643AD1712001</v>
      </c>
      <c r="C65" s="4" t="str">
        <f>'Report WorkSheet'!C65</f>
        <v>MOTOR 2 INPUT</v>
      </c>
      <c r="D65" s="12">
        <f>'Report WorkSheet'!L65</f>
        <v>45398</v>
      </c>
      <c r="E65" s="12">
        <f>'Report WorkSheet'!M65</f>
        <v>45763</v>
      </c>
    </row>
    <row r="66" spans="1:5" ht="6.95" customHeight="1" x14ac:dyDescent="0.2">
      <c r="B66" s="5"/>
      <c r="C66" s="5"/>
      <c r="D66" s="5"/>
      <c r="E66" s="5"/>
    </row>
    <row r="67" spans="1:5" ht="12.75" customHeight="1" x14ac:dyDescent="0.2">
      <c r="A67" s="16"/>
      <c r="D67" s="1"/>
      <c r="E67" s="1"/>
    </row>
    <row r="68" spans="1:5" x14ac:dyDescent="0.2">
      <c r="A68" s="16"/>
      <c r="D68" s="1"/>
      <c r="E68" s="1"/>
    </row>
    <row r="69" spans="1:5" x14ac:dyDescent="0.2">
      <c r="A69" s="16"/>
      <c r="B69" s="7" t="s">
        <v>28</v>
      </c>
      <c r="C69" s="7" t="str">
        <f>'Report WorkSheet'!C69</f>
        <v>Scott Beach</v>
      </c>
      <c r="D69" s="7" t="s">
        <v>29</v>
      </c>
      <c r="E69" s="17">
        <f>'Report WorkSheet'!E69</f>
        <v>45575</v>
      </c>
    </row>
    <row r="70" spans="1:5" x14ac:dyDescent="0.2">
      <c r="A70" s="1"/>
      <c r="D70" s="1"/>
      <c r="E70" s="1"/>
    </row>
  </sheetData>
  <mergeCells count="8">
    <mergeCell ref="B7:B8"/>
    <mergeCell ref="C7:C8"/>
    <mergeCell ref="D7:E7"/>
    <mergeCell ref="B1:E1"/>
    <mergeCell ref="B2:E2"/>
    <mergeCell ref="B3:E3"/>
    <mergeCell ref="B4:E4"/>
    <mergeCell ref="B5:E5"/>
  </mergeCells>
  <printOptions horizontalCentered="1" verticalCentered="1"/>
  <pageMargins left="0.25" right="0.25" top="0.25" bottom="0.25" header="0.3" footer="0.3"/>
  <pageSetup scale="8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O87"/>
  <sheetViews>
    <sheetView workbookViewId="0">
      <selection activeCell="A2" sqref="A2"/>
    </sheetView>
  </sheetViews>
  <sheetFormatPr defaultColWidth="8.85546875" defaultRowHeight="12.75" x14ac:dyDescent="0.2"/>
  <cols>
    <col min="1" max="1" width="8.85546875" style="2" customWidth="1"/>
    <col min="2" max="2" width="30.28515625" style="1" bestFit="1" customWidth="1"/>
    <col min="3" max="3" width="42.140625" style="1" bestFit="1" customWidth="1"/>
    <col min="4" max="4" width="33.140625" style="7" bestFit="1" customWidth="1"/>
    <col min="5" max="5" width="26.140625" style="7" bestFit="1" customWidth="1"/>
    <col min="6" max="6" width="21.42578125" style="1" bestFit="1" customWidth="1"/>
    <col min="7" max="7" width="5" style="1" customWidth="1"/>
    <col min="8" max="8" width="31.7109375" style="1" customWidth="1"/>
    <col min="9" max="9" width="23.42578125" style="1" customWidth="1"/>
    <col min="10" max="11" width="29.85546875" style="1" customWidth="1"/>
    <col min="12" max="12" width="25" style="1" bestFit="1" customWidth="1"/>
    <col min="13" max="13" width="24.7109375" style="1" bestFit="1" customWidth="1"/>
    <col min="14" max="14" width="10.42578125" style="1" bestFit="1" customWidth="1"/>
    <col min="15" max="15" width="16.140625" style="1" bestFit="1" customWidth="1"/>
    <col min="16" max="16384" width="8.85546875" style="1"/>
  </cols>
  <sheetData>
    <row r="1" spans="1:15" ht="13.9" customHeight="1" x14ac:dyDescent="0.2">
      <c r="A1" s="9"/>
      <c r="B1" s="9" t="s">
        <v>31</v>
      </c>
      <c r="C1" s="9"/>
      <c r="D1" s="9"/>
      <c r="E1" s="9"/>
      <c r="F1" s="9"/>
    </row>
    <row r="2" spans="1:15" ht="13.9" customHeight="1" x14ac:dyDescent="0.2">
      <c r="A2" s="9"/>
      <c r="B2" s="9" t="s">
        <v>42</v>
      </c>
      <c r="C2" s="47" t="s">
        <v>103</v>
      </c>
      <c r="D2" s="9"/>
      <c r="E2" s="9"/>
      <c r="F2" s="9"/>
      <c r="J2" s="50"/>
      <c r="K2" s="50"/>
      <c r="L2" s="50"/>
    </row>
    <row r="3" spans="1:15" ht="13.9" customHeight="1" x14ac:dyDescent="0.2">
      <c r="A3" s="9"/>
      <c r="B3" s="9" t="s">
        <v>43</v>
      </c>
      <c r="C3" s="47" t="s">
        <v>931</v>
      </c>
      <c r="D3" s="9"/>
      <c r="E3" s="9" t="s">
        <v>47</v>
      </c>
      <c r="F3" s="9"/>
      <c r="H3" s="7"/>
    </row>
    <row r="4" spans="1:15" ht="12.75" customHeight="1" x14ac:dyDescent="0.2">
      <c r="A4" s="9"/>
      <c r="B4" s="48" t="s">
        <v>44</v>
      </c>
      <c r="C4" s="58" t="s">
        <v>932</v>
      </c>
      <c r="E4" s="53">
        <v>45575</v>
      </c>
      <c r="F4" s="9"/>
    </row>
    <row r="5" spans="1:15" x14ac:dyDescent="0.2">
      <c r="A5" s="9"/>
      <c r="B5" s="9" t="s">
        <v>45</v>
      </c>
      <c r="C5" s="47" t="s">
        <v>934</v>
      </c>
      <c r="D5" s="9"/>
      <c r="E5" s="9"/>
      <c r="F5" s="9"/>
    </row>
    <row r="6" spans="1:15" x14ac:dyDescent="0.2">
      <c r="A6" s="8"/>
      <c r="B6" s="9"/>
      <c r="C6" s="10"/>
      <c r="D6" s="13"/>
      <c r="E6" s="13"/>
    </row>
    <row r="7" spans="1:15" x14ac:dyDescent="0.2">
      <c r="B7" s="143" t="s">
        <v>0</v>
      </c>
      <c r="C7" s="143" t="s">
        <v>1</v>
      </c>
      <c r="D7" s="143" t="s">
        <v>33</v>
      </c>
      <c r="E7" s="143"/>
      <c r="F7" s="144" t="s">
        <v>34</v>
      </c>
      <c r="H7" s="3" t="s">
        <v>38</v>
      </c>
      <c r="I7" s="3" t="s">
        <v>15</v>
      </c>
      <c r="J7" s="3" t="s">
        <v>37</v>
      </c>
      <c r="K7" s="3" t="s">
        <v>17</v>
      </c>
      <c r="L7" s="3" t="s">
        <v>35</v>
      </c>
      <c r="M7" s="15" t="s">
        <v>36</v>
      </c>
      <c r="N7" s="55" t="s">
        <v>46</v>
      </c>
      <c r="O7" s="3" t="s">
        <v>41</v>
      </c>
    </row>
    <row r="8" spans="1:15" x14ac:dyDescent="0.2">
      <c r="B8" s="143"/>
      <c r="C8" s="143"/>
      <c r="D8" s="44" t="s">
        <v>32</v>
      </c>
      <c r="E8" s="44" t="s">
        <v>16</v>
      </c>
      <c r="F8" s="145"/>
      <c r="H8" s="4"/>
      <c r="I8" s="4"/>
      <c r="J8" s="4"/>
      <c r="K8" s="4"/>
      <c r="L8" s="4"/>
      <c r="M8" s="6"/>
      <c r="N8" s="56"/>
      <c r="O8" s="51"/>
    </row>
    <row r="9" spans="1:15" x14ac:dyDescent="0.2">
      <c r="B9" s="45" t="s">
        <v>5</v>
      </c>
      <c r="C9" s="31"/>
      <c r="D9" s="32"/>
      <c r="E9" s="33"/>
      <c r="F9" s="33"/>
      <c r="H9" s="4"/>
      <c r="I9" s="4"/>
      <c r="J9" s="4"/>
      <c r="K9" s="4"/>
      <c r="L9" s="4"/>
      <c r="M9" s="6"/>
      <c r="N9" s="56"/>
      <c r="O9" s="51"/>
    </row>
    <row r="10" spans="1:15" x14ac:dyDescent="0.2">
      <c r="B10" s="26" t="s">
        <v>696</v>
      </c>
      <c r="C10" s="3" t="s">
        <v>18</v>
      </c>
      <c r="D10" s="27" t="s">
        <v>49</v>
      </c>
      <c r="E10" s="27" t="s">
        <v>50</v>
      </c>
      <c r="F10" s="140" t="s">
        <v>75</v>
      </c>
      <c r="H10" s="4" t="str">
        <f>INDEX(CalReport!D:D,MATCH($B10,CalReport!R:R,0))</f>
        <v>COND_WTR_E_TEMP_TET-CW-2A</v>
      </c>
      <c r="I10" s="4" t="str">
        <f>IF(EXACT(D10,H10), "y","n")</f>
        <v>y</v>
      </c>
      <c r="J10" s="4" t="str">
        <f>INDEX(CalReport!G:G,MATCH($B10,CalReport!R:R,0))</f>
        <v>DAQ2_RTD_001</v>
      </c>
      <c r="K10" s="4" t="str">
        <f>IF(EXACT(E10,J10), "y","n")</f>
        <v>y</v>
      </c>
      <c r="L10" s="49">
        <f>INDEX(CalReport!V:V,MATCH($B10,CalReport!R:R,0))</f>
        <v>45567</v>
      </c>
      <c r="M10" s="54">
        <f>INDEX(CalReport!W:W,MATCH($B10,CalReport!R:R,0))</f>
        <v>45749</v>
      </c>
      <c r="N10" s="56">
        <f t="shared" ref="N10:N19" si="0">M10-L10</f>
        <v>182</v>
      </c>
      <c r="O10" s="51" t="b">
        <f t="shared" ref="O10:O19" si="1">AND($E$4&gt;=L10,$E$4&lt;=M10)</f>
        <v>1</v>
      </c>
    </row>
    <row r="11" spans="1:15" x14ac:dyDescent="0.2">
      <c r="B11" s="24" t="s">
        <v>698</v>
      </c>
      <c r="C11" s="4" t="s">
        <v>19</v>
      </c>
      <c r="D11" s="23" t="s">
        <v>51</v>
      </c>
      <c r="E11" s="23" t="s">
        <v>52</v>
      </c>
      <c r="F11" s="141"/>
      <c r="H11" s="4" t="str">
        <f>INDEX(CalReport!D:D,MATCH($B11,CalReport!R:R,0))</f>
        <v>COND_WTR_E_TEMP_TET-CW-2B</v>
      </c>
      <c r="I11" s="4" t="str">
        <f t="shared" ref="I11:I65" si="2">IF(EXACT(D11,H11), "y","n")</f>
        <v>y</v>
      </c>
      <c r="J11" s="4" t="str">
        <f>INDEX(CalReport!G:G,MATCH($B11,CalReport!R:R,0))</f>
        <v>DAQ2_RTD_002</v>
      </c>
      <c r="K11" s="4" t="str">
        <f t="shared" ref="K11:K65" si="3">IF(EXACT(E11,J11), "y","n")</f>
        <v>y</v>
      </c>
      <c r="L11" s="49">
        <f>INDEX(CalReport!V:V,MATCH($B11,CalReport!R:R,0))</f>
        <v>45567</v>
      </c>
      <c r="M11" s="54">
        <f>INDEX(CalReport!W:W,MATCH($B11,CalReport!R:R,0))</f>
        <v>45749</v>
      </c>
      <c r="N11" s="56">
        <f t="shared" si="0"/>
        <v>182</v>
      </c>
      <c r="O11" s="51" t="b">
        <f t="shared" si="1"/>
        <v>1</v>
      </c>
    </row>
    <row r="12" spans="1:15" x14ac:dyDescent="0.2">
      <c r="B12" s="24" t="s">
        <v>700</v>
      </c>
      <c r="C12" s="4" t="s">
        <v>20</v>
      </c>
      <c r="D12" s="23" t="s">
        <v>53</v>
      </c>
      <c r="E12" s="23" t="s">
        <v>54</v>
      </c>
      <c r="F12" s="141"/>
      <c r="H12" s="4" t="str">
        <f>INDEX(CalReport!D:D,MATCH($B12,CalReport!R:R,0))</f>
        <v>COND_WTR_L_TEMP_TET-CW-3A</v>
      </c>
      <c r="I12" s="4" t="str">
        <f t="shared" si="2"/>
        <v>y</v>
      </c>
      <c r="J12" s="4" t="str">
        <f>INDEX(CalReport!G:G,MATCH($B12,CalReport!R:R,0))</f>
        <v>DAQ2_RTD_003</v>
      </c>
      <c r="K12" s="4" t="str">
        <f t="shared" si="3"/>
        <v>y</v>
      </c>
      <c r="L12" s="49">
        <f>INDEX(CalReport!V:V,MATCH($B12,CalReport!R:R,0))</f>
        <v>45567</v>
      </c>
      <c r="M12" s="54">
        <f>INDEX(CalReport!W:W,MATCH($B12,CalReport!R:R,0))</f>
        <v>45749</v>
      </c>
      <c r="N12" s="56">
        <f t="shared" si="0"/>
        <v>182</v>
      </c>
      <c r="O12" s="51" t="b">
        <f t="shared" si="1"/>
        <v>1</v>
      </c>
    </row>
    <row r="13" spans="1:15" x14ac:dyDescent="0.2">
      <c r="B13" s="24" t="s">
        <v>702</v>
      </c>
      <c r="C13" s="4" t="s">
        <v>21</v>
      </c>
      <c r="D13" s="23" t="s">
        <v>55</v>
      </c>
      <c r="E13" s="23" t="s">
        <v>56</v>
      </c>
      <c r="F13" s="141"/>
      <c r="H13" s="4" t="str">
        <f>INDEX(CalReport!D:D,MATCH($B13,CalReport!R:R,0))</f>
        <v>COND_WTR_L_TEMP_TET-CW-3B</v>
      </c>
      <c r="I13" s="4" t="str">
        <f t="shared" si="2"/>
        <v>y</v>
      </c>
      <c r="J13" s="4" t="str">
        <f>INDEX(CalReport!G:G,MATCH($B13,CalReport!R:R,0))</f>
        <v>DAQ2_RTD_004</v>
      </c>
      <c r="K13" s="4" t="str">
        <f t="shared" si="3"/>
        <v>y</v>
      </c>
      <c r="L13" s="49">
        <f>INDEX(CalReport!V:V,MATCH($B13,CalReport!R:R,0))</f>
        <v>45567</v>
      </c>
      <c r="M13" s="54">
        <f>INDEX(CalReport!W:W,MATCH($B13,CalReport!R:R,0))</f>
        <v>45749</v>
      </c>
      <c r="N13" s="56">
        <f t="shared" si="0"/>
        <v>182</v>
      </c>
      <c r="O13" s="51" t="b">
        <f t="shared" si="1"/>
        <v>1</v>
      </c>
    </row>
    <row r="14" spans="1:15" x14ac:dyDescent="0.2">
      <c r="B14" s="24" t="s">
        <v>704</v>
      </c>
      <c r="C14" s="4" t="s">
        <v>22</v>
      </c>
      <c r="D14" s="23" t="s">
        <v>57</v>
      </c>
      <c r="E14" s="23" t="s">
        <v>58</v>
      </c>
      <c r="F14" s="141"/>
      <c r="H14" s="4" t="str">
        <f>INDEX(CalReport!D:D,MATCH($B14,CalReport!R:R,0))</f>
        <v>EVAP_WTR_E_TEMP_TET-EW-2A</v>
      </c>
      <c r="I14" s="4" t="str">
        <f t="shared" si="2"/>
        <v>y</v>
      </c>
      <c r="J14" s="4" t="str">
        <f>INDEX(CalReport!G:G,MATCH($B14,CalReport!R:R,0))</f>
        <v>DAQ2_RTD_005</v>
      </c>
      <c r="K14" s="4" t="str">
        <f t="shared" si="3"/>
        <v>y</v>
      </c>
      <c r="L14" s="49">
        <f>INDEX(CalReport!V:V,MATCH($B14,CalReport!R:R,0))</f>
        <v>45567</v>
      </c>
      <c r="M14" s="54">
        <f>INDEX(CalReport!W:W,MATCH($B14,CalReport!R:R,0))</f>
        <v>45749</v>
      </c>
      <c r="N14" s="56">
        <f t="shared" si="0"/>
        <v>182</v>
      </c>
      <c r="O14" s="51" t="b">
        <f t="shared" si="1"/>
        <v>1</v>
      </c>
    </row>
    <row r="15" spans="1:15" x14ac:dyDescent="0.2">
      <c r="B15" s="24" t="s">
        <v>706</v>
      </c>
      <c r="C15" s="6" t="s">
        <v>23</v>
      </c>
      <c r="D15" s="23" t="s">
        <v>59</v>
      </c>
      <c r="E15" s="23" t="s">
        <v>60</v>
      </c>
      <c r="F15" s="141"/>
      <c r="H15" s="4" t="str">
        <f>INDEX(CalReport!D:D,MATCH($B15,CalReport!R:R,0))</f>
        <v>EVAP_WTR_E_TEMP_TET-EW-2B</v>
      </c>
      <c r="I15" s="4" t="str">
        <f t="shared" si="2"/>
        <v>y</v>
      </c>
      <c r="J15" s="4" t="str">
        <f>INDEX(CalReport!G:G,MATCH($B15,CalReport!R:R,0))</f>
        <v>DAQ2_RTD_006</v>
      </c>
      <c r="K15" s="4" t="str">
        <f t="shared" si="3"/>
        <v>y</v>
      </c>
      <c r="L15" s="49">
        <f>INDEX(CalReport!V:V,MATCH($B15,CalReport!R:R,0))</f>
        <v>45567</v>
      </c>
      <c r="M15" s="54">
        <f>INDEX(CalReport!W:W,MATCH($B15,CalReport!R:R,0))</f>
        <v>45749</v>
      </c>
      <c r="N15" s="56">
        <f t="shared" si="0"/>
        <v>182</v>
      </c>
      <c r="O15" s="51" t="b">
        <f t="shared" si="1"/>
        <v>1</v>
      </c>
    </row>
    <row r="16" spans="1:15" x14ac:dyDescent="0.2">
      <c r="B16" s="24" t="s">
        <v>708</v>
      </c>
      <c r="C16" s="6" t="s">
        <v>24</v>
      </c>
      <c r="D16" s="23" t="s">
        <v>61</v>
      </c>
      <c r="E16" s="23" t="s">
        <v>62</v>
      </c>
      <c r="F16" s="141"/>
      <c r="H16" s="4" t="str">
        <f>INDEX(CalReport!D:D,MATCH($B16,CalReport!R:R,0))</f>
        <v>EVAP_WTR_L_TEMP_TET-EW-3A</v>
      </c>
      <c r="I16" s="4" t="str">
        <f t="shared" si="2"/>
        <v>y</v>
      </c>
      <c r="J16" s="4" t="str">
        <f>INDEX(CalReport!G:G,MATCH($B16,CalReport!R:R,0))</f>
        <v>DAQ2_RTD_007</v>
      </c>
      <c r="K16" s="4" t="str">
        <f t="shared" si="3"/>
        <v>y</v>
      </c>
      <c r="L16" s="49">
        <f>INDEX(CalReport!V:V,MATCH($B16,CalReport!R:R,0))</f>
        <v>45567</v>
      </c>
      <c r="M16" s="54">
        <f>INDEX(CalReport!W:W,MATCH($B16,CalReport!R:R,0))</f>
        <v>45749</v>
      </c>
      <c r="N16" s="56">
        <f t="shared" si="0"/>
        <v>182</v>
      </c>
      <c r="O16" s="51" t="b">
        <f t="shared" si="1"/>
        <v>1</v>
      </c>
    </row>
    <row r="17" spans="2:15" x14ac:dyDescent="0.2">
      <c r="B17" s="24" t="s">
        <v>710</v>
      </c>
      <c r="C17" s="6" t="s">
        <v>25</v>
      </c>
      <c r="D17" s="23" t="s">
        <v>63</v>
      </c>
      <c r="E17" s="23" t="s">
        <v>64</v>
      </c>
      <c r="F17" s="141"/>
      <c r="G17" s="11"/>
      <c r="H17" s="4" t="str">
        <f>INDEX(CalReport!D:D,MATCH($B17,CalReport!R:R,0))</f>
        <v>EVAP_WTR_L_TEMP_TET-EW-3B</v>
      </c>
      <c r="I17" s="4" t="str">
        <f t="shared" si="2"/>
        <v>y</v>
      </c>
      <c r="J17" s="4" t="str">
        <f>INDEX(CalReport!G:G,MATCH($B17,CalReport!R:R,0))</f>
        <v>DAQ2_RTD_008</v>
      </c>
      <c r="K17" s="4" t="str">
        <f t="shared" si="3"/>
        <v>y</v>
      </c>
      <c r="L17" s="49">
        <f>INDEX(CalReport!V:V,MATCH($B17,CalReport!R:R,0))</f>
        <v>45567</v>
      </c>
      <c r="M17" s="54">
        <f>INDEX(CalReport!W:W,MATCH($B17,CalReport!R:R,0))</f>
        <v>45749</v>
      </c>
      <c r="N17" s="56">
        <f t="shared" si="0"/>
        <v>182</v>
      </c>
      <c r="O17" s="51" t="b">
        <f t="shared" si="1"/>
        <v>1</v>
      </c>
    </row>
    <row r="18" spans="2:15" x14ac:dyDescent="0.2">
      <c r="B18" s="24" t="s">
        <v>712</v>
      </c>
      <c r="C18" s="6" t="s">
        <v>26</v>
      </c>
      <c r="D18" s="23" t="s">
        <v>65</v>
      </c>
      <c r="E18" s="23" t="s">
        <v>66</v>
      </c>
      <c r="F18" s="141"/>
      <c r="H18" s="4" t="str">
        <f>INDEX(CalReport!D:D,MATCH($B18,CalReport!R:R,0))</f>
        <v>CH_WTR_E_TEMP_TET-CH-2</v>
      </c>
      <c r="I18" s="4" t="str">
        <f t="shared" si="2"/>
        <v>y</v>
      </c>
      <c r="J18" s="4" t="str">
        <f>INDEX(CalReport!G:G,MATCH($B18,CalReport!R:R,0))</f>
        <v>DAQ2_RTD_009</v>
      </c>
      <c r="K18" s="4" t="str">
        <f t="shared" si="3"/>
        <v>y</v>
      </c>
      <c r="L18" s="49">
        <f>INDEX(CalReport!V:V,MATCH($B18,CalReport!R:R,0))</f>
        <v>45567</v>
      </c>
      <c r="M18" s="54">
        <f>INDEX(CalReport!W:W,MATCH($B18,CalReport!R:R,0))</f>
        <v>45749</v>
      </c>
      <c r="N18" s="56">
        <f t="shared" si="0"/>
        <v>182</v>
      </c>
      <c r="O18" s="51" t="b">
        <f t="shared" si="1"/>
        <v>1</v>
      </c>
    </row>
    <row r="19" spans="2:15" x14ac:dyDescent="0.2">
      <c r="B19" s="28" t="s">
        <v>714</v>
      </c>
      <c r="C19" s="29" t="s">
        <v>27</v>
      </c>
      <c r="D19" s="30" t="s">
        <v>67</v>
      </c>
      <c r="E19" s="30" t="s">
        <v>68</v>
      </c>
      <c r="F19" s="142"/>
      <c r="H19" s="4" t="str">
        <f>INDEX(CalReport!D:D,MATCH($B19,CalReport!R:R,0))</f>
        <v>CH_WTR_L_TEMP_TET-CH-3</v>
      </c>
      <c r="I19" s="4" t="str">
        <f t="shared" si="2"/>
        <v>y</v>
      </c>
      <c r="J19" s="4" t="str">
        <f>INDEX(CalReport!G:G,MATCH($B19,CalReport!R:R,0))</f>
        <v>DAQ2_RTD_010</v>
      </c>
      <c r="K19" s="4" t="str">
        <f t="shared" si="3"/>
        <v>y</v>
      </c>
      <c r="L19" s="49">
        <f>INDEX(CalReport!V:V,MATCH($B19,CalReport!R:R,0))</f>
        <v>45567</v>
      </c>
      <c r="M19" s="54">
        <f>INDEX(CalReport!W:W,MATCH($B19,CalReport!R:R,0))</f>
        <v>45749</v>
      </c>
      <c r="N19" s="56">
        <f t="shared" si="0"/>
        <v>182</v>
      </c>
      <c r="O19" s="51" t="b">
        <f t="shared" si="1"/>
        <v>1</v>
      </c>
    </row>
    <row r="20" spans="2:15" ht="6.95" customHeight="1" x14ac:dyDescent="0.2">
      <c r="B20" s="4"/>
      <c r="C20" s="6"/>
      <c r="D20" s="4"/>
      <c r="E20" s="4"/>
      <c r="F20" s="25"/>
      <c r="H20" s="4"/>
      <c r="I20" s="4"/>
      <c r="J20" s="4"/>
      <c r="K20" s="4"/>
      <c r="L20" s="49"/>
      <c r="M20" s="54"/>
      <c r="N20" s="56"/>
      <c r="O20" s="51"/>
    </row>
    <row r="21" spans="2:15" x14ac:dyDescent="0.2">
      <c r="B21" s="45" t="s">
        <v>6</v>
      </c>
      <c r="C21" s="6"/>
      <c r="D21" s="4"/>
      <c r="E21" s="4"/>
      <c r="F21" s="25"/>
      <c r="H21" s="4"/>
      <c r="I21" s="4"/>
      <c r="J21" s="4"/>
      <c r="K21" s="4"/>
      <c r="L21" s="49"/>
      <c r="M21" s="54"/>
      <c r="N21" s="56"/>
      <c r="O21" s="51"/>
    </row>
    <row r="22" spans="2:15" ht="12.75" customHeight="1" x14ac:dyDescent="0.2">
      <c r="B22" s="34" t="s">
        <v>735</v>
      </c>
      <c r="C22" s="15" t="s">
        <v>104</v>
      </c>
      <c r="D22" s="35" t="s">
        <v>81</v>
      </c>
      <c r="E22" s="35" t="s">
        <v>733</v>
      </c>
      <c r="F22" s="140" t="s">
        <v>76</v>
      </c>
      <c r="H22" s="4" t="str">
        <f>INDEX(CalReport!D:D,MATCH($B22,CalReport!R:R,0))</f>
        <v>COMPR_SYS01_RFG_SUCT_TEMP_01</v>
      </c>
      <c r="I22" s="4" t="str">
        <f>IF(EXACT(D22,H22), "y","n")</f>
        <v>y</v>
      </c>
      <c r="J22" s="4" t="str">
        <f>INDEX(CalReport!G:G,MATCH($B22,CalReport!R:R,0))</f>
        <v>DAQ3A_RTD_001</v>
      </c>
      <c r="K22" s="4" t="str">
        <f>IF(EXACT(E22,J22), "y","n")</f>
        <v>y</v>
      </c>
      <c r="L22" s="49">
        <f>INDEX(CalReport!V:V,MATCH($B22,CalReport!R:R,0))</f>
        <v>45567</v>
      </c>
      <c r="M22" s="54">
        <f>INDEX(CalReport!W:W,MATCH($B22,CalReport!R:R,0))</f>
        <v>45749</v>
      </c>
      <c r="N22" s="56">
        <f t="shared" ref="N22" si="4">M22-L22</f>
        <v>182</v>
      </c>
      <c r="O22" s="51" t="b">
        <f t="shared" ref="O22" si="5">AND($E$4&gt;=L22,$E$4&lt;=M22)</f>
        <v>1</v>
      </c>
    </row>
    <row r="23" spans="2:15" ht="12.75" customHeight="1" x14ac:dyDescent="0.2">
      <c r="B23" s="19" t="s">
        <v>738</v>
      </c>
      <c r="C23" s="6" t="s">
        <v>105</v>
      </c>
      <c r="D23" s="22" t="s">
        <v>82</v>
      </c>
      <c r="E23" s="22" t="s">
        <v>736</v>
      </c>
      <c r="F23" s="141"/>
      <c r="H23" s="4" t="str">
        <f>INDEX(CalReport!D:D,MATCH($B23,CalReport!R:R,0))</f>
        <v>COMPR_SYS01_RFG_DISCH_TEMP_01</v>
      </c>
      <c r="I23" s="4" t="str">
        <f t="shared" ref="I23:I35" si="6">IF(EXACT(D23,H23), "y","n")</f>
        <v>y</v>
      </c>
      <c r="J23" s="4" t="str">
        <f>INDEX(CalReport!G:G,MATCH($B23,CalReport!R:R,0))</f>
        <v>DAQ3A_RTD_002</v>
      </c>
      <c r="K23" s="4" t="str">
        <f t="shared" ref="K23:K35" si="7">IF(EXACT(E23,J23), "y","n")</f>
        <v>y</v>
      </c>
      <c r="L23" s="49">
        <f>INDEX(CalReport!V:V,MATCH($B23,CalReport!R:R,0))</f>
        <v>45567</v>
      </c>
      <c r="M23" s="54">
        <f>INDEX(CalReport!W:W,MATCH($B23,CalReport!R:R,0))</f>
        <v>45749</v>
      </c>
      <c r="N23" s="56">
        <f t="shared" ref="N23:N35" si="8">M23-L23</f>
        <v>182</v>
      </c>
      <c r="O23" s="51" t="b">
        <f t="shared" ref="O23:O35" si="9">AND($E$4&gt;=L23,$E$4&lt;=M23)</f>
        <v>1</v>
      </c>
    </row>
    <row r="24" spans="2:15" ht="12.75" customHeight="1" x14ac:dyDescent="0.2">
      <c r="B24" s="19" t="s">
        <v>741</v>
      </c>
      <c r="C24" s="6" t="s">
        <v>106</v>
      </c>
      <c r="D24" s="22" t="s">
        <v>83</v>
      </c>
      <c r="E24" s="22" t="s">
        <v>739</v>
      </c>
      <c r="F24" s="141"/>
      <c r="H24" s="4" t="str">
        <f>INDEX(CalReport!D:D,MATCH($B24,CalReport!R:R,0))</f>
        <v>COMPR_SYS02_RFG_SUCT_TEMP_01</v>
      </c>
      <c r="I24" s="4" t="str">
        <f t="shared" si="6"/>
        <v>y</v>
      </c>
      <c r="J24" s="4" t="str">
        <f>INDEX(CalReport!G:G,MATCH($B24,CalReport!R:R,0))</f>
        <v>DAQ3A_RTD_003</v>
      </c>
      <c r="K24" s="4" t="str">
        <f t="shared" si="7"/>
        <v>y</v>
      </c>
      <c r="L24" s="49">
        <f>INDEX(CalReport!V:V,MATCH($B24,CalReport!R:R,0))</f>
        <v>45567</v>
      </c>
      <c r="M24" s="54">
        <f>INDEX(CalReport!W:W,MATCH($B24,CalReport!R:R,0))</f>
        <v>45749</v>
      </c>
      <c r="N24" s="56">
        <f t="shared" si="8"/>
        <v>182</v>
      </c>
      <c r="O24" s="51" t="b">
        <f t="shared" si="9"/>
        <v>1</v>
      </c>
    </row>
    <row r="25" spans="2:15" ht="12.75" customHeight="1" x14ac:dyDescent="0.2">
      <c r="B25" s="19" t="s">
        <v>744</v>
      </c>
      <c r="C25" s="6" t="s">
        <v>107</v>
      </c>
      <c r="D25" s="22" t="s">
        <v>84</v>
      </c>
      <c r="E25" s="22" t="s">
        <v>742</v>
      </c>
      <c r="F25" s="141"/>
      <c r="H25" s="4" t="str">
        <f>INDEX(CalReport!D:D,MATCH($B25,CalReport!R:R,0))</f>
        <v>COMPR_SYS02_RFG_DISCH_TEMP_01</v>
      </c>
      <c r="I25" s="4" t="str">
        <f t="shared" si="6"/>
        <v>y</v>
      </c>
      <c r="J25" s="4" t="str">
        <f>INDEX(CalReport!G:G,MATCH($B25,CalReport!R:R,0))</f>
        <v>DAQ3A_RTD_004</v>
      </c>
      <c r="K25" s="4" t="str">
        <f t="shared" si="7"/>
        <v>y</v>
      </c>
      <c r="L25" s="49">
        <f>INDEX(CalReport!V:V,MATCH($B25,CalReport!R:R,0))</f>
        <v>45567</v>
      </c>
      <c r="M25" s="54">
        <f>INDEX(CalReport!W:W,MATCH($B25,CalReport!R:R,0))</f>
        <v>45749</v>
      </c>
      <c r="N25" s="56">
        <f t="shared" si="8"/>
        <v>182</v>
      </c>
      <c r="O25" s="51" t="b">
        <f t="shared" si="9"/>
        <v>1</v>
      </c>
    </row>
    <row r="26" spans="2:15" ht="12.75" customHeight="1" x14ac:dyDescent="0.2">
      <c r="B26" s="19" t="s">
        <v>747</v>
      </c>
      <c r="C26" s="6" t="s">
        <v>108</v>
      </c>
      <c r="D26" s="22" t="s">
        <v>77</v>
      </c>
      <c r="E26" s="22" t="s">
        <v>745</v>
      </c>
      <c r="F26" s="141"/>
      <c r="H26" s="4" t="str">
        <f>INDEX(CalReport!D:D,MATCH($B26,CalReport!R:R,0))</f>
        <v>OIL_SYS01_WTR_CLR-E_TEMP_01</v>
      </c>
      <c r="I26" s="4" t="str">
        <f t="shared" si="6"/>
        <v>y</v>
      </c>
      <c r="J26" s="4" t="str">
        <f>INDEX(CalReport!G:G,MATCH($B26,CalReport!R:R,0))</f>
        <v>DAQ3A_RTD_005</v>
      </c>
      <c r="K26" s="4" t="str">
        <f t="shared" si="7"/>
        <v>y</v>
      </c>
      <c r="L26" s="49">
        <f>INDEX(CalReport!V:V,MATCH($B26,CalReport!R:R,0))</f>
        <v>45567</v>
      </c>
      <c r="M26" s="54">
        <f>INDEX(CalReport!W:W,MATCH($B26,CalReport!R:R,0))</f>
        <v>45749</v>
      </c>
      <c r="N26" s="56">
        <f t="shared" si="8"/>
        <v>182</v>
      </c>
      <c r="O26" s="51" t="b">
        <f t="shared" si="9"/>
        <v>1</v>
      </c>
    </row>
    <row r="27" spans="2:15" ht="12.75" customHeight="1" x14ac:dyDescent="0.2">
      <c r="B27" s="19" t="s">
        <v>750</v>
      </c>
      <c r="C27" s="6" t="s">
        <v>109</v>
      </c>
      <c r="D27" s="22" t="s">
        <v>79</v>
      </c>
      <c r="E27" s="22" t="s">
        <v>748</v>
      </c>
      <c r="F27" s="141"/>
      <c r="H27" s="4" t="str">
        <f>INDEX(CalReport!D:D,MATCH($B27,CalReport!R:R,0))</f>
        <v>OIL_SYS01_WTR_CLR-L_TEMP_01</v>
      </c>
      <c r="I27" s="4" t="str">
        <f t="shared" si="6"/>
        <v>y</v>
      </c>
      <c r="J27" s="4" t="str">
        <f>INDEX(CalReport!G:G,MATCH($B27,CalReport!R:R,0))</f>
        <v>DAQ3A_RTD_006</v>
      </c>
      <c r="K27" s="4" t="str">
        <f t="shared" si="7"/>
        <v>y</v>
      </c>
      <c r="L27" s="49">
        <f>INDEX(CalReport!V:V,MATCH($B27,CalReport!R:R,0))</f>
        <v>45567</v>
      </c>
      <c r="M27" s="54">
        <f>INDEX(CalReport!W:W,MATCH($B27,CalReport!R:R,0))</f>
        <v>45749</v>
      </c>
      <c r="N27" s="56">
        <f t="shared" si="8"/>
        <v>182</v>
      </c>
      <c r="O27" s="51" t="b">
        <f t="shared" si="9"/>
        <v>1</v>
      </c>
    </row>
    <row r="28" spans="2:15" ht="12.75" customHeight="1" x14ac:dyDescent="0.2">
      <c r="B28" s="19" t="s">
        <v>753</v>
      </c>
      <c r="C28" s="6" t="s">
        <v>110</v>
      </c>
      <c r="D28" s="22" t="s">
        <v>78</v>
      </c>
      <c r="E28" s="22" t="s">
        <v>751</v>
      </c>
      <c r="F28" s="141"/>
      <c r="H28" s="4" t="str">
        <f>INDEX(CalReport!D:D,MATCH($B28,CalReport!R:R,0))</f>
        <v>OIL_SYS02_WTR_CLR-E_TEMP_01</v>
      </c>
      <c r="I28" s="4" t="str">
        <f t="shared" si="6"/>
        <v>y</v>
      </c>
      <c r="J28" s="4" t="str">
        <f>INDEX(CalReport!G:G,MATCH($B28,CalReport!R:R,0))</f>
        <v>DAQ3A_RTD_007</v>
      </c>
      <c r="K28" s="4" t="str">
        <f t="shared" si="7"/>
        <v>y</v>
      </c>
      <c r="L28" s="49">
        <f>INDEX(CalReport!V:V,MATCH($B28,CalReport!R:R,0))</f>
        <v>45567</v>
      </c>
      <c r="M28" s="54">
        <f>INDEX(CalReport!W:W,MATCH($B28,CalReport!R:R,0))</f>
        <v>45749</v>
      </c>
      <c r="N28" s="56">
        <f t="shared" si="8"/>
        <v>182</v>
      </c>
      <c r="O28" s="51" t="b">
        <f t="shared" si="9"/>
        <v>1</v>
      </c>
    </row>
    <row r="29" spans="2:15" ht="12.75" customHeight="1" x14ac:dyDescent="0.2">
      <c r="B29" s="19" t="s">
        <v>756</v>
      </c>
      <c r="C29" s="6" t="s">
        <v>111</v>
      </c>
      <c r="D29" s="22" t="s">
        <v>80</v>
      </c>
      <c r="E29" s="22" t="s">
        <v>754</v>
      </c>
      <c r="F29" s="141"/>
      <c r="H29" s="4" t="str">
        <f>INDEX(CalReport!D:D,MATCH($B29,CalReport!R:R,0))</f>
        <v>OIL_SYS02_WTR_CLR-L_TEMP_01</v>
      </c>
      <c r="I29" s="4" t="str">
        <f t="shared" si="6"/>
        <v>y</v>
      </c>
      <c r="J29" s="4" t="str">
        <f>INDEX(CalReport!G:G,MATCH($B29,CalReport!R:R,0))</f>
        <v>DAQ3A_RTD_008</v>
      </c>
      <c r="K29" s="4" t="str">
        <f t="shared" si="7"/>
        <v>y</v>
      </c>
      <c r="L29" s="49">
        <f>INDEX(CalReport!V:V,MATCH($B29,CalReport!R:R,0))</f>
        <v>45567</v>
      </c>
      <c r="M29" s="54">
        <f>INDEX(CalReport!W:W,MATCH($B29,CalReport!R:R,0))</f>
        <v>45749</v>
      </c>
      <c r="N29" s="56">
        <f t="shared" si="8"/>
        <v>182</v>
      </c>
      <c r="O29" s="51" t="b">
        <f t="shared" si="9"/>
        <v>1</v>
      </c>
    </row>
    <row r="30" spans="2:15" ht="12.75" customHeight="1" x14ac:dyDescent="0.2">
      <c r="B30" s="19" t="s">
        <v>759</v>
      </c>
      <c r="C30" s="6" t="s">
        <v>117</v>
      </c>
      <c r="D30" s="22" t="s">
        <v>98</v>
      </c>
      <c r="E30" s="22" t="s">
        <v>757</v>
      </c>
      <c r="F30" s="141"/>
      <c r="H30" s="4" t="str">
        <f>INDEX(CalReport!D:D,MATCH($B30,CalReport!R:R,0))</f>
        <v>EVAP_SYS01_RLIQ_LOW-CTR_TEMP_01</v>
      </c>
      <c r="I30" s="4" t="str">
        <f t="shared" si="6"/>
        <v>y</v>
      </c>
      <c r="J30" s="4" t="str">
        <f>INDEX(CalReport!G:G,MATCH($B30,CalReport!R:R,0))</f>
        <v>DAQ3A_RTD_009</v>
      </c>
      <c r="K30" s="4" t="str">
        <f t="shared" si="7"/>
        <v>y</v>
      </c>
      <c r="L30" s="49">
        <f>INDEX(CalReport!V:V,MATCH($B30,CalReport!R:R,0))</f>
        <v>45567</v>
      </c>
      <c r="M30" s="54">
        <f>INDEX(CalReport!W:W,MATCH($B30,CalReport!R:R,0))</f>
        <v>45749</v>
      </c>
      <c r="N30" s="56">
        <f t="shared" si="8"/>
        <v>182</v>
      </c>
      <c r="O30" s="51" t="b">
        <f t="shared" si="9"/>
        <v>1</v>
      </c>
    </row>
    <row r="31" spans="2:15" ht="12.75" customHeight="1" x14ac:dyDescent="0.2">
      <c r="B31" s="19" t="s">
        <v>762</v>
      </c>
      <c r="C31" s="6" t="s">
        <v>118</v>
      </c>
      <c r="D31" s="22" t="s">
        <v>94</v>
      </c>
      <c r="E31" s="22" t="s">
        <v>760</v>
      </c>
      <c r="F31" s="141"/>
      <c r="H31" s="4" t="str">
        <f>INDEX(CalReport!D:D,MATCH($B31,CalReport!R:R,0))</f>
        <v>COND_SYS01_RLIQ_L_TEMP_01</v>
      </c>
      <c r="I31" s="4" t="str">
        <f t="shared" si="6"/>
        <v>y</v>
      </c>
      <c r="J31" s="4" t="str">
        <f>INDEX(CalReport!G:G,MATCH($B31,CalReport!R:R,0))</f>
        <v>DAQ3A_RTD_010</v>
      </c>
      <c r="K31" s="4" t="str">
        <f t="shared" si="7"/>
        <v>y</v>
      </c>
      <c r="L31" s="49">
        <f>INDEX(CalReport!V:V,MATCH($B31,CalReport!R:R,0))</f>
        <v>45567</v>
      </c>
      <c r="M31" s="54">
        <f>INDEX(CalReport!W:W,MATCH($B31,CalReport!R:R,0))</f>
        <v>45749</v>
      </c>
      <c r="N31" s="56">
        <f t="shared" si="8"/>
        <v>182</v>
      </c>
      <c r="O31" s="51" t="b">
        <f t="shared" si="9"/>
        <v>1</v>
      </c>
    </row>
    <row r="32" spans="2:15" ht="12.75" customHeight="1" x14ac:dyDescent="0.2">
      <c r="B32" s="19" t="s">
        <v>765</v>
      </c>
      <c r="C32" s="6" t="s">
        <v>119</v>
      </c>
      <c r="D32" s="22" t="s">
        <v>95</v>
      </c>
      <c r="E32" s="22" t="s">
        <v>763</v>
      </c>
      <c r="F32" s="141"/>
      <c r="H32" s="4" t="str">
        <f>INDEX(CalReport!D:D,MATCH($B32,CalReport!R:R,0))</f>
        <v>COND_SYS02_RLIQ_L_TEMP_01</v>
      </c>
      <c r="I32" s="4" t="str">
        <f t="shared" si="6"/>
        <v>y</v>
      </c>
      <c r="J32" s="4" t="str">
        <f>INDEX(CalReport!G:G,MATCH($B32,CalReport!R:R,0))</f>
        <v>DAQ3A_RTD_011</v>
      </c>
      <c r="K32" s="4" t="str">
        <f t="shared" si="7"/>
        <v>y</v>
      </c>
      <c r="L32" s="49">
        <f>INDEX(CalReport!V:V,MATCH($B32,CalReport!R:R,0))</f>
        <v>45567</v>
      </c>
      <c r="M32" s="54">
        <f>INDEX(CalReport!W:W,MATCH($B32,CalReport!R:R,0))</f>
        <v>45749</v>
      </c>
      <c r="N32" s="56">
        <f t="shared" si="8"/>
        <v>182</v>
      </c>
      <c r="O32" s="51" t="b">
        <f t="shared" si="9"/>
        <v>1</v>
      </c>
    </row>
    <row r="33" spans="2:15" ht="12.75" customHeight="1" x14ac:dyDescent="0.2">
      <c r="B33" s="19" t="s">
        <v>768</v>
      </c>
      <c r="C33" s="6" t="s">
        <v>112</v>
      </c>
      <c r="D33" s="22" t="s">
        <v>85</v>
      </c>
      <c r="E33" s="22" t="s">
        <v>766</v>
      </c>
      <c r="F33" s="141"/>
      <c r="H33" s="4" t="str">
        <f>INDEX(CalReport!D:D,MATCH($B33,CalReport!R:R,0))</f>
        <v>AMB_UNIT_AIR_EXT_TEMP_01</v>
      </c>
      <c r="I33" s="4" t="str">
        <f t="shared" si="6"/>
        <v>y</v>
      </c>
      <c r="J33" s="4" t="str">
        <f>INDEX(CalReport!G:G,MATCH($B33,CalReport!R:R,0))</f>
        <v>DAQ3A_RTD_012</v>
      </c>
      <c r="K33" s="4" t="str">
        <f t="shared" si="7"/>
        <v>y</v>
      </c>
      <c r="L33" s="49">
        <f>INDEX(CalReport!V:V,MATCH($B33,CalReport!R:R,0))</f>
        <v>45567</v>
      </c>
      <c r="M33" s="54">
        <f>INDEX(CalReport!W:W,MATCH($B33,CalReport!R:R,0))</f>
        <v>45749</v>
      </c>
      <c r="N33" s="56">
        <f t="shared" si="8"/>
        <v>182</v>
      </c>
      <c r="O33" s="51" t="b">
        <f t="shared" si="9"/>
        <v>1</v>
      </c>
    </row>
    <row r="34" spans="2:15" ht="12.75" customHeight="1" x14ac:dyDescent="0.2">
      <c r="B34" s="19" t="s">
        <v>771</v>
      </c>
      <c r="C34" s="6" t="s">
        <v>115</v>
      </c>
      <c r="D34" s="22" t="s">
        <v>113</v>
      </c>
      <c r="E34" s="22" t="s">
        <v>769</v>
      </c>
      <c r="F34" s="141"/>
      <c r="H34" s="4" t="str">
        <f>INDEX(CalReport!D:D,MATCH($B34,CalReport!R:R,0))</f>
        <v>COND_UNIT_WTR_L_TEMP_01</v>
      </c>
      <c r="I34" s="4" t="str">
        <f t="shared" si="6"/>
        <v>y</v>
      </c>
      <c r="J34" s="4" t="str">
        <f>INDEX(CalReport!G:G,MATCH($B34,CalReport!R:R,0))</f>
        <v>DAQ3A_RTD_013</v>
      </c>
      <c r="K34" s="4" t="str">
        <f t="shared" si="7"/>
        <v>y</v>
      </c>
      <c r="L34" s="49">
        <f>INDEX(CalReport!V:V,MATCH($B34,CalReport!R:R,0))</f>
        <v>45567</v>
      </c>
      <c r="M34" s="54">
        <f>INDEX(CalReport!W:W,MATCH($B34,CalReport!R:R,0))</f>
        <v>45749</v>
      </c>
      <c r="N34" s="56">
        <f t="shared" si="8"/>
        <v>182</v>
      </c>
      <c r="O34" s="51" t="b">
        <f t="shared" si="9"/>
        <v>1</v>
      </c>
    </row>
    <row r="35" spans="2:15" ht="13.9" customHeight="1" x14ac:dyDescent="0.2">
      <c r="B35" s="36" t="s">
        <v>774</v>
      </c>
      <c r="C35" s="5" t="s">
        <v>116</v>
      </c>
      <c r="D35" s="37" t="s">
        <v>114</v>
      </c>
      <c r="E35" s="37" t="s">
        <v>772</v>
      </c>
      <c r="F35" s="141"/>
      <c r="H35" s="4" t="str">
        <f>INDEX(CalReport!D:D,MATCH($B35,CalReport!R:R,0))</f>
        <v>COND_UNIT_WTR_L_TEMP_02</v>
      </c>
      <c r="I35" s="4" t="str">
        <f t="shared" si="6"/>
        <v>y</v>
      </c>
      <c r="J35" s="4" t="str">
        <f>INDEX(CalReport!G:G,MATCH($B35,CalReport!R:R,0))</f>
        <v>DAQ3A_RTD_014</v>
      </c>
      <c r="K35" s="4" t="str">
        <f t="shared" si="7"/>
        <v>y</v>
      </c>
      <c r="L35" s="49">
        <f>INDEX(CalReport!V:V,MATCH($B35,CalReport!R:R,0))</f>
        <v>45567</v>
      </c>
      <c r="M35" s="54">
        <f>INDEX(CalReport!W:W,MATCH($B35,CalReport!R:R,0))</f>
        <v>45749</v>
      </c>
      <c r="N35" s="56">
        <f t="shared" si="8"/>
        <v>182</v>
      </c>
      <c r="O35" s="51" t="b">
        <f t="shared" si="9"/>
        <v>1</v>
      </c>
    </row>
    <row r="36" spans="2:15" ht="6.95" customHeight="1" x14ac:dyDescent="0.2">
      <c r="B36" s="42"/>
      <c r="C36" s="7"/>
      <c r="E36" s="6"/>
      <c r="F36" s="141"/>
      <c r="H36" s="4"/>
      <c r="I36" s="4"/>
      <c r="J36" s="4"/>
      <c r="K36" s="4"/>
      <c r="L36" s="49"/>
      <c r="M36" s="54"/>
      <c r="N36" s="56"/>
      <c r="O36" s="51"/>
    </row>
    <row r="37" spans="2:15" x14ac:dyDescent="0.2">
      <c r="B37" s="46" t="s">
        <v>7</v>
      </c>
      <c r="C37" s="7"/>
      <c r="E37" s="6"/>
      <c r="F37" s="141"/>
      <c r="H37" s="4"/>
      <c r="I37" s="4"/>
      <c r="J37" s="4"/>
      <c r="K37" s="4"/>
      <c r="L37" s="49"/>
      <c r="M37" s="54"/>
      <c r="N37" s="56"/>
      <c r="O37" s="51"/>
    </row>
    <row r="38" spans="2:15" ht="12.75" customHeight="1" x14ac:dyDescent="0.2">
      <c r="B38" s="34">
        <v>213696</v>
      </c>
      <c r="C38" s="3" t="s">
        <v>96</v>
      </c>
      <c r="D38" s="35" t="s">
        <v>97</v>
      </c>
      <c r="E38" s="38" t="s">
        <v>656</v>
      </c>
      <c r="F38" s="141"/>
      <c r="H38" s="4" t="str">
        <f>INDEX(CalReport!D:D,MATCH($B38,CalReport!R:R,0))</f>
        <v>EVAP_SYS01_RVAP_TOP_PRESS_01</v>
      </c>
      <c r="I38" s="4" t="str">
        <f t="shared" si="2"/>
        <v>y</v>
      </c>
      <c r="J38" s="4" t="str">
        <f>INDEX(CalReport!G:G,MATCH($B38,CalReport!R:R,0))</f>
        <v>DAQ3A_AI_001</v>
      </c>
      <c r="K38" s="4" t="str">
        <f t="shared" si="3"/>
        <v>y</v>
      </c>
      <c r="L38" s="49">
        <f>INDEX(CalReport!V:V,MATCH($B38,CalReport!R:R,0))</f>
        <v>45566</v>
      </c>
      <c r="M38" s="54">
        <f>INDEX(CalReport!W:W,MATCH($B38,CalReport!R:R,0))</f>
        <v>45748</v>
      </c>
      <c r="N38" s="56">
        <f t="shared" ref="N38" si="10">M38-L38</f>
        <v>182</v>
      </c>
      <c r="O38" s="51" t="b">
        <f t="shared" ref="O38" si="11">AND($E$4&gt;=L38,$E$4&lt;=M38)</f>
        <v>1</v>
      </c>
    </row>
    <row r="39" spans="2:15" x14ac:dyDescent="0.2">
      <c r="B39" s="19">
        <v>213719</v>
      </c>
      <c r="C39" s="4" t="s">
        <v>121</v>
      </c>
      <c r="D39" s="22" t="s">
        <v>120</v>
      </c>
      <c r="E39" s="39" t="s">
        <v>660</v>
      </c>
      <c r="F39" s="141"/>
      <c r="H39" s="4" t="str">
        <f>INDEX(CalReport!D:D,MATCH($B39,CalReport!R:R,0))</f>
        <v>COND_SYS01_RVAP_TOP_PRESS_01</v>
      </c>
      <c r="I39" s="4" t="str">
        <f t="shared" ref="I39:I46" si="12">IF(EXACT(D39,H39), "y","n")</f>
        <v>y</v>
      </c>
      <c r="J39" s="4" t="str">
        <f>INDEX(CalReport!G:G,MATCH($B39,CalReport!R:R,0))</f>
        <v>DAQ3A_AI_002</v>
      </c>
      <c r="K39" s="4" t="str">
        <f t="shared" ref="K39:K46" si="13">IF(EXACT(E39,J39), "y","n")</f>
        <v>y</v>
      </c>
      <c r="L39" s="49">
        <f>INDEX(CalReport!V:V,MATCH($B39,CalReport!R:R,0))</f>
        <v>45566</v>
      </c>
      <c r="M39" s="54">
        <f>INDEX(CalReport!W:W,MATCH($B39,CalReport!R:R,0))</f>
        <v>45748</v>
      </c>
      <c r="N39" s="56">
        <f t="shared" ref="N39:N46" si="14">M39-L39</f>
        <v>182</v>
      </c>
      <c r="O39" s="51" t="b">
        <f t="shared" ref="O39:O46" si="15">AND($E$4&gt;=L39,$E$4&lt;=M39)</f>
        <v>1</v>
      </c>
    </row>
    <row r="40" spans="2:15" x14ac:dyDescent="0.2">
      <c r="B40" s="19">
        <v>495856</v>
      </c>
      <c r="C40" s="4" t="s">
        <v>122</v>
      </c>
      <c r="D40" s="22" t="s">
        <v>87</v>
      </c>
      <c r="E40" s="39" t="s">
        <v>662</v>
      </c>
      <c r="F40" s="141"/>
      <c r="H40" s="4" t="str">
        <f>INDEX(CalReport!D:D,MATCH($B40,CalReport!R:R,0))</f>
        <v>OIL_SYS01_OIL_PUMP_PRESS_01</v>
      </c>
      <c r="I40" s="4" t="str">
        <f t="shared" si="12"/>
        <v>y</v>
      </c>
      <c r="J40" s="4" t="str">
        <f>INDEX(CalReport!G:G,MATCH($B40,CalReport!R:R,0))</f>
        <v>DAQ3A_AI_003</v>
      </c>
      <c r="K40" s="4" t="str">
        <f t="shared" si="13"/>
        <v>y</v>
      </c>
      <c r="L40" s="49">
        <f>INDEX(CalReport!V:V,MATCH($B40,CalReport!R:R,0))</f>
        <v>45566</v>
      </c>
      <c r="M40" s="54">
        <f>INDEX(CalReport!W:W,MATCH($B40,CalReport!R:R,0))</f>
        <v>45748</v>
      </c>
      <c r="N40" s="56">
        <f t="shared" si="14"/>
        <v>182</v>
      </c>
      <c r="O40" s="51" t="b">
        <f t="shared" si="15"/>
        <v>1</v>
      </c>
    </row>
    <row r="41" spans="2:15" x14ac:dyDescent="0.2">
      <c r="B41" s="19">
        <v>213699</v>
      </c>
      <c r="C41" s="4" t="s">
        <v>123</v>
      </c>
      <c r="D41" s="22" t="s">
        <v>88</v>
      </c>
      <c r="E41" s="39" t="s">
        <v>665</v>
      </c>
      <c r="F41" s="141"/>
      <c r="H41" s="4" t="str">
        <f>INDEX(CalReport!D:D,MATCH($B41,CalReport!R:R,0))</f>
        <v>OIL_SYS02_OIL_PUMP_PRESS_01</v>
      </c>
      <c r="I41" s="4" t="str">
        <f t="shared" si="12"/>
        <v>y</v>
      </c>
      <c r="J41" s="4" t="str">
        <f>INDEX(CalReport!G:G,MATCH($B41,CalReport!R:R,0))</f>
        <v>DAQ3A_AI_004</v>
      </c>
      <c r="K41" s="4" t="str">
        <f t="shared" si="13"/>
        <v>y</v>
      </c>
      <c r="L41" s="49">
        <f>INDEX(CalReport!V:V,MATCH($B41,CalReport!R:R,0))</f>
        <v>45566</v>
      </c>
      <c r="M41" s="54">
        <f>INDEX(CalReport!W:W,MATCH($B41,CalReport!R:R,0))</f>
        <v>45748</v>
      </c>
      <c r="N41" s="56">
        <f t="shared" si="14"/>
        <v>182</v>
      </c>
      <c r="O41" s="51" t="b">
        <f t="shared" si="15"/>
        <v>1</v>
      </c>
    </row>
    <row r="42" spans="2:15" x14ac:dyDescent="0.2">
      <c r="B42" s="19">
        <v>213713</v>
      </c>
      <c r="C42" s="4" t="s">
        <v>124</v>
      </c>
      <c r="D42" s="22" t="s">
        <v>89</v>
      </c>
      <c r="E42" s="39" t="s">
        <v>667</v>
      </c>
      <c r="F42" s="141"/>
      <c r="H42" s="4" t="str">
        <f>INDEX(CalReport!D:D,MATCH($B42,CalReport!R:R,0))</f>
        <v>OIL_SYS01_OIL_SUMP-MID_PRESS_01</v>
      </c>
      <c r="I42" s="4" t="str">
        <f t="shared" si="12"/>
        <v>y</v>
      </c>
      <c r="J42" s="4" t="str">
        <f>INDEX(CalReport!G:G,MATCH($B42,CalReport!R:R,0))</f>
        <v>DAQ3A_AI_005</v>
      </c>
      <c r="K42" s="4" t="str">
        <f t="shared" si="13"/>
        <v>y</v>
      </c>
      <c r="L42" s="49">
        <f>INDEX(CalReport!V:V,MATCH($B42,CalReport!R:R,0))</f>
        <v>45566</v>
      </c>
      <c r="M42" s="54">
        <f>INDEX(CalReport!W:W,MATCH($B42,CalReport!R:R,0))</f>
        <v>45748</v>
      </c>
      <c r="N42" s="56">
        <f t="shared" si="14"/>
        <v>182</v>
      </c>
      <c r="O42" s="51" t="b">
        <f t="shared" si="15"/>
        <v>1</v>
      </c>
    </row>
    <row r="43" spans="2:15" x14ac:dyDescent="0.2">
      <c r="B43" s="19">
        <v>466956</v>
      </c>
      <c r="C43" s="4" t="s">
        <v>48</v>
      </c>
      <c r="D43" s="22" t="s">
        <v>86</v>
      </c>
      <c r="E43" s="39" t="s">
        <v>669</v>
      </c>
      <c r="F43" s="141"/>
      <c r="H43" s="4" t="str">
        <f>INDEX(CalReport!D:D,MATCH($B43,CalReport!R:R,0))</f>
        <v>AMB_UNIT_AIR_EXT_PRESS_01</v>
      </c>
      <c r="I43" s="4" t="str">
        <f t="shared" si="12"/>
        <v>y</v>
      </c>
      <c r="J43" s="4" t="str">
        <f>INDEX(CalReport!G:G,MATCH($B43,CalReport!R:R,0))</f>
        <v>DAQ3A_AI_006</v>
      </c>
      <c r="K43" s="4" t="str">
        <f t="shared" si="13"/>
        <v>y</v>
      </c>
      <c r="L43" s="49">
        <f>INDEX(CalReport!V:V,MATCH($B43,CalReport!R:R,0))</f>
        <v>45567</v>
      </c>
      <c r="M43" s="54">
        <f>INDEX(CalReport!W:W,MATCH($B43,CalReport!R:R,0))</f>
        <v>45749</v>
      </c>
      <c r="N43" s="56">
        <f t="shared" si="14"/>
        <v>182</v>
      </c>
      <c r="O43" s="51" t="b">
        <f t="shared" si="15"/>
        <v>1</v>
      </c>
    </row>
    <row r="44" spans="2:15" x14ac:dyDescent="0.2">
      <c r="B44" s="19">
        <v>532143</v>
      </c>
      <c r="C44" s="4" t="s">
        <v>135</v>
      </c>
      <c r="D44" s="22" t="s">
        <v>136</v>
      </c>
      <c r="E44" s="39" t="s">
        <v>671</v>
      </c>
      <c r="F44" s="141"/>
      <c r="H44" s="4" t="str">
        <f>INDEX(CalReport!D:D,MATCH($B44,CalReport!R:R,0))</f>
        <v>COND_UNIT_WTR_CWCV-E_PRESS_01</v>
      </c>
      <c r="I44" s="4" t="str">
        <f t="shared" ref="I44" si="16">IF(EXACT(D44,H44), "y","n")</f>
        <v>y</v>
      </c>
      <c r="J44" s="4" t="str">
        <f>INDEX(CalReport!G:G,MATCH($B44,CalReport!R:R,0))</f>
        <v>DAQ3A_AI_007</v>
      </c>
      <c r="K44" s="4" t="str">
        <f t="shared" ref="K44" si="17">IF(EXACT(E44,J44), "y","n")</f>
        <v>y</v>
      </c>
      <c r="L44" s="49">
        <f>INDEX(CalReport!V:V,MATCH($B44,CalReport!R:R,0))</f>
        <v>45566</v>
      </c>
      <c r="M44" s="54">
        <f>INDEX(CalReport!W:W,MATCH($B44,CalReport!R:R,0))</f>
        <v>45748</v>
      </c>
      <c r="N44" s="56">
        <f t="shared" ref="N44" si="18">M44-L44</f>
        <v>182</v>
      </c>
      <c r="O44" s="51" t="b">
        <f t="shared" ref="O44" si="19">AND($E$4&gt;=L44,$E$4&lt;=M44)</f>
        <v>1</v>
      </c>
    </row>
    <row r="45" spans="2:15" x14ac:dyDescent="0.2">
      <c r="B45" s="19">
        <v>213705</v>
      </c>
      <c r="C45" s="4" t="s">
        <v>127</v>
      </c>
      <c r="D45" s="22" t="s">
        <v>125</v>
      </c>
      <c r="E45" s="39" t="s">
        <v>673</v>
      </c>
      <c r="F45" s="141"/>
      <c r="H45" s="4" t="str">
        <f>INDEX(CalReport!D:D,MATCH($B45,CalReport!R:R,0))</f>
        <v>COND_UNIT_WTR_CWCV-L_PRESS_01</v>
      </c>
      <c r="I45" s="4" t="str">
        <f t="shared" si="12"/>
        <v>y</v>
      </c>
      <c r="J45" s="4" t="str">
        <f>INDEX(CalReport!G:G,MATCH($B45,CalReport!R:R,0))</f>
        <v>DAQ3A_AI_008</v>
      </c>
      <c r="K45" s="4" t="str">
        <f t="shared" si="13"/>
        <v>y</v>
      </c>
      <c r="L45" s="49">
        <f>INDEX(CalReport!V:V,MATCH($B45,CalReport!R:R,0))</f>
        <v>45566</v>
      </c>
      <c r="M45" s="54">
        <f>INDEX(CalReport!W:W,MATCH($B45,CalReport!R:R,0))</f>
        <v>45748</v>
      </c>
      <c r="N45" s="56">
        <f t="shared" si="14"/>
        <v>182</v>
      </c>
      <c r="O45" s="51" t="b">
        <f t="shared" si="15"/>
        <v>1</v>
      </c>
    </row>
    <row r="46" spans="2:15" x14ac:dyDescent="0.2">
      <c r="B46" s="36">
        <v>213710</v>
      </c>
      <c r="C46" s="5" t="s">
        <v>128</v>
      </c>
      <c r="D46" s="37" t="s">
        <v>126</v>
      </c>
      <c r="E46" s="40" t="s">
        <v>675</v>
      </c>
      <c r="F46" s="141"/>
      <c r="H46" s="4" t="str">
        <f>INDEX(CalReport!D:D,MATCH($B46,CalReport!R:R,0))</f>
        <v>COND_UNIT_WTR_CWCV-BYP_PRESS_01</v>
      </c>
      <c r="I46" s="4" t="str">
        <f t="shared" si="12"/>
        <v>y</v>
      </c>
      <c r="J46" s="4" t="str">
        <f>INDEX(CalReport!G:G,MATCH($B46,CalReport!R:R,0))</f>
        <v>DAQ3A_AI_009</v>
      </c>
      <c r="K46" s="4" t="str">
        <f t="shared" si="13"/>
        <v>y</v>
      </c>
      <c r="L46" s="49">
        <f>INDEX(CalReport!V:V,MATCH($B46,CalReport!R:R,0))</f>
        <v>45566</v>
      </c>
      <c r="M46" s="54">
        <f>INDEX(CalReport!W:W,MATCH($B46,CalReport!R:R,0))</f>
        <v>45748</v>
      </c>
      <c r="N46" s="56">
        <f t="shared" si="14"/>
        <v>182</v>
      </c>
      <c r="O46" s="51" t="b">
        <f t="shared" si="15"/>
        <v>1</v>
      </c>
    </row>
    <row r="47" spans="2:15" ht="6.95" customHeight="1" x14ac:dyDescent="0.2">
      <c r="B47" s="42"/>
      <c r="C47" s="7"/>
      <c r="E47" s="6"/>
      <c r="F47" s="141"/>
      <c r="H47" s="4"/>
      <c r="I47" s="4"/>
      <c r="J47" s="4"/>
      <c r="K47" s="4"/>
      <c r="L47" s="49"/>
      <c r="M47" s="54"/>
      <c r="N47" s="56"/>
      <c r="O47" s="51"/>
    </row>
    <row r="48" spans="2:15" x14ac:dyDescent="0.2">
      <c r="B48" s="46" t="s">
        <v>8</v>
      </c>
      <c r="C48" s="7"/>
      <c r="E48" s="6"/>
      <c r="F48" s="141"/>
      <c r="H48" s="4"/>
      <c r="I48" s="4"/>
      <c r="J48" s="4"/>
      <c r="K48" s="4"/>
      <c r="L48" s="49"/>
      <c r="M48" s="54"/>
      <c r="N48" s="56"/>
      <c r="O48" s="51"/>
    </row>
    <row r="49" spans="1:15" x14ac:dyDescent="0.2">
      <c r="B49" s="34">
        <v>1935655</v>
      </c>
      <c r="C49" s="3" t="s">
        <v>131</v>
      </c>
      <c r="D49" s="35" t="s">
        <v>90</v>
      </c>
      <c r="E49" s="38" t="s">
        <v>677</v>
      </c>
      <c r="F49" s="141"/>
      <c r="H49" s="4" t="str">
        <f>INDEX(CalReport!D:D,MATCH($B49,CalReport!R:R,0))</f>
        <v>EVAP_UNIT_WTR_NOZ_DP_01</v>
      </c>
      <c r="I49" s="4" t="str">
        <f t="shared" si="2"/>
        <v>y</v>
      </c>
      <c r="J49" s="4" t="str">
        <f>INDEX(CalReport!G:G,MATCH($B49,CalReport!R:R,0))</f>
        <v>DAQ3A_AI_010</v>
      </c>
      <c r="K49" s="4" t="str">
        <f t="shared" si="3"/>
        <v>y</v>
      </c>
      <c r="L49" s="49">
        <f>INDEX(CalReport!V:V,MATCH($B49,CalReport!R:R,0))</f>
        <v>45566</v>
      </c>
      <c r="M49" s="54">
        <f>INDEX(CalReport!W:W,MATCH($B49,CalReport!R:R,0))</f>
        <v>45748</v>
      </c>
      <c r="N49" s="56">
        <f>M49-L49</f>
        <v>182</v>
      </c>
      <c r="O49" s="51" t="b">
        <f>AND($E$4&gt;=L49,$E$4&lt;=M49)</f>
        <v>1</v>
      </c>
    </row>
    <row r="50" spans="1:15" x14ac:dyDescent="0.2">
      <c r="B50" s="19">
        <v>1077649</v>
      </c>
      <c r="C50" s="4" t="s">
        <v>132</v>
      </c>
      <c r="D50" s="22" t="s">
        <v>91</v>
      </c>
      <c r="E50" s="39" t="s">
        <v>681</v>
      </c>
      <c r="F50" s="141"/>
      <c r="H50" s="4" t="str">
        <f>INDEX(CalReport!D:D,MATCH($B50,CalReport!R:R,0))</f>
        <v>COND_UNIT_WTR_NOZ_DP_01</v>
      </c>
      <c r="I50" s="4" t="str">
        <f t="shared" ref="I50:I52" si="20">IF(EXACT(D50,H50), "y","n")</f>
        <v>y</v>
      </c>
      <c r="J50" s="4" t="str">
        <f>INDEX(CalReport!G:G,MATCH($B50,CalReport!R:R,0))</f>
        <v>DAQ3A_AI_011</v>
      </c>
      <c r="K50" s="4" t="str">
        <f t="shared" ref="K50:K52" si="21">IF(EXACT(E50,J50), "y","n")</f>
        <v>y</v>
      </c>
      <c r="L50" s="49">
        <f>INDEX(CalReport!V:V,MATCH($B50,CalReport!R:R,0))</f>
        <v>45566</v>
      </c>
      <c r="M50" s="54">
        <f>INDEX(CalReport!W:W,MATCH($B50,CalReport!R:R,0))</f>
        <v>45748</v>
      </c>
      <c r="N50" s="56">
        <f t="shared" ref="N50:N52" si="22">M50-L50</f>
        <v>182</v>
      </c>
      <c r="O50" s="51" t="b">
        <f t="shared" ref="O50:O52" si="23">AND($E$4&gt;=L50,$E$4&lt;=M50)</f>
        <v>1</v>
      </c>
    </row>
    <row r="51" spans="1:15" x14ac:dyDescent="0.2">
      <c r="B51" s="19">
        <v>1410409</v>
      </c>
      <c r="C51" s="4" t="s">
        <v>129</v>
      </c>
      <c r="D51" s="22" t="s">
        <v>92</v>
      </c>
      <c r="E51" s="39" t="s">
        <v>683</v>
      </c>
      <c r="F51" s="141"/>
      <c r="H51" s="4" t="str">
        <f>INDEX(CalReport!D:D,MATCH($B51,CalReport!R:R,0))</f>
        <v>OIL_SYS01_WTR_NOZ_DP_01</v>
      </c>
      <c r="I51" s="4" t="str">
        <f t="shared" si="20"/>
        <v>y</v>
      </c>
      <c r="J51" s="4" t="str">
        <f>INDEX(CalReport!G:G,MATCH($B51,CalReport!R:R,0))</f>
        <v>DAQ3A_AI_012</v>
      </c>
      <c r="K51" s="4" t="str">
        <f t="shared" si="21"/>
        <v>y</v>
      </c>
      <c r="L51" s="49">
        <f>INDEX(CalReport!V:V,MATCH($B51,CalReport!R:R,0))</f>
        <v>45566</v>
      </c>
      <c r="M51" s="54">
        <f>INDEX(CalReport!W:W,MATCH($B51,CalReport!R:R,0))</f>
        <v>45748</v>
      </c>
      <c r="N51" s="56">
        <f t="shared" si="22"/>
        <v>182</v>
      </c>
      <c r="O51" s="51" t="b">
        <f t="shared" si="23"/>
        <v>1</v>
      </c>
    </row>
    <row r="52" spans="1:15" x14ac:dyDescent="0.2">
      <c r="B52" s="36">
        <v>1343717</v>
      </c>
      <c r="C52" s="5" t="s">
        <v>130</v>
      </c>
      <c r="D52" s="37" t="s">
        <v>93</v>
      </c>
      <c r="E52" s="40" t="s">
        <v>685</v>
      </c>
      <c r="F52" s="142"/>
      <c r="H52" s="4" t="str">
        <f>INDEX(CalReport!D:D,MATCH($B52,CalReport!R:R,0))</f>
        <v>OIL_SYS02_WTR_NOZ_DP_01</v>
      </c>
      <c r="I52" s="4" t="str">
        <f t="shared" si="20"/>
        <v>y</v>
      </c>
      <c r="J52" s="4" t="str">
        <f>INDEX(CalReport!G:G,MATCH($B52,CalReport!R:R,0))</f>
        <v>DAQ3A_AI_013</v>
      </c>
      <c r="K52" s="4" t="str">
        <f t="shared" si="21"/>
        <v>y</v>
      </c>
      <c r="L52" s="49">
        <f>INDEX(CalReport!V:V,MATCH($B52,CalReport!R:R,0))</f>
        <v>45566</v>
      </c>
      <c r="M52" s="54">
        <f>INDEX(CalReport!W:W,MATCH($B52,CalReport!R:R,0))</f>
        <v>45748</v>
      </c>
      <c r="N52" s="56">
        <f t="shared" si="22"/>
        <v>182</v>
      </c>
      <c r="O52" s="51" t="b">
        <f t="shared" si="23"/>
        <v>1</v>
      </c>
    </row>
    <row r="53" spans="1:15" ht="6.95" customHeight="1" x14ac:dyDescent="0.2">
      <c r="B53" s="42"/>
      <c r="C53" s="7"/>
      <c r="F53" s="43"/>
      <c r="H53" s="4"/>
      <c r="I53" s="4"/>
      <c r="J53" s="4"/>
      <c r="K53" s="4"/>
      <c r="L53" s="49"/>
      <c r="M53" s="54"/>
      <c r="N53" s="56"/>
      <c r="O53" s="51"/>
    </row>
    <row r="54" spans="1:15" x14ac:dyDescent="0.2">
      <c r="B54" s="46" t="s">
        <v>9</v>
      </c>
      <c r="C54" s="7"/>
      <c r="F54" s="25"/>
      <c r="H54" s="4"/>
      <c r="I54" s="4"/>
      <c r="J54" s="4"/>
      <c r="K54" s="4"/>
      <c r="L54" s="49"/>
      <c r="M54" s="54"/>
      <c r="N54" s="56"/>
      <c r="O54" s="51"/>
    </row>
    <row r="55" spans="1:15" ht="12.75" customHeight="1" x14ac:dyDescent="0.2">
      <c r="B55" s="26" t="s">
        <v>584</v>
      </c>
      <c r="C55" s="41" t="s">
        <v>10</v>
      </c>
      <c r="D55" s="27" t="s">
        <v>69</v>
      </c>
      <c r="E55" s="27" t="s">
        <v>70</v>
      </c>
      <c r="F55" s="146" t="s">
        <v>39</v>
      </c>
      <c r="H55" s="4" t="str">
        <f>INDEX(CalReport!D:D,MATCH($B55,CalReport!R:R,0))</f>
        <v>EVAP_WTR_E_TOTAL_FLOW</v>
      </c>
      <c r="I55" s="4" t="str">
        <f t="shared" si="2"/>
        <v>y</v>
      </c>
      <c r="J55" s="4" t="str">
        <f>INDEX(CalReport!G:G,MATCH($B55,CalReport!R:R,0))</f>
        <v>EVAP_WTR_E_FLOW_FT-EW-1A</v>
      </c>
      <c r="K55" s="4" t="str">
        <f t="shared" si="3"/>
        <v>y</v>
      </c>
      <c r="L55" s="49">
        <f>INDEX(CalReport!V:V,MATCH($B55,CalReport!R:R,0))</f>
        <v>45421</v>
      </c>
      <c r="M55" s="54">
        <f>INDEX(CalReport!W:W,MATCH($B55,CalReport!R:R,0))</f>
        <v>46151</v>
      </c>
      <c r="N55" s="56">
        <f>M55-L55</f>
        <v>730</v>
      </c>
      <c r="O55" s="51" t="b">
        <f>AND($E$4&gt;=L55,$E$4&lt;=M55)</f>
        <v>1</v>
      </c>
    </row>
    <row r="56" spans="1:15" x14ac:dyDescent="0.2">
      <c r="B56" s="24" t="s">
        <v>586</v>
      </c>
      <c r="C56" s="18" t="s">
        <v>11</v>
      </c>
      <c r="D56" s="23" t="s">
        <v>69</v>
      </c>
      <c r="E56" s="23" t="s">
        <v>71</v>
      </c>
      <c r="F56" s="147"/>
      <c r="H56" s="4" t="str">
        <f>INDEX(CalReport!D:D,MATCH($B56,CalReport!R:R,0))</f>
        <v>EVAP_WTR_E_TOTAL_FLOW</v>
      </c>
      <c r="I56" s="4" t="str">
        <f t="shared" ref="I56:I61" si="24">IF(EXACT(D56,H56), "y","n")</f>
        <v>y</v>
      </c>
      <c r="J56" s="4" t="str">
        <f>INDEX(CalReport!G:G,MATCH($B56,CalReport!R:R,0))</f>
        <v>EVAP_WTR_E_FLOW_FT-EW-1B</v>
      </c>
      <c r="K56" s="4" t="str">
        <f t="shared" ref="K56:K61" si="25">IF(EXACT(E56,J56), "y","n")</f>
        <v>y</v>
      </c>
      <c r="L56" s="49">
        <f>INDEX(CalReport!V:V,MATCH($B56,CalReport!R:R,0))</f>
        <v>45421</v>
      </c>
      <c r="M56" s="54">
        <f>INDEX(CalReport!W:W,MATCH($B56,CalReport!R:R,0))</f>
        <v>46151</v>
      </c>
      <c r="N56" s="56">
        <f t="shared" ref="N56:N61" si="26">M56-L56</f>
        <v>730</v>
      </c>
      <c r="O56" s="51" t="b">
        <f t="shared" ref="O56:O61" si="27">AND($E$4&gt;=L56,$E$4&lt;=M56)</f>
        <v>1</v>
      </c>
    </row>
    <row r="57" spans="1:15" x14ac:dyDescent="0.2">
      <c r="B57" s="24" t="s">
        <v>552</v>
      </c>
      <c r="C57" s="4" t="s">
        <v>12</v>
      </c>
      <c r="D57" s="23" t="s">
        <v>72</v>
      </c>
      <c r="E57" s="23" t="s">
        <v>73</v>
      </c>
      <c r="F57" s="147"/>
      <c r="H57" s="4" t="str">
        <f>INDEX(CalReport!D:D,MATCH($B57,CalReport!R:R,0))</f>
        <v>COND_WTR_E_TOTAL_FLOW</v>
      </c>
      <c r="I57" s="4" t="str">
        <f t="shared" si="24"/>
        <v>y</v>
      </c>
      <c r="J57" s="4" t="str">
        <f>INDEX(CalReport!G:G,MATCH($B57,CalReport!R:R,0))</f>
        <v>COND_WTR_E_FLOW_FT-CW-1A</v>
      </c>
      <c r="K57" s="4" t="str">
        <f t="shared" si="25"/>
        <v>y</v>
      </c>
      <c r="L57" s="49">
        <f>INDEX(CalReport!V:V,MATCH($B57,CalReport!R:R,0))</f>
        <v>45420</v>
      </c>
      <c r="M57" s="54">
        <f>INDEX(CalReport!W:W,MATCH($B57,CalReport!R:R,0))</f>
        <v>46150</v>
      </c>
      <c r="N57" s="56">
        <f t="shared" si="26"/>
        <v>730</v>
      </c>
      <c r="O57" s="51" t="b">
        <f t="shared" si="27"/>
        <v>1</v>
      </c>
    </row>
    <row r="58" spans="1:15" x14ac:dyDescent="0.2">
      <c r="B58" s="24" t="s">
        <v>556</v>
      </c>
      <c r="C58" s="4" t="s">
        <v>13</v>
      </c>
      <c r="D58" s="23" t="s">
        <v>72</v>
      </c>
      <c r="E58" s="23" t="s">
        <v>74</v>
      </c>
      <c r="F58" s="147"/>
      <c r="H58" s="4" t="str">
        <f>INDEX(CalReport!D:D,MATCH($B58,CalReport!R:R,0))</f>
        <v>COND_WTR_E_TOTAL_FLOW</v>
      </c>
      <c r="I58" s="4" t="str">
        <f t="shared" si="24"/>
        <v>y</v>
      </c>
      <c r="J58" s="4" t="str">
        <f>INDEX(CalReport!G:G,MATCH($B58,CalReport!R:R,0))</f>
        <v>COND_WTR_E_FLOW_FT-CW-1B</v>
      </c>
      <c r="K58" s="4" t="str">
        <f t="shared" si="25"/>
        <v>y</v>
      </c>
      <c r="L58" s="49">
        <f>INDEX(CalReport!V:V,MATCH($B58,CalReport!R:R,0))</f>
        <v>45420</v>
      </c>
      <c r="M58" s="54">
        <f>INDEX(CalReport!W:W,MATCH($B58,CalReport!R:R,0))</f>
        <v>46150</v>
      </c>
      <c r="N58" s="56">
        <f t="shared" si="26"/>
        <v>730</v>
      </c>
      <c r="O58" s="51" t="b">
        <f t="shared" si="27"/>
        <v>1</v>
      </c>
    </row>
    <row r="59" spans="1:15" x14ac:dyDescent="0.2">
      <c r="B59" s="24" t="s">
        <v>199</v>
      </c>
      <c r="C59" s="4" t="s">
        <v>101</v>
      </c>
      <c r="D59" s="21" t="s">
        <v>99</v>
      </c>
      <c r="E59" s="23" t="s">
        <v>687</v>
      </c>
      <c r="F59" s="147"/>
      <c r="H59" s="4" t="str">
        <f>INDEX(CalReport!D:D,MATCH($B59,CalReport!R:R,0))</f>
        <v>OIL_SYS01_WTR_CLR-E_FLOW_01</v>
      </c>
      <c r="I59" s="4" t="str">
        <f t="shared" si="24"/>
        <v>y</v>
      </c>
      <c r="J59" s="4" t="str">
        <f>INDEX(CalReport!G:G,MATCH($B59,CalReport!R:R,0))</f>
        <v>DAQ3A_AI_014</v>
      </c>
      <c r="K59" s="4" t="str">
        <f t="shared" si="25"/>
        <v>y</v>
      </c>
      <c r="L59" s="49">
        <f>INDEX(CalReport!V:V,MATCH($B59,CalReport!R:R,0))</f>
        <v>44797</v>
      </c>
      <c r="M59" s="54">
        <f>INDEX(CalReport!W:W,MATCH($B59,CalReport!R:R,0))</f>
        <v>45893</v>
      </c>
      <c r="N59" s="56">
        <f t="shared" si="26"/>
        <v>1096</v>
      </c>
      <c r="O59" s="51" t="b">
        <f t="shared" si="27"/>
        <v>1</v>
      </c>
    </row>
    <row r="60" spans="1:15" x14ac:dyDescent="0.2">
      <c r="B60" s="24" t="s">
        <v>204</v>
      </c>
      <c r="C60" s="4" t="s">
        <v>102</v>
      </c>
      <c r="D60" s="21" t="s">
        <v>100</v>
      </c>
      <c r="E60" s="23" t="s">
        <v>690</v>
      </c>
      <c r="F60" s="147"/>
      <c r="H60" s="4" t="str">
        <f>INDEX(CalReport!D:D,MATCH($B60,CalReport!R:R,0))</f>
        <v>OIL_SYS02_WTR_CLR-E_FLOW_01</v>
      </c>
      <c r="I60" s="4" t="str">
        <f t="shared" si="24"/>
        <v>y</v>
      </c>
      <c r="J60" s="4" t="str">
        <f>INDEX(CalReport!G:G,MATCH($B60,CalReport!R:R,0))</f>
        <v>DAQ3A_AI_015</v>
      </c>
      <c r="K60" s="4" t="str">
        <f t="shared" si="25"/>
        <v>y</v>
      </c>
      <c r="L60" s="49">
        <f>INDEX(CalReport!V:V,MATCH($B60,CalReport!R:R,0))</f>
        <v>44755</v>
      </c>
      <c r="M60" s="54">
        <f>INDEX(CalReport!W:W,MATCH($B60,CalReport!R:R,0))</f>
        <v>45851</v>
      </c>
      <c r="N60" s="56">
        <f t="shared" si="26"/>
        <v>1096</v>
      </c>
      <c r="O60" s="51" t="b">
        <f t="shared" si="27"/>
        <v>1</v>
      </c>
    </row>
    <row r="61" spans="1:15" x14ac:dyDescent="0.2">
      <c r="B61" s="28" t="s">
        <v>208</v>
      </c>
      <c r="C61" s="5" t="s">
        <v>133</v>
      </c>
      <c r="D61" s="60" t="s">
        <v>134</v>
      </c>
      <c r="E61" s="30" t="s">
        <v>692</v>
      </c>
      <c r="F61" s="148"/>
      <c r="H61" s="4" t="str">
        <f>INDEX(CalReport!D:D,MATCH($B61,CalReport!R:R,0))</f>
        <v>COND_UNIT_WTR_CWCV-BYP_FLOW_01</v>
      </c>
      <c r="I61" s="4" t="str">
        <f t="shared" si="24"/>
        <v>y</v>
      </c>
      <c r="J61" s="4" t="str">
        <f>INDEX(CalReport!G:G,MATCH($B61,CalReport!R:R,0))</f>
        <v>DAQ3A_AI_016</v>
      </c>
      <c r="K61" s="4" t="str">
        <f t="shared" si="25"/>
        <v>y</v>
      </c>
      <c r="L61" s="49">
        <f>INDEX(CalReport!V:V,MATCH($B61,CalReport!R:R,0))</f>
        <v>44970</v>
      </c>
      <c r="M61" s="54">
        <f>INDEX(CalReport!W:W,MATCH($B61,CalReport!R:R,0))</f>
        <v>45701</v>
      </c>
      <c r="N61" s="56">
        <f t="shared" si="26"/>
        <v>731</v>
      </c>
      <c r="O61" s="51" t="b">
        <f t="shared" si="27"/>
        <v>1</v>
      </c>
    </row>
    <row r="62" spans="1:15" ht="6.95" customHeight="1" x14ac:dyDescent="0.2">
      <c r="B62" s="42"/>
      <c r="C62" s="7"/>
      <c r="F62" s="43"/>
      <c r="H62" s="4"/>
      <c r="I62" s="4"/>
      <c r="J62" s="4"/>
      <c r="K62" s="4"/>
      <c r="L62" s="49"/>
      <c r="M62" s="54"/>
      <c r="N62" s="56"/>
      <c r="O62" s="51"/>
    </row>
    <row r="63" spans="1:15" ht="12.75" customHeight="1" x14ac:dyDescent="0.2">
      <c r="A63" s="2" t="s">
        <v>30</v>
      </c>
      <c r="B63" s="46" t="s">
        <v>14</v>
      </c>
      <c r="C63" s="7"/>
      <c r="F63" s="25"/>
      <c r="H63" s="4"/>
      <c r="I63" s="4"/>
      <c r="J63" s="4"/>
      <c r="K63" s="4"/>
      <c r="L63" s="49"/>
      <c r="M63" s="54"/>
      <c r="N63" s="56"/>
      <c r="O63" s="51"/>
    </row>
    <row r="64" spans="1:15" ht="12.75" customHeight="1" x14ac:dyDescent="0.2">
      <c r="B64" s="26" t="s">
        <v>508</v>
      </c>
      <c r="C64" s="3" t="s">
        <v>138</v>
      </c>
      <c r="D64" s="27" t="s">
        <v>491</v>
      </c>
      <c r="E64" s="27" t="s">
        <v>491</v>
      </c>
      <c r="F64" s="140" t="s">
        <v>40</v>
      </c>
      <c r="H64" s="4" t="str">
        <f>INDEX(CalReport!C:C,MATCH($B64,CalReport!D:D,0))</f>
        <v>XT2640-041</v>
      </c>
      <c r="I64" s="4" t="str">
        <f t="shared" si="2"/>
        <v>y</v>
      </c>
      <c r="J64" s="4" t="str">
        <f>INDEX(CalReport!C:C,MATCH($B64,CalReport!D:D,0))</f>
        <v>XT2640-041</v>
      </c>
      <c r="K64" s="4" t="str">
        <f t="shared" si="3"/>
        <v>y</v>
      </c>
      <c r="L64" s="49">
        <f>INDEX(CalReport!H:H,MATCH($B64,CalReport!D:D,0))</f>
        <v>45379</v>
      </c>
      <c r="M64" s="49">
        <f>INDEX(CalReport!I:I,MATCH($B64,CalReport!D:D,0))</f>
        <v>45744</v>
      </c>
      <c r="N64" s="56">
        <f>M64-L64</f>
        <v>365</v>
      </c>
      <c r="O64" s="51" t="b">
        <f>AND($E$4&gt;=L64,$E$4&lt;=M64)</f>
        <v>1</v>
      </c>
    </row>
    <row r="65" spans="1:15" x14ac:dyDescent="0.2">
      <c r="B65" s="28" t="s">
        <v>504</v>
      </c>
      <c r="C65" s="5" t="s">
        <v>137</v>
      </c>
      <c r="D65" s="30" t="s">
        <v>487</v>
      </c>
      <c r="E65" s="30" t="s">
        <v>487</v>
      </c>
      <c r="F65" s="142"/>
      <c r="H65" s="4" t="str">
        <f>INDEX(CalReport!C:C,MATCH($B65,CalReport!D:D,0))</f>
        <v>XT2640-012</v>
      </c>
      <c r="I65" s="5" t="str">
        <f t="shared" si="2"/>
        <v>y</v>
      </c>
      <c r="J65" s="4" t="str">
        <f>INDEX(CalReport!C:C,MATCH($B65,CalReport!D:D,0))</f>
        <v>XT2640-012</v>
      </c>
      <c r="K65" s="5" t="str">
        <f t="shared" si="3"/>
        <v>y</v>
      </c>
      <c r="L65" s="49">
        <f>INDEX(CalReport!H:H,MATCH($B65,CalReport!D:D,0))</f>
        <v>45398</v>
      </c>
      <c r="M65" s="49">
        <f>INDEX(CalReport!I:I,MATCH($B65,CalReport!D:D,0))</f>
        <v>45763</v>
      </c>
      <c r="N65" s="57">
        <f>M65-L65</f>
        <v>365</v>
      </c>
      <c r="O65" s="52" t="b">
        <f>AND($E$4&gt;=L65,$E$4&lt;=M65)</f>
        <v>1</v>
      </c>
    </row>
    <row r="66" spans="1:15" ht="6.95" customHeight="1" x14ac:dyDescent="0.2">
      <c r="B66" s="7"/>
      <c r="C66" s="7"/>
      <c r="F66" s="9"/>
    </row>
    <row r="67" spans="1:15" ht="12.75" customHeight="1" x14ac:dyDescent="0.2">
      <c r="A67" s="16"/>
      <c r="D67" s="1"/>
      <c r="E67" s="1"/>
    </row>
    <row r="68" spans="1:15" x14ac:dyDescent="0.2">
      <c r="A68" s="16"/>
      <c r="D68" s="1"/>
      <c r="E68" s="1"/>
    </row>
    <row r="69" spans="1:15" x14ac:dyDescent="0.2">
      <c r="A69" s="16"/>
      <c r="B69" s="7" t="s">
        <v>28</v>
      </c>
      <c r="C69" s="20" t="s">
        <v>933</v>
      </c>
      <c r="D69" s="7" t="s">
        <v>29</v>
      </c>
      <c r="E69" s="21">
        <v>45575</v>
      </c>
    </row>
    <row r="70" spans="1:15" x14ac:dyDescent="0.2">
      <c r="A70" s="1"/>
      <c r="D70" s="1"/>
      <c r="E70" s="1"/>
    </row>
    <row r="78" spans="1:15" x14ac:dyDescent="0.2">
      <c r="C78" s="1" t="str">
        <f t="shared" ref="C78" si="28">UPPER(C47)</f>
        <v/>
      </c>
    </row>
    <row r="87" spans="3:3" x14ac:dyDescent="0.2">
      <c r="C87" s="1" t="str">
        <f t="shared" ref="C87" si="29">UPPER(C36)</f>
        <v/>
      </c>
    </row>
  </sheetData>
  <mergeCells count="8">
    <mergeCell ref="F22:F52"/>
    <mergeCell ref="F64:F65"/>
    <mergeCell ref="F10:F19"/>
    <mergeCell ref="B7:B8"/>
    <mergeCell ref="C7:C8"/>
    <mergeCell ref="D7:E7"/>
    <mergeCell ref="F7:F8"/>
    <mergeCell ref="F55:F61"/>
  </mergeCells>
  <conditionalFormatting sqref="I10:I65 K10:K65">
    <cfRule type="cellIs" dxfId="18" priority="1" operator="equal">
      <formula>"y"</formula>
    </cfRule>
    <cfRule type="cellIs" dxfId="17" priority="2" operator="equal">
      <formula>"n"</formula>
    </cfRule>
  </conditionalFormatting>
  <conditionalFormatting sqref="O10:O65">
    <cfRule type="cellIs" dxfId="16" priority="19" operator="equal">
      <formula>TRUE</formula>
    </cfRule>
    <cfRule type="cellIs" dxfId="15" priority="20" operator="equal">
      <formula>FALSE</formula>
    </cfRule>
  </conditionalFormatting>
  <printOptions horizontalCentered="1" verticalCentered="1"/>
  <pageMargins left="0.25" right="0.25" top="0.25" bottom="0.25" header="0.3" footer="0.3"/>
  <pageSetup scale="62" orientation="portrait" r:id="rId1"/>
  <ignoredErrors>
    <ignoredError sqref="I65 I64"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3:J258"/>
  <sheetViews>
    <sheetView workbookViewId="0">
      <selection sqref="A1:XFD1048576"/>
    </sheetView>
  </sheetViews>
  <sheetFormatPr defaultRowHeight="15" x14ac:dyDescent="0.25"/>
  <cols>
    <col min="1" max="1" width="8.28515625" customWidth="1"/>
    <col min="2" max="2" width="4" customWidth="1"/>
    <col min="3" max="3" width="9.85546875" customWidth="1"/>
    <col min="4" max="4" width="21.7109375" customWidth="1"/>
    <col min="5" max="5" width="15.85546875" customWidth="1"/>
    <col min="6" max="6" width="26.28515625" customWidth="1"/>
    <col min="7" max="7" width="46.42578125" customWidth="1"/>
    <col min="8" max="8" width="47.140625" customWidth="1"/>
    <col min="9" max="9" width="11.7109375" customWidth="1"/>
    <col min="10" max="10" width="26.7109375" customWidth="1"/>
    <col min="12" max="12" width="8.85546875" customWidth="1"/>
  </cols>
  <sheetData>
    <row r="3" spans="3:9" ht="15.75" thickBot="1" x14ac:dyDescent="0.3"/>
    <row r="4" spans="3:9" ht="34.5" thickBot="1" x14ac:dyDescent="0.3">
      <c r="C4" s="63" t="s">
        <v>139</v>
      </c>
      <c r="D4" s="64"/>
      <c r="E4" s="65">
        <v>45574</v>
      </c>
      <c r="F4" s="66"/>
      <c r="G4" s="67" t="s">
        <v>140</v>
      </c>
      <c r="H4" s="68" t="s">
        <v>141</v>
      </c>
      <c r="I4" s="69"/>
    </row>
    <row r="5" spans="3:9" ht="16.5" thickBot="1" x14ac:dyDescent="0.3">
      <c r="C5" s="70" t="s">
        <v>142</v>
      </c>
      <c r="D5" s="71" t="s">
        <v>143</v>
      </c>
      <c r="E5" s="72" t="s">
        <v>144</v>
      </c>
      <c r="F5" s="71" t="s">
        <v>145</v>
      </c>
      <c r="G5" s="72" t="s">
        <v>146</v>
      </c>
      <c r="H5" s="71" t="s">
        <v>147</v>
      </c>
      <c r="I5" s="73" t="s">
        <v>148</v>
      </c>
    </row>
    <row r="6" spans="3:9" ht="15.75" x14ac:dyDescent="0.25">
      <c r="C6" s="74" t="s">
        <v>149</v>
      </c>
      <c r="D6" s="75" t="s">
        <v>150</v>
      </c>
      <c r="E6" s="76" t="s">
        <v>151</v>
      </c>
      <c r="F6" s="77">
        <v>213696</v>
      </c>
      <c r="G6" s="78" t="s">
        <v>96</v>
      </c>
      <c r="H6" s="78" t="s">
        <v>97</v>
      </c>
      <c r="I6" s="79" t="s">
        <v>152</v>
      </c>
    </row>
    <row r="7" spans="3:9" ht="15.75" x14ac:dyDescent="0.25">
      <c r="C7" s="74" t="s">
        <v>153</v>
      </c>
      <c r="D7" s="80" t="s">
        <v>154</v>
      </c>
      <c r="E7" s="81" t="s">
        <v>155</v>
      </c>
      <c r="F7" s="77">
        <v>213719</v>
      </c>
      <c r="G7" s="78" t="s">
        <v>121</v>
      </c>
      <c r="H7" s="78" t="s">
        <v>120</v>
      </c>
      <c r="I7" s="79" t="s">
        <v>152</v>
      </c>
    </row>
    <row r="8" spans="3:9" ht="15.75" x14ac:dyDescent="0.25">
      <c r="C8" s="74" t="s">
        <v>156</v>
      </c>
      <c r="D8" s="80" t="s">
        <v>157</v>
      </c>
      <c r="E8" s="81" t="s">
        <v>158</v>
      </c>
      <c r="F8" s="77">
        <v>495856</v>
      </c>
      <c r="G8" s="78" t="s">
        <v>159</v>
      </c>
      <c r="H8" s="78" t="s">
        <v>87</v>
      </c>
      <c r="I8" s="79" t="s">
        <v>152</v>
      </c>
    </row>
    <row r="9" spans="3:9" ht="15.75" x14ac:dyDescent="0.25">
      <c r="C9" s="74" t="s">
        <v>160</v>
      </c>
      <c r="D9" s="75" t="s">
        <v>161</v>
      </c>
      <c r="E9" s="81" t="s">
        <v>162</v>
      </c>
      <c r="F9" s="77">
        <v>213699</v>
      </c>
      <c r="G9" s="78" t="s">
        <v>163</v>
      </c>
      <c r="H9" s="78" t="s">
        <v>88</v>
      </c>
      <c r="I9" s="79" t="s">
        <v>152</v>
      </c>
    </row>
    <row r="10" spans="3:9" ht="15.75" x14ac:dyDescent="0.25">
      <c r="C10" s="74" t="s">
        <v>164</v>
      </c>
      <c r="D10" s="80" t="s">
        <v>165</v>
      </c>
      <c r="E10" s="81" t="s">
        <v>166</v>
      </c>
      <c r="F10" s="77">
        <v>213713</v>
      </c>
      <c r="G10" s="78" t="s">
        <v>167</v>
      </c>
      <c r="H10" s="78" t="s">
        <v>89</v>
      </c>
      <c r="I10" s="79" t="s">
        <v>152</v>
      </c>
    </row>
    <row r="11" spans="3:9" ht="15.75" x14ac:dyDescent="0.25">
      <c r="C11" s="74" t="s">
        <v>168</v>
      </c>
      <c r="D11" s="80" t="s">
        <v>169</v>
      </c>
      <c r="E11" s="81" t="s">
        <v>170</v>
      </c>
      <c r="F11" s="77">
        <v>466956</v>
      </c>
      <c r="G11" s="78" t="s">
        <v>48</v>
      </c>
      <c r="H11" s="78" t="s">
        <v>86</v>
      </c>
      <c r="I11" s="79" t="s">
        <v>171</v>
      </c>
    </row>
    <row r="12" spans="3:9" ht="15.75" x14ac:dyDescent="0.25">
      <c r="C12" s="74" t="s">
        <v>172</v>
      </c>
      <c r="D12" s="75" t="s">
        <v>173</v>
      </c>
      <c r="E12" s="81" t="s">
        <v>174</v>
      </c>
      <c r="F12" s="82">
        <v>532143</v>
      </c>
      <c r="G12" s="78" t="s">
        <v>135</v>
      </c>
      <c r="H12" s="78" t="s">
        <v>136</v>
      </c>
      <c r="I12" s="79" t="s">
        <v>152</v>
      </c>
    </row>
    <row r="13" spans="3:9" ht="15.75" x14ac:dyDescent="0.25">
      <c r="C13" s="74" t="s">
        <v>175</v>
      </c>
      <c r="D13" s="80" t="s">
        <v>176</v>
      </c>
      <c r="E13" s="81" t="s">
        <v>177</v>
      </c>
      <c r="F13" s="77">
        <v>213705</v>
      </c>
      <c r="G13" s="78" t="s">
        <v>127</v>
      </c>
      <c r="H13" s="78" t="s">
        <v>125</v>
      </c>
      <c r="I13" s="79" t="s">
        <v>152</v>
      </c>
    </row>
    <row r="14" spans="3:9" ht="15.75" x14ac:dyDescent="0.25">
      <c r="C14" s="74" t="s">
        <v>178</v>
      </c>
      <c r="D14" s="80" t="s">
        <v>179</v>
      </c>
      <c r="E14" s="81" t="s">
        <v>180</v>
      </c>
      <c r="F14" s="77">
        <v>213710</v>
      </c>
      <c r="G14" s="78" t="s">
        <v>128</v>
      </c>
      <c r="H14" s="78" t="s">
        <v>126</v>
      </c>
      <c r="I14" s="79" t="s">
        <v>152</v>
      </c>
    </row>
    <row r="15" spans="3:9" ht="15.75" x14ac:dyDescent="0.25">
      <c r="C15" s="74" t="s">
        <v>181</v>
      </c>
      <c r="D15" s="75" t="s">
        <v>182</v>
      </c>
      <c r="E15" s="81" t="s">
        <v>183</v>
      </c>
      <c r="F15" s="77">
        <v>1935655</v>
      </c>
      <c r="G15" s="78" t="s">
        <v>184</v>
      </c>
      <c r="H15" s="78" t="s">
        <v>90</v>
      </c>
      <c r="I15" s="83" t="s">
        <v>185</v>
      </c>
    </row>
    <row r="16" spans="3:9" ht="15.75" x14ac:dyDescent="0.25">
      <c r="C16" s="74" t="s">
        <v>186</v>
      </c>
      <c r="D16" s="80" t="s">
        <v>187</v>
      </c>
      <c r="E16" s="81" t="s">
        <v>188</v>
      </c>
      <c r="F16" s="77">
        <v>1077649</v>
      </c>
      <c r="G16" s="78" t="s">
        <v>189</v>
      </c>
      <c r="H16" s="84" t="s">
        <v>91</v>
      </c>
      <c r="I16" s="79" t="s">
        <v>185</v>
      </c>
    </row>
    <row r="17" spans="3:9" ht="15.75" x14ac:dyDescent="0.25">
      <c r="C17" s="74" t="s">
        <v>190</v>
      </c>
      <c r="D17" s="80" t="s">
        <v>191</v>
      </c>
      <c r="E17" s="81" t="s">
        <v>192</v>
      </c>
      <c r="F17" s="77">
        <v>1410409</v>
      </c>
      <c r="G17" s="78" t="s">
        <v>129</v>
      </c>
      <c r="H17" s="78" t="s">
        <v>92</v>
      </c>
      <c r="I17" s="83" t="s">
        <v>185</v>
      </c>
    </row>
    <row r="18" spans="3:9" ht="15.75" x14ac:dyDescent="0.25">
      <c r="C18" s="74" t="s">
        <v>193</v>
      </c>
      <c r="D18" s="75" t="s">
        <v>194</v>
      </c>
      <c r="E18" s="81" t="s">
        <v>195</v>
      </c>
      <c r="F18" s="77">
        <v>1343717</v>
      </c>
      <c r="G18" s="78" t="s">
        <v>130</v>
      </c>
      <c r="H18" s="78" t="s">
        <v>93</v>
      </c>
      <c r="I18" s="83" t="s">
        <v>185</v>
      </c>
    </row>
    <row r="19" spans="3:9" ht="15.75" x14ac:dyDescent="0.25">
      <c r="C19" s="74" t="s">
        <v>196</v>
      </c>
      <c r="D19" s="80" t="s">
        <v>197</v>
      </c>
      <c r="E19" s="81" t="s">
        <v>198</v>
      </c>
      <c r="F19" s="77" t="s">
        <v>199</v>
      </c>
      <c r="G19" s="78" t="s">
        <v>101</v>
      </c>
      <c r="H19" s="78" t="s">
        <v>99</v>
      </c>
      <c r="I19" s="83" t="s">
        <v>200</v>
      </c>
    </row>
    <row r="20" spans="3:9" ht="15.75" x14ac:dyDescent="0.25">
      <c r="C20" s="74" t="s">
        <v>201</v>
      </c>
      <c r="D20" s="80" t="s">
        <v>202</v>
      </c>
      <c r="E20" s="81" t="s">
        <v>203</v>
      </c>
      <c r="F20" s="77" t="s">
        <v>204</v>
      </c>
      <c r="G20" s="78" t="s">
        <v>102</v>
      </c>
      <c r="H20" s="78" t="s">
        <v>100</v>
      </c>
      <c r="I20" s="83" t="s">
        <v>200</v>
      </c>
    </row>
    <row r="21" spans="3:9" ht="15.75" x14ac:dyDescent="0.25">
      <c r="C21" s="74" t="s">
        <v>205</v>
      </c>
      <c r="D21" s="75" t="s">
        <v>206</v>
      </c>
      <c r="E21" s="81" t="s">
        <v>207</v>
      </c>
      <c r="F21" s="77" t="s">
        <v>208</v>
      </c>
      <c r="G21" s="78" t="s">
        <v>133</v>
      </c>
      <c r="H21" s="78" t="s">
        <v>134</v>
      </c>
      <c r="I21" s="83" t="s">
        <v>209</v>
      </c>
    </row>
    <row r="22" spans="3:9" ht="15.75" x14ac:dyDescent="0.25">
      <c r="C22" s="74"/>
      <c r="D22" s="80" t="s">
        <v>210</v>
      </c>
      <c r="E22" s="81" t="s">
        <v>211</v>
      </c>
      <c r="F22" s="77"/>
      <c r="G22" s="78"/>
      <c r="H22" s="78"/>
      <c r="I22" s="79"/>
    </row>
    <row r="23" spans="3:9" ht="15.75" x14ac:dyDescent="0.25">
      <c r="C23" s="74"/>
      <c r="D23" s="80" t="s">
        <v>212</v>
      </c>
      <c r="E23" s="81" t="s">
        <v>213</v>
      </c>
      <c r="F23" s="77"/>
      <c r="G23" s="78"/>
      <c r="H23" s="78"/>
      <c r="I23" s="79"/>
    </row>
    <row r="24" spans="3:9" ht="15.75" x14ac:dyDescent="0.25">
      <c r="C24" s="74"/>
      <c r="D24" s="75" t="s">
        <v>214</v>
      </c>
      <c r="E24" s="81" t="s">
        <v>215</v>
      </c>
      <c r="F24" s="77"/>
      <c r="G24" s="85"/>
      <c r="H24" s="78"/>
      <c r="I24" s="79"/>
    </row>
    <row r="25" spans="3:9" ht="15.75" x14ac:dyDescent="0.25">
      <c r="C25" s="74"/>
      <c r="D25" s="80" t="s">
        <v>216</v>
      </c>
      <c r="E25" s="81" t="s">
        <v>217</v>
      </c>
      <c r="F25" s="77"/>
      <c r="G25" s="78"/>
      <c r="H25" s="78"/>
      <c r="I25" s="83"/>
    </row>
    <row r="26" spans="3:9" ht="15.75" x14ac:dyDescent="0.25">
      <c r="C26" s="74"/>
      <c r="D26" s="80" t="s">
        <v>218</v>
      </c>
      <c r="E26" s="81" t="s">
        <v>219</v>
      </c>
      <c r="F26" s="77"/>
      <c r="G26" s="78"/>
      <c r="H26" s="78"/>
      <c r="I26" s="83"/>
    </row>
    <row r="27" spans="3:9" ht="15.75" x14ac:dyDescent="0.25">
      <c r="C27" s="74"/>
      <c r="D27" s="75" t="s">
        <v>220</v>
      </c>
      <c r="E27" s="81" t="s">
        <v>221</v>
      </c>
      <c r="F27" s="77"/>
      <c r="G27" s="78"/>
      <c r="H27" s="78"/>
      <c r="I27" s="83"/>
    </row>
    <row r="28" spans="3:9" ht="15.75" x14ac:dyDescent="0.25">
      <c r="C28" s="74"/>
      <c r="D28" s="80" t="s">
        <v>222</v>
      </c>
      <c r="E28" s="81" t="s">
        <v>223</v>
      </c>
      <c r="F28" s="77"/>
      <c r="G28" s="78"/>
      <c r="H28" s="78"/>
      <c r="I28" s="79"/>
    </row>
    <row r="29" spans="3:9" ht="15.75" x14ac:dyDescent="0.25">
      <c r="C29" s="74"/>
      <c r="D29" s="80" t="s">
        <v>224</v>
      </c>
      <c r="E29" s="81" t="s">
        <v>225</v>
      </c>
      <c r="F29" s="77"/>
      <c r="G29" s="78"/>
      <c r="H29" s="78"/>
      <c r="I29" s="83"/>
    </row>
    <row r="30" spans="3:9" ht="15.75" x14ac:dyDescent="0.25">
      <c r="C30" s="74"/>
      <c r="D30" s="75" t="s">
        <v>226</v>
      </c>
      <c r="E30" s="81" t="s">
        <v>227</v>
      </c>
      <c r="F30" s="77"/>
      <c r="G30" s="78"/>
      <c r="H30" s="78"/>
      <c r="I30" s="83"/>
    </row>
    <row r="31" spans="3:9" ht="15.75" x14ac:dyDescent="0.25">
      <c r="C31" s="74"/>
      <c r="D31" s="80" t="s">
        <v>228</v>
      </c>
      <c r="E31" s="81" t="s">
        <v>229</v>
      </c>
      <c r="F31" s="77"/>
      <c r="G31" s="78"/>
      <c r="H31" s="78"/>
      <c r="I31" s="83"/>
    </row>
    <row r="32" spans="3:9" ht="15.75" x14ac:dyDescent="0.25">
      <c r="C32" s="74"/>
      <c r="D32" s="80" t="s">
        <v>230</v>
      </c>
      <c r="E32" s="81" t="s">
        <v>231</v>
      </c>
      <c r="F32" s="77"/>
      <c r="G32" s="78"/>
      <c r="H32" s="78"/>
      <c r="I32" s="83"/>
    </row>
    <row r="33" spans="3:10" ht="15.75" x14ac:dyDescent="0.25">
      <c r="C33" s="74"/>
      <c r="D33" s="75" t="s">
        <v>232</v>
      </c>
      <c r="E33" s="81" t="s">
        <v>233</v>
      </c>
      <c r="F33" s="77"/>
      <c r="G33" s="78"/>
      <c r="H33" s="78"/>
      <c r="I33" s="83"/>
    </row>
    <row r="34" spans="3:10" ht="15.75" x14ac:dyDescent="0.25">
      <c r="C34" s="74"/>
      <c r="D34" s="80" t="s">
        <v>234</v>
      </c>
      <c r="E34" s="81" t="s">
        <v>235</v>
      </c>
      <c r="F34" s="77"/>
      <c r="G34" s="78"/>
      <c r="H34" s="78"/>
      <c r="I34" s="83"/>
    </row>
    <row r="35" spans="3:10" ht="15.75" x14ac:dyDescent="0.25">
      <c r="C35" s="74"/>
      <c r="D35" s="80" t="s">
        <v>236</v>
      </c>
      <c r="E35" s="81" t="s">
        <v>237</v>
      </c>
      <c r="F35" s="77"/>
      <c r="G35" s="78"/>
      <c r="H35" s="78"/>
      <c r="I35" s="83"/>
    </row>
    <row r="36" spans="3:10" ht="15.75" x14ac:dyDescent="0.25">
      <c r="C36" s="74"/>
      <c r="D36" s="75" t="s">
        <v>238</v>
      </c>
      <c r="E36" s="81" t="s">
        <v>239</v>
      </c>
      <c r="F36" s="77"/>
      <c r="G36" s="78"/>
      <c r="H36" s="78"/>
      <c r="I36" s="83"/>
    </row>
    <row r="37" spans="3:10" ht="16.5" thickBot="1" x14ac:dyDescent="0.3">
      <c r="C37" s="86"/>
      <c r="D37" s="87" t="s">
        <v>240</v>
      </c>
      <c r="E37" s="88" t="s">
        <v>241</v>
      </c>
      <c r="F37" s="89"/>
      <c r="G37" s="90"/>
      <c r="H37" s="90"/>
      <c r="I37" s="91"/>
    </row>
    <row r="38" spans="3:10" ht="19.5" thickBot="1" x14ac:dyDescent="0.35">
      <c r="C38" s="92"/>
      <c r="D38" s="92"/>
      <c r="E38" s="93"/>
      <c r="F38" s="92"/>
      <c r="G38" s="94"/>
      <c r="H38" s="94"/>
      <c r="I38" s="92"/>
    </row>
    <row r="39" spans="3:10" ht="21" x14ac:dyDescent="0.35">
      <c r="H39" s="95" t="s">
        <v>242</v>
      </c>
      <c r="J39" s="96" t="s">
        <v>243</v>
      </c>
    </row>
    <row r="40" spans="3:10" x14ac:dyDescent="0.25">
      <c r="H40" s="97" t="s">
        <v>244</v>
      </c>
      <c r="J40" s="97" t="s">
        <v>245</v>
      </c>
    </row>
    <row r="41" spans="3:10" x14ac:dyDescent="0.25">
      <c r="H41" s="97" t="s">
        <v>246</v>
      </c>
      <c r="J41" s="97" t="s">
        <v>247</v>
      </c>
    </row>
    <row r="42" spans="3:10" x14ac:dyDescent="0.25">
      <c r="H42" s="97"/>
      <c r="J42" s="98"/>
    </row>
    <row r="43" spans="3:10" ht="15.75" thickBot="1" x14ac:dyDescent="0.3">
      <c r="H43" s="99"/>
      <c r="J43" s="99"/>
    </row>
    <row r="44" spans="3:10" ht="10.15" customHeight="1" x14ac:dyDescent="0.25"/>
    <row r="47" spans="3:10" ht="15.75" thickBot="1" x14ac:dyDescent="0.3"/>
    <row r="48" spans="3:10" ht="34.5" thickBot="1" x14ac:dyDescent="0.3">
      <c r="C48" s="100" t="s">
        <v>248</v>
      </c>
      <c r="D48" s="101"/>
      <c r="E48" s="65">
        <f>E4</f>
        <v>45574</v>
      </c>
      <c r="F48" s="66"/>
      <c r="G48" s="67" t="str">
        <f>G4</f>
        <v>TR24-0088 / 570 Prototype</v>
      </c>
      <c r="H48" s="68" t="str">
        <f>H4</f>
        <v>WC 1000-2A</v>
      </c>
      <c r="I48" s="69"/>
    </row>
    <row r="49" spans="3:9" ht="16.5" thickBot="1" x14ac:dyDescent="0.3">
      <c r="C49" s="70" t="s">
        <v>142</v>
      </c>
      <c r="D49" s="71" t="s">
        <v>143</v>
      </c>
      <c r="E49" s="72" t="s">
        <v>144</v>
      </c>
      <c r="F49" s="71" t="s">
        <v>145</v>
      </c>
      <c r="G49" s="71" t="s">
        <v>146</v>
      </c>
      <c r="H49" s="71" t="s">
        <v>147</v>
      </c>
      <c r="I49" s="73" t="s">
        <v>249</v>
      </c>
    </row>
    <row r="50" spans="3:9" ht="15.75" x14ac:dyDescent="0.25">
      <c r="C50" s="102" t="s">
        <v>250</v>
      </c>
      <c r="D50" s="75" t="s">
        <v>251</v>
      </c>
      <c r="E50" s="103" t="s">
        <v>252</v>
      </c>
      <c r="F50" s="104" t="s">
        <v>253</v>
      </c>
      <c r="G50" s="105" t="s">
        <v>104</v>
      </c>
      <c r="H50" s="106" t="s">
        <v>81</v>
      </c>
      <c r="I50" s="107" t="s">
        <v>254</v>
      </c>
    </row>
    <row r="51" spans="3:9" ht="15.75" x14ac:dyDescent="0.25">
      <c r="C51" s="108" t="s">
        <v>255</v>
      </c>
      <c r="D51" s="80" t="s">
        <v>256</v>
      </c>
      <c r="E51" s="81" t="s">
        <v>257</v>
      </c>
      <c r="F51" s="109" t="s">
        <v>253</v>
      </c>
      <c r="G51" s="110" t="s">
        <v>105</v>
      </c>
      <c r="H51" s="111" t="s">
        <v>82</v>
      </c>
      <c r="I51" s="112" t="s">
        <v>254</v>
      </c>
    </row>
    <row r="52" spans="3:9" ht="15.75" x14ac:dyDescent="0.25">
      <c r="C52" s="108" t="s">
        <v>258</v>
      </c>
      <c r="D52" s="80" t="s">
        <v>259</v>
      </c>
      <c r="E52" s="81" t="s">
        <v>260</v>
      </c>
      <c r="F52" s="109" t="s">
        <v>253</v>
      </c>
      <c r="G52" s="111" t="s">
        <v>106</v>
      </c>
      <c r="H52" s="113" t="s">
        <v>83</v>
      </c>
      <c r="I52" s="112" t="s">
        <v>254</v>
      </c>
    </row>
    <row r="53" spans="3:9" ht="15.75" x14ac:dyDescent="0.25">
      <c r="C53" s="108" t="s">
        <v>261</v>
      </c>
      <c r="D53" s="80" t="s">
        <v>262</v>
      </c>
      <c r="E53" s="81" t="s">
        <v>263</v>
      </c>
      <c r="F53" s="109" t="s">
        <v>253</v>
      </c>
      <c r="G53" s="114" t="s">
        <v>107</v>
      </c>
      <c r="H53" s="111" t="s">
        <v>84</v>
      </c>
      <c r="I53" s="115" t="s">
        <v>254</v>
      </c>
    </row>
    <row r="54" spans="3:9" ht="15.75" x14ac:dyDescent="0.25">
      <c r="C54" s="108" t="s">
        <v>264</v>
      </c>
      <c r="D54" s="80" t="s">
        <v>265</v>
      </c>
      <c r="E54" s="81" t="s">
        <v>266</v>
      </c>
      <c r="F54" s="109" t="s">
        <v>253</v>
      </c>
      <c r="G54" s="111" t="s">
        <v>108</v>
      </c>
      <c r="H54" s="116" t="s">
        <v>77</v>
      </c>
      <c r="I54" s="115" t="s">
        <v>254</v>
      </c>
    </row>
    <row r="55" spans="3:9" ht="15.75" x14ac:dyDescent="0.25">
      <c r="C55" s="108" t="s">
        <v>267</v>
      </c>
      <c r="D55" s="80" t="s">
        <v>268</v>
      </c>
      <c r="E55" s="81" t="s">
        <v>269</v>
      </c>
      <c r="F55" s="109" t="s">
        <v>253</v>
      </c>
      <c r="G55" s="111" t="s">
        <v>109</v>
      </c>
      <c r="H55" s="111" t="s">
        <v>79</v>
      </c>
      <c r="I55" s="112" t="s">
        <v>254</v>
      </c>
    </row>
    <row r="56" spans="3:9" ht="15.75" x14ac:dyDescent="0.25">
      <c r="C56" s="108" t="s">
        <v>270</v>
      </c>
      <c r="D56" s="80" t="s">
        <v>271</v>
      </c>
      <c r="E56" s="81" t="s">
        <v>272</v>
      </c>
      <c r="F56" s="109" t="s">
        <v>253</v>
      </c>
      <c r="G56" s="110" t="s">
        <v>110</v>
      </c>
      <c r="H56" s="111" t="s">
        <v>78</v>
      </c>
      <c r="I56" s="112" t="s">
        <v>273</v>
      </c>
    </row>
    <row r="57" spans="3:9" ht="15.75" x14ac:dyDescent="0.25">
      <c r="C57" s="108" t="s">
        <v>274</v>
      </c>
      <c r="D57" s="80" t="s">
        <v>275</v>
      </c>
      <c r="E57" s="81" t="s">
        <v>276</v>
      </c>
      <c r="F57" s="109" t="s">
        <v>253</v>
      </c>
      <c r="G57" s="111" t="s">
        <v>111</v>
      </c>
      <c r="H57" s="111" t="s">
        <v>80</v>
      </c>
      <c r="I57" s="112" t="s">
        <v>273</v>
      </c>
    </row>
    <row r="58" spans="3:9" ht="15.75" x14ac:dyDescent="0.25">
      <c r="C58" s="108" t="s">
        <v>277</v>
      </c>
      <c r="D58" s="80" t="s">
        <v>278</v>
      </c>
      <c r="E58" s="81" t="s">
        <v>279</v>
      </c>
      <c r="F58" s="109" t="s">
        <v>253</v>
      </c>
      <c r="G58" s="111" t="s">
        <v>280</v>
      </c>
      <c r="H58" s="111" t="s">
        <v>98</v>
      </c>
      <c r="I58" s="112" t="s">
        <v>273</v>
      </c>
    </row>
    <row r="59" spans="3:9" ht="15.75" x14ac:dyDescent="0.25">
      <c r="C59" s="108" t="s">
        <v>281</v>
      </c>
      <c r="D59" s="80" t="s">
        <v>282</v>
      </c>
      <c r="E59" s="81" t="s">
        <v>283</v>
      </c>
      <c r="F59" s="109" t="s">
        <v>253</v>
      </c>
      <c r="G59" s="111" t="s">
        <v>284</v>
      </c>
      <c r="H59" s="111" t="s">
        <v>94</v>
      </c>
      <c r="I59" s="112" t="s">
        <v>273</v>
      </c>
    </row>
    <row r="60" spans="3:9" ht="15.75" x14ac:dyDescent="0.25">
      <c r="C60" s="108" t="s">
        <v>285</v>
      </c>
      <c r="D60" s="80" t="s">
        <v>286</v>
      </c>
      <c r="E60" s="81" t="s">
        <v>287</v>
      </c>
      <c r="F60" s="109" t="s">
        <v>253</v>
      </c>
      <c r="G60" s="111" t="s">
        <v>288</v>
      </c>
      <c r="H60" s="111" t="s">
        <v>95</v>
      </c>
      <c r="I60" s="112" t="s">
        <v>273</v>
      </c>
    </row>
    <row r="61" spans="3:9" ht="15.75" x14ac:dyDescent="0.25">
      <c r="C61" s="108" t="s">
        <v>289</v>
      </c>
      <c r="D61" s="80" t="s">
        <v>290</v>
      </c>
      <c r="E61" s="81" t="s">
        <v>291</v>
      </c>
      <c r="F61" s="109" t="s">
        <v>253</v>
      </c>
      <c r="G61" s="111" t="s">
        <v>112</v>
      </c>
      <c r="H61" s="111" t="s">
        <v>85</v>
      </c>
      <c r="I61" s="112" t="s">
        <v>273</v>
      </c>
    </row>
    <row r="62" spans="3:9" ht="15.75" x14ac:dyDescent="0.25">
      <c r="C62" s="108" t="s">
        <v>292</v>
      </c>
      <c r="D62" s="80" t="s">
        <v>293</v>
      </c>
      <c r="E62" s="81" t="s">
        <v>294</v>
      </c>
      <c r="F62" s="109" t="s">
        <v>253</v>
      </c>
      <c r="G62" s="111" t="s">
        <v>295</v>
      </c>
      <c r="H62" s="111" t="s">
        <v>113</v>
      </c>
      <c r="I62" s="112" t="s">
        <v>273</v>
      </c>
    </row>
    <row r="63" spans="3:9" ht="15.75" x14ac:dyDescent="0.25">
      <c r="C63" s="108" t="s">
        <v>296</v>
      </c>
      <c r="D63" s="80" t="s">
        <v>297</v>
      </c>
      <c r="E63" s="81" t="s">
        <v>298</v>
      </c>
      <c r="F63" s="109" t="s">
        <v>253</v>
      </c>
      <c r="G63" s="111" t="s">
        <v>299</v>
      </c>
      <c r="H63" s="111" t="s">
        <v>114</v>
      </c>
      <c r="I63" s="112" t="s">
        <v>273</v>
      </c>
    </row>
    <row r="64" spans="3:9" ht="15.75" x14ac:dyDescent="0.25">
      <c r="C64" s="108" t="s">
        <v>300</v>
      </c>
      <c r="D64" s="80" t="s">
        <v>301</v>
      </c>
      <c r="E64" s="81" t="s">
        <v>302</v>
      </c>
      <c r="F64" s="109" t="s">
        <v>253</v>
      </c>
      <c r="G64" s="111"/>
      <c r="H64" s="111"/>
      <c r="I64" s="112" t="s">
        <v>303</v>
      </c>
    </row>
    <row r="65" spans="3:9" ht="15.75" x14ac:dyDescent="0.25">
      <c r="C65" s="108" t="s">
        <v>304</v>
      </c>
      <c r="D65" s="80" t="s">
        <v>305</v>
      </c>
      <c r="E65" s="81" t="s">
        <v>306</v>
      </c>
      <c r="F65" s="109" t="s">
        <v>253</v>
      </c>
      <c r="G65" s="111"/>
      <c r="H65" s="111"/>
      <c r="I65" s="112" t="s">
        <v>303</v>
      </c>
    </row>
    <row r="66" spans="3:9" ht="15.75" x14ac:dyDescent="0.25">
      <c r="C66" s="108" t="s">
        <v>307</v>
      </c>
      <c r="D66" s="80" t="s">
        <v>308</v>
      </c>
      <c r="E66" s="81" t="s">
        <v>309</v>
      </c>
      <c r="F66" s="109" t="s">
        <v>253</v>
      </c>
      <c r="G66" s="117"/>
      <c r="H66" s="116"/>
      <c r="I66" s="118" t="s">
        <v>254</v>
      </c>
    </row>
    <row r="67" spans="3:9" ht="15.75" x14ac:dyDescent="0.25">
      <c r="C67" s="108" t="s">
        <v>310</v>
      </c>
      <c r="D67" s="80" t="s">
        <v>311</v>
      </c>
      <c r="E67" s="81" t="s">
        <v>312</v>
      </c>
      <c r="F67" s="109" t="s">
        <v>253</v>
      </c>
      <c r="G67" s="110"/>
      <c r="H67" s="111"/>
      <c r="I67" s="112" t="s">
        <v>254</v>
      </c>
    </row>
    <row r="68" spans="3:9" ht="15.75" x14ac:dyDescent="0.25">
      <c r="C68" s="108" t="s">
        <v>313</v>
      </c>
      <c r="D68" s="80" t="s">
        <v>314</v>
      </c>
      <c r="E68" s="81" t="s">
        <v>315</v>
      </c>
      <c r="F68" s="109" t="s">
        <v>253</v>
      </c>
      <c r="G68" s="111"/>
      <c r="H68" s="111"/>
      <c r="I68" s="112" t="s">
        <v>254</v>
      </c>
    </row>
    <row r="69" spans="3:9" ht="15.75" x14ac:dyDescent="0.25">
      <c r="C69" s="108" t="s">
        <v>316</v>
      </c>
      <c r="D69" s="80" t="s">
        <v>317</v>
      </c>
      <c r="E69" s="81" t="s">
        <v>318</v>
      </c>
      <c r="F69" s="109" t="s">
        <v>253</v>
      </c>
      <c r="G69" s="111"/>
      <c r="H69" s="111"/>
      <c r="I69" s="112" t="s">
        <v>254</v>
      </c>
    </row>
    <row r="70" spans="3:9" ht="15.75" x14ac:dyDescent="0.25">
      <c r="C70" s="108" t="s">
        <v>319</v>
      </c>
      <c r="D70" s="80" t="s">
        <v>320</v>
      </c>
      <c r="E70" s="81" t="s">
        <v>321</v>
      </c>
      <c r="F70" s="109" t="s">
        <v>253</v>
      </c>
      <c r="G70" s="116"/>
      <c r="H70" s="116"/>
      <c r="I70" s="112" t="s">
        <v>254</v>
      </c>
    </row>
    <row r="71" spans="3:9" ht="15.75" x14ac:dyDescent="0.25">
      <c r="C71" s="108" t="s">
        <v>322</v>
      </c>
      <c r="D71" s="80" t="s">
        <v>323</v>
      </c>
      <c r="E71" s="81" t="s">
        <v>324</v>
      </c>
      <c r="F71" s="109" t="s">
        <v>253</v>
      </c>
      <c r="G71" s="111"/>
      <c r="H71" s="111"/>
      <c r="I71" s="112" t="s">
        <v>254</v>
      </c>
    </row>
    <row r="72" spans="3:9" ht="15.75" x14ac:dyDescent="0.25">
      <c r="C72" s="108" t="s">
        <v>325</v>
      </c>
      <c r="D72" s="80" t="s">
        <v>326</v>
      </c>
      <c r="E72" s="81" t="s">
        <v>327</v>
      </c>
      <c r="F72" s="109" t="s">
        <v>253</v>
      </c>
      <c r="G72" s="111"/>
      <c r="H72" s="111"/>
      <c r="I72" s="112" t="s">
        <v>273</v>
      </c>
    </row>
    <row r="73" spans="3:9" ht="15.75" x14ac:dyDescent="0.25">
      <c r="C73" s="108" t="s">
        <v>328</v>
      </c>
      <c r="D73" s="80" t="s">
        <v>329</v>
      </c>
      <c r="E73" s="81" t="s">
        <v>330</v>
      </c>
      <c r="F73" s="109" t="s">
        <v>253</v>
      </c>
      <c r="G73" s="111"/>
      <c r="H73" s="111"/>
      <c r="I73" s="112" t="s">
        <v>273</v>
      </c>
    </row>
    <row r="74" spans="3:9" ht="15.75" x14ac:dyDescent="0.25">
      <c r="C74" s="108" t="s">
        <v>331</v>
      </c>
      <c r="D74" s="80" t="s">
        <v>332</v>
      </c>
      <c r="E74" s="81" t="s">
        <v>333</v>
      </c>
      <c r="F74" s="109" t="s">
        <v>253</v>
      </c>
      <c r="G74" s="111"/>
      <c r="H74" s="111"/>
      <c r="I74" s="112" t="s">
        <v>273</v>
      </c>
    </row>
    <row r="75" spans="3:9" ht="15.75" x14ac:dyDescent="0.25">
      <c r="C75" s="108" t="s">
        <v>334</v>
      </c>
      <c r="D75" s="80" t="s">
        <v>335</v>
      </c>
      <c r="E75" s="81" t="s">
        <v>336</v>
      </c>
      <c r="F75" s="109" t="s">
        <v>253</v>
      </c>
      <c r="G75" s="117"/>
      <c r="H75" s="116"/>
      <c r="I75" s="118" t="s">
        <v>273</v>
      </c>
    </row>
    <row r="76" spans="3:9" ht="15.75" x14ac:dyDescent="0.25">
      <c r="C76" s="108" t="s">
        <v>337</v>
      </c>
      <c r="D76" s="80" t="s">
        <v>338</v>
      </c>
      <c r="E76" s="81" t="s">
        <v>339</v>
      </c>
      <c r="F76" s="109" t="s">
        <v>253</v>
      </c>
      <c r="G76" s="110"/>
      <c r="H76" s="111"/>
      <c r="I76" s="112" t="s">
        <v>273</v>
      </c>
    </row>
    <row r="77" spans="3:9" ht="15.75" x14ac:dyDescent="0.25">
      <c r="C77" s="108" t="s">
        <v>340</v>
      </c>
      <c r="D77" s="80" t="s">
        <v>341</v>
      </c>
      <c r="E77" s="81" t="s">
        <v>342</v>
      </c>
      <c r="F77" s="109" t="s">
        <v>253</v>
      </c>
      <c r="G77" s="111"/>
      <c r="H77" s="111"/>
      <c r="I77" s="112" t="s">
        <v>273</v>
      </c>
    </row>
    <row r="78" spans="3:9" ht="15.75" x14ac:dyDescent="0.25">
      <c r="C78" s="108" t="s">
        <v>343</v>
      </c>
      <c r="D78" s="80" t="s">
        <v>344</v>
      </c>
      <c r="E78" s="81" t="s">
        <v>345</v>
      </c>
      <c r="F78" s="109" t="s">
        <v>253</v>
      </c>
      <c r="G78" s="111"/>
      <c r="H78" s="111"/>
      <c r="I78" s="112" t="s">
        <v>273</v>
      </c>
    </row>
    <row r="79" spans="3:9" ht="15.75" x14ac:dyDescent="0.25">
      <c r="C79" s="108" t="s">
        <v>346</v>
      </c>
      <c r="D79" s="80" t="s">
        <v>347</v>
      </c>
      <c r="E79" s="81" t="s">
        <v>348</v>
      </c>
      <c r="F79" s="109" t="s">
        <v>253</v>
      </c>
      <c r="G79" s="111"/>
      <c r="H79" s="111"/>
      <c r="I79" s="112" t="s">
        <v>273</v>
      </c>
    </row>
    <row r="80" spans="3:9" ht="15.75" x14ac:dyDescent="0.25">
      <c r="C80" s="108" t="s">
        <v>349</v>
      </c>
      <c r="D80" s="80" t="s">
        <v>350</v>
      </c>
      <c r="E80" s="81" t="s">
        <v>351</v>
      </c>
      <c r="F80" s="109" t="s">
        <v>253</v>
      </c>
      <c r="G80" s="111"/>
      <c r="H80" s="111"/>
      <c r="I80" s="112" t="s">
        <v>303</v>
      </c>
    </row>
    <row r="81" spans="3:9" ht="16.5" thickBot="1" x14ac:dyDescent="0.3">
      <c r="C81" s="119" t="s">
        <v>352</v>
      </c>
      <c r="D81" s="87" t="s">
        <v>353</v>
      </c>
      <c r="E81" s="88" t="s">
        <v>354</v>
      </c>
      <c r="F81" s="120" t="s">
        <v>253</v>
      </c>
      <c r="G81" s="121"/>
      <c r="H81" s="121"/>
      <c r="I81" s="122" t="s">
        <v>303</v>
      </c>
    </row>
    <row r="91" spans="3:9" ht="15.75" thickBot="1" x14ac:dyDescent="0.3"/>
    <row r="92" spans="3:9" ht="34.5" thickBot="1" x14ac:dyDescent="0.55000000000000004">
      <c r="C92" s="123" t="s">
        <v>355</v>
      </c>
      <c r="D92" s="64"/>
      <c r="E92" s="65">
        <f>E4</f>
        <v>45574</v>
      </c>
      <c r="F92" s="66"/>
      <c r="G92" s="67" t="str">
        <f>G4</f>
        <v>TR24-0088 / 570 Prototype</v>
      </c>
      <c r="H92" s="68" t="str">
        <f>H4</f>
        <v>WC 1000-2A</v>
      </c>
      <c r="I92" s="69"/>
    </row>
    <row r="93" spans="3:9" ht="16.5" thickBot="1" x14ac:dyDescent="0.3">
      <c r="C93" s="70" t="s">
        <v>142</v>
      </c>
      <c r="D93" s="71" t="s">
        <v>143</v>
      </c>
      <c r="E93" s="73" t="s">
        <v>144</v>
      </c>
      <c r="F93" s="71" t="s">
        <v>145</v>
      </c>
      <c r="G93" s="72" t="s">
        <v>146</v>
      </c>
      <c r="H93" s="71" t="s">
        <v>147</v>
      </c>
      <c r="I93" s="73" t="s">
        <v>148</v>
      </c>
    </row>
    <row r="94" spans="3:9" ht="15.75" x14ac:dyDescent="0.25">
      <c r="C94" s="124" t="s">
        <v>356</v>
      </c>
      <c r="D94" s="75" t="s">
        <v>357</v>
      </c>
      <c r="E94" s="116" t="s">
        <v>358</v>
      </c>
      <c r="F94" s="125" t="s">
        <v>253</v>
      </c>
      <c r="G94" s="110" t="s">
        <v>359</v>
      </c>
      <c r="H94" s="111" t="s">
        <v>360</v>
      </c>
      <c r="I94" s="118" t="s">
        <v>361</v>
      </c>
    </row>
    <row r="95" spans="3:9" ht="15.75" x14ac:dyDescent="0.25">
      <c r="C95" s="124" t="s">
        <v>362</v>
      </c>
      <c r="D95" s="80" t="s">
        <v>363</v>
      </c>
      <c r="E95" s="111" t="s">
        <v>364</v>
      </c>
      <c r="F95" s="109" t="s">
        <v>253</v>
      </c>
      <c r="G95" s="111" t="s">
        <v>365</v>
      </c>
      <c r="H95" s="111" t="s">
        <v>366</v>
      </c>
      <c r="I95" s="112" t="s">
        <v>361</v>
      </c>
    </row>
    <row r="96" spans="3:9" ht="15.75" x14ac:dyDescent="0.25">
      <c r="C96" s="124" t="s">
        <v>367</v>
      </c>
      <c r="D96" s="80" t="s">
        <v>368</v>
      </c>
      <c r="E96" s="111" t="s">
        <v>369</v>
      </c>
      <c r="F96" s="109" t="s">
        <v>253</v>
      </c>
      <c r="G96" s="111" t="s">
        <v>370</v>
      </c>
      <c r="H96" s="111" t="s">
        <v>371</v>
      </c>
      <c r="I96" s="112" t="s">
        <v>361</v>
      </c>
    </row>
    <row r="97" spans="3:9" ht="15.75" x14ac:dyDescent="0.25">
      <c r="C97" s="124" t="s">
        <v>372</v>
      </c>
      <c r="D97" s="80" t="s">
        <v>373</v>
      </c>
      <c r="E97" s="111" t="s">
        <v>374</v>
      </c>
      <c r="F97" s="109" t="s">
        <v>253</v>
      </c>
      <c r="G97" s="111" t="s">
        <v>375</v>
      </c>
      <c r="H97" s="111" t="s">
        <v>376</v>
      </c>
      <c r="I97" s="112" t="s">
        <v>361</v>
      </c>
    </row>
    <row r="98" spans="3:9" ht="15.75" x14ac:dyDescent="0.25">
      <c r="C98" s="124" t="s">
        <v>377</v>
      </c>
      <c r="D98" s="80" t="s">
        <v>378</v>
      </c>
      <c r="E98" s="111" t="s">
        <v>379</v>
      </c>
      <c r="F98" s="109" t="s">
        <v>253</v>
      </c>
      <c r="G98" s="111" t="s">
        <v>380</v>
      </c>
      <c r="H98" s="111" t="s">
        <v>381</v>
      </c>
      <c r="I98" s="112" t="s">
        <v>361</v>
      </c>
    </row>
    <row r="99" spans="3:9" ht="15.75" x14ac:dyDescent="0.25">
      <c r="C99" s="124" t="s">
        <v>382</v>
      </c>
      <c r="D99" s="80" t="s">
        <v>383</v>
      </c>
      <c r="E99" s="111" t="s">
        <v>384</v>
      </c>
      <c r="F99" s="109" t="s">
        <v>253</v>
      </c>
      <c r="G99" s="111" t="s">
        <v>385</v>
      </c>
      <c r="H99" s="111" t="s">
        <v>386</v>
      </c>
      <c r="I99" s="112" t="s">
        <v>361</v>
      </c>
    </row>
    <row r="100" spans="3:9" ht="15.75" x14ac:dyDescent="0.25">
      <c r="C100" s="124" t="s">
        <v>387</v>
      </c>
      <c r="D100" s="80" t="s">
        <v>388</v>
      </c>
      <c r="E100" s="111" t="s">
        <v>389</v>
      </c>
      <c r="F100" s="109" t="s">
        <v>253</v>
      </c>
      <c r="G100" s="111" t="s">
        <v>390</v>
      </c>
      <c r="H100" s="111" t="s">
        <v>391</v>
      </c>
      <c r="I100" s="112" t="s">
        <v>361</v>
      </c>
    </row>
    <row r="101" spans="3:9" ht="15.75" x14ac:dyDescent="0.25">
      <c r="C101" s="124" t="s">
        <v>392</v>
      </c>
      <c r="D101" s="80" t="s">
        <v>393</v>
      </c>
      <c r="E101" s="111" t="s">
        <v>394</v>
      </c>
      <c r="F101" s="109" t="s">
        <v>253</v>
      </c>
      <c r="G101" s="111" t="s">
        <v>395</v>
      </c>
      <c r="H101" s="111" t="s">
        <v>396</v>
      </c>
      <c r="I101" s="112" t="s">
        <v>361</v>
      </c>
    </row>
    <row r="102" spans="3:9" ht="15.75" x14ac:dyDescent="0.25">
      <c r="C102" s="124" t="s">
        <v>397</v>
      </c>
      <c r="D102" s="80" t="s">
        <v>398</v>
      </c>
      <c r="E102" s="111" t="s">
        <v>399</v>
      </c>
      <c r="F102" s="109" t="s">
        <v>253</v>
      </c>
      <c r="G102" s="111" t="s">
        <v>400</v>
      </c>
      <c r="H102" s="111" t="s">
        <v>401</v>
      </c>
      <c r="I102" s="112" t="s">
        <v>361</v>
      </c>
    </row>
    <row r="103" spans="3:9" ht="15.75" x14ac:dyDescent="0.25">
      <c r="C103" s="124" t="s">
        <v>402</v>
      </c>
      <c r="D103" s="80" t="s">
        <v>403</v>
      </c>
      <c r="E103" s="111" t="s">
        <v>404</v>
      </c>
      <c r="F103" s="109" t="s">
        <v>253</v>
      </c>
      <c r="G103" s="111"/>
      <c r="H103" s="111"/>
      <c r="I103" s="112" t="s">
        <v>361</v>
      </c>
    </row>
    <row r="104" spans="3:9" ht="15.75" x14ac:dyDescent="0.25">
      <c r="C104" s="124" t="s">
        <v>405</v>
      </c>
      <c r="D104" s="80" t="s">
        <v>406</v>
      </c>
      <c r="E104" s="111" t="s">
        <v>407</v>
      </c>
      <c r="F104" s="109" t="s">
        <v>253</v>
      </c>
      <c r="G104" s="111"/>
      <c r="H104" s="111"/>
      <c r="I104" s="112" t="s">
        <v>361</v>
      </c>
    </row>
    <row r="105" spans="3:9" ht="15.75" x14ac:dyDescent="0.25">
      <c r="C105" s="124" t="s">
        <v>408</v>
      </c>
      <c r="D105" s="80" t="s">
        <v>409</v>
      </c>
      <c r="E105" s="111" t="s">
        <v>410</v>
      </c>
      <c r="F105" s="109" t="s">
        <v>253</v>
      </c>
      <c r="G105" s="111"/>
      <c r="H105" s="111"/>
      <c r="I105" s="112" t="s">
        <v>361</v>
      </c>
    </row>
    <row r="106" spans="3:9" ht="15.75" x14ac:dyDescent="0.25">
      <c r="C106" s="124" t="s">
        <v>411</v>
      </c>
      <c r="D106" s="80" t="s">
        <v>412</v>
      </c>
      <c r="E106" s="111" t="s">
        <v>413</v>
      </c>
      <c r="F106" s="109" t="s">
        <v>253</v>
      </c>
      <c r="G106" s="111"/>
      <c r="H106" s="111"/>
      <c r="I106" s="112" t="s">
        <v>361</v>
      </c>
    </row>
    <row r="107" spans="3:9" ht="15.75" x14ac:dyDescent="0.25">
      <c r="C107" s="124" t="s">
        <v>414</v>
      </c>
      <c r="D107" s="80" t="s">
        <v>415</v>
      </c>
      <c r="E107" s="111" t="s">
        <v>416</v>
      </c>
      <c r="F107" s="109" t="s">
        <v>253</v>
      </c>
      <c r="G107" s="111"/>
      <c r="H107" s="111"/>
      <c r="I107" s="112" t="s">
        <v>361</v>
      </c>
    </row>
    <row r="108" spans="3:9" ht="15.75" x14ac:dyDescent="0.25">
      <c r="C108" s="124" t="s">
        <v>417</v>
      </c>
      <c r="D108" s="80" t="s">
        <v>418</v>
      </c>
      <c r="E108" s="111" t="s">
        <v>419</v>
      </c>
      <c r="F108" s="109" t="s">
        <v>253</v>
      </c>
      <c r="G108" s="111"/>
      <c r="H108" s="111"/>
      <c r="I108" s="112" t="s">
        <v>361</v>
      </c>
    </row>
    <row r="109" spans="3:9" ht="15.75" x14ac:dyDescent="0.25">
      <c r="C109" s="124" t="s">
        <v>420</v>
      </c>
      <c r="D109" s="80" t="s">
        <v>421</v>
      </c>
      <c r="E109" s="111" t="s">
        <v>422</v>
      </c>
      <c r="F109" s="109" t="s">
        <v>253</v>
      </c>
      <c r="G109" s="111"/>
      <c r="H109" s="111"/>
      <c r="I109" s="112" t="s">
        <v>361</v>
      </c>
    </row>
    <row r="110" spans="3:9" ht="15.75" x14ac:dyDescent="0.25">
      <c r="C110" s="124" t="s">
        <v>423</v>
      </c>
      <c r="D110" s="80" t="s">
        <v>424</v>
      </c>
      <c r="E110" s="111" t="s">
        <v>425</v>
      </c>
      <c r="F110" s="109" t="s">
        <v>253</v>
      </c>
      <c r="G110" s="111"/>
      <c r="H110" s="111"/>
      <c r="I110" s="112" t="s">
        <v>361</v>
      </c>
    </row>
    <row r="111" spans="3:9" ht="15.75" x14ac:dyDescent="0.25">
      <c r="C111" s="124" t="s">
        <v>426</v>
      </c>
      <c r="D111" s="80" t="s">
        <v>427</v>
      </c>
      <c r="E111" s="111" t="s">
        <v>428</v>
      </c>
      <c r="F111" s="109" t="s">
        <v>253</v>
      </c>
      <c r="G111" s="111"/>
      <c r="H111" s="111"/>
      <c r="I111" s="112" t="s">
        <v>361</v>
      </c>
    </row>
    <row r="112" spans="3:9" ht="15.75" x14ac:dyDescent="0.25">
      <c r="C112" s="124" t="s">
        <v>429</v>
      </c>
      <c r="D112" s="80" t="s">
        <v>430</v>
      </c>
      <c r="E112" s="111" t="s">
        <v>431</v>
      </c>
      <c r="F112" s="109" t="s">
        <v>253</v>
      </c>
      <c r="G112" s="111"/>
      <c r="H112" s="111"/>
      <c r="I112" s="112" t="s">
        <v>361</v>
      </c>
    </row>
    <row r="113" spans="3:9" ht="15.75" x14ac:dyDescent="0.25">
      <c r="C113" s="124" t="s">
        <v>432</v>
      </c>
      <c r="D113" s="80" t="s">
        <v>433</v>
      </c>
      <c r="E113" s="111" t="s">
        <v>434</v>
      </c>
      <c r="F113" s="109" t="s">
        <v>253</v>
      </c>
      <c r="G113" s="78"/>
      <c r="H113" s="78"/>
      <c r="I113" s="112" t="s">
        <v>361</v>
      </c>
    </row>
    <row r="114" spans="3:9" ht="15.75" x14ac:dyDescent="0.25">
      <c r="C114" s="124" t="s">
        <v>435</v>
      </c>
      <c r="D114" s="80" t="s">
        <v>436</v>
      </c>
      <c r="E114" s="111" t="s">
        <v>437</v>
      </c>
      <c r="F114" s="109" t="s">
        <v>253</v>
      </c>
      <c r="G114" s="111"/>
      <c r="H114" s="111"/>
      <c r="I114" s="112" t="s">
        <v>361</v>
      </c>
    </row>
    <row r="115" spans="3:9" ht="15.75" x14ac:dyDescent="0.25">
      <c r="C115" s="124" t="s">
        <v>438</v>
      </c>
      <c r="D115" s="80" t="s">
        <v>439</v>
      </c>
      <c r="E115" s="111" t="s">
        <v>440</v>
      </c>
      <c r="F115" s="109" t="s">
        <v>253</v>
      </c>
      <c r="G115" s="111"/>
      <c r="H115" s="111"/>
      <c r="I115" s="112" t="s">
        <v>361</v>
      </c>
    </row>
    <row r="116" spans="3:9" ht="15.75" x14ac:dyDescent="0.25">
      <c r="C116" s="124" t="s">
        <v>441</v>
      </c>
      <c r="D116" s="80" t="s">
        <v>442</v>
      </c>
      <c r="E116" s="111" t="s">
        <v>443</v>
      </c>
      <c r="F116" s="109" t="s">
        <v>253</v>
      </c>
      <c r="G116" s="111"/>
      <c r="H116" s="111"/>
      <c r="I116" s="112" t="s">
        <v>361</v>
      </c>
    </row>
    <row r="117" spans="3:9" ht="15.75" x14ac:dyDescent="0.25">
      <c r="C117" s="124" t="s">
        <v>444</v>
      </c>
      <c r="D117" s="80" t="s">
        <v>445</v>
      </c>
      <c r="E117" s="111" t="s">
        <v>446</v>
      </c>
      <c r="F117" s="109" t="s">
        <v>253</v>
      </c>
      <c r="G117" s="111"/>
      <c r="H117" s="111"/>
      <c r="I117" s="112" t="s">
        <v>361</v>
      </c>
    </row>
    <row r="118" spans="3:9" ht="15.75" x14ac:dyDescent="0.25">
      <c r="C118" s="124" t="s">
        <v>447</v>
      </c>
      <c r="D118" s="80" t="s">
        <v>448</v>
      </c>
      <c r="E118" s="111" t="s">
        <v>449</v>
      </c>
      <c r="F118" s="109" t="s">
        <v>253</v>
      </c>
      <c r="G118" s="111"/>
      <c r="H118" s="111"/>
      <c r="I118" s="112" t="s">
        <v>361</v>
      </c>
    </row>
    <row r="119" spans="3:9" ht="15.75" x14ac:dyDescent="0.25">
      <c r="C119" s="124" t="s">
        <v>450</v>
      </c>
      <c r="D119" s="80" t="s">
        <v>451</v>
      </c>
      <c r="E119" s="111" t="s">
        <v>452</v>
      </c>
      <c r="F119" s="109" t="s">
        <v>253</v>
      </c>
      <c r="G119" s="111"/>
      <c r="H119" s="111"/>
      <c r="I119" s="112" t="s">
        <v>361</v>
      </c>
    </row>
    <row r="120" spans="3:9" ht="15.75" x14ac:dyDescent="0.25">
      <c r="C120" s="124" t="s">
        <v>453</v>
      </c>
      <c r="D120" s="80" t="s">
        <v>454</v>
      </c>
      <c r="E120" s="111" t="s">
        <v>455</v>
      </c>
      <c r="F120" s="109" t="s">
        <v>253</v>
      </c>
      <c r="G120" s="111"/>
      <c r="H120" s="111"/>
      <c r="I120" s="112" t="s">
        <v>361</v>
      </c>
    </row>
    <row r="121" spans="3:9" ht="15.75" x14ac:dyDescent="0.25">
      <c r="C121" s="124" t="s">
        <v>456</v>
      </c>
      <c r="D121" s="80" t="s">
        <v>457</v>
      </c>
      <c r="E121" s="111" t="s">
        <v>458</v>
      </c>
      <c r="F121" s="109" t="s">
        <v>253</v>
      </c>
      <c r="G121" s="111"/>
      <c r="H121" s="111"/>
      <c r="I121" s="112" t="s">
        <v>361</v>
      </c>
    </row>
    <row r="122" spans="3:9" ht="15.75" x14ac:dyDescent="0.25">
      <c r="C122" s="124" t="s">
        <v>459</v>
      </c>
      <c r="D122" s="80" t="s">
        <v>460</v>
      </c>
      <c r="E122" s="111" t="s">
        <v>461</v>
      </c>
      <c r="F122" s="109" t="s">
        <v>253</v>
      </c>
      <c r="G122" s="111"/>
      <c r="H122" s="111"/>
      <c r="I122" s="112" t="s">
        <v>361</v>
      </c>
    </row>
    <row r="123" spans="3:9" ht="15.75" x14ac:dyDescent="0.25">
      <c r="C123" s="124" t="s">
        <v>462</v>
      </c>
      <c r="D123" s="80" t="s">
        <v>463</v>
      </c>
      <c r="E123" s="111" t="s">
        <v>464</v>
      </c>
      <c r="F123" s="109" t="s">
        <v>253</v>
      </c>
      <c r="G123" s="111"/>
      <c r="H123" s="111"/>
      <c r="I123" s="112" t="s">
        <v>361</v>
      </c>
    </row>
    <row r="124" spans="3:9" ht="15.75" x14ac:dyDescent="0.25">
      <c r="C124" s="124" t="s">
        <v>465</v>
      </c>
      <c r="D124" s="80" t="s">
        <v>466</v>
      </c>
      <c r="E124" s="111" t="s">
        <v>467</v>
      </c>
      <c r="F124" s="109" t="s">
        <v>253</v>
      </c>
      <c r="G124" s="111"/>
      <c r="H124" s="111"/>
      <c r="I124" s="112" t="s">
        <v>361</v>
      </c>
    </row>
    <row r="125" spans="3:9" ht="16.5" thickBot="1" x14ac:dyDescent="0.3">
      <c r="C125" s="126" t="s">
        <v>468</v>
      </c>
      <c r="D125" s="87" t="s">
        <v>469</v>
      </c>
      <c r="E125" s="121" t="s">
        <v>470</v>
      </c>
      <c r="F125" s="120" t="s">
        <v>253</v>
      </c>
      <c r="G125" s="121"/>
      <c r="H125" s="121"/>
      <c r="I125" s="122" t="s">
        <v>361</v>
      </c>
    </row>
    <row r="136" spans="3:9" ht="33.75" x14ac:dyDescent="0.25">
      <c r="C136" s="127"/>
      <c r="D136" s="128"/>
      <c r="E136" s="129"/>
      <c r="F136" s="130"/>
      <c r="G136" s="131"/>
      <c r="H136" s="131"/>
      <c r="I136" s="130"/>
    </row>
    <row r="137" spans="3:9" ht="15.75" x14ac:dyDescent="0.25">
      <c r="C137" s="132"/>
      <c r="D137" s="132"/>
      <c r="E137" s="132"/>
      <c r="F137" s="132"/>
      <c r="G137" s="132"/>
      <c r="H137" s="132"/>
      <c r="I137" s="132"/>
    </row>
    <row r="138" spans="3:9" ht="15.75" x14ac:dyDescent="0.25">
      <c r="C138" s="133"/>
      <c r="D138" s="133"/>
      <c r="E138" s="128"/>
      <c r="F138" s="132"/>
      <c r="G138" s="110"/>
      <c r="H138" s="110"/>
      <c r="I138" s="134"/>
    </row>
    <row r="139" spans="3:9" ht="15.75" x14ac:dyDescent="0.25">
      <c r="C139" s="133"/>
      <c r="D139" s="133"/>
      <c r="E139" s="128"/>
      <c r="F139" s="132"/>
      <c r="G139" s="110"/>
      <c r="H139" s="110"/>
      <c r="I139" s="134"/>
    </row>
    <row r="140" spans="3:9" ht="15.75" x14ac:dyDescent="0.25">
      <c r="C140" s="133"/>
      <c r="D140" s="133"/>
      <c r="E140" s="128"/>
      <c r="F140" s="132"/>
      <c r="G140" s="110"/>
      <c r="H140" s="110"/>
      <c r="I140" s="134"/>
    </row>
    <row r="141" spans="3:9" ht="15.75" x14ac:dyDescent="0.25">
      <c r="C141" s="133"/>
      <c r="D141" s="133"/>
      <c r="E141" s="128"/>
      <c r="F141" s="132"/>
      <c r="G141" s="110"/>
      <c r="H141" s="110"/>
      <c r="I141" s="134"/>
    </row>
    <row r="142" spans="3:9" ht="15.75" x14ac:dyDescent="0.25">
      <c r="C142" s="133"/>
      <c r="D142" s="133"/>
      <c r="E142" s="128"/>
      <c r="F142" s="132"/>
      <c r="G142" s="110"/>
      <c r="H142" s="110"/>
      <c r="I142" s="134"/>
    </row>
    <row r="143" spans="3:9" ht="15.75" x14ac:dyDescent="0.25">
      <c r="C143" s="133"/>
      <c r="D143" s="133"/>
      <c r="E143" s="128"/>
      <c r="F143" s="132"/>
      <c r="G143" s="110"/>
      <c r="H143" s="110"/>
      <c r="I143" s="134"/>
    </row>
    <row r="144" spans="3:9" ht="15.75" x14ac:dyDescent="0.25">
      <c r="C144" s="133"/>
      <c r="D144" s="133"/>
      <c r="E144" s="128"/>
      <c r="F144" s="132"/>
      <c r="G144" s="110"/>
      <c r="H144" s="110"/>
      <c r="I144" s="134"/>
    </row>
    <row r="145" spans="3:9" ht="15.75" x14ac:dyDescent="0.25">
      <c r="C145" s="133"/>
      <c r="D145" s="133"/>
      <c r="E145" s="128"/>
      <c r="F145" s="132"/>
      <c r="G145" s="110"/>
      <c r="H145" s="110"/>
      <c r="I145" s="134"/>
    </row>
    <row r="146" spans="3:9" ht="15.75" x14ac:dyDescent="0.25">
      <c r="C146" s="133"/>
      <c r="D146" s="133"/>
      <c r="E146" s="128"/>
      <c r="F146" s="132"/>
      <c r="G146" s="110"/>
      <c r="H146" s="110"/>
      <c r="I146" s="134"/>
    </row>
    <row r="147" spans="3:9" ht="15.75" x14ac:dyDescent="0.25">
      <c r="C147" s="133"/>
      <c r="D147" s="133"/>
      <c r="E147" s="128"/>
      <c r="F147" s="132"/>
      <c r="G147" s="110"/>
      <c r="H147" s="110"/>
      <c r="I147" s="133"/>
    </row>
    <row r="148" spans="3:9" ht="15.75" x14ac:dyDescent="0.25">
      <c r="C148" s="133"/>
      <c r="D148" s="133"/>
      <c r="E148" s="128"/>
      <c r="F148" s="132"/>
      <c r="G148" s="110"/>
      <c r="H148" s="110"/>
      <c r="I148" s="133"/>
    </row>
    <row r="149" spans="3:9" ht="15.75" x14ac:dyDescent="0.25">
      <c r="C149" s="133"/>
      <c r="D149" s="133"/>
      <c r="E149" s="128"/>
      <c r="F149" s="133"/>
      <c r="G149" s="110"/>
      <c r="H149" s="110"/>
      <c r="I149" s="135"/>
    </row>
    <row r="150" spans="3:9" ht="15.75" x14ac:dyDescent="0.25">
      <c r="C150" s="133"/>
      <c r="D150" s="133"/>
      <c r="E150" s="128"/>
      <c r="F150" s="133"/>
      <c r="G150" s="110"/>
      <c r="H150" s="110"/>
      <c r="I150" s="135"/>
    </row>
    <row r="151" spans="3:9" ht="15.75" x14ac:dyDescent="0.25">
      <c r="C151" s="133"/>
      <c r="D151" s="133"/>
      <c r="E151" s="128"/>
      <c r="F151" s="133"/>
      <c r="G151" s="110"/>
      <c r="H151" s="110"/>
      <c r="I151" s="135"/>
    </row>
    <row r="152" spans="3:9" ht="15.75" x14ac:dyDescent="0.25">
      <c r="C152" s="133"/>
      <c r="D152" s="133"/>
      <c r="E152" s="128"/>
      <c r="F152" s="133"/>
      <c r="G152" s="110"/>
      <c r="H152" s="110"/>
      <c r="I152" s="135"/>
    </row>
    <row r="153" spans="3:9" ht="15.75" x14ac:dyDescent="0.25">
      <c r="C153" s="133"/>
      <c r="D153" s="133"/>
      <c r="E153" s="128"/>
      <c r="F153" s="133"/>
      <c r="G153" s="110"/>
      <c r="H153" s="110"/>
      <c r="I153" s="135"/>
    </row>
    <row r="154" spans="3:9" ht="15.75" x14ac:dyDescent="0.25">
      <c r="C154" s="133"/>
      <c r="D154" s="133"/>
      <c r="E154" s="128"/>
      <c r="F154" s="132"/>
      <c r="G154" s="110"/>
      <c r="H154" s="110"/>
      <c r="I154" s="134"/>
    </row>
    <row r="155" spans="3:9" ht="15.75" x14ac:dyDescent="0.25">
      <c r="C155" s="133"/>
      <c r="D155" s="133"/>
      <c r="E155" s="128"/>
      <c r="F155" s="132"/>
      <c r="G155" s="110"/>
      <c r="H155" s="110"/>
      <c r="I155" s="134"/>
    </row>
    <row r="156" spans="3:9" ht="15.75" x14ac:dyDescent="0.25">
      <c r="C156" s="133"/>
      <c r="D156" s="133"/>
      <c r="E156" s="128"/>
      <c r="F156" s="132"/>
      <c r="G156" s="136"/>
      <c r="H156" s="110"/>
      <c r="I156" s="134"/>
    </row>
    <row r="157" spans="3:9" ht="15.75" x14ac:dyDescent="0.25">
      <c r="C157" s="133"/>
      <c r="D157" s="133"/>
      <c r="E157" s="128"/>
      <c r="F157" s="132"/>
      <c r="G157" s="110"/>
      <c r="H157" s="110"/>
      <c r="I157" s="133"/>
    </row>
    <row r="158" spans="3:9" ht="15.75" x14ac:dyDescent="0.25">
      <c r="C158" s="133"/>
      <c r="D158" s="133"/>
      <c r="E158" s="128"/>
      <c r="F158" s="132"/>
      <c r="G158" s="110"/>
      <c r="H158" s="110"/>
      <c r="I158" s="133"/>
    </row>
    <row r="159" spans="3:9" ht="15.75" x14ac:dyDescent="0.25">
      <c r="C159" s="137"/>
      <c r="D159" s="133"/>
      <c r="E159" s="128"/>
      <c r="F159" s="133"/>
      <c r="G159" s="110"/>
      <c r="H159" s="110"/>
      <c r="I159" s="133"/>
    </row>
    <row r="160" spans="3:9" ht="15.75" x14ac:dyDescent="0.25">
      <c r="C160" s="133"/>
      <c r="D160" s="133"/>
      <c r="E160" s="128"/>
      <c r="F160" s="133"/>
      <c r="G160" s="110"/>
      <c r="H160" s="110"/>
      <c r="I160" s="135"/>
    </row>
    <row r="161" spans="3:9" ht="15.75" x14ac:dyDescent="0.25">
      <c r="C161" s="133"/>
      <c r="D161" s="133"/>
      <c r="E161" s="128"/>
      <c r="F161" s="133"/>
      <c r="G161" s="110"/>
      <c r="H161" s="110"/>
      <c r="I161" s="135"/>
    </row>
    <row r="162" spans="3:9" ht="15.75" x14ac:dyDescent="0.25">
      <c r="C162" s="133"/>
      <c r="D162" s="133"/>
      <c r="E162" s="128"/>
      <c r="F162" s="133"/>
      <c r="G162" s="110"/>
      <c r="H162" s="110"/>
      <c r="I162" s="135"/>
    </row>
    <row r="163" spans="3:9" ht="15.75" x14ac:dyDescent="0.25">
      <c r="C163" s="133"/>
      <c r="D163" s="133"/>
      <c r="E163" s="128"/>
      <c r="F163" s="133"/>
      <c r="G163" s="110"/>
      <c r="H163" s="110"/>
      <c r="I163" s="133"/>
    </row>
    <row r="164" spans="3:9" ht="15.75" x14ac:dyDescent="0.25">
      <c r="C164" s="133"/>
      <c r="D164" s="133"/>
      <c r="E164" s="128"/>
      <c r="F164" s="133"/>
      <c r="G164" s="110"/>
      <c r="H164" s="110"/>
      <c r="I164" s="133"/>
    </row>
    <row r="165" spans="3:9" ht="15.75" x14ac:dyDescent="0.25">
      <c r="C165" s="133"/>
      <c r="D165" s="133"/>
      <c r="E165" s="128"/>
      <c r="F165" s="133"/>
      <c r="G165" s="110"/>
      <c r="H165" s="110"/>
      <c r="I165" s="133"/>
    </row>
    <row r="166" spans="3:9" ht="15.75" x14ac:dyDescent="0.25">
      <c r="C166" s="133"/>
      <c r="D166" s="133"/>
      <c r="E166" s="128"/>
      <c r="F166" s="133"/>
      <c r="G166" s="110"/>
      <c r="H166" s="110"/>
      <c r="I166" s="133"/>
    </row>
    <row r="167" spans="3:9" ht="15.75" x14ac:dyDescent="0.25">
      <c r="C167" s="133"/>
      <c r="D167" s="133"/>
      <c r="E167" s="128"/>
      <c r="F167" s="133"/>
      <c r="G167" s="110"/>
      <c r="H167" s="110"/>
      <c r="I167" s="133"/>
    </row>
    <row r="168" spans="3:9" ht="15.75" x14ac:dyDescent="0.25">
      <c r="C168" s="133"/>
      <c r="D168" s="133"/>
      <c r="E168" s="128"/>
      <c r="F168" s="133"/>
      <c r="G168" s="110"/>
      <c r="H168" s="110"/>
      <c r="I168" s="133"/>
    </row>
    <row r="169" spans="3:9" ht="15.75" x14ac:dyDescent="0.25">
      <c r="C169" s="133"/>
      <c r="D169" s="133"/>
      <c r="E169" s="128"/>
      <c r="F169" s="133"/>
      <c r="G169" s="110"/>
      <c r="H169" s="110"/>
      <c r="I169" s="133"/>
    </row>
    <row r="170" spans="3:9" ht="18.75" x14ac:dyDescent="0.3">
      <c r="C170" s="92"/>
      <c r="D170" s="92"/>
      <c r="E170" s="93"/>
      <c r="F170" s="92"/>
      <c r="G170" s="94"/>
      <c r="H170" s="94"/>
      <c r="I170" s="92"/>
    </row>
    <row r="180" spans="3:9" ht="33.75" x14ac:dyDescent="0.25">
      <c r="C180" s="127"/>
      <c r="D180" s="128"/>
      <c r="E180" s="129"/>
      <c r="F180" s="130"/>
      <c r="G180" s="131"/>
      <c r="H180" s="131"/>
      <c r="I180" s="130"/>
    </row>
    <row r="181" spans="3:9" ht="15.75" x14ac:dyDescent="0.25">
      <c r="C181" s="132"/>
      <c r="D181" s="132"/>
      <c r="E181" s="132"/>
      <c r="F181" s="132"/>
      <c r="G181" s="132"/>
      <c r="H181" s="132"/>
      <c r="I181" s="132"/>
    </row>
    <row r="182" spans="3:9" ht="15.75" x14ac:dyDescent="0.25">
      <c r="C182" s="133"/>
      <c r="D182" s="133"/>
      <c r="E182" s="128"/>
      <c r="F182" s="132"/>
      <c r="G182" s="110"/>
      <c r="H182" s="110"/>
      <c r="I182" s="134"/>
    </row>
    <row r="183" spans="3:9" ht="15.75" x14ac:dyDescent="0.25">
      <c r="C183" s="133"/>
      <c r="D183" s="133"/>
      <c r="E183" s="128"/>
      <c r="F183" s="132"/>
      <c r="G183" s="110"/>
      <c r="H183" s="110"/>
      <c r="I183" s="134"/>
    </row>
    <row r="184" spans="3:9" ht="15.75" x14ac:dyDescent="0.25">
      <c r="C184" s="133"/>
      <c r="D184" s="133"/>
      <c r="E184" s="128"/>
      <c r="F184" s="132"/>
      <c r="G184" s="110"/>
      <c r="H184" s="110"/>
      <c r="I184" s="134"/>
    </row>
    <row r="185" spans="3:9" ht="15.75" x14ac:dyDescent="0.25">
      <c r="C185" s="133"/>
      <c r="D185" s="133"/>
      <c r="E185" s="128"/>
      <c r="F185" s="132"/>
      <c r="G185" s="110"/>
      <c r="H185" s="110"/>
      <c r="I185" s="134"/>
    </row>
    <row r="186" spans="3:9" ht="15.75" x14ac:dyDescent="0.25">
      <c r="C186" s="133"/>
      <c r="D186" s="133"/>
      <c r="E186" s="128"/>
      <c r="F186" s="132"/>
      <c r="G186" s="110"/>
      <c r="H186" s="110"/>
      <c r="I186" s="134"/>
    </row>
    <row r="187" spans="3:9" ht="15.75" x14ac:dyDescent="0.25">
      <c r="C187" s="133"/>
      <c r="D187" s="133"/>
      <c r="E187" s="128"/>
      <c r="F187" s="132"/>
      <c r="G187" s="110"/>
      <c r="H187" s="110"/>
      <c r="I187" s="134"/>
    </row>
    <row r="188" spans="3:9" ht="15.75" x14ac:dyDescent="0.25">
      <c r="C188" s="133"/>
      <c r="D188" s="133"/>
      <c r="E188" s="128"/>
      <c r="F188" s="132"/>
      <c r="G188" s="110"/>
      <c r="H188" s="110"/>
      <c r="I188" s="134"/>
    </row>
    <row r="189" spans="3:9" ht="15.75" x14ac:dyDescent="0.25">
      <c r="C189" s="133"/>
      <c r="D189" s="133"/>
      <c r="E189" s="128"/>
      <c r="F189" s="132"/>
      <c r="G189" s="110"/>
      <c r="H189" s="110"/>
      <c r="I189" s="134"/>
    </row>
    <row r="190" spans="3:9" ht="15.75" x14ac:dyDescent="0.25">
      <c r="C190" s="133"/>
      <c r="D190" s="133"/>
      <c r="E190" s="128"/>
      <c r="F190" s="132"/>
      <c r="G190" s="110"/>
      <c r="H190" s="110"/>
      <c r="I190" s="134"/>
    </row>
    <row r="191" spans="3:9" ht="15.75" x14ac:dyDescent="0.25">
      <c r="C191" s="133"/>
      <c r="D191" s="133"/>
      <c r="E191" s="128"/>
      <c r="F191" s="132"/>
      <c r="G191" s="110"/>
      <c r="H191" s="110"/>
      <c r="I191" s="133"/>
    </row>
    <row r="192" spans="3:9" ht="15.75" x14ac:dyDescent="0.25">
      <c r="C192" s="133"/>
      <c r="D192" s="133"/>
      <c r="E192" s="128"/>
      <c r="F192" s="132"/>
      <c r="G192" s="110"/>
      <c r="H192" s="110"/>
      <c r="I192" s="133"/>
    </row>
    <row r="193" spans="3:9" ht="15.75" x14ac:dyDescent="0.25">
      <c r="C193" s="133"/>
      <c r="D193" s="133"/>
      <c r="E193" s="128"/>
      <c r="F193" s="133"/>
      <c r="G193" s="110"/>
      <c r="H193" s="110"/>
      <c r="I193" s="135"/>
    </row>
    <row r="194" spans="3:9" ht="15.75" x14ac:dyDescent="0.25">
      <c r="C194" s="133"/>
      <c r="D194" s="133"/>
      <c r="E194" s="128"/>
      <c r="F194" s="133"/>
      <c r="G194" s="110"/>
      <c r="H194" s="110"/>
      <c r="I194" s="135"/>
    </row>
    <row r="195" spans="3:9" ht="15.75" x14ac:dyDescent="0.25">
      <c r="C195" s="133"/>
      <c r="D195" s="133"/>
      <c r="E195" s="128"/>
      <c r="F195" s="133"/>
      <c r="G195" s="110"/>
      <c r="H195" s="110"/>
      <c r="I195" s="135"/>
    </row>
    <row r="196" spans="3:9" ht="15.75" x14ac:dyDescent="0.25">
      <c r="C196" s="133"/>
      <c r="D196" s="133"/>
      <c r="E196" s="128"/>
      <c r="F196" s="133"/>
      <c r="G196" s="110"/>
      <c r="H196" s="110"/>
      <c r="I196" s="135"/>
    </row>
    <row r="197" spans="3:9" ht="15.75" x14ac:dyDescent="0.25">
      <c r="C197" s="133"/>
      <c r="D197" s="133"/>
      <c r="E197" s="128"/>
      <c r="F197" s="133"/>
      <c r="G197" s="110"/>
      <c r="H197" s="110"/>
      <c r="I197" s="135"/>
    </row>
    <row r="198" spans="3:9" ht="15.75" x14ac:dyDescent="0.25">
      <c r="C198" s="133"/>
      <c r="D198" s="133"/>
      <c r="E198" s="128"/>
      <c r="F198" s="132"/>
      <c r="G198" s="110"/>
      <c r="H198" s="110"/>
      <c r="I198" s="134"/>
    </row>
    <row r="199" spans="3:9" ht="15.75" x14ac:dyDescent="0.25">
      <c r="C199" s="133"/>
      <c r="D199" s="133"/>
      <c r="E199" s="128"/>
      <c r="F199" s="132"/>
      <c r="G199" s="110"/>
      <c r="H199" s="110"/>
      <c r="I199" s="134"/>
    </row>
    <row r="200" spans="3:9" ht="15.75" x14ac:dyDescent="0.25">
      <c r="C200" s="133"/>
      <c r="D200" s="133"/>
      <c r="E200" s="128"/>
      <c r="F200" s="132"/>
      <c r="G200" s="136"/>
      <c r="H200" s="110"/>
      <c r="I200" s="134"/>
    </row>
    <row r="201" spans="3:9" ht="15.75" x14ac:dyDescent="0.25">
      <c r="C201" s="133"/>
      <c r="D201" s="133"/>
      <c r="E201" s="128"/>
      <c r="F201" s="132"/>
      <c r="G201" s="110"/>
      <c r="H201" s="110"/>
      <c r="I201" s="133"/>
    </row>
    <row r="202" spans="3:9" ht="15.75" x14ac:dyDescent="0.25">
      <c r="C202" s="133"/>
      <c r="D202" s="133"/>
      <c r="E202" s="128"/>
      <c r="F202" s="132"/>
      <c r="G202" s="110"/>
      <c r="H202" s="110"/>
      <c r="I202" s="133"/>
    </row>
    <row r="203" spans="3:9" ht="15.75" x14ac:dyDescent="0.25">
      <c r="C203" s="137"/>
      <c r="D203" s="133"/>
      <c r="E203" s="128"/>
      <c r="F203" s="133"/>
      <c r="G203" s="110"/>
      <c r="H203" s="110"/>
      <c r="I203" s="133"/>
    </row>
    <row r="204" spans="3:9" ht="15.75" x14ac:dyDescent="0.25">
      <c r="C204" s="133"/>
      <c r="D204" s="133"/>
      <c r="E204" s="128"/>
      <c r="F204" s="133"/>
      <c r="G204" s="110"/>
      <c r="H204" s="110"/>
      <c r="I204" s="135"/>
    </row>
    <row r="205" spans="3:9" ht="15.75" x14ac:dyDescent="0.25">
      <c r="C205" s="133"/>
      <c r="D205" s="133"/>
      <c r="E205" s="128"/>
      <c r="F205" s="133"/>
      <c r="G205" s="110"/>
      <c r="H205" s="110"/>
      <c r="I205" s="135"/>
    </row>
    <row r="206" spans="3:9" ht="15.75" x14ac:dyDescent="0.25">
      <c r="C206" s="133"/>
      <c r="D206" s="133"/>
      <c r="E206" s="128"/>
      <c r="F206" s="133"/>
      <c r="G206" s="110"/>
      <c r="H206" s="110"/>
      <c r="I206" s="135"/>
    </row>
    <row r="207" spans="3:9" ht="15.75" x14ac:dyDescent="0.25">
      <c r="C207" s="133"/>
      <c r="D207" s="133"/>
      <c r="E207" s="128"/>
      <c r="F207" s="133"/>
      <c r="G207" s="110"/>
      <c r="H207" s="110"/>
      <c r="I207" s="133"/>
    </row>
    <row r="208" spans="3:9" ht="15.75" x14ac:dyDescent="0.25">
      <c r="C208" s="133"/>
      <c r="D208" s="133"/>
      <c r="E208" s="128"/>
      <c r="F208" s="133"/>
      <c r="G208" s="110"/>
      <c r="H208" s="110"/>
      <c r="I208" s="133"/>
    </row>
    <row r="209" spans="3:9" ht="15.75" x14ac:dyDescent="0.25">
      <c r="C209" s="133"/>
      <c r="D209" s="133"/>
      <c r="E209" s="128"/>
      <c r="F209" s="133"/>
      <c r="G209" s="110"/>
      <c r="H209" s="110"/>
      <c r="I209" s="133"/>
    </row>
    <row r="210" spans="3:9" ht="15.75" x14ac:dyDescent="0.25">
      <c r="C210" s="133"/>
      <c r="D210" s="133"/>
      <c r="E210" s="128"/>
      <c r="F210" s="133"/>
      <c r="G210" s="110"/>
      <c r="H210" s="110"/>
      <c r="I210" s="133"/>
    </row>
    <row r="211" spans="3:9" ht="15.75" x14ac:dyDescent="0.25">
      <c r="C211" s="133"/>
      <c r="D211" s="133"/>
      <c r="E211" s="128"/>
      <c r="F211" s="133"/>
      <c r="G211" s="110"/>
      <c r="H211" s="110"/>
      <c r="I211" s="133"/>
    </row>
    <row r="212" spans="3:9" ht="15.75" x14ac:dyDescent="0.25">
      <c r="C212" s="133"/>
      <c r="D212" s="133"/>
      <c r="E212" s="128"/>
      <c r="F212" s="133"/>
      <c r="G212" s="110"/>
      <c r="H212" s="110"/>
      <c r="I212" s="133"/>
    </row>
    <row r="213" spans="3:9" ht="15.75" x14ac:dyDescent="0.25">
      <c r="C213" s="133"/>
      <c r="D213" s="133"/>
      <c r="E213" s="128"/>
      <c r="F213" s="133"/>
      <c r="G213" s="110"/>
      <c r="H213" s="110"/>
      <c r="I213" s="133"/>
    </row>
    <row r="214" spans="3:9" ht="18.75" x14ac:dyDescent="0.3">
      <c r="C214" s="92"/>
      <c r="D214" s="92"/>
      <c r="E214" s="93"/>
      <c r="F214" s="92"/>
      <c r="G214" s="94"/>
      <c r="H214" s="94"/>
      <c r="I214" s="92"/>
    </row>
    <row r="224" spans="3:9" ht="33.75" x14ac:dyDescent="0.25">
      <c r="C224" s="127"/>
      <c r="D224" s="128"/>
      <c r="E224" s="129"/>
      <c r="F224" s="130"/>
      <c r="G224" s="131"/>
      <c r="H224" s="131"/>
      <c r="I224" s="130"/>
    </row>
    <row r="225" spans="3:9" ht="15.75" x14ac:dyDescent="0.25">
      <c r="C225" s="132"/>
      <c r="D225" s="132"/>
      <c r="E225" s="132"/>
      <c r="F225" s="132"/>
      <c r="G225" s="132"/>
      <c r="H225" s="132"/>
      <c r="I225" s="132"/>
    </row>
    <row r="226" spans="3:9" ht="15.75" x14ac:dyDescent="0.25">
      <c r="C226" s="133"/>
      <c r="D226" s="133"/>
      <c r="E226" s="128"/>
      <c r="F226" s="132"/>
      <c r="G226" s="110"/>
      <c r="H226" s="110"/>
      <c r="I226" s="134"/>
    </row>
    <row r="227" spans="3:9" ht="15.75" x14ac:dyDescent="0.25">
      <c r="C227" s="133"/>
      <c r="D227" s="133"/>
      <c r="E227" s="128"/>
      <c r="F227" s="132"/>
      <c r="G227" s="110"/>
      <c r="H227" s="110"/>
      <c r="I227" s="134"/>
    </row>
    <row r="228" spans="3:9" ht="15.75" x14ac:dyDescent="0.25">
      <c r="C228" s="133"/>
      <c r="D228" s="133"/>
      <c r="E228" s="128"/>
      <c r="F228" s="132"/>
      <c r="G228" s="110"/>
      <c r="H228" s="110"/>
      <c r="I228" s="134"/>
    </row>
    <row r="229" spans="3:9" ht="15.75" x14ac:dyDescent="0.25">
      <c r="C229" s="133"/>
      <c r="D229" s="133"/>
      <c r="E229" s="128"/>
      <c r="F229" s="132"/>
      <c r="G229" s="110"/>
      <c r="H229" s="110"/>
      <c r="I229" s="134"/>
    </row>
    <row r="230" spans="3:9" ht="15.75" x14ac:dyDescent="0.25">
      <c r="C230" s="133"/>
      <c r="D230" s="133"/>
      <c r="E230" s="128"/>
      <c r="F230" s="132"/>
      <c r="G230" s="110"/>
      <c r="H230" s="110"/>
      <c r="I230" s="134"/>
    </row>
    <row r="231" spans="3:9" ht="15.75" x14ac:dyDescent="0.25">
      <c r="C231" s="133"/>
      <c r="D231" s="133"/>
      <c r="E231" s="128"/>
      <c r="F231" s="132"/>
      <c r="G231" s="110"/>
      <c r="H231" s="110"/>
      <c r="I231" s="134"/>
    </row>
    <row r="232" spans="3:9" ht="15.75" x14ac:dyDescent="0.25">
      <c r="C232" s="133"/>
      <c r="D232" s="133"/>
      <c r="E232" s="128"/>
      <c r="F232" s="132"/>
      <c r="G232" s="110"/>
      <c r="H232" s="110"/>
      <c r="I232" s="134"/>
    </row>
    <row r="233" spans="3:9" ht="15.75" x14ac:dyDescent="0.25">
      <c r="C233" s="133"/>
      <c r="D233" s="133"/>
      <c r="E233" s="128"/>
      <c r="F233" s="132"/>
      <c r="G233" s="110"/>
      <c r="H233" s="110"/>
      <c r="I233" s="134"/>
    </row>
    <row r="234" spans="3:9" ht="15.75" x14ac:dyDescent="0.25">
      <c r="C234" s="133"/>
      <c r="D234" s="133"/>
      <c r="E234" s="128"/>
      <c r="F234" s="132"/>
      <c r="G234" s="110"/>
      <c r="H234" s="110"/>
      <c r="I234" s="134"/>
    </row>
    <row r="235" spans="3:9" ht="15.75" x14ac:dyDescent="0.25">
      <c r="C235" s="133"/>
      <c r="D235" s="133"/>
      <c r="E235" s="128"/>
      <c r="F235" s="132"/>
      <c r="G235" s="110"/>
      <c r="H235" s="110"/>
      <c r="I235" s="133"/>
    </row>
    <row r="236" spans="3:9" ht="15.75" x14ac:dyDescent="0.25">
      <c r="C236" s="133"/>
      <c r="D236" s="133"/>
      <c r="E236" s="128"/>
      <c r="F236" s="132"/>
      <c r="G236" s="110"/>
      <c r="H236" s="110"/>
      <c r="I236" s="133"/>
    </row>
    <row r="237" spans="3:9" ht="15.75" x14ac:dyDescent="0.25">
      <c r="C237" s="133"/>
      <c r="D237" s="133"/>
      <c r="E237" s="128"/>
      <c r="F237" s="133"/>
      <c r="G237" s="110"/>
      <c r="H237" s="110"/>
      <c r="I237" s="135"/>
    </row>
    <row r="238" spans="3:9" ht="15.75" x14ac:dyDescent="0.25">
      <c r="C238" s="133"/>
      <c r="D238" s="133"/>
      <c r="E238" s="128"/>
      <c r="F238" s="133"/>
      <c r="G238" s="110"/>
      <c r="H238" s="110"/>
      <c r="I238" s="135"/>
    </row>
    <row r="239" spans="3:9" ht="15.75" x14ac:dyDescent="0.25">
      <c r="C239" s="133"/>
      <c r="D239" s="133"/>
      <c r="E239" s="128"/>
      <c r="F239" s="133"/>
      <c r="G239" s="110"/>
      <c r="H239" s="110"/>
      <c r="I239" s="135"/>
    </row>
    <row r="240" spans="3:9" ht="15.75" x14ac:dyDescent="0.25">
      <c r="C240" s="133"/>
      <c r="D240" s="133"/>
      <c r="E240" s="128"/>
      <c r="F240" s="133"/>
      <c r="G240" s="110"/>
      <c r="H240" s="110"/>
      <c r="I240" s="135"/>
    </row>
    <row r="241" spans="3:9" ht="15.75" x14ac:dyDescent="0.25">
      <c r="C241" s="133"/>
      <c r="D241" s="133"/>
      <c r="E241" s="128"/>
      <c r="F241" s="133"/>
      <c r="G241" s="110"/>
      <c r="H241" s="110"/>
      <c r="I241" s="135"/>
    </row>
    <row r="242" spans="3:9" ht="15.75" x14ac:dyDescent="0.25">
      <c r="C242" s="133"/>
      <c r="D242" s="133"/>
      <c r="E242" s="128"/>
      <c r="F242" s="132"/>
      <c r="G242" s="110"/>
      <c r="H242" s="110"/>
      <c r="I242" s="134"/>
    </row>
    <row r="243" spans="3:9" ht="15.75" x14ac:dyDescent="0.25">
      <c r="C243" s="133"/>
      <c r="D243" s="133"/>
      <c r="E243" s="128"/>
      <c r="F243" s="132"/>
      <c r="G243" s="110"/>
      <c r="H243" s="110"/>
      <c r="I243" s="134"/>
    </row>
    <row r="244" spans="3:9" ht="15.75" x14ac:dyDescent="0.25">
      <c r="C244" s="133"/>
      <c r="D244" s="133"/>
      <c r="E244" s="128"/>
      <c r="F244" s="132"/>
      <c r="G244" s="136"/>
      <c r="H244" s="110"/>
      <c r="I244" s="134"/>
    </row>
    <row r="245" spans="3:9" ht="15.75" x14ac:dyDescent="0.25">
      <c r="C245" s="133"/>
      <c r="D245" s="133"/>
      <c r="E245" s="128"/>
      <c r="F245" s="132"/>
      <c r="G245" s="110"/>
      <c r="H245" s="110"/>
      <c r="I245" s="133"/>
    </row>
    <row r="246" spans="3:9" ht="15.75" x14ac:dyDescent="0.25">
      <c r="C246" s="133"/>
      <c r="D246" s="133"/>
      <c r="E246" s="128"/>
      <c r="F246" s="132"/>
      <c r="G246" s="110"/>
      <c r="H246" s="110"/>
      <c r="I246" s="133"/>
    </row>
    <row r="247" spans="3:9" ht="15.75" x14ac:dyDescent="0.25">
      <c r="C247" s="137"/>
      <c r="D247" s="133"/>
      <c r="E247" s="128"/>
      <c r="F247" s="133"/>
      <c r="G247" s="110"/>
      <c r="H247" s="110"/>
      <c r="I247" s="133"/>
    </row>
    <row r="248" spans="3:9" ht="15.75" x14ac:dyDescent="0.25">
      <c r="C248" s="133"/>
      <c r="D248" s="133"/>
      <c r="E248" s="128"/>
      <c r="F248" s="133"/>
      <c r="G248" s="110"/>
      <c r="H248" s="110"/>
      <c r="I248" s="135"/>
    </row>
    <row r="249" spans="3:9" ht="15.75" x14ac:dyDescent="0.25">
      <c r="C249" s="133"/>
      <c r="D249" s="133"/>
      <c r="E249" s="128"/>
      <c r="F249" s="133"/>
      <c r="G249" s="110"/>
      <c r="H249" s="110"/>
      <c r="I249" s="135"/>
    </row>
    <row r="250" spans="3:9" ht="15.75" x14ac:dyDescent="0.25">
      <c r="C250" s="133"/>
      <c r="D250" s="133"/>
      <c r="E250" s="128"/>
      <c r="F250" s="133"/>
      <c r="G250" s="110"/>
      <c r="H250" s="110"/>
      <c r="I250" s="135"/>
    </row>
    <row r="251" spans="3:9" ht="15.75" x14ac:dyDescent="0.25">
      <c r="C251" s="133"/>
      <c r="D251" s="133"/>
      <c r="E251" s="128"/>
      <c r="F251" s="133"/>
      <c r="G251" s="110"/>
      <c r="H251" s="110"/>
      <c r="I251" s="133"/>
    </row>
    <row r="252" spans="3:9" ht="15.75" x14ac:dyDescent="0.25">
      <c r="C252" s="133"/>
      <c r="D252" s="133"/>
      <c r="E252" s="128"/>
      <c r="F252" s="133"/>
      <c r="G252" s="110"/>
      <c r="H252" s="110"/>
      <c r="I252" s="133"/>
    </row>
    <row r="253" spans="3:9" ht="15.75" x14ac:dyDescent="0.25">
      <c r="C253" s="133"/>
      <c r="D253" s="133"/>
      <c r="E253" s="128"/>
      <c r="F253" s="133"/>
      <c r="G253" s="110"/>
      <c r="H253" s="110"/>
      <c r="I253" s="133"/>
    </row>
    <row r="254" spans="3:9" ht="15.75" x14ac:dyDescent="0.25">
      <c r="C254" s="133"/>
      <c r="D254" s="133"/>
      <c r="E254" s="128"/>
      <c r="F254" s="133"/>
      <c r="G254" s="110"/>
      <c r="H254" s="110"/>
      <c r="I254" s="133"/>
    </row>
    <row r="255" spans="3:9" ht="15.75" x14ac:dyDescent="0.25">
      <c r="C255" s="133"/>
      <c r="D255" s="133"/>
      <c r="E255" s="128"/>
      <c r="F255" s="133"/>
      <c r="G255" s="110"/>
      <c r="H255" s="110"/>
      <c r="I255" s="133"/>
    </row>
    <row r="256" spans="3:9" ht="15.75" x14ac:dyDescent="0.25">
      <c r="C256" s="133"/>
      <c r="D256" s="133"/>
      <c r="E256" s="128"/>
      <c r="F256" s="133"/>
      <c r="G256" s="110"/>
      <c r="H256" s="110"/>
      <c r="I256" s="133"/>
    </row>
    <row r="257" spans="3:9" ht="15.75" x14ac:dyDescent="0.25">
      <c r="C257" s="133"/>
      <c r="D257" s="133"/>
      <c r="E257" s="128"/>
      <c r="F257" s="133"/>
      <c r="G257" s="110"/>
      <c r="H257" s="110"/>
      <c r="I257" s="133"/>
    </row>
    <row r="258" spans="3:9" ht="18.75" x14ac:dyDescent="0.3">
      <c r="C258" s="92"/>
      <c r="D258" s="92"/>
      <c r="E258" s="93"/>
      <c r="F258" s="92"/>
      <c r="G258" s="94"/>
      <c r="H258" s="94"/>
      <c r="I258" s="92"/>
    </row>
  </sheetData>
  <conditionalFormatting sqref="C6:C38">
    <cfRule type="containsText" dxfId="14" priority="13" operator="containsText" text="f">
      <formula>NOT(ISERROR(SEARCH("f",C6)))</formula>
    </cfRule>
    <cfRule type="containsText" dxfId="13" priority="14" operator="containsText" text="dp">
      <formula>NOT(ISERROR(SEARCH("dp",C6)))</formula>
    </cfRule>
    <cfRule type="containsText" dxfId="12" priority="15" operator="containsText" text="P">
      <formula>NOT(ISERROR(SEARCH("P",C6)))</formula>
    </cfRule>
  </conditionalFormatting>
  <conditionalFormatting sqref="C50:C81">
    <cfRule type="containsText" dxfId="11" priority="12" operator="containsText" text="rtd">
      <formula>NOT(ISERROR(SEARCH("rtd",C50)))</formula>
    </cfRule>
  </conditionalFormatting>
  <conditionalFormatting sqref="C94:C125">
    <cfRule type="containsText" dxfId="10" priority="10" operator="containsText" text="TC">
      <formula>NOT(ISERROR(SEARCH("TC",C94)))</formula>
    </cfRule>
    <cfRule type="containsText" dxfId="9" priority="11" operator="containsText" text="TC">
      <formula>NOT(ISERROR(SEARCH("TC",C94)))</formula>
    </cfRule>
  </conditionalFormatting>
  <conditionalFormatting sqref="C170">
    <cfRule type="containsText" dxfId="8" priority="7" operator="containsText" text="f">
      <formula>NOT(ISERROR(SEARCH("f",C170)))</formula>
    </cfRule>
    <cfRule type="containsText" dxfId="7" priority="8" operator="containsText" text="dp">
      <formula>NOT(ISERROR(SEARCH("dp",C170)))</formula>
    </cfRule>
    <cfRule type="containsText" dxfId="6" priority="9" operator="containsText" text="P">
      <formula>NOT(ISERROR(SEARCH("P",C170)))</formula>
    </cfRule>
  </conditionalFormatting>
  <conditionalFormatting sqref="C214">
    <cfRule type="containsText" dxfId="5" priority="4" operator="containsText" text="f">
      <formula>NOT(ISERROR(SEARCH("f",C214)))</formula>
    </cfRule>
    <cfRule type="containsText" dxfId="4" priority="5" operator="containsText" text="dp">
      <formula>NOT(ISERROR(SEARCH("dp",C214)))</formula>
    </cfRule>
    <cfRule type="containsText" dxfId="3" priority="6" operator="containsText" text="P">
      <formula>NOT(ISERROR(SEARCH("P",C214)))</formula>
    </cfRule>
  </conditionalFormatting>
  <conditionalFormatting sqref="C258">
    <cfRule type="containsText" dxfId="2" priority="1" operator="containsText" text="f">
      <formula>NOT(ISERROR(SEARCH("f",C258)))</formula>
    </cfRule>
    <cfRule type="containsText" dxfId="1" priority="2" operator="containsText" text="dp">
      <formula>NOT(ISERROR(SEARCH("dp",C258)))</formula>
    </cfRule>
    <cfRule type="containsText" dxfId="0" priority="3" operator="containsText" text="P">
      <formula>NOT(ISERROR(SEARCH("P",C258)))</formula>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76"/>
  <sheetViews>
    <sheetView topLeftCell="A28" workbookViewId="0">
      <selection activeCell="F51" sqref="F51"/>
    </sheetView>
  </sheetViews>
  <sheetFormatPr defaultRowHeight="15" x14ac:dyDescent="0.25"/>
  <cols>
    <col min="5" max="5" width="16" bestFit="1" customWidth="1"/>
    <col min="7" max="7" width="34.42578125" bestFit="1" customWidth="1"/>
    <col min="8" max="8" width="37.7109375" bestFit="1" customWidth="1"/>
    <col min="9" max="9" width="5.28515625" customWidth="1"/>
    <col min="10" max="10" width="5.7109375" customWidth="1"/>
    <col min="11" max="11" width="5.28515625" customWidth="1"/>
    <col min="12" max="12" width="5.85546875" customWidth="1"/>
    <col min="13" max="13" width="4.85546875" customWidth="1"/>
    <col min="14" max="14" width="5.140625" customWidth="1"/>
    <col min="15" max="15" width="4.140625" customWidth="1"/>
    <col min="16" max="16" width="3.7109375" customWidth="1"/>
    <col min="17" max="17" width="2.28515625" customWidth="1"/>
    <col min="18" max="18" width="35.85546875" customWidth="1"/>
  </cols>
  <sheetData>
    <row r="1" spans="1:15" x14ac:dyDescent="0.25">
      <c r="A1" t="s">
        <v>471</v>
      </c>
      <c r="B1" s="61">
        <v>45575.528680555559</v>
      </c>
    </row>
    <row r="2" spans="1:15" x14ac:dyDescent="0.25">
      <c r="A2" t="s">
        <v>472</v>
      </c>
    </row>
    <row r="3" spans="1:15" x14ac:dyDescent="0.25">
      <c r="A3" t="s">
        <v>473</v>
      </c>
      <c r="B3" t="s">
        <v>474</v>
      </c>
      <c r="C3" t="s">
        <v>475</v>
      </c>
      <c r="D3" t="s">
        <v>476</v>
      </c>
      <c r="E3" t="s">
        <v>477</v>
      </c>
      <c r="F3" t="s">
        <v>478</v>
      </c>
      <c r="G3" t="s">
        <v>479</v>
      </c>
      <c r="H3" t="s">
        <v>480</v>
      </c>
    </row>
    <row r="4" spans="1:15" x14ac:dyDescent="0.25">
      <c r="A4" t="s">
        <v>474</v>
      </c>
      <c r="B4" t="s">
        <v>481</v>
      </c>
      <c r="C4">
        <v>17</v>
      </c>
      <c r="D4" t="s">
        <v>482</v>
      </c>
      <c r="E4">
        <v>1</v>
      </c>
      <c r="F4" t="s">
        <v>483</v>
      </c>
      <c r="G4" t="s">
        <v>484</v>
      </c>
      <c r="H4" t="s">
        <v>485</v>
      </c>
    </row>
    <row r="5" spans="1:15" x14ac:dyDescent="0.25">
      <c r="A5" t="s">
        <v>474</v>
      </c>
      <c r="B5" t="s">
        <v>486</v>
      </c>
      <c r="C5">
        <v>34</v>
      </c>
      <c r="D5" t="s">
        <v>487</v>
      </c>
      <c r="E5">
        <v>1</v>
      </c>
      <c r="F5" t="s">
        <v>483</v>
      </c>
      <c r="G5" t="s">
        <v>488</v>
      </c>
      <c r="H5" t="s">
        <v>489</v>
      </c>
    </row>
    <row r="6" spans="1:15" x14ac:dyDescent="0.25">
      <c r="A6" t="s">
        <v>474</v>
      </c>
      <c r="B6" t="s">
        <v>490</v>
      </c>
      <c r="C6">
        <v>70</v>
      </c>
      <c r="D6" t="s">
        <v>491</v>
      </c>
      <c r="E6">
        <v>1</v>
      </c>
      <c r="F6" t="s">
        <v>483</v>
      </c>
      <c r="G6" t="s">
        <v>488</v>
      </c>
      <c r="H6" t="s">
        <v>492</v>
      </c>
    </row>
    <row r="7" spans="1:15" x14ac:dyDescent="0.25">
      <c r="A7" t="s">
        <v>474</v>
      </c>
      <c r="B7" t="s">
        <v>493</v>
      </c>
      <c r="C7">
        <v>75</v>
      </c>
      <c r="D7" t="s">
        <v>494</v>
      </c>
      <c r="E7">
        <v>1</v>
      </c>
      <c r="F7" t="s">
        <v>483</v>
      </c>
      <c r="G7" t="s">
        <v>488</v>
      </c>
      <c r="H7" t="s">
        <v>495</v>
      </c>
    </row>
    <row r="8" spans="1:15" x14ac:dyDescent="0.25">
      <c r="A8" t="s">
        <v>472</v>
      </c>
    </row>
    <row r="9" spans="1:15" x14ac:dyDescent="0.25">
      <c r="A9" t="s">
        <v>473</v>
      </c>
      <c r="B9" t="s">
        <v>475</v>
      </c>
      <c r="C9" t="s">
        <v>476</v>
      </c>
      <c r="D9" t="s">
        <v>496</v>
      </c>
      <c r="E9" t="s">
        <v>479</v>
      </c>
      <c r="F9" t="s">
        <v>497</v>
      </c>
      <c r="G9" t="s">
        <v>498</v>
      </c>
      <c r="H9" t="s">
        <v>499</v>
      </c>
      <c r="I9" t="s">
        <v>500</v>
      </c>
      <c r="J9" t="s">
        <v>501</v>
      </c>
      <c r="K9" t="s">
        <v>502</v>
      </c>
    </row>
    <row r="10" spans="1:15" x14ac:dyDescent="0.25">
      <c r="A10" t="s">
        <v>503</v>
      </c>
      <c r="B10">
        <v>34</v>
      </c>
      <c r="C10" t="s">
        <v>487</v>
      </c>
      <c r="D10" t="s">
        <v>504</v>
      </c>
      <c r="E10" t="s">
        <v>488</v>
      </c>
      <c r="F10" t="s">
        <v>505</v>
      </c>
      <c r="G10" t="s">
        <v>506</v>
      </c>
      <c r="H10" s="62">
        <v>45398</v>
      </c>
      <c r="I10" s="62">
        <v>45763</v>
      </c>
      <c r="J10">
        <v>188</v>
      </c>
      <c r="K10" t="s">
        <v>507</v>
      </c>
    </row>
    <row r="11" spans="1:15" x14ac:dyDescent="0.25">
      <c r="A11" t="s">
        <v>503</v>
      </c>
      <c r="B11">
        <v>70</v>
      </c>
      <c r="C11" t="s">
        <v>491</v>
      </c>
      <c r="D11" t="s">
        <v>508</v>
      </c>
      <c r="E11" t="s">
        <v>488</v>
      </c>
      <c r="F11" t="s">
        <v>505</v>
      </c>
      <c r="G11" t="s">
        <v>506</v>
      </c>
      <c r="H11" s="62">
        <v>45379</v>
      </c>
      <c r="I11" s="62">
        <v>45744</v>
      </c>
      <c r="J11">
        <v>169</v>
      </c>
      <c r="K11" t="s">
        <v>507</v>
      </c>
    </row>
    <row r="12" spans="1:15" x14ac:dyDescent="0.25">
      <c r="A12" t="s">
        <v>503</v>
      </c>
      <c r="B12">
        <v>75</v>
      </c>
      <c r="C12" t="s">
        <v>494</v>
      </c>
      <c r="D12" t="s">
        <v>509</v>
      </c>
      <c r="E12" t="s">
        <v>488</v>
      </c>
      <c r="F12" t="s">
        <v>505</v>
      </c>
      <c r="G12" t="s">
        <v>506</v>
      </c>
      <c r="H12" s="62">
        <v>45446</v>
      </c>
      <c r="I12" s="62">
        <v>45811</v>
      </c>
      <c r="J12">
        <v>236</v>
      </c>
      <c r="K12" t="s">
        <v>507</v>
      </c>
    </row>
    <row r="13" spans="1:15" x14ac:dyDescent="0.25">
      <c r="A13" t="s">
        <v>472</v>
      </c>
    </row>
    <row r="14" spans="1:15" x14ac:dyDescent="0.25">
      <c r="A14" t="s">
        <v>473</v>
      </c>
      <c r="B14" t="s">
        <v>474</v>
      </c>
      <c r="C14" t="s">
        <v>510</v>
      </c>
      <c r="D14" t="s">
        <v>511</v>
      </c>
      <c r="E14" t="s">
        <v>512</v>
      </c>
      <c r="F14" t="s">
        <v>513</v>
      </c>
      <c r="G14" t="s">
        <v>514</v>
      </c>
      <c r="H14" t="s">
        <v>497</v>
      </c>
      <c r="I14" t="s">
        <v>498</v>
      </c>
      <c r="J14" t="s">
        <v>515</v>
      </c>
      <c r="K14" t="s">
        <v>516</v>
      </c>
      <c r="L14" t="s">
        <v>499</v>
      </c>
      <c r="M14" t="s">
        <v>517</v>
      </c>
      <c r="N14" t="s">
        <v>501</v>
      </c>
      <c r="O14" t="s">
        <v>502</v>
      </c>
    </row>
    <row r="15" spans="1:15" x14ac:dyDescent="0.25">
      <c r="A15" t="s">
        <v>518</v>
      </c>
      <c r="B15" t="s">
        <v>482</v>
      </c>
      <c r="C15">
        <v>28624450</v>
      </c>
      <c r="D15" t="s">
        <v>519</v>
      </c>
      <c r="E15">
        <v>4</v>
      </c>
      <c r="F15">
        <v>41</v>
      </c>
      <c r="G15">
        <v>28798188</v>
      </c>
      <c r="H15" t="s">
        <v>520</v>
      </c>
      <c r="I15">
        <v>9208</v>
      </c>
      <c r="J15">
        <v>2</v>
      </c>
      <c r="K15">
        <v>20297</v>
      </c>
      <c r="L15" s="62">
        <v>45394</v>
      </c>
      <c r="M15" s="62">
        <v>46124</v>
      </c>
      <c r="N15">
        <v>549</v>
      </c>
      <c r="O15" t="s">
        <v>507</v>
      </c>
    </row>
    <row r="16" spans="1:15" x14ac:dyDescent="0.25">
      <c r="A16" t="s">
        <v>518</v>
      </c>
      <c r="B16" t="s">
        <v>482</v>
      </c>
      <c r="C16">
        <v>29204382</v>
      </c>
      <c r="D16" t="s">
        <v>521</v>
      </c>
      <c r="E16">
        <v>-1</v>
      </c>
      <c r="F16">
        <v>42</v>
      </c>
      <c r="G16">
        <v>29023897</v>
      </c>
      <c r="H16" t="s">
        <v>520</v>
      </c>
      <c r="I16">
        <v>9208</v>
      </c>
      <c r="J16">
        <v>1</v>
      </c>
      <c r="K16">
        <v>20295</v>
      </c>
      <c r="L16" s="62">
        <v>45393</v>
      </c>
      <c r="M16" s="62">
        <v>46124</v>
      </c>
      <c r="N16">
        <v>549</v>
      </c>
      <c r="O16" t="s">
        <v>507</v>
      </c>
    </row>
    <row r="17" spans="1:15" x14ac:dyDescent="0.25">
      <c r="A17" t="s">
        <v>518</v>
      </c>
      <c r="B17" t="s">
        <v>482</v>
      </c>
      <c r="C17">
        <v>28536135</v>
      </c>
      <c r="D17" t="s">
        <v>522</v>
      </c>
      <c r="E17">
        <v>2</v>
      </c>
      <c r="F17">
        <v>44</v>
      </c>
      <c r="G17">
        <v>29023933</v>
      </c>
      <c r="H17" t="s">
        <v>520</v>
      </c>
      <c r="I17">
        <v>9208</v>
      </c>
      <c r="J17">
        <v>3</v>
      </c>
      <c r="K17">
        <v>20294</v>
      </c>
      <c r="L17" s="62">
        <v>45393</v>
      </c>
      <c r="M17" s="62">
        <v>46124</v>
      </c>
      <c r="N17">
        <v>549</v>
      </c>
      <c r="O17" t="s">
        <v>507</v>
      </c>
    </row>
    <row r="18" spans="1:15" x14ac:dyDescent="0.25">
      <c r="A18" t="s">
        <v>518</v>
      </c>
      <c r="B18" t="s">
        <v>482</v>
      </c>
      <c r="C18">
        <v>28624450</v>
      </c>
      <c r="D18" t="s">
        <v>519</v>
      </c>
      <c r="E18">
        <v>4</v>
      </c>
      <c r="F18">
        <v>48</v>
      </c>
      <c r="G18">
        <v>29023862</v>
      </c>
      <c r="H18" t="s">
        <v>520</v>
      </c>
      <c r="I18">
        <v>9208</v>
      </c>
      <c r="J18">
        <v>3</v>
      </c>
      <c r="K18">
        <v>20298</v>
      </c>
      <c r="L18" s="62">
        <v>45394</v>
      </c>
      <c r="M18" s="62">
        <v>46124</v>
      </c>
      <c r="N18">
        <v>549</v>
      </c>
      <c r="O18" t="s">
        <v>507</v>
      </c>
    </row>
    <row r="19" spans="1:15" x14ac:dyDescent="0.25">
      <c r="A19" t="s">
        <v>518</v>
      </c>
      <c r="B19" t="s">
        <v>482</v>
      </c>
      <c r="C19">
        <v>29204382</v>
      </c>
      <c r="D19" t="s">
        <v>521</v>
      </c>
      <c r="E19">
        <v>-1</v>
      </c>
      <c r="F19">
        <v>49</v>
      </c>
      <c r="G19">
        <v>29072522</v>
      </c>
      <c r="H19" t="s">
        <v>520</v>
      </c>
      <c r="I19">
        <v>9208</v>
      </c>
      <c r="J19">
        <v>2</v>
      </c>
      <c r="K19">
        <v>20296</v>
      </c>
      <c r="L19" s="62">
        <v>45394</v>
      </c>
      <c r="M19" s="62">
        <v>46124</v>
      </c>
      <c r="N19">
        <v>549</v>
      </c>
      <c r="O19" t="s">
        <v>507</v>
      </c>
    </row>
    <row r="20" spans="1:15" x14ac:dyDescent="0.25">
      <c r="A20" t="s">
        <v>518</v>
      </c>
      <c r="B20" t="s">
        <v>482</v>
      </c>
      <c r="C20">
        <v>28536135</v>
      </c>
      <c r="D20" t="s">
        <v>522</v>
      </c>
      <c r="E20">
        <v>2</v>
      </c>
      <c r="F20">
        <v>55</v>
      </c>
      <c r="G20">
        <v>29023911</v>
      </c>
      <c r="H20" t="s">
        <v>520</v>
      </c>
      <c r="I20">
        <v>9208</v>
      </c>
      <c r="J20">
        <v>2</v>
      </c>
      <c r="K20">
        <v>20299</v>
      </c>
      <c r="L20" s="62">
        <v>45394</v>
      </c>
      <c r="M20" s="62">
        <v>46124</v>
      </c>
      <c r="N20">
        <v>549</v>
      </c>
      <c r="O20" t="s">
        <v>507</v>
      </c>
    </row>
    <row r="21" spans="1:15" x14ac:dyDescent="0.25">
      <c r="A21" t="s">
        <v>518</v>
      </c>
      <c r="B21" t="s">
        <v>482</v>
      </c>
      <c r="C21">
        <v>29204382</v>
      </c>
      <c r="D21" t="s">
        <v>521</v>
      </c>
      <c r="E21">
        <v>-1</v>
      </c>
      <c r="F21">
        <v>86</v>
      </c>
      <c r="G21">
        <v>29026017</v>
      </c>
      <c r="H21" t="s">
        <v>520</v>
      </c>
      <c r="I21">
        <v>9425</v>
      </c>
      <c r="J21">
        <v>7</v>
      </c>
      <c r="K21">
        <v>20301</v>
      </c>
      <c r="L21" s="62">
        <v>45394</v>
      </c>
      <c r="M21" s="62">
        <v>46124</v>
      </c>
      <c r="N21">
        <v>549</v>
      </c>
      <c r="O21" t="s">
        <v>507</v>
      </c>
    </row>
    <row r="22" spans="1:15" x14ac:dyDescent="0.25">
      <c r="A22" t="s">
        <v>518</v>
      </c>
      <c r="B22" t="s">
        <v>482</v>
      </c>
      <c r="C22">
        <v>29204382</v>
      </c>
      <c r="D22" t="s">
        <v>521</v>
      </c>
      <c r="E22">
        <v>-1</v>
      </c>
      <c r="F22">
        <v>87</v>
      </c>
      <c r="G22">
        <v>28724243</v>
      </c>
      <c r="H22" t="s">
        <v>520</v>
      </c>
      <c r="I22">
        <v>9476</v>
      </c>
      <c r="J22">
        <v>8</v>
      </c>
      <c r="K22">
        <v>20224</v>
      </c>
      <c r="L22" s="62">
        <v>45378</v>
      </c>
      <c r="M22" s="62">
        <v>46108</v>
      </c>
      <c r="N22">
        <v>533</v>
      </c>
      <c r="O22" t="s">
        <v>507</v>
      </c>
    </row>
    <row r="23" spans="1:15" x14ac:dyDescent="0.25">
      <c r="A23" t="s">
        <v>518</v>
      </c>
      <c r="B23" t="s">
        <v>482</v>
      </c>
      <c r="C23">
        <v>28536190</v>
      </c>
      <c r="D23" t="s">
        <v>523</v>
      </c>
      <c r="E23">
        <v>1</v>
      </c>
      <c r="F23">
        <v>89</v>
      </c>
      <c r="G23">
        <v>29026042</v>
      </c>
      <c r="H23" t="s">
        <v>520</v>
      </c>
      <c r="I23">
        <v>9425</v>
      </c>
      <c r="J23">
        <v>5</v>
      </c>
      <c r="K23">
        <v>20303</v>
      </c>
      <c r="L23" s="62">
        <v>45394</v>
      </c>
      <c r="M23" s="62">
        <v>46124</v>
      </c>
      <c r="N23">
        <v>549</v>
      </c>
      <c r="O23" t="s">
        <v>507</v>
      </c>
    </row>
    <row r="24" spans="1:15" x14ac:dyDescent="0.25">
      <c r="A24" t="s">
        <v>518</v>
      </c>
      <c r="B24" t="s">
        <v>482</v>
      </c>
      <c r="C24">
        <v>28536190</v>
      </c>
      <c r="D24" t="s">
        <v>523</v>
      </c>
      <c r="E24">
        <v>1</v>
      </c>
      <c r="F24">
        <v>90</v>
      </c>
      <c r="G24">
        <v>29025563</v>
      </c>
      <c r="H24" t="s">
        <v>520</v>
      </c>
      <c r="I24">
        <v>9425</v>
      </c>
      <c r="J24">
        <v>6</v>
      </c>
      <c r="K24">
        <v>20304</v>
      </c>
      <c r="L24" s="62">
        <v>45394</v>
      </c>
      <c r="M24" s="62">
        <v>46124</v>
      </c>
      <c r="N24">
        <v>549</v>
      </c>
      <c r="O24" t="s">
        <v>507</v>
      </c>
    </row>
    <row r="25" spans="1:15" x14ac:dyDescent="0.25">
      <c r="A25" t="s">
        <v>518</v>
      </c>
      <c r="B25" t="s">
        <v>482</v>
      </c>
      <c r="C25">
        <v>28536190</v>
      </c>
      <c r="D25" t="s">
        <v>523</v>
      </c>
      <c r="E25">
        <v>1</v>
      </c>
      <c r="F25">
        <v>91</v>
      </c>
      <c r="G25">
        <v>28668964</v>
      </c>
      <c r="H25" t="s">
        <v>520</v>
      </c>
      <c r="I25">
        <v>9476</v>
      </c>
      <c r="J25">
        <v>7</v>
      </c>
      <c r="K25">
        <v>20305</v>
      </c>
      <c r="L25" s="62">
        <v>45394</v>
      </c>
      <c r="M25" s="62">
        <v>46124</v>
      </c>
      <c r="N25">
        <v>549</v>
      </c>
      <c r="O25" t="s">
        <v>507</v>
      </c>
    </row>
    <row r="26" spans="1:15" x14ac:dyDescent="0.25">
      <c r="A26" t="s">
        <v>518</v>
      </c>
      <c r="B26" t="s">
        <v>482</v>
      </c>
      <c r="C26">
        <v>28536190</v>
      </c>
      <c r="D26" t="s">
        <v>523</v>
      </c>
      <c r="E26">
        <v>1</v>
      </c>
      <c r="F26">
        <v>92</v>
      </c>
      <c r="G26">
        <v>29788386</v>
      </c>
      <c r="H26" t="s">
        <v>520</v>
      </c>
      <c r="I26">
        <v>9476</v>
      </c>
      <c r="J26">
        <v>8</v>
      </c>
      <c r="K26">
        <v>20306</v>
      </c>
      <c r="L26" s="62">
        <v>45394</v>
      </c>
      <c r="M26" s="62">
        <v>46124</v>
      </c>
      <c r="N26">
        <v>549</v>
      </c>
      <c r="O26" t="s">
        <v>507</v>
      </c>
    </row>
    <row r="27" spans="1:15" x14ac:dyDescent="0.25">
      <c r="A27" t="s">
        <v>518</v>
      </c>
      <c r="B27" t="s">
        <v>482</v>
      </c>
      <c r="C27">
        <v>28624450</v>
      </c>
      <c r="D27" t="s">
        <v>519</v>
      </c>
      <c r="E27">
        <v>4</v>
      </c>
      <c r="F27">
        <v>115</v>
      </c>
      <c r="G27">
        <v>29055833</v>
      </c>
      <c r="H27" t="s">
        <v>520</v>
      </c>
      <c r="I27">
        <v>9214</v>
      </c>
      <c r="J27">
        <v>4</v>
      </c>
      <c r="K27">
        <v>20290</v>
      </c>
      <c r="L27" s="62">
        <v>45393</v>
      </c>
      <c r="M27" s="62">
        <v>45758</v>
      </c>
      <c r="N27">
        <v>183</v>
      </c>
      <c r="O27" t="s">
        <v>507</v>
      </c>
    </row>
    <row r="28" spans="1:15" x14ac:dyDescent="0.25">
      <c r="A28" t="s">
        <v>518</v>
      </c>
      <c r="B28" t="s">
        <v>482</v>
      </c>
      <c r="C28">
        <v>28624450</v>
      </c>
      <c r="D28" t="s">
        <v>519</v>
      </c>
      <c r="E28">
        <v>4</v>
      </c>
      <c r="F28">
        <v>410</v>
      </c>
      <c r="G28">
        <v>30652526</v>
      </c>
      <c r="H28" t="s">
        <v>520</v>
      </c>
      <c r="I28">
        <v>9216</v>
      </c>
      <c r="J28">
        <v>5</v>
      </c>
      <c r="K28">
        <v>22556</v>
      </c>
      <c r="L28" s="62">
        <v>45568</v>
      </c>
      <c r="M28" s="62">
        <v>45750</v>
      </c>
      <c r="N28">
        <v>175</v>
      </c>
      <c r="O28" t="s">
        <v>507</v>
      </c>
    </row>
    <row r="29" spans="1:15" x14ac:dyDescent="0.25">
      <c r="A29" t="s">
        <v>518</v>
      </c>
      <c r="B29" t="s">
        <v>482</v>
      </c>
      <c r="C29">
        <v>28624450</v>
      </c>
      <c r="D29" t="s">
        <v>519</v>
      </c>
      <c r="E29">
        <v>4</v>
      </c>
      <c r="F29">
        <v>411</v>
      </c>
      <c r="G29">
        <v>30686174</v>
      </c>
      <c r="H29" t="s">
        <v>520</v>
      </c>
      <c r="I29">
        <v>9216</v>
      </c>
      <c r="J29">
        <v>6</v>
      </c>
      <c r="K29">
        <v>22557</v>
      </c>
      <c r="L29" s="62">
        <v>45568</v>
      </c>
      <c r="M29" s="62">
        <v>45750</v>
      </c>
      <c r="N29">
        <v>175</v>
      </c>
      <c r="O29" t="s">
        <v>507</v>
      </c>
    </row>
    <row r="30" spans="1:15" x14ac:dyDescent="0.25">
      <c r="A30" t="s">
        <v>518</v>
      </c>
      <c r="B30" t="s">
        <v>482</v>
      </c>
      <c r="C30">
        <v>28624450</v>
      </c>
      <c r="D30" t="s">
        <v>519</v>
      </c>
      <c r="E30">
        <v>4</v>
      </c>
      <c r="F30">
        <v>412</v>
      </c>
      <c r="G30">
        <v>30686176</v>
      </c>
      <c r="H30" t="s">
        <v>520</v>
      </c>
      <c r="I30">
        <v>9216</v>
      </c>
      <c r="J30">
        <v>7</v>
      </c>
      <c r="K30">
        <v>22558</v>
      </c>
      <c r="L30" s="62">
        <v>45568</v>
      </c>
      <c r="M30" s="62">
        <v>45750</v>
      </c>
      <c r="N30">
        <v>175</v>
      </c>
      <c r="O30" t="s">
        <v>507</v>
      </c>
    </row>
    <row r="31" spans="1:15" x14ac:dyDescent="0.25">
      <c r="A31" t="s">
        <v>518</v>
      </c>
      <c r="B31" t="s">
        <v>482</v>
      </c>
      <c r="C31">
        <v>28624450</v>
      </c>
      <c r="D31" t="s">
        <v>519</v>
      </c>
      <c r="E31">
        <v>4</v>
      </c>
      <c r="F31">
        <v>413</v>
      </c>
      <c r="G31">
        <v>30652523</v>
      </c>
      <c r="H31" t="s">
        <v>520</v>
      </c>
      <c r="I31">
        <v>9216</v>
      </c>
      <c r="J31">
        <v>8</v>
      </c>
      <c r="K31">
        <v>22559</v>
      </c>
      <c r="L31" s="62">
        <v>45568</v>
      </c>
      <c r="M31" s="62">
        <v>45750</v>
      </c>
      <c r="N31">
        <v>175</v>
      </c>
      <c r="O31" t="s">
        <v>507</v>
      </c>
    </row>
    <row r="32" spans="1:15" x14ac:dyDescent="0.25">
      <c r="A32" t="s">
        <v>518</v>
      </c>
      <c r="B32" t="s">
        <v>482</v>
      </c>
      <c r="C32">
        <v>28536135</v>
      </c>
      <c r="D32" t="s">
        <v>522</v>
      </c>
      <c r="E32">
        <v>2</v>
      </c>
      <c r="F32">
        <v>425</v>
      </c>
      <c r="G32">
        <v>30652536</v>
      </c>
      <c r="H32" t="s">
        <v>520</v>
      </c>
      <c r="I32">
        <v>9216</v>
      </c>
      <c r="J32">
        <v>5</v>
      </c>
      <c r="K32">
        <v>22554</v>
      </c>
      <c r="L32" s="62">
        <v>45567</v>
      </c>
      <c r="M32" s="62">
        <v>45749</v>
      </c>
      <c r="N32">
        <v>174</v>
      </c>
      <c r="O32" t="s">
        <v>507</v>
      </c>
    </row>
    <row r="33" spans="1:25" x14ac:dyDescent="0.25">
      <c r="A33" t="s">
        <v>518</v>
      </c>
      <c r="B33" t="s">
        <v>482</v>
      </c>
      <c r="C33">
        <v>28536135</v>
      </c>
      <c r="D33" t="s">
        <v>522</v>
      </c>
      <c r="E33">
        <v>2</v>
      </c>
      <c r="F33">
        <v>426</v>
      </c>
      <c r="G33">
        <v>30652522</v>
      </c>
      <c r="H33" t="s">
        <v>520</v>
      </c>
      <c r="I33">
        <v>9216</v>
      </c>
      <c r="J33">
        <v>6</v>
      </c>
      <c r="K33">
        <v>22555</v>
      </c>
      <c r="L33" s="62">
        <v>45567</v>
      </c>
      <c r="M33" s="62">
        <v>45749</v>
      </c>
      <c r="N33">
        <v>174</v>
      </c>
      <c r="O33" t="s">
        <v>507</v>
      </c>
    </row>
    <row r="34" spans="1:25" x14ac:dyDescent="0.25">
      <c r="A34" t="s">
        <v>518</v>
      </c>
      <c r="B34" t="s">
        <v>482</v>
      </c>
      <c r="C34">
        <v>28536135</v>
      </c>
      <c r="D34" t="s">
        <v>522</v>
      </c>
      <c r="E34">
        <v>2</v>
      </c>
      <c r="F34">
        <v>427</v>
      </c>
      <c r="G34">
        <v>30652546</v>
      </c>
      <c r="H34" t="s">
        <v>520</v>
      </c>
      <c r="I34">
        <v>9216</v>
      </c>
      <c r="J34">
        <v>7</v>
      </c>
      <c r="K34">
        <v>22553</v>
      </c>
      <c r="L34" s="62">
        <v>45567</v>
      </c>
      <c r="M34" s="62">
        <v>45749</v>
      </c>
      <c r="N34">
        <v>174</v>
      </c>
      <c r="O34" t="s">
        <v>507</v>
      </c>
    </row>
    <row r="35" spans="1:25" x14ac:dyDescent="0.25">
      <c r="A35" t="s">
        <v>518</v>
      </c>
      <c r="B35" t="s">
        <v>482</v>
      </c>
      <c r="C35">
        <v>28536135</v>
      </c>
      <c r="D35" t="s">
        <v>522</v>
      </c>
      <c r="E35">
        <v>2</v>
      </c>
      <c r="F35">
        <v>428</v>
      </c>
      <c r="G35">
        <v>30652531</v>
      </c>
      <c r="H35" t="s">
        <v>520</v>
      </c>
      <c r="I35">
        <v>9216</v>
      </c>
      <c r="J35">
        <v>8</v>
      </c>
      <c r="K35">
        <v>22552</v>
      </c>
      <c r="L35" s="62">
        <v>45567</v>
      </c>
      <c r="M35" s="62">
        <v>45749</v>
      </c>
      <c r="N35">
        <v>174</v>
      </c>
      <c r="O35" t="s">
        <v>507</v>
      </c>
    </row>
    <row r="36" spans="1:25" x14ac:dyDescent="0.25">
      <c r="A36" t="s">
        <v>518</v>
      </c>
      <c r="B36" t="s">
        <v>482</v>
      </c>
      <c r="C36">
        <v>28536190</v>
      </c>
      <c r="D36" t="s">
        <v>523</v>
      </c>
      <c r="E36">
        <v>1</v>
      </c>
      <c r="F36">
        <v>453</v>
      </c>
      <c r="G36">
        <v>30916020</v>
      </c>
      <c r="H36" t="s">
        <v>520</v>
      </c>
      <c r="I36">
        <v>9216</v>
      </c>
      <c r="J36">
        <v>2</v>
      </c>
      <c r="K36">
        <v>22550</v>
      </c>
      <c r="L36" s="62">
        <v>45567</v>
      </c>
      <c r="M36" s="62">
        <v>45749</v>
      </c>
      <c r="N36">
        <v>174</v>
      </c>
      <c r="O36" t="s">
        <v>507</v>
      </c>
    </row>
    <row r="37" spans="1:25" x14ac:dyDescent="0.25">
      <c r="A37" t="s">
        <v>518</v>
      </c>
      <c r="B37" t="s">
        <v>482</v>
      </c>
      <c r="C37">
        <v>28536190</v>
      </c>
      <c r="D37" t="s">
        <v>523</v>
      </c>
      <c r="E37">
        <v>1</v>
      </c>
      <c r="F37">
        <v>454</v>
      </c>
      <c r="G37">
        <v>30943281</v>
      </c>
      <c r="H37" t="s">
        <v>520</v>
      </c>
      <c r="I37">
        <v>9216</v>
      </c>
      <c r="J37">
        <v>3</v>
      </c>
      <c r="K37">
        <v>22551</v>
      </c>
      <c r="L37" s="62">
        <v>45567</v>
      </c>
      <c r="M37" s="62">
        <v>45749</v>
      </c>
      <c r="N37">
        <v>174</v>
      </c>
      <c r="O37" t="s">
        <v>507</v>
      </c>
    </row>
    <row r="38" spans="1:25" x14ac:dyDescent="0.25">
      <c r="A38" t="s">
        <v>518</v>
      </c>
      <c r="B38" t="s">
        <v>482</v>
      </c>
      <c r="C38">
        <v>28536190</v>
      </c>
      <c r="D38" t="s">
        <v>523</v>
      </c>
      <c r="E38">
        <v>1</v>
      </c>
      <c r="F38">
        <v>586</v>
      </c>
      <c r="G38">
        <v>28724559</v>
      </c>
      <c r="H38" t="s">
        <v>520</v>
      </c>
      <c r="I38">
        <v>9208</v>
      </c>
      <c r="J38">
        <v>1</v>
      </c>
      <c r="K38">
        <v>20300</v>
      </c>
      <c r="L38" s="62">
        <v>45394</v>
      </c>
      <c r="M38" s="62">
        <v>46124</v>
      </c>
      <c r="N38">
        <v>549</v>
      </c>
      <c r="O38" t="s">
        <v>507</v>
      </c>
    </row>
    <row r="39" spans="1:25" x14ac:dyDescent="0.25">
      <c r="A39" t="s">
        <v>518</v>
      </c>
      <c r="B39" t="s">
        <v>482</v>
      </c>
      <c r="C39">
        <v>29204382</v>
      </c>
      <c r="D39" t="s">
        <v>521</v>
      </c>
      <c r="E39">
        <v>-1</v>
      </c>
      <c r="F39">
        <v>4621</v>
      </c>
      <c r="G39">
        <v>34777352</v>
      </c>
      <c r="H39" t="s">
        <v>520</v>
      </c>
      <c r="I39">
        <v>9265</v>
      </c>
      <c r="J39">
        <v>4</v>
      </c>
      <c r="K39">
        <v>20289</v>
      </c>
      <c r="L39" s="62">
        <v>45393</v>
      </c>
      <c r="M39" s="62">
        <v>45758</v>
      </c>
      <c r="N39">
        <v>183</v>
      </c>
      <c r="O39" t="s">
        <v>507</v>
      </c>
    </row>
    <row r="40" spans="1:25" x14ac:dyDescent="0.25">
      <c r="A40" t="s">
        <v>518</v>
      </c>
      <c r="B40" t="s">
        <v>482</v>
      </c>
      <c r="C40">
        <v>29204382</v>
      </c>
      <c r="D40" t="s">
        <v>521</v>
      </c>
      <c r="E40">
        <v>-1</v>
      </c>
      <c r="F40">
        <v>4623</v>
      </c>
      <c r="G40">
        <v>34777155</v>
      </c>
      <c r="H40" t="s">
        <v>520</v>
      </c>
      <c r="I40">
        <v>9265</v>
      </c>
      <c r="J40">
        <v>3</v>
      </c>
      <c r="K40">
        <v>20288</v>
      </c>
      <c r="L40" s="62">
        <v>45393</v>
      </c>
      <c r="M40" s="62">
        <v>45758</v>
      </c>
      <c r="N40">
        <v>183</v>
      </c>
      <c r="O40" t="s">
        <v>507</v>
      </c>
    </row>
    <row r="41" spans="1:25" x14ac:dyDescent="0.25">
      <c r="A41" t="s">
        <v>518</v>
      </c>
      <c r="B41" t="s">
        <v>482</v>
      </c>
      <c r="C41">
        <v>29204382</v>
      </c>
      <c r="D41" t="s">
        <v>521</v>
      </c>
      <c r="E41">
        <v>-1</v>
      </c>
      <c r="F41">
        <v>4624</v>
      </c>
      <c r="G41">
        <v>34777166</v>
      </c>
      <c r="H41" t="s">
        <v>520</v>
      </c>
      <c r="I41">
        <v>9265</v>
      </c>
      <c r="J41">
        <v>5</v>
      </c>
      <c r="K41">
        <v>20286</v>
      </c>
      <c r="L41" s="62">
        <v>45393</v>
      </c>
      <c r="M41" s="62">
        <v>45758</v>
      </c>
      <c r="N41">
        <v>183</v>
      </c>
      <c r="O41" t="s">
        <v>507</v>
      </c>
    </row>
    <row r="42" spans="1:25" x14ac:dyDescent="0.25">
      <c r="A42" t="s">
        <v>518</v>
      </c>
      <c r="B42" t="s">
        <v>482</v>
      </c>
      <c r="C42">
        <v>28536135</v>
      </c>
      <c r="D42" t="s">
        <v>522</v>
      </c>
      <c r="E42">
        <v>2</v>
      </c>
      <c r="F42">
        <v>4629</v>
      </c>
      <c r="G42">
        <v>30279791</v>
      </c>
      <c r="H42" t="s">
        <v>520</v>
      </c>
      <c r="I42">
        <v>9214</v>
      </c>
      <c r="J42">
        <v>4</v>
      </c>
      <c r="K42">
        <v>20292</v>
      </c>
      <c r="L42" s="62">
        <v>45394</v>
      </c>
      <c r="M42" s="62">
        <v>45759</v>
      </c>
      <c r="N42">
        <v>184</v>
      </c>
      <c r="O42" t="s">
        <v>507</v>
      </c>
    </row>
    <row r="43" spans="1:25" x14ac:dyDescent="0.25">
      <c r="A43" t="s">
        <v>518</v>
      </c>
      <c r="B43" t="s">
        <v>482</v>
      </c>
      <c r="C43">
        <v>28536135</v>
      </c>
      <c r="D43" t="s">
        <v>522</v>
      </c>
      <c r="E43">
        <v>2</v>
      </c>
      <c r="F43">
        <v>4630</v>
      </c>
      <c r="G43">
        <v>29139278</v>
      </c>
      <c r="H43" t="s">
        <v>520</v>
      </c>
      <c r="I43">
        <v>9214</v>
      </c>
      <c r="J43">
        <v>1</v>
      </c>
      <c r="K43">
        <v>20293</v>
      </c>
      <c r="L43" s="62">
        <v>45394</v>
      </c>
      <c r="M43" s="62">
        <v>45759</v>
      </c>
      <c r="N43">
        <v>184</v>
      </c>
      <c r="O43" t="s">
        <v>507</v>
      </c>
    </row>
    <row r="44" spans="1:25" x14ac:dyDescent="0.25">
      <c r="A44" t="s">
        <v>518</v>
      </c>
      <c r="B44" t="s">
        <v>482</v>
      </c>
      <c r="C44">
        <v>28624450</v>
      </c>
      <c r="D44" t="s">
        <v>519</v>
      </c>
      <c r="E44">
        <v>4</v>
      </c>
      <c r="F44">
        <v>4632</v>
      </c>
      <c r="G44">
        <v>29891153</v>
      </c>
      <c r="H44" t="s">
        <v>520</v>
      </c>
      <c r="I44">
        <v>9214</v>
      </c>
      <c r="J44">
        <v>1</v>
      </c>
      <c r="K44">
        <v>20291</v>
      </c>
      <c r="L44" s="62">
        <v>45393</v>
      </c>
      <c r="M44" s="62">
        <v>45758</v>
      </c>
      <c r="N44">
        <v>183</v>
      </c>
      <c r="O44" t="s">
        <v>507</v>
      </c>
    </row>
    <row r="45" spans="1:25" x14ac:dyDescent="0.25">
      <c r="A45" t="s">
        <v>472</v>
      </c>
    </row>
    <row r="46" spans="1:25" x14ac:dyDescent="0.25">
      <c r="A46" t="s">
        <v>473</v>
      </c>
      <c r="B46" t="s">
        <v>524</v>
      </c>
      <c r="C46" t="s">
        <v>525</v>
      </c>
      <c r="D46" t="s">
        <v>526</v>
      </c>
      <c r="E46" t="s">
        <v>527</v>
      </c>
      <c r="F46" t="s">
        <v>528</v>
      </c>
      <c r="G46" t="s">
        <v>529</v>
      </c>
      <c r="H46" t="s">
        <v>530</v>
      </c>
      <c r="I46" t="s">
        <v>531</v>
      </c>
      <c r="J46" t="s">
        <v>532</v>
      </c>
      <c r="K46" t="s">
        <v>533</v>
      </c>
      <c r="L46" t="s">
        <v>534</v>
      </c>
      <c r="M46" t="s">
        <v>535</v>
      </c>
      <c r="N46" t="s">
        <v>536</v>
      </c>
      <c r="O46" t="s">
        <v>537</v>
      </c>
      <c r="P46" t="s">
        <v>538</v>
      </c>
      <c r="Q46" t="s">
        <v>539</v>
      </c>
      <c r="R46" t="s">
        <v>496</v>
      </c>
      <c r="S46" t="s">
        <v>531</v>
      </c>
      <c r="T46" t="s">
        <v>497</v>
      </c>
      <c r="U46" t="s">
        <v>498</v>
      </c>
      <c r="V46" t="s">
        <v>499</v>
      </c>
      <c r="W46" t="s">
        <v>517</v>
      </c>
      <c r="X46" t="s">
        <v>501</v>
      </c>
      <c r="Y46" t="s">
        <v>502</v>
      </c>
    </row>
    <row r="47" spans="1:25" x14ac:dyDescent="0.25">
      <c r="A47" t="s">
        <v>540</v>
      </c>
      <c r="B47" t="s">
        <v>541</v>
      </c>
      <c r="C47" t="s">
        <v>541</v>
      </c>
      <c r="D47" t="s">
        <v>541</v>
      </c>
      <c r="E47" t="s">
        <v>482</v>
      </c>
      <c r="F47">
        <v>3430</v>
      </c>
      <c r="G47" t="s">
        <v>542</v>
      </c>
      <c r="H47" t="s">
        <v>543</v>
      </c>
      <c r="I47" t="s">
        <v>544</v>
      </c>
      <c r="J47" t="b">
        <v>1</v>
      </c>
      <c r="K47" t="b">
        <v>1</v>
      </c>
      <c r="L47" t="b">
        <v>1</v>
      </c>
      <c r="M47">
        <v>3.0000000000000001E-3</v>
      </c>
      <c r="N47">
        <v>2.1000000000000001E-2</v>
      </c>
      <c r="O47" t="s">
        <v>545</v>
      </c>
      <c r="P47" t="s">
        <v>546</v>
      </c>
      <c r="Q47">
        <v>347</v>
      </c>
      <c r="R47" t="s">
        <v>547</v>
      </c>
      <c r="S47" t="s">
        <v>548</v>
      </c>
      <c r="V47" s="62">
        <v>43101</v>
      </c>
      <c r="W47" s="62">
        <v>79625</v>
      </c>
      <c r="X47">
        <v>34050</v>
      </c>
      <c r="Y47" t="s">
        <v>507</v>
      </c>
    </row>
    <row r="48" spans="1:25" x14ac:dyDescent="0.25">
      <c r="A48" t="s">
        <v>540</v>
      </c>
      <c r="B48" t="s">
        <v>482</v>
      </c>
      <c r="C48">
        <v>3435</v>
      </c>
      <c r="D48" t="s">
        <v>72</v>
      </c>
      <c r="E48" t="s">
        <v>482</v>
      </c>
      <c r="F48">
        <v>3433</v>
      </c>
      <c r="G48" t="s">
        <v>73</v>
      </c>
      <c r="H48" t="s">
        <v>549</v>
      </c>
      <c r="I48" t="s">
        <v>550</v>
      </c>
      <c r="J48" t="b">
        <v>1</v>
      </c>
      <c r="K48" t="b">
        <v>1</v>
      </c>
      <c r="L48" t="b">
        <v>1</v>
      </c>
      <c r="M48">
        <v>3.0000000000000001E-3</v>
      </c>
      <c r="N48">
        <v>2.1000000000000001E-2</v>
      </c>
      <c r="O48" t="s">
        <v>545</v>
      </c>
      <c r="P48" t="s">
        <v>551</v>
      </c>
      <c r="Q48">
        <v>17706</v>
      </c>
      <c r="R48" t="s">
        <v>552</v>
      </c>
      <c r="S48" t="s">
        <v>553</v>
      </c>
      <c r="T48" t="s">
        <v>554</v>
      </c>
      <c r="V48" s="62">
        <v>45420</v>
      </c>
      <c r="W48" s="62">
        <v>46150</v>
      </c>
      <c r="X48">
        <v>575</v>
      </c>
      <c r="Y48" t="s">
        <v>507</v>
      </c>
    </row>
    <row r="49" spans="1:25" x14ac:dyDescent="0.25">
      <c r="A49" t="s">
        <v>540</v>
      </c>
      <c r="B49" t="s">
        <v>482</v>
      </c>
      <c r="C49">
        <v>3435</v>
      </c>
      <c r="D49" t="s">
        <v>72</v>
      </c>
      <c r="E49" t="s">
        <v>482</v>
      </c>
      <c r="F49">
        <v>3434</v>
      </c>
      <c r="G49" t="s">
        <v>74</v>
      </c>
      <c r="H49" t="s">
        <v>555</v>
      </c>
      <c r="I49" t="s">
        <v>550</v>
      </c>
      <c r="J49" t="b">
        <v>1</v>
      </c>
      <c r="K49" t="b">
        <v>1</v>
      </c>
      <c r="L49" t="b">
        <v>1</v>
      </c>
      <c r="M49">
        <v>3.0000000000000001E-3</v>
      </c>
      <c r="N49">
        <v>2.1000000000000001E-2</v>
      </c>
      <c r="O49" t="s">
        <v>545</v>
      </c>
      <c r="P49" t="s">
        <v>551</v>
      </c>
      <c r="Q49">
        <v>17708</v>
      </c>
      <c r="R49" t="s">
        <v>556</v>
      </c>
      <c r="S49" t="s">
        <v>553</v>
      </c>
      <c r="T49" t="s">
        <v>554</v>
      </c>
      <c r="V49" s="62">
        <v>45420</v>
      </c>
      <c r="W49" s="62">
        <v>46150</v>
      </c>
      <c r="X49">
        <v>575</v>
      </c>
      <c r="Y49" t="s">
        <v>507</v>
      </c>
    </row>
    <row r="50" spans="1:25" x14ac:dyDescent="0.25">
      <c r="A50" t="s">
        <v>540</v>
      </c>
      <c r="B50" t="s">
        <v>541</v>
      </c>
      <c r="C50" t="s">
        <v>541</v>
      </c>
      <c r="D50" t="s">
        <v>541</v>
      </c>
      <c r="E50" t="s">
        <v>482</v>
      </c>
      <c r="F50">
        <v>3444</v>
      </c>
      <c r="G50" t="s">
        <v>557</v>
      </c>
      <c r="H50" t="s">
        <v>558</v>
      </c>
      <c r="I50" t="s">
        <v>550</v>
      </c>
      <c r="J50" t="b">
        <v>1</v>
      </c>
      <c r="K50" t="b">
        <v>1</v>
      </c>
      <c r="L50" t="b">
        <v>1</v>
      </c>
      <c r="M50" t="e">
        <f>-Inf</f>
        <v>#NAME?</v>
      </c>
      <c r="N50" t="s">
        <v>559</v>
      </c>
      <c r="O50" t="s">
        <v>546</v>
      </c>
      <c r="P50" t="s">
        <v>560</v>
      </c>
      <c r="Q50">
        <v>1781</v>
      </c>
      <c r="R50" t="s">
        <v>561</v>
      </c>
      <c r="S50" t="s">
        <v>562</v>
      </c>
      <c r="V50" s="62">
        <v>43101</v>
      </c>
      <c r="W50" s="62">
        <v>79625</v>
      </c>
      <c r="X50">
        <v>34050</v>
      </c>
      <c r="Y50" t="s">
        <v>507</v>
      </c>
    </row>
    <row r="51" spans="1:25" x14ac:dyDescent="0.25">
      <c r="A51" t="s">
        <v>540</v>
      </c>
      <c r="B51" t="s">
        <v>541</v>
      </c>
      <c r="C51" t="s">
        <v>541</v>
      </c>
      <c r="D51" t="s">
        <v>541</v>
      </c>
      <c r="E51" t="s">
        <v>482</v>
      </c>
      <c r="F51">
        <v>3446</v>
      </c>
      <c r="G51" t="s">
        <v>563</v>
      </c>
      <c r="H51" t="s">
        <v>564</v>
      </c>
      <c r="I51" t="s">
        <v>544</v>
      </c>
      <c r="J51" t="b">
        <v>1</v>
      </c>
      <c r="K51" t="b">
        <v>1</v>
      </c>
      <c r="L51" t="b">
        <v>1</v>
      </c>
      <c r="M51">
        <v>3.0000000000000001E-3</v>
      </c>
      <c r="N51">
        <v>2.1000000000000001E-2</v>
      </c>
      <c r="O51" t="s">
        <v>545</v>
      </c>
      <c r="P51" t="s">
        <v>546</v>
      </c>
      <c r="Q51">
        <v>342</v>
      </c>
      <c r="R51" t="s">
        <v>565</v>
      </c>
      <c r="S51" t="s">
        <v>566</v>
      </c>
      <c r="T51" t="s">
        <v>567</v>
      </c>
      <c r="V51" s="62">
        <v>43101</v>
      </c>
      <c r="W51" s="62">
        <v>79625</v>
      </c>
      <c r="X51">
        <v>34050</v>
      </c>
      <c r="Y51" t="s">
        <v>507</v>
      </c>
    </row>
    <row r="52" spans="1:25" x14ac:dyDescent="0.25">
      <c r="A52" t="s">
        <v>540</v>
      </c>
      <c r="B52" t="s">
        <v>482</v>
      </c>
      <c r="C52">
        <v>3447</v>
      </c>
      <c r="D52" t="s">
        <v>568</v>
      </c>
      <c r="E52" t="s">
        <v>482</v>
      </c>
      <c r="F52">
        <v>3453</v>
      </c>
      <c r="G52" t="s">
        <v>569</v>
      </c>
      <c r="H52" t="s">
        <v>570</v>
      </c>
      <c r="I52" t="s">
        <v>550</v>
      </c>
      <c r="J52" t="b">
        <v>1</v>
      </c>
      <c r="K52" t="b">
        <v>1</v>
      </c>
      <c r="L52" t="b">
        <v>1</v>
      </c>
      <c r="M52">
        <v>3.0000000000000001E-3</v>
      </c>
      <c r="N52">
        <v>2.1000000000000001E-2</v>
      </c>
      <c r="O52" t="s">
        <v>545</v>
      </c>
      <c r="P52" t="s">
        <v>560</v>
      </c>
      <c r="Q52">
        <v>356</v>
      </c>
      <c r="R52" t="s">
        <v>571</v>
      </c>
      <c r="S52" t="s">
        <v>572</v>
      </c>
      <c r="T52" t="s">
        <v>573</v>
      </c>
      <c r="V52" s="62">
        <v>43101</v>
      </c>
      <c r="W52" s="62">
        <v>79625</v>
      </c>
      <c r="X52">
        <v>34050</v>
      </c>
      <c r="Y52" t="s">
        <v>507</v>
      </c>
    </row>
    <row r="53" spans="1:25" x14ac:dyDescent="0.25">
      <c r="A53" t="s">
        <v>540</v>
      </c>
      <c r="B53" t="s">
        <v>541</v>
      </c>
      <c r="C53" t="s">
        <v>541</v>
      </c>
      <c r="D53" t="s">
        <v>541</v>
      </c>
      <c r="E53" t="s">
        <v>482</v>
      </c>
      <c r="F53">
        <v>3461</v>
      </c>
      <c r="G53" t="s">
        <v>574</v>
      </c>
      <c r="H53" t="s">
        <v>575</v>
      </c>
      <c r="I53" t="s">
        <v>544</v>
      </c>
      <c r="J53" t="b">
        <v>1</v>
      </c>
      <c r="K53" t="b">
        <v>1</v>
      </c>
      <c r="L53" t="b">
        <v>1</v>
      </c>
      <c r="M53">
        <v>3.0000000000000001E-3</v>
      </c>
      <c r="N53">
        <v>2.1000000000000001E-2</v>
      </c>
      <c r="O53" t="s">
        <v>545</v>
      </c>
      <c r="P53" t="s">
        <v>546</v>
      </c>
      <c r="Q53">
        <v>338</v>
      </c>
      <c r="R53" t="s">
        <v>576</v>
      </c>
      <c r="S53" t="s">
        <v>566</v>
      </c>
      <c r="T53" t="s">
        <v>567</v>
      </c>
      <c r="V53" s="62">
        <v>43101</v>
      </c>
      <c r="W53" s="62">
        <v>79625</v>
      </c>
      <c r="X53">
        <v>34050</v>
      </c>
      <c r="Y53" t="s">
        <v>507</v>
      </c>
    </row>
    <row r="54" spans="1:25" x14ac:dyDescent="0.25">
      <c r="A54" t="s">
        <v>540</v>
      </c>
      <c r="B54" t="s">
        <v>541</v>
      </c>
      <c r="C54" t="s">
        <v>541</v>
      </c>
      <c r="D54" t="s">
        <v>541</v>
      </c>
      <c r="E54" t="s">
        <v>482</v>
      </c>
      <c r="F54">
        <v>3467</v>
      </c>
      <c r="G54" t="s">
        <v>577</v>
      </c>
      <c r="H54" t="s">
        <v>578</v>
      </c>
      <c r="I54" t="s">
        <v>544</v>
      </c>
      <c r="J54" t="b">
        <v>1</v>
      </c>
      <c r="K54" t="b">
        <v>1</v>
      </c>
      <c r="L54" t="b">
        <v>1</v>
      </c>
      <c r="M54">
        <v>3.0000000000000001E-3</v>
      </c>
      <c r="N54">
        <v>2.1000000000000001E-2</v>
      </c>
      <c r="O54" t="s">
        <v>545</v>
      </c>
      <c r="P54" t="s">
        <v>546</v>
      </c>
      <c r="Q54">
        <v>343</v>
      </c>
      <c r="R54" t="s">
        <v>579</v>
      </c>
      <c r="S54" t="s">
        <v>566</v>
      </c>
      <c r="T54" t="s">
        <v>567</v>
      </c>
      <c r="V54" s="62">
        <v>43101</v>
      </c>
      <c r="W54" s="62">
        <v>79625</v>
      </c>
      <c r="X54">
        <v>34050</v>
      </c>
      <c r="Y54" t="s">
        <v>507</v>
      </c>
    </row>
    <row r="55" spans="1:25" x14ac:dyDescent="0.25">
      <c r="A55" t="s">
        <v>540</v>
      </c>
      <c r="B55" t="s">
        <v>541</v>
      </c>
      <c r="C55" t="s">
        <v>541</v>
      </c>
      <c r="D55" t="s">
        <v>541</v>
      </c>
      <c r="E55" t="s">
        <v>482</v>
      </c>
      <c r="F55">
        <v>3473</v>
      </c>
      <c r="G55" t="s">
        <v>580</v>
      </c>
      <c r="H55" t="s">
        <v>581</v>
      </c>
      <c r="I55" t="s">
        <v>544</v>
      </c>
      <c r="J55" t="b">
        <v>1</v>
      </c>
      <c r="K55" t="b">
        <v>1</v>
      </c>
      <c r="L55" t="b">
        <v>1</v>
      </c>
      <c r="M55">
        <v>3.0000000000000001E-3</v>
      </c>
      <c r="N55">
        <v>2.1000000000000001E-2</v>
      </c>
      <c r="O55" t="s">
        <v>545</v>
      </c>
      <c r="P55" t="s">
        <v>546</v>
      </c>
      <c r="Q55">
        <v>348</v>
      </c>
      <c r="R55" t="s">
        <v>582</v>
      </c>
      <c r="S55" t="s">
        <v>548</v>
      </c>
      <c r="V55" s="62">
        <v>43101</v>
      </c>
      <c r="W55" s="62">
        <v>79625</v>
      </c>
      <c r="X55">
        <v>34050</v>
      </c>
      <c r="Y55" t="s">
        <v>507</v>
      </c>
    </row>
    <row r="56" spans="1:25" x14ac:dyDescent="0.25">
      <c r="A56" t="s">
        <v>540</v>
      </c>
      <c r="B56" t="s">
        <v>482</v>
      </c>
      <c r="C56">
        <v>3478</v>
      </c>
      <c r="D56" t="s">
        <v>69</v>
      </c>
      <c r="E56" t="s">
        <v>482</v>
      </c>
      <c r="F56">
        <v>3476</v>
      </c>
      <c r="G56" t="s">
        <v>70</v>
      </c>
      <c r="H56" t="s">
        <v>583</v>
      </c>
      <c r="I56" t="s">
        <v>550</v>
      </c>
      <c r="J56" t="b">
        <v>1</v>
      </c>
      <c r="K56" t="b">
        <v>1</v>
      </c>
      <c r="L56" t="b">
        <v>1</v>
      </c>
      <c r="M56">
        <v>3.0000000000000001E-3</v>
      </c>
      <c r="N56">
        <v>2.1000000000000001E-2</v>
      </c>
      <c r="O56" t="s">
        <v>545</v>
      </c>
      <c r="P56" t="s">
        <v>551</v>
      </c>
      <c r="Q56">
        <v>17709</v>
      </c>
      <c r="R56" t="s">
        <v>584</v>
      </c>
      <c r="S56" t="s">
        <v>553</v>
      </c>
      <c r="T56" t="s">
        <v>554</v>
      </c>
      <c r="V56" s="62">
        <v>45421</v>
      </c>
      <c r="W56" s="62">
        <v>46151</v>
      </c>
      <c r="X56">
        <v>576</v>
      </c>
      <c r="Y56" t="s">
        <v>507</v>
      </c>
    </row>
    <row r="57" spans="1:25" x14ac:dyDescent="0.25">
      <c r="A57" t="s">
        <v>540</v>
      </c>
      <c r="B57" t="s">
        <v>482</v>
      </c>
      <c r="C57">
        <v>3478</v>
      </c>
      <c r="D57" t="s">
        <v>69</v>
      </c>
      <c r="E57" t="s">
        <v>482</v>
      </c>
      <c r="F57">
        <v>3477</v>
      </c>
      <c r="G57" t="s">
        <v>71</v>
      </c>
      <c r="H57" t="s">
        <v>585</v>
      </c>
      <c r="I57" t="s">
        <v>550</v>
      </c>
      <c r="J57" t="b">
        <v>1</v>
      </c>
      <c r="K57" t="b">
        <v>1</v>
      </c>
      <c r="L57" t="b">
        <v>1</v>
      </c>
      <c r="M57">
        <v>3.0000000000000001E-3</v>
      </c>
      <c r="N57">
        <v>2.1000000000000001E-2</v>
      </c>
      <c r="O57" t="s">
        <v>545</v>
      </c>
      <c r="P57" t="s">
        <v>551</v>
      </c>
      <c r="Q57">
        <v>17710</v>
      </c>
      <c r="R57" t="s">
        <v>586</v>
      </c>
      <c r="S57" t="s">
        <v>553</v>
      </c>
      <c r="T57" t="s">
        <v>554</v>
      </c>
      <c r="V57" s="62">
        <v>45421</v>
      </c>
      <c r="W57" s="62">
        <v>46151</v>
      </c>
      <c r="X57">
        <v>576</v>
      </c>
      <c r="Y57" t="s">
        <v>507</v>
      </c>
    </row>
    <row r="58" spans="1:25" x14ac:dyDescent="0.25">
      <c r="A58" t="s">
        <v>540</v>
      </c>
      <c r="B58" t="s">
        <v>541</v>
      </c>
      <c r="C58" t="s">
        <v>541</v>
      </c>
      <c r="D58" t="s">
        <v>541</v>
      </c>
      <c r="E58" t="s">
        <v>482</v>
      </c>
      <c r="F58">
        <v>3487</v>
      </c>
      <c r="G58" t="s">
        <v>587</v>
      </c>
      <c r="H58" t="s">
        <v>588</v>
      </c>
      <c r="I58" t="s">
        <v>550</v>
      </c>
      <c r="J58" t="b">
        <v>1</v>
      </c>
      <c r="K58" t="b">
        <v>1</v>
      </c>
      <c r="L58" t="b">
        <v>1</v>
      </c>
      <c r="M58" t="e">
        <f>-Inf</f>
        <v>#NAME?</v>
      </c>
      <c r="N58" t="s">
        <v>559</v>
      </c>
      <c r="O58" t="s">
        <v>546</v>
      </c>
      <c r="P58" t="s">
        <v>560</v>
      </c>
      <c r="Q58">
        <v>1782</v>
      </c>
      <c r="R58" t="s">
        <v>589</v>
      </c>
      <c r="S58" t="s">
        <v>562</v>
      </c>
      <c r="V58" s="62">
        <v>43101</v>
      </c>
      <c r="W58" s="62">
        <v>79625</v>
      </c>
      <c r="X58">
        <v>34050</v>
      </c>
      <c r="Y58" t="s">
        <v>507</v>
      </c>
    </row>
    <row r="59" spans="1:25" x14ac:dyDescent="0.25">
      <c r="A59" t="s">
        <v>540</v>
      </c>
      <c r="B59" t="s">
        <v>541</v>
      </c>
      <c r="C59" t="s">
        <v>541</v>
      </c>
      <c r="D59" t="s">
        <v>541</v>
      </c>
      <c r="E59" t="s">
        <v>482</v>
      </c>
      <c r="F59">
        <v>3489</v>
      </c>
      <c r="G59" t="s">
        <v>590</v>
      </c>
      <c r="H59" t="s">
        <v>591</v>
      </c>
      <c r="I59" t="s">
        <v>544</v>
      </c>
      <c r="J59" t="b">
        <v>1</v>
      </c>
      <c r="K59" t="b">
        <v>1</v>
      </c>
      <c r="L59" t="b">
        <v>1</v>
      </c>
      <c r="M59">
        <v>3.0000000000000001E-3</v>
      </c>
      <c r="N59">
        <v>2.1000000000000001E-2</v>
      </c>
      <c r="O59" t="s">
        <v>545</v>
      </c>
      <c r="P59" t="s">
        <v>546</v>
      </c>
      <c r="Q59">
        <v>345</v>
      </c>
      <c r="R59" t="s">
        <v>592</v>
      </c>
      <c r="S59" t="s">
        <v>566</v>
      </c>
      <c r="T59" t="s">
        <v>567</v>
      </c>
      <c r="V59" s="62">
        <v>43101</v>
      </c>
      <c r="W59" s="62">
        <v>79625</v>
      </c>
      <c r="X59">
        <v>34050</v>
      </c>
      <c r="Y59" t="s">
        <v>507</v>
      </c>
    </row>
    <row r="60" spans="1:25" x14ac:dyDescent="0.25">
      <c r="A60" t="s">
        <v>540</v>
      </c>
      <c r="B60" t="s">
        <v>482</v>
      </c>
      <c r="C60">
        <v>3490</v>
      </c>
      <c r="D60" t="s">
        <v>593</v>
      </c>
      <c r="E60" t="s">
        <v>482</v>
      </c>
      <c r="F60">
        <v>3496</v>
      </c>
      <c r="G60" t="s">
        <v>594</v>
      </c>
      <c r="H60" t="s">
        <v>595</v>
      </c>
      <c r="I60" t="s">
        <v>550</v>
      </c>
      <c r="J60" t="b">
        <v>1</v>
      </c>
      <c r="K60" t="b">
        <v>1</v>
      </c>
      <c r="L60" t="b">
        <v>1</v>
      </c>
      <c r="M60">
        <v>3.0000000000000001E-3</v>
      </c>
      <c r="N60">
        <v>2.1000000000000001E-2</v>
      </c>
      <c r="O60" t="s">
        <v>545</v>
      </c>
      <c r="P60" t="s">
        <v>560</v>
      </c>
      <c r="Q60">
        <v>360</v>
      </c>
      <c r="R60" t="s">
        <v>596</v>
      </c>
      <c r="S60" t="s">
        <v>572</v>
      </c>
      <c r="T60" t="s">
        <v>573</v>
      </c>
      <c r="V60" s="62">
        <v>43101</v>
      </c>
      <c r="W60" s="62">
        <v>79625</v>
      </c>
      <c r="X60">
        <v>34050</v>
      </c>
      <c r="Y60" t="s">
        <v>507</v>
      </c>
    </row>
    <row r="61" spans="1:25" x14ac:dyDescent="0.25">
      <c r="A61" t="s">
        <v>540</v>
      </c>
      <c r="B61" t="s">
        <v>541</v>
      </c>
      <c r="C61" t="s">
        <v>541</v>
      </c>
      <c r="D61" t="s">
        <v>541</v>
      </c>
      <c r="E61" t="s">
        <v>482</v>
      </c>
      <c r="F61">
        <v>3510</v>
      </c>
      <c r="G61" t="s">
        <v>597</v>
      </c>
      <c r="H61" t="s">
        <v>598</v>
      </c>
      <c r="I61" t="s">
        <v>544</v>
      </c>
      <c r="J61" t="b">
        <v>1</v>
      </c>
      <c r="K61" t="b">
        <v>1</v>
      </c>
      <c r="L61" t="b">
        <v>1</v>
      </c>
      <c r="M61">
        <v>3.0000000000000001E-3</v>
      </c>
      <c r="N61">
        <v>2.1000000000000001E-2</v>
      </c>
      <c r="O61" t="s">
        <v>545</v>
      </c>
      <c r="P61" t="s">
        <v>546</v>
      </c>
      <c r="Q61">
        <v>339</v>
      </c>
      <c r="R61" t="s">
        <v>599</v>
      </c>
      <c r="S61" t="s">
        <v>566</v>
      </c>
      <c r="T61" t="s">
        <v>567</v>
      </c>
      <c r="V61" s="62">
        <v>43101</v>
      </c>
      <c r="W61" s="62">
        <v>79625</v>
      </c>
      <c r="X61">
        <v>34050</v>
      </c>
      <c r="Y61" t="s">
        <v>507</v>
      </c>
    </row>
    <row r="62" spans="1:25" x14ac:dyDescent="0.25">
      <c r="A62" t="s">
        <v>540</v>
      </c>
      <c r="B62" t="s">
        <v>541</v>
      </c>
      <c r="C62" t="s">
        <v>541</v>
      </c>
      <c r="D62" t="s">
        <v>541</v>
      </c>
      <c r="E62" t="s">
        <v>482</v>
      </c>
      <c r="F62">
        <v>3516</v>
      </c>
      <c r="G62" t="s">
        <v>600</v>
      </c>
      <c r="H62" t="s">
        <v>601</v>
      </c>
      <c r="I62" t="s">
        <v>544</v>
      </c>
      <c r="J62" t="b">
        <v>1</v>
      </c>
      <c r="K62" t="b">
        <v>1</v>
      </c>
      <c r="L62" t="b">
        <v>1</v>
      </c>
      <c r="M62">
        <v>3.0000000000000001E-3</v>
      </c>
      <c r="N62">
        <v>2.1000000000000001E-2</v>
      </c>
      <c r="O62" t="s">
        <v>545</v>
      </c>
      <c r="P62" t="s">
        <v>546</v>
      </c>
      <c r="Q62">
        <v>340</v>
      </c>
      <c r="R62" t="s">
        <v>602</v>
      </c>
      <c r="S62" t="s">
        <v>566</v>
      </c>
      <c r="T62" t="s">
        <v>567</v>
      </c>
      <c r="V62" s="62">
        <v>43101</v>
      </c>
      <c r="W62" s="62">
        <v>79625</v>
      </c>
      <c r="X62">
        <v>34050</v>
      </c>
      <c r="Y62" t="s">
        <v>507</v>
      </c>
    </row>
    <row r="63" spans="1:25" x14ac:dyDescent="0.25">
      <c r="A63" t="s">
        <v>540</v>
      </c>
      <c r="B63" t="s">
        <v>541</v>
      </c>
      <c r="C63" t="s">
        <v>541</v>
      </c>
      <c r="D63" t="s">
        <v>541</v>
      </c>
      <c r="E63" t="s">
        <v>482</v>
      </c>
      <c r="F63">
        <v>3526</v>
      </c>
      <c r="G63" t="s">
        <v>603</v>
      </c>
      <c r="H63" t="s">
        <v>604</v>
      </c>
      <c r="I63" t="s">
        <v>550</v>
      </c>
      <c r="J63" t="b">
        <v>1</v>
      </c>
      <c r="K63" t="b">
        <v>1</v>
      </c>
      <c r="L63" t="b">
        <v>1</v>
      </c>
      <c r="M63" t="e">
        <f>-Inf</f>
        <v>#NAME?</v>
      </c>
      <c r="N63" t="s">
        <v>559</v>
      </c>
      <c r="O63" t="s">
        <v>546</v>
      </c>
      <c r="P63" t="s">
        <v>560</v>
      </c>
      <c r="Q63">
        <v>1783</v>
      </c>
      <c r="R63" t="s">
        <v>605</v>
      </c>
      <c r="S63" t="s">
        <v>562</v>
      </c>
      <c r="V63" s="62">
        <v>43101</v>
      </c>
      <c r="W63" s="62">
        <v>79625</v>
      </c>
      <c r="X63">
        <v>34050</v>
      </c>
      <c r="Y63" t="s">
        <v>507</v>
      </c>
    </row>
    <row r="64" spans="1:25" x14ac:dyDescent="0.25">
      <c r="A64" t="s">
        <v>540</v>
      </c>
      <c r="B64" t="s">
        <v>482</v>
      </c>
      <c r="C64">
        <v>3540</v>
      </c>
      <c r="D64" t="s">
        <v>606</v>
      </c>
      <c r="E64" t="s">
        <v>482</v>
      </c>
      <c r="F64">
        <v>3528</v>
      </c>
      <c r="G64" t="s">
        <v>607</v>
      </c>
      <c r="H64" t="s">
        <v>608</v>
      </c>
      <c r="I64" t="s">
        <v>544</v>
      </c>
      <c r="J64" t="b">
        <v>1</v>
      </c>
      <c r="K64" t="b">
        <v>1</v>
      </c>
      <c r="L64" t="b">
        <v>1</v>
      </c>
      <c r="M64">
        <v>3.0000000000000001E-3</v>
      </c>
      <c r="N64">
        <v>2.1000000000000001E-2</v>
      </c>
      <c r="O64" t="s">
        <v>545</v>
      </c>
      <c r="P64" t="s">
        <v>546</v>
      </c>
      <c r="Q64">
        <v>337</v>
      </c>
      <c r="R64" t="s">
        <v>609</v>
      </c>
      <c r="S64" t="s">
        <v>566</v>
      </c>
      <c r="T64" t="s">
        <v>567</v>
      </c>
      <c r="V64" s="62">
        <v>43101</v>
      </c>
      <c r="W64" s="62">
        <v>79625</v>
      </c>
      <c r="X64">
        <v>34050</v>
      </c>
      <c r="Y64" t="s">
        <v>507</v>
      </c>
    </row>
    <row r="65" spans="1:25" x14ac:dyDescent="0.25">
      <c r="A65" t="s">
        <v>540</v>
      </c>
      <c r="B65" t="s">
        <v>541</v>
      </c>
      <c r="C65" t="s">
        <v>541</v>
      </c>
      <c r="D65" t="s">
        <v>541</v>
      </c>
      <c r="E65" t="s">
        <v>482</v>
      </c>
      <c r="F65">
        <v>3539</v>
      </c>
      <c r="G65" t="s">
        <v>610</v>
      </c>
      <c r="H65" t="s">
        <v>611</v>
      </c>
      <c r="I65" t="s">
        <v>544</v>
      </c>
      <c r="J65" t="b">
        <v>1</v>
      </c>
      <c r="K65" t="b">
        <v>1</v>
      </c>
      <c r="L65" t="b">
        <v>1</v>
      </c>
      <c r="M65">
        <v>3.0000000000000001E-3</v>
      </c>
      <c r="N65">
        <v>2.1000000000000001E-2</v>
      </c>
      <c r="O65" t="s">
        <v>545</v>
      </c>
      <c r="P65" t="s">
        <v>546</v>
      </c>
      <c r="Q65">
        <v>346</v>
      </c>
      <c r="R65" t="s">
        <v>612</v>
      </c>
      <c r="S65" t="s">
        <v>548</v>
      </c>
      <c r="V65" s="62">
        <v>43101</v>
      </c>
      <c r="W65" s="62">
        <v>79625</v>
      </c>
      <c r="X65">
        <v>34050</v>
      </c>
      <c r="Y65" t="s">
        <v>507</v>
      </c>
    </row>
    <row r="66" spans="1:25" x14ac:dyDescent="0.25">
      <c r="A66" t="s">
        <v>540</v>
      </c>
      <c r="B66" t="s">
        <v>482</v>
      </c>
      <c r="C66">
        <v>3529</v>
      </c>
      <c r="D66" t="s">
        <v>613</v>
      </c>
      <c r="E66" t="s">
        <v>482</v>
      </c>
      <c r="F66">
        <v>3542</v>
      </c>
      <c r="G66" t="s">
        <v>614</v>
      </c>
      <c r="H66" t="s">
        <v>615</v>
      </c>
      <c r="I66" t="s">
        <v>550</v>
      </c>
      <c r="J66" t="b">
        <v>1</v>
      </c>
      <c r="K66" t="b">
        <v>1</v>
      </c>
      <c r="L66" t="b">
        <v>1</v>
      </c>
      <c r="M66">
        <v>3.0000000000000001E-3</v>
      </c>
      <c r="N66">
        <v>2.1000000000000001E-2</v>
      </c>
      <c r="O66" t="s">
        <v>545</v>
      </c>
      <c r="P66" t="s">
        <v>551</v>
      </c>
      <c r="Q66">
        <v>17707</v>
      </c>
      <c r="R66" t="s">
        <v>616</v>
      </c>
      <c r="S66" t="s">
        <v>553</v>
      </c>
      <c r="T66" t="s">
        <v>554</v>
      </c>
      <c r="V66" s="62">
        <v>45421</v>
      </c>
      <c r="W66" s="62">
        <v>46151</v>
      </c>
      <c r="X66">
        <v>576</v>
      </c>
      <c r="Y66" t="s">
        <v>507</v>
      </c>
    </row>
    <row r="67" spans="1:25" x14ac:dyDescent="0.25">
      <c r="A67" t="s">
        <v>540</v>
      </c>
      <c r="B67" t="s">
        <v>482</v>
      </c>
      <c r="C67">
        <v>3857</v>
      </c>
      <c r="D67" t="s">
        <v>617</v>
      </c>
      <c r="E67" t="s">
        <v>482</v>
      </c>
      <c r="F67">
        <v>3542</v>
      </c>
      <c r="G67" t="s">
        <v>614</v>
      </c>
      <c r="H67" t="s">
        <v>615</v>
      </c>
      <c r="I67" t="s">
        <v>550</v>
      </c>
      <c r="J67" t="b">
        <v>1</v>
      </c>
      <c r="K67" t="b">
        <v>1</v>
      </c>
      <c r="L67" t="b">
        <v>1</v>
      </c>
      <c r="M67">
        <v>3.0000000000000001E-3</v>
      </c>
      <c r="N67">
        <v>2.1000000000000001E-2</v>
      </c>
      <c r="O67" t="s">
        <v>545</v>
      </c>
      <c r="P67" t="s">
        <v>551</v>
      </c>
      <c r="Q67">
        <v>17707</v>
      </c>
      <c r="R67" t="s">
        <v>616</v>
      </c>
      <c r="S67" t="s">
        <v>553</v>
      </c>
      <c r="T67" t="s">
        <v>554</v>
      </c>
      <c r="V67" s="62">
        <v>45421</v>
      </c>
      <c r="W67" s="62">
        <v>46151</v>
      </c>
      <c r="X67">
        <v>576</v>
      </c>
      <c r="Y67" t="s">
        <v>507</v>
      </c>
    </row>
    <row r="68" spans="1:25" x14ac:dyDescent="0.25">
      <c r="A68" t="s">
        <v>540</v>
      </c>
      <c r="B68" t="s">
        <v>541</v>
      </c>
      <c r="C68" t="s">
        <v>541</v>
      </c>
      <c r="D68" t="s">
        <v>541</v>
      </c>
      <c r="E68" t="s">
        <v>482</v>
      </c>
      <c r="F68">
        <v>3543</v>
      </c>
      <c r="G68" t="s">
        <v>618</v>
      </c>
      <c r="H68" t="s">
        <v>619</v>
      </c>
      <c r="I68" t="s">
        <v>550</v>
      </c>
      <c r="J68" t="b">
        <v>1</v>
      </c>
      <c r="K68" t="b">
        <v>1</v>
      </c>
      <c r="L68" t="b">
        <v>1</v>
      </c>
      <c r="M68">
        <v>3.0000000000000001E-3</v>
      </c>
      <c r="N68">
        <v>2.1000000000000001E-2</v>
      </c>
      <c r="O68" t="s">
        <v>545</v>
      </c>
      <c r="P68" t="s">
        <v>551</v>
      </c>
      <c r="Q68">
        <v>374</v>
      </c>
      <c r="R68" t="s">
        <v>620</v>
      </c>
      <c r="S68" t="s">
        <v>553</v>
      </c>
      <c r="T68" t="s">
        <v>554</v>
      </c>
      <c r="V68" s="62">
        <v>43101</v>
      </c>
      <c r="W68" s="62">
        <v>79625</v>
      </c>
      <c r="X68">
        <v>34050</v>
      </c>
      <c r="Y68" t="s">
        <v>507</v>
      </c>
    </row>
    <row r="69" spans="1:25" x14ac:dyDescent="0.25">
      <c r="A69" t="s">
        <v>540</v>
      </c>
      <c r="B69" t="s">
        <v>541</v>
      </c>
      <c r="C69" t="s">
        <v>541</v>
      </c>
      <c r="D69" t="s">
        <v>541</v>
      </c>
      <c r="E69" t="s">
        <v>482</v>
      </c>
      <c r="F69">
        <v>3544</v>
      </c>
      <c r="G69" t="s">
        <v>621</v>
      </c>
      <c r="H69" t="s">
        <v>622</v>
      </c>
      <c r="I69" t="s">
        <v>550</v>
      </c>
      <c r="J69" t="b">
        <v>1</v>
      </c>
      <c r="K69" t="b">
        <v>1</v>
      </c>
      <c r="L69" t="b">
        <v>1</v>
      </c>
      <c r="M69">
        <v>3.0000000000000001E-3</v>
      </c>
      <c r="N69">
        <v>2.1000000000000001E-2</v>
      </c>
      <c r="O69" t="s">
        <v>545</v>
      </c>
      <c r="P69" t="s">
        <v>560</v>
      </c>
      <c r="Q69">
        <v>368</v>
      </c>
      <c r="R69" t="s">
        <v>623</v>
      </c>
      <c r="S69" t="s">
        <v>572</v>
      </c>
      <c r="T69" t="s">
        <v>573</v>
      </c>
      <c r="V69" s="62">
        <v>43101</v>
      </c>
      <c r="W69" s="62">
        <v>79625</v>
      </c>
      <c r="X69">
        <v>34050</v>
      </c>
      <c r="Y69" t="s">
        <v>507</v>
      </c>
    </row>
    <row r="70" spans="1:25" x14ac:dyDescent="0.25">
      <c r="A70" t="s">
        <v>540</v>
      </c>
      <c r="B70" t="s">
        <v>541</v>
      </c>
      <c r="C70" t="s">
        <v>541</v>
      </c>
      <c r="D70" t="s">
        <v>541</v>
      </c>
      <c r="E70" t="s">
        <v>482</v>
      </c>
      <c r="F70">
        <v>3547</v>
      </c>
      <c r="G70" t="s">
        <v>624</v>
      </c>
      <c r="H70" t="s">
        <v>625</v>
      </c>
      <c r="I70" t="s">
        <v>550</v>
      </c>
      <c r="J70" t="b">
        <v>1</v>
      </c>
      <c r="K70" t="b">
        <v>1</v>
      </c>
      <c r="L70" t="b">
        <v>1</v>
      </c>
      <c r="M70">
        <v>3.0000000000000001E-3</v>
      </c>
      <c r="N70">
        <v>2.1000000000000001E-2</v>
      </c>
      <c r="O70" t="s">
        <v>545</v>
      </c>
      <c r="P70" t="s">
        <v>560</v>
      </c>
      <c r="Q70">
        <v>365</v>
      </c>
      <c r="R70" t="s">
        <v>626</v>
      </c>
      <c r="S70" t="s">
        <v>572</v>
      </c>
      <c r="T70" t="s">
        <v>573</v>
      </c>
      <c r="V70" s="62">
        <v>43101</v>
      </c>
      <c r="W70" s="62">
        <v>79625</v>
      </c>
      <c r="X70">
        <v>34050</v>
      </c>
      <c r="Y70" t="s">
        <v>507</v>
      </c>
    </row>
    <row r="71" spans="1:25" x14ac:dyDescent="0.25">
      <c r="A71" t="s">
        <v>540</v>
      </c>
      <c r="B71" t="s">
        <v>541</v>
      </c>
      <c r="C71" t="s">
        <v>541</v>
      </c>
      <c r="D71" t="s">
        <v>541</v>
      </c>
      <c r="E71" t="s">
        <v>482</v>
      </c>
      <c r="F71">
        <v>3550</v>
      </c>
      <c r="G71" t="s">
        <v>627</v>
      </c>
      <c r="H71" t="s">
        <v>628</v>
      </c>
      <c r="I71" t="s">
        <v>550</v>
      </c>
      <c r="J71" t="b">
        <v>1</v>
      </c>
      <c r="K71" t="b">
        <v>1</v>
      </c>
      <c r="L71" t="b">
        <v>1</v>
      </c>
      <c r="M71">
        <v>3.0000000000000001E-3</v>
      </c>
      <c r="N71">
        <v>2.1000000000000001E-2</v>
      </c>
      <c r="O71" t="s">
        <v>545</v>
      </c>
      <c r="P71" t="s">
        <v>560</v>
      </c>
      <c r="Q71">
        <v>361</v>
      </c>
      <c r="R71" t="s">
        <v>629</v>
      </c>
      <c r="S71" t="s">
        <v>572</v>
      </c>
      <c r="T71" t="s">
        <v>573</v>
      </c>
      <c r="V71" s="62">
        <v>43101</v>
      </c>
      <c r="W71" s="62">
        <v>79625</v>
      </c>
      <c r="X71">
        <v>34050</v>
      </c>
      <c r="Y71" t="s">
        <v>507</v>
      </c>
    </row>
    <row r="72" spans="1:25" x14ac:dyDescent="0.25">
      <c r="A72" t="s">
        <v>540</v>
      </c>
      <c r="B72" t="s">
        <v>541</v>
      </c>
      <c r="C72" t="s">
        <v>541</v>
      </c>
      <c r="D72" t="s">
        <v>541</v>
      </c>
      <c r="E72" t="s">
        <v>482</v>
      </c>
      <c r="F72">
        <v>3554</v>
      </c>
      <c r="G72" t="s">
        <v>630</v>
      </c>
      <c r="H72" t="s">
        <v>631</v>
      </c>
      <c r="I72" t="s">
        <v>550</v>
      </c>
      <c r="J72" t="b">
        <v>1</v>
      </c>
      <c r="K72" t="b">
        <v>1</v>
      </c>
      <c r="L72" t="b">
        <v>1</v>
      </c>
      <c r="M72">
        <v>3.0000000000000001E-3</v>
      </c>
      <c r="N72">
        <v>2.1000000000000001E-2</v>
      </c>
      <c r="O72" t="s">
        <v>545</v>
      </c>
      <c r="P72" t="s">
        <v>560</v>
      </c>
      <c r="Q72">
        <v>370</v>
      </c>
      <c r="R72" t="s">
        <v>632</v>
      </c>
      <c r="S72" t="s">
        <v>572</v>
      </c>
      <c r="T72" t="s">
        <v>573</v>
      </c>
      <c r="V72" s="62">
        <v>43101</v>
      </c>
      <c r="W72" s="62">
        <v>79625</v>
      </c>
      <c r="X72">
        <v>34050</v>
      </c>
      <c r="Y72" t="s">
        <v>507</v>
      </c>
    </row>
    <row r="73" spans="1:25" x14ac:dyDescent="0.25">
      <c r="A73" t="s">
        <v>540</v>
      </c>
      <c r="B73" t="s">
        <v>482</v>
      </c>
      <c r="C73">
        <v>3850</v>
      </c>
      <c r="D73" t="s">
        <v>633</v>
      </c>
      <c r="E73" t="s">
        <v>482</v>
      </c>
      <c r="F73">
        <v>3556</v>
      </c>
      <c r="G73" t="s">
        <v>634</v>
      </c>
      <c r="H73" t="s">
        <v>635</v>
      </c>
      <c r="I73" t="s">
        <v>550</v>
      </c>
      <c r="J73" t="b">
        <v>1</v>
      </c>
      <c r="K73" t="b">
        <v>1</v>
      </c>
      <c r="L73" t="b">
        <v>1</v>
      </c>
      <c r="M73">
        <v>3.0000000000000001E-3</v>
      </c>
      <c r="N73">
        <v>2.1000000000000001E-2</v>
      </c>
      <c r="O73" t="s">
        <v>545</v>
      </c>
      <c r="P73" t="s">
        <v>636</v>
      </c>
      <c r="Q73">
        <v>350</v>
      </c>
      <c r="R73" t="s">
        <v>637</v>
      </c>
      <c r="S73" t="s">
        <v>638</v>
      </c>
      <c r="T73" t="s">
        <v>639</v>
      </c>
      <c r="V73" s="62">
        <v>43101</v>
      </c>
      <c r="W73" s="62">
        <v>79625</v>
      </c>
      <c r="X73">
        <v>34050</v>
      </c>
      <c r="Y73" t="s">
        <v>507</v>
      </c>
    </row>
    <row r="74" spans="1:25" x14ac:dyDescent="0.25">
      <c r="A74" t="s">
        <v>540</v>
      </c>
      <c r="B74" t="s">
        <v>541</v>
      </c>
      <c r="C74" t="s">
        <v>541</v>
      </c>
      <c r="D74" t="s">
        <v>541</v>
      </c>
      <c r="E74" t="s">
        <v>482</v>
      </c>
      <c r="F74">
        <v>3557</v>
      </c>
      <c r="G74" t="s">
        <v>640</v>
      </c>
      <c r="H74" t="s">
        <v>641</v>
      </c>
      <c r="I74" t="s">
        <v>550</v>
      </c>
      <c r="J74" t="b">
        <v>1</v>
      </c>
      <c r="K74" t="b">
        <v>1</v>
      </c>
      <c r="L74" t="b">
        <v>1</v>
      </c>
      <c r="M74">
        <v>3.0000000000000001E-3</v>
      </c>
      <c r="N74">
        <v>2.1000000000000001E-2</v>
      </c>
      <c r="O74" t="s">
        <v>545</v>
      </c>
      <c r="P74" t="s">
        <v>636</v>
      </c>
      <c r="Q74">
        <v>354</v>
      </c>
      <c r="R74" t="s">
        <v>642</v>
      </c>
      <c r="S74" t="s">
        <v>638</v>
      </c>
      <c r="T74" t="s">
        <v>639</v>
      </c>
      <c r="V74" s="62">
        <v>43101</v>
      </c>
      <c r="W74" s="62">
        <v>79625</v>
      </c>
      <c r="X74">
        <v>34050</v>
      </c>
      <c r="Y74" t="s">
        <v>507</v>
      </c>
    </row>
    <row r="75" spans="1:25" x14ac:dyDescent="0.25">
      <c r="A75" t="s">
        <v>540</v>
      </c>
      <c r="B75" t="s">
        <v>482</v>
      </c>
      <c r="C75">
        <v>3850</v>
      </c>
      <c r="D75" t="s">
        <v>633</v>
      </c>
      <c r="E75" t="s">
        <v>482</v>
      </c>
      <c r="F75">
        <v>3558</v>
      </c>
      <c r="G75" t="s">
        <v>643</v>
      </c>
      <c r="H75" t="s">
        <v>644</v>
      </c>
      <c r="I75" t="s">
        <v>550</v>
      </c>
      <c r="J75" t="b">
        <v>1</v>
      </c>
      <c r="K75" t="b">
        <v>1</v>
      </c>
      <c r="L75" t="b">
        <v>1</v>
      </c>
      <c r="M75">
        <v>3.0000000000000001E-3</v>
      </c>
      <c r="N75">
        <v>2.1000000000000001E-2</v>
      </c>
      <c r="O75" t="s">
        <v>545</v>
      </c>
      <c r="P75" t="s">
        <v>636</v>
      </c>
      <c r="Q75">
        <v>351</v>
      </c>
      <c r="R75" t="s">
        <v>645</v>
      </c>
      <c r="S75" t="s">
        <v>638</v>
      </c>
      <c r="T75" t="s">
        <v>639</v>
      </c>
      <c r="V75" s="62">
        <v>43101</v>
      </c>
      <c r="W75" s="62">
        <v>79625</v>
      </c>
      <c r="X75">
        <v>34050</v>
      </c>
      <c r="Y75" t="s">
        <v>507</v>
      </c>
    </row>
    <row r="76" spans="1:25" x14ac:dyDescent="0.25">
      <c r="A76" t="s">
        <v>540</v>
      </c>
      <c r="B76" t="s">
        <v>482</v>
      </c>
      <c r="C76">
        <v>3851</v>
      </c>
      <c r="D76" t="s">
        <v>646</v>
      </c>
      <c r="E76" t="s">
        <v>482</v>
      </c>
      <c r="F76">
        <v>3559</v>
      </c>
      <c r="G76" t="s">
        <v>647</v>
      </c>
      <c r="H76" t="s">
        <v>648</v>
      </c>
      <c r="I76" t="s">
        <v>550</v>
      </c>
      <c r="J76" t="b">
        <v>1</v>
      </c>
      <c r="K76" t="b">
        <v>1</v>
      </c>
      <c r="L76" t="b">
        <v>1</v>
      </c>
      <c r="M76">
        <v>3.0000000000000001E-3</v>
      </c>
      <c r="N76">
        <v>2.1000000000000001E-2</v>
      </c>
      <c r="O76" t="s">
        <v>545</v>
      </c>
      <c r="P76" t="s">
        <v>636</v>
      </c>
      <c r="Q76">
        <v>349</v>
      </c>
      <c r="R76" t="s">
        <v>649</v>
      </c>
      <c r="S76" t="s">
        <v>638</v>
      </c>
      <c r="T76" t="s">
        <v>639</v>
      </c>
      <c r="V76" s="62">
        <v>43101</v>
      </c>
      <c r="W76" s="62">
        <v>79625</v>
      </c>
      <c r="X76">
        <v>34050</v>
      </c>
      <c r="Y76" t="s">
        <v>507</v>
      </c>
    </row>
    <row r="77" spans="1:25" x14ac:dyDescent="0.25">
      <c r="A77" t="s">
        <v>540</v>
      </c>
      <c r="B77" t="s">
        <v>541</v>
      </c>
      <c r="C77" t="s">
        <v>541</v>
      </c>
      <c r="D77" t="s">
        <v>541</v>
      </c>
      <c r="E77" t="s">
        <v>482</v>
      </c>
      <c r="F77">
        <v>3560</v>
      </c>
      <c r="G77" t="s">
        <v>650</v>
      </c>
      <c r="H77" t="s">
        <v>651</v>
      </c>
      <c r="I77" t="s">
        <v>550</v>
      </c>
      <c r="J77" t="b">
        <v>1</v>
      </c>
      <c r="K77" t="b">
        <v>1</v>
      </c>
      <c r="L77" t="b">
        <v>1</v>
      </c>
      <c r="M77">
        <v>3.0000000000000001E-3</v>
      </c>
      <c r="N77">
        <v>2.1000000000000001E-2</v>
      </c>
      <c r="O77" t="s">
        <v>545</v>
      </c>
      <c r="P77" t="s">
        <v>636</v>
      </c>
      <c r="Q77">
        <v>352</v>
      </c>
      <c r="R77" t="s">
        <v>652</v>
      </c>
      <c r="S77" t="s">
        <v>638</v>
      </c>
      <c r="T77" t="s">
        <v>639</v>
      </c>
      <c r="V77" s="62">
        <v>43101</v>
      </c>
      <c r="W77" s="62">
        <v>79625</v>
      </c>
      <c r="X77">
        <v>34050</v>
      </c>
      <c r="Y77" t="s">
        <v>507</v>
      </c>
    </row>
    <row r="78" spans="1:25" x14ac:dyDescent="0.25">
      <c r="A78" t="s">
        <v>540</v>
      </c>
      <c r="B78" t="s">
        <v>482</v>
      </c>
      <c r="C78">
        <v>3851</v>
      </c>
      <c r="D78" t="s">
        <v>646</v>
      </c>
      <c r="E78" t="s">
        <v>482</v>
      </c>
      <c r="F78">
        <v>3561</v>
      </c>
      <c r="G78" t="s">
        <v>653</v>
      </c>
      <c r="H78" t="s">
        <v>654</v>
      </c>
      <c r="I78" t="s">
        <v>550</v>
      </c>
      <c r="J78" t="b">
        <v>1</v>
      </c>
      <c r="K78" t="b">
        <v>1</v>
      </c>
      <c r="L78" t="b">
        <v>1</v>
      </c>
      <c r="M78">
        <v>3.0000000000000001E-3</v>
      </c>
      <c r="N78">
        <v>2.1000000000000001E-2</v>
      </c>
      <c r="O78" t="s">
        <v>545</v>
      </c>
      <c r="P78" t="s">
        <v>636</v>
      </c>
      <c r="Q78">
        <v>353</v>
      </c>
      <c r="R78" t="s">
        <v>655</v>
      </c>
      <c r="S78" t="s">
        <v>638</v>
      </c>
      <c r="T78" t="s">
        <v>639</v>
      </c>
      <c r="V78" s="62">
        <v>43101</v>
      </c>
      <c r="W78" s="62">
        <v>79625</v>
      </c>
      <c r="X78">
        <v>34050</v>
      </c>
      <c r="Y78" t="s">
        <v>507</v>
      </c>
    </row>
    <row r="79" spans="1:25" x14ac:dyDescent="0.25">
      <c r="A79" t="s">
        <v>540</v>
      </c>
      <c r="B79" t="s">
        <v>482</v>
      </c>
      <c r="C79">
        <v>45526</v>
      </c>
      <c r="D79" t="s">
        <v>97</v>
      </c>
      <c r="E79" t="s">
        <v>482</v>
      </c>
      <c r="F79">
        <v>3722</v>
      </c>
      <c r="G79" t="s">
        <v>656</v>
      </c>
      <c r="H79" t="s">
        <v>657</v>
      </c>
      <c r="I79" t="s">
        <v>550</v>
      </c>
      <c r="J79" t="b">
        <v>1</v>
      </c>
      <c r="K79" t="b">
        <v>1</v>
      </c>
      <c r="L79" t="b">
        <v>1</v>
      </c>
      <c r="M79">
        <v>3.0000000000000001E-3</v>
      </c>
      <c r="N79">
        <v>2.1000000000000001E-2</v>
      </c>
      <c r="O79" t="s">
        <v>545</v>
      </c>
      <c r="P79" t="s">
        <v>658</v>
      </c>
      <c r="Q79">
        <v>4820</v>
      </c>
      <c r="R79">
        <v>213696</v>
      </c>
      <c r="S79" t="s">
        <v>638</v>
      </c>
      <c r="T79" t="s">
        <v>659</v>
      </c>
      <c r="V79" s="62">
        <v>45566</v>
      </c>
      <c r="W79" s="62">
        <v>45748</v>
      </c>
      <c r="X79">
        <v>173</v>
      </c>
      <c r="Y79" t="s">
        <v>507</v>
      </c>
    </row>
    <row r="80" spans="1:25" x14ac:dyDescent="0.25">
      <c r="A80" t="s">
        <v>540</v>
      </c>
      <c r="B80" t="s">
        <v>482</v>
      </c>
      <c r="C80">
        <v>45527</v>
      </c>
      <c r="D80" t="s">
        <v>120</v>
      </c>
      <c r="E80" t="s">
        <v>482</v>
      </c>
      <c r="F80">
        <v>3723</v>
      </c>
      <c r="G80" t="s">
        <v>660</v>
      </c>
      <c r="H80" t="s">
        <v>661</v>
      </c>
      <c r="I80" t="s">
        <v>550</v>
      </c>
      <c r="J80" t="b">
        <v>1</v>
      </c>
      <c r="K80" t="b">
        <v>1</v>
      </c>
      <c r="L80" t="b">
        <v>1</v>
      </c>
      <c r="M80">
        <v>3.0000000000000001E-3</v>
      </c>
      <c r="N80">
        <v>2.1000000000000001E-2</v>
      </c>
      <c r="O80" t="s">
        <v>545</v>
      </c>
      <c r="P80" t="s">
        <v>658</v>
      </c>
      <c r="Q80">
        <v>4514</v>
      </c>
      <c r="R80">
        <v>213719</v>
      </c>
      <c r="S80" t="s">
        <v>638</v>
      </c>
      <c r="T80" t="s">
        <v>659</v>
      </c>
      <c r="V80" s="62">
        <v>45566</v>
      </c>
      <c r="W80" s="62">
        <v>45748</v>
      </c>
      <c r="X80">
        <v>173</v>
      </c>
      <c r="Y80" t="s">
        <v>507</v>
      </c>
    </row>
    <row r="81" spans="1:25" x14ac:dyDescent="0.25">
      <c r="A81" t="s">
        <v>540</v>
      </c>
      <c r="B81" t="s">
        <v>482</v>
      </c>
      <c r="C81">
        <v>23479</v>
      </c>
      <c r="D81" t="s">
        <v>87</v>
      </c>
      <c r="E81" t="s">
        <v>482</v>
      </c>
      <c r="F81">
        <v>3724</v>
      </c>
      <c r="G81" t="s">
        <v>662</v>
      </c>
      <c r="H81" t="s">
        <v>663</v>
      </c>
      <c r="I81" t="s">
        <v>550</v>
      </c>
      <c r="J81" t="b">
        <v>1</v>
      </c>
      <c r="K81" t="b">
        <v>1</v>
      </c>
      <c r="L81" t="b">
        <v>1</v>
      </c>
      <c r="M81">
        <v>3.0000000000000001E-3</v>
      </c>
      <c r="N81">
        <v>2.1000000000000001E-2</v>
      </c>
      <c r="O81" t="s">
        <v>545</v>
      </c>
      <c r="P81" t="s">
        <v>658</v>
      </c>
      <c r="Q81">
        <v>4737</v>
      </c>
      <c r="R81">
        <v>495856</v>
      </c>
      <c r="S81" t="s">
        <v>638</v>
      </c>
      <c r="T81" t="s">
        <v>664</v>
      </c>
      <c r="V81" s="62">
        <v>45566</v>
      </c>
      <c r="W81" s="62">
        <v>45748</v>
      </c>
      <c r="X81">
        <v>173</v>
      </c>
      <c r="Y81" t="s">
        <v>507</v>
      </c>
    </row>
    <row r="82" spans="1:25" x14ac:dyDescent="0.25">
      <c r="A82" t="s">
        <v>540</v>
      </c>
      <c r="B82" t="s">
        <v>482</v>
      </c>
      <c r="C82">
        <v>45528</v>
      </c>
      <c r="D82" t="s">
        <v>88</v>
      </c>
      <c r="E82" t="s">
        <v>482</v>
      </c>
      <c r="F82">
        <v>3725</v>
      </c>
      <c r="G82" t="s">
        <v>665</v>
      </c>
      <c r="H82" t="s">
        <v>666</v>
      </c>
      <c r="I82" t="s">
        <v>550</v>
      </c>
      <c r="J82" t="b">
        <v>1</v>
      </c>
      <c r="K82" t="b">
        <v>1</v>
      </c>
      <c r="L82" t="b">
        <v>1</v>
      </c>
      <c r="M82">
        <v>3.0000000000000001E-3</v>
      </c>
      <c r="N82">
        <v>2.1000000000000001E-2</v>
      </c>
      <c r="O82" t="s">
        <v>545</v>
      </c>
      <c r="P82" t="s">
        <v>658</v>
      </c>
      <c r="Q82">
        <v>4727</v>
      </c>
      <c r="R82">
        <v>213699</v>
      </c>
      <c r="S82" t="s">
        <v>638</v>
      </c>
      <c r="T82" t="s">
        <v>659</v>
      </c>
      <c r="V82" s="62">
        <v>45566</v>
      </c>
      <c r="W82" s="62">
        <v>45748</v>
      </c>
      <c r="X82">
        <v>173</v>
      </c>
      <c r="Y82" t="s">
        <v>507</v>
      </c>
    </row>
    <row r="83" spans="1:25" x14ac:dyDescent="0.25">
      <c r="A83" t="s">
        <v>540</v>
      </c>
      <c r="B83" t="s">
        <v>482</v>
      </c>
      <c r="C83">
        <v>23480</v>
      </c>
      <c r="D83" t="s">
        <v>89</v>
      </c>
      <c r="E83" t="s">
        <v>482</v>
      </c>
      <c r="F83">
        <v>3726</v>
      </c>
      <c r="G83" t="s">
        <v>667</v>
      </c>
      <c r="H83" t="s">
        <v>668</v>
      </c>
      <c r="I83" t="s">
        <v>550</v>
      </c>
      <c r="J83" t="b">
        <v>1</v>
      </c>
      <c r="K83" t="b">
        <v>1</v>
      </c>
      <c r="L83" t="b">
        <v>1</v>
      </c>
      <c r="M83">
        <v>3.0000000000000001E-3</v>
      </c>
      <c r="N83">
        <v>2.1000000000000001E-2</v>
      </c>
      <c r="O83" t="s">
        <v>545</v>
      </c>
      <c r="P83" t="s">
        <v>658</v>
      </c>
      <c r="Q83">
        <v>4627</v>
      </c>
      <c r="R83">
        <v>213713</v>
      </c>
      <c r="S83" t="s">
        <v>638</v>
      </c>
      <c r="T83" t="s">
        <v>659</v>
      </c>
      <c r="V83" s="62">
        <v>45566</v>
      </c>
      <c r="W83" s="62">
        <v>45748</v>
      </c>
      <c r="X83">
        <v>173</v>
      </c>
      <c r="Y83" t="s">
        <v>507</v>
      </c>
    </row>
    <row r="84" spans="1:25" x14ac:dyDescent="0.25">
      <c r="A84" t="s">
        <v>540</v>
      </c>
      <c r="B84" t="s">
        <v>482</v>
      </c>
      <c r="C84">
        <v>23481</v>
      </c>
      <c r="D84" t="s">
        <v>86</v>
      </c>
      <c r="E84" t="s">
        <v>482</v>
      </c>
      <c r="F84">
        <v>3727</v>
      </c>
      <c r="G84" t="s">
        <v>669</v>
      </c>
      <c r="H84" t="s">
        <v>670</v>
      </c>
      <c r="I84" t="s">
        <v>550</v>
      </c>
      <c r="J84" t="b">
        <v>1</v>
      </c>
      <c r="K84" t="b">
        <v>1</v>
      </c>
      <c r="L84" t="b">
        <v>1</v>
      </c>
      <c r="M84">
        <v>3.0000000000000001E-3</v>
      </c>
      <c r="N84">
        <v>2.1000000000000001E-2</v>
      </c>
      <c r="O84" t="s">
        <v>545</v>
      </c>
      <c r="P84" t="s">
        <v>658</v>
      </c>
      <c r="Q84">
        <v>4682</v>
      </c>
      <c r="R84">
        <v>466956</v>
      </c>
      <c r="S84" t="s">
        <v>638</v>
      </c>
      <c r="T84" t="s">
        <v>664</v>
      </c>
      <c r="V84" s="62">
        <v>45567</v>
      </c>
      <c r="W84" s="62">
        <v>45749</v>
      </c>
      <c r="X84">
        <v>174</v>
      </c>
      <c r="Y84" t="s">
        <v>507</v>
      </c>
    </row>
    <row r="85" spans="1:25" x14ac:dyDescent="0.25">
      <c r="A85" t="s">
        <v>540</v>
      </c>
      <c r="B85" t="s">
        <v>482</v>
      </c>
      <c r="C85">
        <v>23484</v>
      </c>
      <c r="D85" t="s">
        <v>136</v>
      </c>
      <c r="E85" t="s">
        <v>482</v>
      </c>
      <c r="F85">
        <v>3728</v>
      </c>
      <c r="G85" t="s">
        <v>671</v>
      </c>
      <c r="H85" t="s">
        <v>672</v>
      </c>
      <c r="I85" t="s">
        <v>550</v>
      </c>
      <c r="J85" t="b">
        <v>1</v>
      </c>
      <c r="K85" t="b">
        <v>1</v>
      </c>
      <c r="L85" t="b">
        <v>1</v>
      </c>
      <c r="M85">
        <v>3.0000000000000001E-3</v>
      </c>
      <c r="N85">
        <v>2.1000000000000001E-2</v>
      </c>
      <c r="O85" t="s">
        <v>545</v>
      </c>
      <c r="P85" t="s">
        <v>658</v>
      </c>
      <c r="Q85">
        <v>16565</v>
      </c>
      <c r="R85">
        <v>532143</v>
      </c>
      <c r="S85" t="s">
        <v>638</v>
      </c>
      <c r="T85" t="s">
        <v>664</v>
      </c>
      <c r="V85" s="62">
        <v>45566</v>
      </c>
      <c r="W85" s="62">
        <v>45748</v>
      </c>
      <c r="X85">
        <v>173</v>
      </c>
      <c r="Y85" t="s">
        <v>507</v>
      </c>
    </row>
    <row r="86" spans="1:25" x14ac:dyDescent="0.25">
      <c r="A86" t="s">
        <v>540</v>
      </c>
      <c r="B86" t="s">
        <v>482</v>
      </c>
      <c r="C86">
        <v>23485</v>
      </c>
      <c r="D86" t="s">
        <v>125</v>
      </c>
      <c r="E86" t="s">
        <v>482</v>
      </c>
      <c r="F86">
        <v>3729</v>
      </c>
      <c r="G86" t="s">
        <v>673</v>
      </c>
      <c r="H86" t="s">
        <v>674</v>
      </c>
      <c r="I86" t="s">
        <v>550</v>
      </c>
      <c r="J86" t="b">
        <v>1</v>
      </c>
      <c r="K86" t="b">
        <v>1</v>
      </c>
      <c r="L86" t="b">
        <v>1</v>
      </c>
      <c r="M86">
        <v>3.0000000000000001E-3</v>
      </c>
      <c r="N86">
        <v>2.1000000000000001E-2</v>
      </c>
      <c r="O86" t="s">
        <v>545</v>
      </c>
      <c r="P86" t="s">
        <v>658</v>
      </c>
      <c r="Q86">
        <v>4765</v>
      </c>
      <c r="R86">
        <v>213705</v>
      </c>
      <c r="S86" t="s">
        <v>638</v>
      </c>
      <c r="T86" t="s">
        <v>659</v>
      </c>
      <c r="V86" s="62">
        <v>45566</v>
      </c>
      <c r="W86" s="62">
        <v>45748</v>
      </c>
      <c r="X86">
        <v>173</v>
      </c>
      <c r="Y86" t="s">
        <v>507</v>
      </c>
    </row>
    <row r="87" spans="1:25" x14ac:dyDescent="0.25">
      <c r="A87" t="s">
        <v>540</v>
      </c>
      <c r="B87" t="s">
        <v>482</v>
      </c>
      <c r="C87">
        <v>23486</v>
      </c>
      <c r="D87" t="s">
        <v>126</v>
      </c>
      <c r="E87" t="s">
        <v>482</v>
      </c>
      <c r="F87">
        <v>3730</v>
      </c>
      <c r="G87" t="s">
        <v>675</v>
      </c>
      <c r="H87" t="s">
        <v>676</v>
      </c>
      <c r="I87" t="s">
        <v>550</v>
      </c>
      <c r="J87" t="b">
        <v>1</v>
      </c>
      <c r="K87" t="b">
        <v>1</v>
      </c>
      <c r="L87" t="b">
        <v>1</v>
      </c>
      <c r="M87">
        <v>3.0000000000000001E-3</v>
      </c>
      <c r="N87">
        <v>2.1000000000000001E-2</v>
      </c>
      <c r="O87" t="s">
        <v>545</v>
      </c>
      <c r="P87" t="s">
        <v>658</v>
      </c>
      <c r="Q87">
        <v>4728</v>
      </c>
      <c r="R87">
        <v>213710</v>
      </c>
      <c r="S87" t="s">
        <v>638</v>
      </c>
      <c r="T87" t="s">
        <v>659</v>
      </c>
      <c r="V87" s="62">
        <v>45566</v>
      </c>
      <c r="W87" s="62">
        <v>45748</v>
      </c>
      <c r="X87">
        <v>173</v>
      </c>
      <c r="Y87" t="s">
        <v>507</v>
      </c>
    </row>
    <row r="88" spans="1:25" x14ac:dyDescent="0.25">
      <c r="A88" t="s">
        <v>540</v>
      </c>
      <c r="B88" t="s">
        <v>482</v>
      </c>
      <c r="C88">
        <v>14513</v>
      </c>
      <c r="D88" t="s">
        <v>90</v>
      </c>
      <c r="E88" t="s">
        <v>482</v>
      </c>
      <c r="F88">
        <v>3731</v>
      </c>
      <c r="G88" t="s">
        <v>677</v>
      </c>
      <c r="H88" t="s">
        <v>678</v>
      </c>
      <c r="I88" t="s">
        <v>550</v>
      </c>
      <c r="J88" t="b">
        <v>1</v>
      </c>
      <c r="K88" t="b">
        <v>1</v>
      </c>
      <c r="L88" t="b">
        <v>1</v>
      </c>
      <c r="M88">
        <v>3.0000000000000001E-3</v>
      </c>
      <c r="N88">
        <v>2.1000000000000001E-2</v>
      </c>
      <c r="O88" t="s">
        <v>545</v>
      </c>
      <c r="P88" t="s">
        <v>679</v>
      </c>
      <c r="Q88">
        <v>4667</v>
      </c>
      <c r="R88">
        <v>1935655</v>
      </c>
      <c r="S88" t="s">
        <v>680</v>
      </c>
      <c r="T88" t="s">
        <v>554</v>
      </c>
      <c r="V88" s="62">
        <v>45566</v>
      </c>
      <c r="W88" s="62">
        <v>45748</v>
      </c>
      <c r="X88">
        <v>173</v>
      </c>
      <c r="Y88" t="s">
        <v>507</v>
      </c>
    </row>
    <row r="89" spans="1:25" x14ac:dyDescent="0.25">
      <c r="A89" t="s">
        <v>540</v>
      </c>
      <c r="B89" t="s">
        <v>482</v>
      </c>
      <c r="C89">
        <v>14510</v>
      </c>
      <c r="D89" t="s">
        <v>91</v>
      </c>
      <c r="E89" t="s">
        <v>482</v>
      </c>
      <c r="F89">
        <v>3732</v>
      </c>
      <c r="G89" t="s">
        <v>681</v>
      </c>
      <c r="H89" t="s">
        <v>682</v>
      </c>
      <c r="I89" t="s">
        <v>550</v>
      </c>
      <c r="J89" t="b">
        <v>1</v>
      </c>
      <c r="K89" t="b">
        <v>1</v>
      </c>
      <c r="L89" t="b">
        <v>1</v>
      </c>
      <c r="M89">
        <v>3.0000000000000001E-3</v>
      </c>
      <c r="N89">
        <v>2.1000000000000001E-2</v>
      </c>
      <c r="O89" t="s">
        <v>545</v>
      </c>
      <c r="P89" t="s">
        <v>679</v>
      </c>
      <c r="Q89">
        <v>9550</v>
      </c>
      <c r="R89">
        <v>1077649</v>
      </c>
      <c r="S89" t="s">
        <v>680</v>
      </c>
      <c r="T89" t="s">
        <v>554</v>
      </c>
      <c r="V89" s="62">
        <v>45566</v>
      </c>
      <c r="W89" s="62">
        <v>45748</v>
      </c>
      <c r="X89">
        <v>173</v>
      </c>
      <c r="Y89" t="s">
        <v>507</v>
      </c>
    </row>
    <row r="90" spans="1:25" x14ac:dyDescent="0.25">
      <c r="A90" t="s">
        <v>540</v>
      </c>
      <c r="B90" t="s">
        <v>482</v>
      </c>
      <c r="C90">
        <v>45529</v>
      </c>
      <c r="D90" t="s">
        <v>92</v>
      </c>
      <c r="E90" t="s">
        <v>482</v>
      </c>
      <c r="F90">
        <v>3733</v>
      </c>
      <c r="G90" t="s">
        <v>683</v>
      </c>
      <c r="H90" t="s">
        <v>684</v>
      </c>
      <c r="I90" t="s">
        <v>550</v>
      </c>
      <c r="J90" t="b">
        <v>1</v>
      </c>
      <c r="K90" t="b">
        <v>1</v>
      </c>
      <c r="L90" t="b">
        <v>1</v>
      </c>
      <c r="M90">
        <v>3.0000000000000001E-3</v>
      </c>
      <c r="N90">
        <v>2.1000000000000001E-2</v>
      </c>
      <c r="O90" t="s">
        <v>545</v>
      </c>
      <c r="P90" t="s">
        <v>679</v>
      </c>
      <c r="Q90">
        <v>9865</v>
      </c>
      <c r="R90">
        <v>1410409</v>
      </c>
      <c r="S90" t="s">
        <v>680</v>
      </c>
      <c r="T90" t="s">
        <v>554</v>
      </c>
      <c r="V90" s="62">
        <v>45566</v>
      </c>
      <c r="W90" s="62">
        <v>45748</v>
      </c>
      <c r="X90">
        <v>173</v>
      </c>
      <c r="Y90" t="s">
        <v>507</v>
      </c>
    </row>
    <row r="91" spans="1:25" x14ac:dyDescent="0.25">
      <c r="A91" t="s">
        <v>540</v>
      </c>
      <c r="B91" t="s">
        <v>482</v>
      </c>
      <c r="C91">
        <v>45530</v>
      </c>
      <c r="D91" t="s">
        <v>93</v>
      </c>
      <c r="E91" t="s">
        <v>482</v>
      </c>
      <c r="F91">
        <v>3734</v>
      </c>
      <c r="G91" t="s">
        <v>685</v>
      </c>
      <c r="H91" t="s">
        <v>686</v>
      </c>
      <c r="I91" t="s">
        <v>550</v>
      </c>
      <c r="J91" t="b">
        <v>1</v>
      </c>
      <c r="K91" t="b">
        <v>1</v>
      </c>
      <c r="L91" t="b">
        <v>1</v>
      </c>
      <c r="M91">
        <v>3.0000000000000001E-3</v>
      </c>
      <c r="N91">
        <v>2.1000000000000001E-2</v>
      </c>
      <c r="O91" t="s">
        <v>545</v>
      </c>
      <c r="P91" t="s">
        <v>679</v>
      </c>
      <c r="Q91">
        <v>2888</v>
      </c>
      <c r="R91">
        <v>1343717</v>
      </c>
      <c r="S91" t="s">
        <v>680</v>
      </c>
      <c r="T91" t="s">
        <v>554</v>
      </c>
      <c r="V91" s="62">
        <v>45566</v>
      </c>
      <c r="W91" s="62">
        <v>45748</v>
      </c>
      <c r="X91">
        <v>173</v>
      </c>
      <c r="Y91" t="s">
        <v>507</v>
      </c>
    </row>
    <row r="92" spans="1:25" x14ac:dyDescent="0.25">
      <c r="A92" t="s">
        <v>540</v>
      </c>
      <c r="B92" t="s">
        <v>482</v>
      </c>
      <c r="C92">
        <v>23483</v>
      </c>
      <c r="D92" t="s">
        <v>99</v>
      </c>
      <c r="E92" t="s">
        <v>482</v>
      </c>
      <c r="F92">
        <v>3735</v>
      </c>
      <c r="G92" t="s">
        <v>687</v>
      </c>
      <c r="H92" t="s">
        <v>688</v>
      </c>
      <c r="I92" t="s">
        <v>550</v>
      </c>
      <c r="J92" t="b">
        <v>1</v>
      </c>
      <c r="K92" t="b">
        <v>1</v>
      </c>
      <c r="L92" t="b">
        <v>1</v>
      </c>
      <c r="M92">
        <v>3.0000000000000001E-3</v>
      </c>
      <c r="N92">
        <v>2.1000000000000001E-2</v>
      </c>
      <c r="O92" t="s">
        <v>545</v>
      </c>
      <c r="P92" t="s">
        <v>551</v>
      </c>
      <c r="Q92">
        <v>24232</v>
      </c>
      <c r="R92" t="s">
        <v>199</v>
      </c>
      <c r="S92" t="s">
        <v>553</v>
      </c>
      <c r="T92" t="s">
        <v>689</v>
      </c>
      <c r="V92" s="62">
        <v>44797</v>
      </c>
      <c r="W92" s="62">
        <v>45893</v>
      </c>
      <c r="X92">
        <v>318</v>
      </c>
      <c r="Y92" t="s">
        <v>507</v>
      </c>
    </row>
    <row r="93" spans="1:25" x14ac:dyDescent="0.25">
      <c r="A93" t="s">
        <v>540</v>
      </c>
      <c r="B93" t="s">
        <v>482</v>
      </c>
      <c r="C93">
        <v>45531</v>
      </c>
      <c r="D93" t="s">
        <v>100</v>
      </c>
      <c r="E93" t="s">
        <v>482</v>
      </c>
      <c r="F93">
        <v>3736</v>
      </c>
      <c r="G93" t="s">
        <v>690</v>
      </c>
      <c r="H93" t="s">
        <v>691</v>
      </c>
      <c r="I93" t="s">
        <v>550</v>
      </c>
      <c r="J93" t="b">
        <v>1</v>
      </c>
      <c r="K93" t="b">
        <v>1</v>
      </c>
      <c r="L93" t="b">
        <v>1</v>
      </c>
      <c r="M93">
        <v>3.0000000000000001E-3</v>
      </c>
      <c r="N93">
        <v>2.1000000000000001E-2</v>
      </c>
      <c r="O93" t="s">
        <v>545</v>
      </c>
      <c r="P93" t="s">
        <v>551</v>
      </c>
      <c r="Q93">
        <v>24233</v>
      </c>
      <c r="R93" t="s">
        <v>204</v>
      </c>
      <c r="S93" t="s">
        <v>553</v>
      </c>
      <c r="T93" t="s">
        <v>689</v>
      </c>
      <c r="V93" s="62">
        <v>44755</v>
      </c>
      <c r="W93" s="62">
        <v>45851</v>
      </c>
      <c r="X93">
        <v>276</v>
      </c>
      <c r="Y93" t="s">
        <v>507</v>
      </c>
    </row>
    <row r="94" spans="1:25" x14ac:dyDescent="0.25">
      <c r="A94" t="s">
        <v>540</v>
      </c>
      <c r="B94" t="s">
        <v>482</v>
      </c>
      <c r="C94">
        <v>23477</v>
      </c>
      <c r="D94" t="s">
        <v>134</v>
      </c>
      <c r="E94" t="s">
        <v>482</v>
      </c>
      <c r="F94">
        <v>3737</v>
      </c>
      <c r="G94" t="s">
        <v>692</v>
      </c>
      <c r="H94" t="s">
        <v>693</v>
      </c>
      <c r="I94" t="s">
        <v>550</v>
      </c>
      <c r="J94" t="b">
        <v>1</v>
      </c>
      <c r="K94" t="b">
        <v>1</v>
      </c>
      <c r="L94" t="b">
        <v>1</v>
      </c>
      <c r="M94">
        <v>3.0000000000000001E-3</v>
      </c>
      <c r="N94">
        <v>2.1000000000000001E-2</v>
      </c>
      <c r="O94" t="s">
        <v>545</v>
      </c>
      <c r="P94" t="s">
        <v>551</v>
      </c>
      <c r="Q94">
        <v>22047</v>
      </c>
      <c r="R94" t="s">
        <v>208</v>
      </c>
      <c r="S94" t="s">
        <v>553</v>
      </c>
      <c r="T94" t="s">
        <v>554</v>
      </c>
      <c r="V94" s="62">
        <v>44970</v>
      </c>
      <c r="W94" s="62">
        <v>45701</v>
      </c>
      <c r="X94">
        <v>126</v>
      </c>
      <c r="Y94" t="s">
        <v>507</v>
      </c>
    </row>
    <row r="95" spans="1:25" x14ac:dyDescent="0.25">
      <c r="A95" t="s">
        <v>540</v>
      </c>
      <c r="B95" t="s">
        <v>482</v>
      </c>
      <c r="C95">
        <v>14285</v>
      </c>
      <c r="D95" t="s">
        <v>49</v>
      </c>
      <c r="E95" t="s">
        <v>482</v>
      </c>
      <c r="F95">
        <v>17323</v>
      </c>
      <c r="G95" t="s">
        <v>50</v>
      </c>
      <c r="H95" t="s">
        <v>694</v>
      </c>
      <c r="I95" t="s">
        <v>550</v>
      </c>
      <c r="J95" t="b">
        <v>1</v>
      </c>
      <c r="K95" t="b">
        <v>1</v>
      </c>
      <c r="L95" t="b">
        <v>1</v>
      </c>
      <c r="M95">
        <v>0</v>
      </c>
      <c r="N95">
        <v>1000</v>
      </c>
      <c r="O95" t="s">
        <v>695</v>
      </c>
      <c r="P95" t="s">
        <v>560</v>
      </c>
      <c r="Q95">
        <v>21995</v>
      </c>
      <c r="R95" t="s">
        <v>696</v>
      </c>
      <c r="S95" t="s">
        <v>572</v>
      </c>
      <c r="T95" t="s">
        <v>573</v>
      </c>
      <c r="V95" s="62">
        <v>45567</v>
      </c>
      <c r="W95" s="62">
        <v>45749</v>
      </c>
      <c r="X95">
        <v>174</v>
      </c>
      <c r="Y95" t="s">
        <v>507</v>
      </c>
    </row>
    <row r="96" spans="1:25" x14ac:dyDescent="0.25">
      <c r="A96" t="s">
        <v>540</v>
      </c>
      <c r="B96" t="s">
        <v>482</v>
      </c>
      <c r="C96">
        <v>14286</v>
      </c>
      <c r="D96" t="s">
        <v>51</v>
      </c>
      <c r="E96" t="s">
        <v>482</v>
      </c>
      <c r="F96">
        <v>17324</v>
      </c>
      <c r="G96" t="s">
        <v>52</v>
      </c>
      <c r="H96" t="s">
        <v>697</v>
      </c>
      <c r="I96" t="s">
        <v>550</v>
      </c>
      <c r="J96" t="b">
        <v>1</v>
      </c>
      <c r="K96" t="b">
        <v>1</v>
      </c>
      <c r="L96" t="b">
        <v>1</v>
      </c>
      <c r="M96">
        <v>0</v>
      </c>
      <c r="N96">
        <v>1000</v>
      </c>
      <c r="O96" t="s">
        <v>695</v>
      </c>
      <c r="P96" t="s">
        <v>560</v>
      </c>
      <c r="Q96">
        <v>21993</v>
      </c>
      <c r="R96" t="s">
        <v>698</v>
      </c>
      <c r="S96" t="s">
        <v>572</v>
      </c>
      <c r="T96" t="s">
        <v>573</v>
      </c>
      <c r="V96" s="62">
        <v>45567</v>
      </c>
      <c r="W96" s="62">
        <v>45749</v>
      </c>
      <c r="X96">
        <v>174</v>
      </c>
      <c r="Y96" t="s">
        <v>507</v>
      </c>
    </row>
    <row r="97" spans="1:25" x14ac:dyDescent="0.25">
      <c r="A97" t="s">
        <v>540</v>
      </c>
      <c r="B97" t="s">
        <v>482</v>
      </c>
      <c r="C97">
        <v>14287</v>
      </c>
      <c r="D97" t="s">
        <v>53</v>
      </c>
      <c r="E97" t="s">
        <v>482</v>
      </c>
      <c r="F97">
        <v>17325</v>
      </c>
      <c r="G97" t="s">
        <v>54</v>
      </c>
      <c r="H97" t="s">
        <v>699</v>
      </c>
      <c r="I97" t="s">
        <v>550</v>
      </c>
      <c r="J97" t="b">
        <v>1</v>
      </c>
      <c r="K97" t="b">
        <v>1</v>
      </c>
      <c r="L97" t="b">
        <v>1</v>
      </c>
      <c r="M97">
        <v>0</v>
      </c>
      <c r="N97">
        <v>1000</v>
      </c>
      <c r="O97" t="s">
        <v>695</v>
      </c>
      <c r="P97" t="s">
        <v>560</v>
      </c>
      <c r="Q97">
        <v>21992</v>
      </c>
      <c r="R97" t="s">
        <v>700</v>
      </c>
      <c r="S97" t="s">
        <v>572</v>
      </c>
      <c r="T97" t="s">
        <v>573</v>
      </c>
      <c r="V97" s="62">
        <v>45567</v>
      </c>
      <c r="W97" s="62">
        <v>45749</v>
      </c>
      <c r="X97">
        <v>174</v>
      </c>
      <c r="Y97" t="s">
        <v>507</v>
      </c>
    </row>
    <row r="98" spans="1:25" x14ac:dyDescent="0.25">
      <c r="A98" t="s">
        <v>540</v>
      </c>
      <c r="B98" t="s">
        <v>482</v>
      </c>
      <c r="C98">
        <v>14288</v>
      </c>
      <c r="D98" t="s">
        <v>55</v>
      </c>
      <c r="E98" t="s">
        <v>482</v>
      </c>
      <c r="F98">
        <v>17326</v>
      </c>
      <c r="G98" t="s">
        <v>56</v>
      </c>
      <c r="H98" t="s">
        <v>701</v>
      </c>
      <c r="I98" t="s">
        <v>550</v>
      </c>
      <c r="J98" t="b">
        <v>1</v>
      </c>
      <c r="K98" t="b">
        <v>1</v>
      </c>
      <c r="L98" t="b">
        <v>1</v>
      </c>
      <c r="M98">
        <v>0</v>
      </c>
      <c r="N98">
        <v>1000</v>
      </c>
      <c r="O98" t="s">
        <v>695</v>
      </c>
      <c r="P98" t="s">
        <v>560</v>
      </c>
      <c r="Q98">
        <v>21990</v>
      </c>
      <c r="R98" t="s">
        <v>702</v>
      </c>
      <c r="S98" t="s">
        <v>572</v>
      </c>
      <c r="T98" t="s">
        <v>573</v>
      </c>
      <c r="V98" s="62">
        <v>45567</v>
      </c>
      <c r="W98" s="62">
        <v>45749</v>
      </c>
      <c r="X98">
        <v>174</v>
      </c>
      <c r="Y98" t="s">
        <v>507</v>
      </c>
    </row>
    <row r="99" spans="1:25" x14ac:dyDescent="0.25">
      <c r="A99" t="s">
        <v>540</v>
      </c>
      <c r="B99" t="s">
        <v>482</v>
      </c>
      <c r="C99">
        <v>14289</v>
      </c>
      <c r="D99" t="s">
        <v>57</v>
      </c>
      <c r="E99" t="s">
        <v>482</v>
      </c>
      <c r="F99">
        <v>17327</v>
      </c>
      <c r="G99" t="s">
        <v>58</v>
      </c>
      <c r="H99" t="s">
        <v>703</v>
      </c>
      <c r="I99" t="s">
        <v>550</v>
      </c>
      <c r="J99" t="b">
        <v>1</v>
      </c>
      <c r="K99" t="b">
        <v>1</v>
      </c>
      <c r="L99" t="b">
        <v>1</v>
      </c>
      <c r="M99">
        <v>0</v>
      </c>
      <c r="N99">
        <v>1000</v>
      </c>
      <c r="O99" t="s">
        <v>695</v>
      </c>
      <c r="P99" t="s">
        <v>560</v>
      </c>
      <c r="Q99">
        <v>21986</v>
      </c>
      <c r="R99" t="s">
        <v>704</v>
      </c>
      <c r="S99" t="s">
        <v>572</v>
      </c>
      <c r="T99" t="s">
        <v>573</v>
      </c>
      <c r="V99" s="62">
        <v>45567</v>
      </c>
      <c r="W99" s="62">
        <v>45749</v>
      </c>
      <c r="X99">
        <v>174</v>
      </c>
      <c r="Y99" t="s">
        <v>507</v>
      </c>
    </row>
    <row r="100" spans="1:25" x14ac:dyDescent="0.25">
      <c r="A100" t="s">
        <v>540</v>
      </c>
      <c r="B100" t="s">
        <v>482</v>
      </c>
      <c r="C100">
        <v>14290</v>
      </c>
      <c r="D100" t="s">
        <v>59</v>
      </c>
      <c r="E100" t="s">
        <v>482</v>
      </c>
      <c r="F100">
        <v>17328</v>
      </c>
      <c r="G100" t="s">
        <v>60</v>
      </c>
      <c r="H100" t="s">
        <v>705</v>
      </c>
      <c r="I100" t="s">
        <v>550</v>
      </c>
      <c r="J100" t="b">
        <v>1</v>
      </c>
      <c r="K100" t="b">
        <v>1</v>
      </c>
      <c r="L100" t="b">
        <v>1</v>
      </c>
      <c r="M100">
        <v>0</v>
      </c>
      <c r="N100">
        <v>1000</v>
      </c>
      <c r="O100" t="s">
        <v>695</v>
      </c>
      <c r="P100" t="s">
        <v>560</v>
      </c>
      <c r="Q100">
        <v>21989</v>
      </c>
      <c r="R100" t="s">
        <v>706</v>
      </c>
      <c r="S100" t="s">
        <v>572</v>
      </c>
      <c r="T100" t="s">
        <v>573</v>
      </c>
      <c r="V100" s="62">
        <v>45567</v>
      </c>
      <c r="W100" s="62">
        <v>45749</v>
      </c>
      <c r="X100">
        <v>174</v>
      </c>
      <c r="Y100" t="s">
        <v>507</v>
      </c>
    </row>
    <row r="101" spans="1:25" x14ac:dyDescent="0.25">
      <c r="A101" t="s">
        <v>540</v>
      </c>
      <c r="B101" t="s">
        <v>482</v>
      </c>
      <c r="C101">
        <v>14291</v>
      </c>
      <c r="D101" t="s">
        <v>61</v>
      </c>
      <c r="E101" t="s">
        <v>482</v>
      </c>
      <c r="F101">
        <v>17329</v>
      </c>
      <c r="G101" t="s">
        <v>62</v>
      </c>
      <c r="H101" t="s">
        <v>707</v>
      </c>
      <c r="I101" t="s">
        <v>550</v>
      </c>
      <c r="J101" t="b">
        <v>1</v>
      </c>
      <c r="K101" t="b">
        <v>1</v>
      </c>
      <c r="L101" t="b">
        <v>1</v>
      </c>
      <c r="M101">
        <v>0</v>
      </c>
      <c r="N101">
        <v>1000</v>
      </c>
      <c r="O101" t="s">
        <v>695</v>
      </c>
      <c r="P101" t="s">
        <v>560</v>
      </c>
      <c r="Q101">
        <v>21994</v>
      </c>
      <c r="R101" t="s">
        <v>708</v>
      </c>
      <c r="S101" t="s">
        <v>572</v>
      </c>
      <c r="T101" t="s">
        <v>573</v>
      </c>
      <c r="V101" s="62">
        <v>45567</v>
      </c>
      <c r="W101" s="62">
        <v>45749</v>
      </c>
      <c r="X101">
        <v>174</v>
      </c>
      <c r="Y101" t="s">
        <v>507</v>
      </c>
    </row>
    <row r="102" spans="1:25" x14ac:dyDescent="0.25">
      <c r="A102" t="s">
        <v>540</v>
      </c>
      <c r="B102" t="s">
        <v>482</v>
      </c>
      <c r="C102">
        <v>14292</v>
      </c>
      <c r="D102" t="s">
        <v>63</v>
      </c>
      <c r="E102" t="s">
        <v>482</v>
      </c>
      <c r="F102">
        <v>17330</v>
      </c>
      <c r="G102" t="s">
        <v>64</v>
      </c>
      <c r="H102" t="s">
        <v>709</v>
      </c>
      <c r="I102" t="s">
        <v>550</v>
      </c>
      <c r="J102" t="b">
        <v>1</v>
      </c>
      <c r="K102" t="b">
        <v>1</v>
      </c>
      <c r="L102" t="b">
        <v>1</v>
      </c>
      <c r="M102">
        <v>0</v>
      </c>
      <c r="N102">
        <v>1000</v>
      </c>
      <c r="O102" t="s">
        <v>695</v>
      </c>
      <c r="P102" t="s">
        <v>560</v>
      </c>
      <c r="Q102">
        <v>21996</v>
      </c>
      <c r="R102" t="s">
        <v>710</v>
      </c>
      <c r="S102" t="s">
        <v>572</v>
      </c>
      <c r="T102" t="s">
        <v>573</v>
      </c>
      <c r="V102" s="62">
        <v>45567</v>
      </c>
      <c r="W102" s="62">
        <v>45749</v>
      </c>
      <c r="X102">
        <v>174</v>
      </c>
      <c r="Y102" t="s">
        <v>507</v>
      </c>
    </row>
    <row r="103" spans="1:25" x14ac:dyDescent="0.25">
      <c r="A103" t="s">
        <v>540</v>
      </c>
      <c r="B103" t="s">
        <v>482</v>
      </c>
      <c r="C103">
        <v>3545</v>
      </c>
      <c r="D103" t="s">
        <v>65</v>
      </c>
      <c r="E103" t="s">
        <v>482</v>
      </c>
      <c r="F103">
        <v>17331</v>
      </c>
      <c r="G103" t="s">
        <v>66</v>
      </c>
      <c r="H103" t="s">
        <v>711</v>
      </c>
      <c r="I103" t="s">
        <v>550</v>
      </c>
      <c r="J103" t="b">
        <v>1</v>
      </c>
      <c r="K103" t="b">
        <v>1</v>
      </c>
      <c r="L103" t="b">
        <v>1</v>
      </c>
      <c r="M103">
        <v>0</v>
      </c>
      <c r="N103">
        <v>1000</v>
      </c>
      <c r="O103" t="s">
        <v>695</v>
      </c>
      <c r="P103" t="s">
        <v>560</v>
      </c>
      <c r="Q103">
        <v>21987</v>
      </c>
      <c r="R103" t="s">
        <v>712</v>
      </c>
      <c r="S103" t="s">
        <v>572</v>
      </c>
      <c r="T103" t="s">
        <v>573</v>
      </c>
      <c r="V103" s="62">
        <v>45567</v>
      </c>
      <c r="W103" s="62">
        <v>45749</v>
      </c>
      <c r="X103">
        <v>174</v>
      </c>
      <c r="Y103" t="s">
        <v>507</v>
      </c>
    </row>
    <row r="104" spans="1:25" x14ac:dyDescent="0.25">
      <c r="A104" t="s">
        <v>540</v>
      </c>
      <c r="B104" t="s">
        <v>482</v>
      </c>
      <c r="C104">
        <v>3546</v>
      </c>
      <c r="D104" t="s">
        <v>67</v>
      </c>
      <c r="E104" t="s">
        <v>482</v>
      </c>
      <c r="F104">
        <v>17332</v>
      </c>
      <c r="G104" t="s">
        <v>68</v>
      </c>
      <c r="H104" t="s">
        <v>713</v>
      </c>
      <c r="I104" t="s">
        <v>550</v>
      </c>
      <c r="J104" t="b">
        <v>1</v>
      </c>
      <c r="K104" t="b">
        <v>1</v>
      </c>
      <c r="L104" t="b">
        <v>1</v>
      </c>
      <c r="M104">
        <v>0</v>
      </c>
      <c r="N104">
        <v>1000</v>
      </c>
      <c r="O104" t="s">
        <v>695</v>
      </c>
      <c r="P104" t="s">
        <v>560</v>
      </c>
      <c r="Q104">
        <v>21991</v>
      </c>
      <c r="R104" t="s">
        <v>714</v>
      </c>
      <c r="S104" t="s">
        <v>572</v>
      </c>
      <c r="T104" t="s">
        <v>573</v>
      </c>
      <c r="V104" s="62">
        <v>45567</v>
      </c>
      <c r="W104" s="62">
        <v>45749</v>
      </c>
      <c r="X104">
        <v>174</v>
      </c>
      <c r="Y104" t="s">
        <v>507</v>
      </c>
    </row>
    <row r="105" spans="1:25" x14ac:dyDescent="0.25">
      <c r="A105" t="s">
        <v>540</v>
      </c>
      <c r="B105" t="s">
        <v>541</v>
      </c>
      <c r="C105" t="s">
        <v>541</v>
      </c>
      <c r="D105" t="s">
        <v>541</v>
      </c>
      <c r="E105" t="s">
        <v>482</v>
      </c>
      <c r="F105">
        <v>17333</v>
      </c>
      <c r="G105" t="s">
        <v>715</v>
      </c>
      <c r="H105" t="s">
        <v>716</v>
      </c>
      <c r="I105" t="s">
        <v>550</v>
      </c>
      <c r="J105" t="b">
        <v>0</v>
      </c>
      <c r="K105" t="b">
        <v>1</v>
      </c>
      <c r="L105" t="b">
        <v>1</v>
      </c>
      <c r="M105">
        <v>0</v>
      </c>
      <c r="N105">
        <v>1000</v>
      </c>
      <c r="O105" t="s">
        <v>695</v>
      </c>
      <c r="P105" t="s">
        <v>560</v>
      </c>
      <c r="Q105">
        <v>21983</v>
      </c>
      <c r="R105" t="s">
        <v>717</v>
      </c>
      <c r="S105" t="s">
        <v>572</v>
      </c>
      <c r="T105" t="s">
        <v>573</v>
      </c>
      <c r="V105" s="62">
        <v>45567</v>
      </c>
      <c r="W105" s="62">
        <v>45749</v>
      </c>
      <c r="X105">
        <v>174</v>
      </c>
      <c r="Y105" t="s">
        <v>507</v>
      </c>
    </row>
    <row r="106" spans="1:25" x14ac:dyDescent="0.25">
      <c r="A106" t="s">
        <v>540</v>
      </c>
      <c r="B106" t="s">
        <v>541</v>
      </c>
      <c r="C106" t="s">
        <v>541</v>
      </c>
      <c r="D106" t="s">
        <v>541</v>
      </c>
      <c r="E106" t="s">
        <v>482</v>
      </c>
      <c r="F106">
        <v>17334</v>
      </c>
      <c r="G106" t="s">
        <v>718</v>
      </c>
      <c r="H106" t="s">
        <v>719</v>
      </c>
      <c r="I106" t="s">
        <v>550</v>
      </c>
      <c r="J106" t="b">
        <v>0</v>
      </c>
      <c r="K106" t="b">
        <v>1</v>
      </c>
      <c r="L106" t="b">
        <v>1</v>
      </c>
      <c r="M106">
        <v>0</v>
      </c>
      <c r="N106">
        <v>1000</v>
      </c>
      <c r="O106" t="s">
        <v>695</v>
      </c>
      <c r="P106" t="s">
        <v>560</v>
      </c>
      <c r="Q106">
        <v>21982</v>
      </c>
      <c r="R106" t="s">
        <v>720</v>
      </c>
      <c r="S106" t="s">
        <v>572</v>
      </c>
      <c r="T106" t="s">
        <v>573</v>
      </c>
      <c r="V106" s="62">
        <v>45567</v>
      </c>
      <c r="W106" s="62">
        <v>45749</v>
      </c>
      <c r="X106">
        <v>174</v>
      </c>
      <c r="Y106" t="s">
        <v>507</v>
      </c>
    </row>
    <row r="107" spans="1:25" x14ac:dyDescent="0.25">
      <c r="A107" t="s">
        <v>540</v>
      </c>
      <c r="B107" t="s">
        <v>541</v>
      </c>
      <c r="C107" t="s">
        <v>541</v>
      </c>
      <c r="D107" t="s">
        <v>541</v>
      </c>
      <c r="E107" t="s">
        <v>482</v>
      </c>
      <c r="F107">
        <v>17335</v>
      </c>
      <c r="G107" t="s">
        <v>721</v>
      </c>
      <c r="H107" t="s">
        <v>722</v>
      </c>
      <c r="I107" t="s">
        <v>550</v>
      </c>
      <c r="J107" t="b">
        <v>0</v>
      </c>
      <c r="K107" t="b">
        <v>1</v>
      </c>
      <c r="L107" t="b">
        <v>1</v>
      </c>
      <c r="M107">
        <v>0</v>
      </c>
      <c r="N107">
        <v>1000</v>
      </c>
      <c r="O107" t="s">
        <v>695</v>
      </c>
      <c r="P107" t="s">
        <v>560</v>
      </c>
      <c r="Q107">
        <v>21988</v>
      </c>
      <c r="R107" t="s">
        <v>723</v>
      </c>
      <c r="S107" t="s">
        <v>572</v>
      </c>
      <c r="T107" t="s">
        <v>573</v>
      </c>
      <c r="V107" s="62">
        <v>45567</v>
      </c>
      <c r="W107" s="62">
        <v>45749</v>
      </c>
      <c r="X107">
        <v>174</v>
      </c>
      <c r="Y107" t="s">
        <v>507</v>
      </c>
    </row>
    <row r="108" spans="1:25" x14ac:dyDescent="0.25">
      <c r="A108" t="s">
        <v>540</v>
      </c>
      <c r="B108" t="s">
        <v>541</v>
      </c>
      <c r="C108" t="s">
        <v>541</v>
      </c>
      <c r="D108" t="s">
        <v>541</v>
      </c>
      <c r="E108" t="s">
        <v>482</v>
      </c>
      <c r="F108">
        <v>17336</v>
      </c>
      <c r="G108" t="s">
        <v>724</v>
      </c>
      <c r="H108" t="s">
        <v>725</v>
      </c>
      <c r="I108" t="s">
        <v>550</v>
      </c>
      <c r="J108" t="b">
        <v>0</v>
      </c>
      <c r="K108" t="b">
        <v>1</v>
      </c>
      <c r="L108" t="b">
        <v>1</v>
      </c>
      <c r="M108">
        <v>0</v>
      </c>
      <c r="N108">
        <v>1000</v>
      </c>
      <c r="O108" t="s">
        <v>695</v>
      </c>
      <c r="P108" t="s">
        <v>560</v>
      </c>
      <c r="Q108">
        <v>21985</v>
      </c>
      <c r="R108" t="s">
        <v>726</v>
      </c>
      <c r="S108" t="s">
        <v>572</v>
      </c>
      <c r="T108" t="s">
        <v>573</v>
      </c>
      <c r="V108" s="62">
        <v>45567</v>
      </c>
      <c r="W108" s="62">
        <v>45749</v>
      </c>
      <c r="X108">
        <v>174</v>
      </c>
      <c r="Y108" t="s">
        <v>507</v>
      </c>
    </row>
    <row r="109" spans="1:25" x14ac:dyDescent="0.25">
      <c r="A109" t="s">
        <v>540</v>
      </c>
      <c r="B109" t="s">
        <v>541</v>
      </c>
      <c r="C109" t="s">
        <v>541</v>
      </c>
      <c r="D109" t="s">
        <v>541</v>
      </c>
      <c r="E109" t="s">
        <v>482</v>
      </c>
      <c r="F109">
        <v>17337</v>
      </c>
      <c r="G109" t="s">
        <v>727</v>
      </c>
      <c r="H109" t="s">
        <v>728</v>
      </c>
      <c r="I109" t="s">
        <v>550</v>
      </c>
      <c r="J109" t="b">
        <v>0</v>
      </c>
      <c r="K109" t="b">
        <v>1</v>
      </c>
      <c r="L109" t="b">
        <v>1</v>
      </c>
      <c r="M109">
        <v>0</v>
      </c>
      <c r="N109">
        <v>1000</v>
      </c>
      <c r="O109" t="s">
        <v>695</v>
      </c>
      <c r="P109" t="s">
        <v>560</v>
      </c>
      <c r="Q109">
        <v>21984</v>
      </c>
      <c r="R109" t="s">
        <v>729</v>
      </c>
      <c r="S109" t="s">
        <v>572</v>
      </c>
      <c r="T109" t="s">
        <v>573</v>
      </c>
      <c r="V109" s="62">
        <v>45567</v>
      </c>
      <c r="W109" s="62">
        <v>45749</v>
      </c>
      <c r="X109">
        <v>174</v>
      </c>
      <c r="Y109" t="s">
        <v>507</v>
      </c>
    </row>
    <row r="110" spans="1:25" x14ac:dyDescent="0.25">
      <c r="A110" t="s">
        <v>540</v>
      </c>
      <c r="B110" t="s">
        <v>541</v>
      </c>
      <c r="C110" t="s">
        <v>541</v>
      </c>
      <c r="D110" t="s">
        <v>541</v>
      </c>
      <c r="E110" t="s">
        <v>482</v>
      </c>
      <c r="F110">
        <v>17338</v>
      </c>
      <c r="G110" t="s">
        <v>730</v>
      </c>
      <c r="H110" t="s">
        <v>731</v>
      </c>
      <c r="I110" t="s">
        <v>550</v>
      </c>
      <c r="J110" t="b">
        <v>0</v>
      </c>
      <c r="K110" t="b">
        <v>1</v>
      </c>
      <c r="L110" t="b">
        <v>1</v>
      </c>
      <c r="M110">
        <v>0</v>
      </c>
      <c r="N110">
        <v>1000</v>
      </c>
      <c r="O110" t="s">
        <v>695</v>
      </c>
      <c r="P110" t="s">
        <v>560</v>
      </c>
      <c r="Q110">
        <v>9836</v>
      </c>
      <c r="R110" t="s">
        <v>732</v>
      </c>
      <c r="S110" t="s">
        <v>572</v>
      </c>
      <c r="T110" t="s">
        <v>573</v>
      </c>
      <c r="V110" s="62">
        <v>45567</v>
      </c>
      <c r="W110" s="62">
        <v>45749</v>
      </c>
      <c r="X110">
        <v>174</v>
      </c>
      <c r="Y110" t="s">
        <v>507</v>
      </c>
    </row>
    <row r="111" spans="1:25" x14ac:dyDescent="0.25">
      <c r="A111" t="s">
        <v>540</v>
      </c>
      <c r="B111" t="s">
        <v>482</v>
      </c>
      <c r="C111">
        <v>14591</v>
      </c>
      <c r="D111" t="s">
        <v>81</v>
      </c>
      <c r="E111" t="s">
        <v>482</v>
      </c>
      <c r="F111">
        <v>17339</v>
      </c>
      <c r="G111" t="s">
        <v>733</v>
      </c>
      <c r="H111" t="s">
        <v>734</v>
      </c>
      <c r="I111" t="s">
        <v>550</v>
      </c>
      <c r="J111" t="b">
        <v>1</v>
      </c>
      <c r="K111" t="b">
        <v>1</v>
      </c>
      <c r="L111" t="b">
        <v>1</v>
      </c>
      <c r="M111">
        <v>0</v>
      </c>
      <c r="N111">
        <v>1000</v>
      </c>
      <c r="O111" t="s">
        <v>695</v>
      </c>
      <c r="P111" t="s">
        <v>560</v>
      </c>
      <c r="Q111">
        <v>4877</v>
      </c>
      <c r="R111" t="s">
        <v>735</v>
      </c>
      <c r="S111" t="s">
        <v>572</v>
      </c>
      <c r="T111" t="s">
        <v>573</v>
      </c>
      <c r="V111" s="62">
        <v>45567</v>
      </c>
      <c r="W111" s="62">
        <v>45749</v>
      </c>
      <c r="X111">
        <v>174</v>
      </c>
      <c r="Y111" t="s">
        <v>507</v>
      </c>
    </row>
    <row r="112" spans="1:25" x14ac:dyDescent="0.25">
      <c r="A112" t="s">
        <v>540</v>
      </c>
      <c r="B112" t="s">
        <v>482</v>
      </c>
      <c r="C112">
        <v>14664</v>
      </c>
      <c r="D112" t="s">
        <v>82</v>
      </c>
      <c r="E112" t="s">
        <v>482</v>
      </c>
      <c r="F112">
        <v>17340</v>
      </c>
      <c r="G112" t="s">
        <v>736</v>
      </c>
      <c r="H112" t="s">
        <v>737</v>
      </c>
      <c r="I112" t="s">
        <v>550</v>
      </c>
      <c r="J112" t="b">
        <v>1</v>
      </c>
      <c r="K112" t="b">
        <v>1</v>
      </c>
      <c r="L112" t="b">
        <v>1</v>
      </c>
      <c r="M112">
        <v>0</v>
      </c>
      <c r="N112">
        <v>1000</v>
      </c>
      <c r="O112" t="s">
        <v>695</v>
      </c>
      <c r="P112" t="s">
        <v>560</v>
      </c>
      <c r="Q112">
        <v>4879</v>
      </c>
      <c r="R112" t="s">
        <v>738</v>
      </c>
      <c r="S112" t="s">
        <v>572</v>
      </c>
      <c r="T112" t="s">
        <v>573</v>
      </c>
      <c r="V112" s="62">
        <v>45567</v>
      </c>
      <c r="W112" s="62">
        <v>45749</v>
      </c>
      <c r="X112">
        <v>174</v>
      </c>
      <c r="Y112" t="s">
        <v>507</v>
      </c>
    </row>
    <row r="113" spans="1:25" x14ac:dyDescent="0.25">
      <c r="A113" t="s">
        <v>540</v>
      </c>
      <c r="B113" t="s">
        <v>482</v>
      </c>
      <c r="C113">
        <v>45532</v>
      </c>
      <c r="D113" t="s">
        <v>83</v>
      </c>
      <c r="E113" t="s">
        <v>482</v>
      </c>
      <c r="F113">
        <v>17341</v>
      </c>
      <c r="G113" t="s">
        <v>739</v>
      </c>
      <c r="H113" t="s">
        <v>740</v>
      </c>
      <c r="I113" t="s">
        <v>550</v>
      </c>
      <c r="J113" t="b">
        <v>1</v>
      </c>
      <c r="K113" t="b">
        <v>1</v>
      </c>
      <c r="L113" t="b">
        <v>1</v>
      </c>
      <c r="M113">
        <v>0</v>
      </c>
      <c r="N113">
        <v>1000</v>
      </c>
      <c r="O113" t="s">
        <v>695</v>
      </c>
      <c r="P113" t="s">
        <v>560</v>
      </c>
      <c r="Q113">
        <v>4875</v>
      </c>
      <c r="R113" t="s">
        <v>741</v>
      </c>
      <c r="S113" t="s">
        <v>572</v>
      </c>
      <c r="T113" t="s">
        <v>573</v>
      </c>
      <c r="V113" s="62">
        <v>45567</v>
      </c>
      <c r="W113" s="62">
        <v>45749</v>
      </c>
      <c r="X113">
        <v>174</v>
      </c>
      <c r="Y113" t="s">
        <v>507</v>
      </c>
    </row>
    <row r="114" spans="1:25" x14ac:dyDescent="0.25">
      <c r="A114" t="s">
        <v>540</v>
      </c>
      <c r="B114" t="s">
        <v>482</v>
      </c>
      <c r="C114">
        <v>45533</v>
      </c>
      <c r="D114" t="s">
        <v>84</v>
      </c>
      <c r="E114" t="s">
        <v>482</v>
      </c>
      <c r="F114">
        <v>17342</v>
      </c>
      <c r="G114" t="s">
        <v>742</v>
      </c>
      <c r="H114" t="s">
        <v>743</v>
      </c>
      <c r="I114" t="s">
        <v>550</v>
      </c>
      <c r="J114" t="b">
        <v>1</v>
      </c>
      <c r="K114" t="b">
        <v>1</v>
      </c>
      <c r="L114" t="b">
        <v>1</v>
      </c>
      <c r="M114">
        <v>0</v>
      </c>
      <c r="N114">
        <v>1000</v>
      </c>
      <c r="O114" t="s">
        <v>695</v>
      </c>
      <c r="P114" t="s">
        <v>560</v>
      </c>
      <c r="Q114">
        <v>4876</v>
      </c>
      <c r="R114" t="s">
        <v>744</v>
      </c>
      <c r="S114" t="s">
        <v>572</v>
      </c>
      <c r="T114" t="s">
        <v>573</v>
      </c>
      <c r="V114" s="62">
        <v>45567</v>
      </c>
      <c r="W114" s="62">
        <v>45749</v>
      </c>
      <c r="X114">
        <v>174</v>
      </c>
      <c r="Y114" t="s">
        <v>507</v>
      </c>
    </row>
    <row r="115" spans="1:25" x14ac:dyDescent="0.25">
      <c r="A115" t="s">
        <v>540</v>
      </c>
      <c r="B115" t="s">
        <v>482</v>
      </c>
      <c r="C115">
        <v>23490</v>
      </c>
      <c r="D115" t="s">
        <v>77</v>
      </c>
      <c r="E115" t="s">
        <v>482</v>
      </c>
      <c r="F115">
        <v>17343</v>
      </c>
      <c r="G115" t="s">
        <v>745</v>
      </c>
      <c r="H115" t="s">
        <v>746</v>
      </c>
      <c r="I115" t="s">
        <v>550</v>
      </c>
      <c r="J115" t="b">
        <v>1</v>
      </c>
      <c r="K115" t="b">
        <v>1</v>
      </c>
      <c r="L115" t="b">
        <v>1</v>
      </c>
      <c r="M115">
        <v>0</v>
      </c>
      <c r="N115">
        <v>1000</v>
      </c>
      <c r="O115" t="s">
        <v>695</v>
      </c>
      <c r="P115" t="s">
        <v>560</v>
      </c>
      <c r="Q115">
        <v>4874</v>
      </c>
      <c r="R115" t="s">
        <v>747</v>
      </c>
      <c r="S115" t="s">
        <v>572</v>
      </c>
      <c r="T115" t="s">
        <v>573</v>
      </c>
      <c r="V115" s="62">
        <v>45567</v>
      </c>
      <c r="W115" s="62">
        <v>45749</v>
      </c>
      <c r="X115">
        <v>174</v>
      </c>
      <c r="Y115" t="s">
        <v>507</v>
      </c>
    </row>
    <row r="116" spans="1:25" x14ac:dyDescent="0.25">
      <c r="A116" t="s">
        <v>540</v>
      </c>
      <c r="B116" t="s">
        <v>482</v>
      </c>
      <c r="C116">
        <v>23491</v>
      </c>
      <c r="D116" t="s">
        <v>79</v>
      </c>
      <c r="E116" t="s">
        <v>482</v>
      </c>
      <c r="F116">
        <v>17344</v>
      </c>
      <c r="G116" t="s">
        <v>748</v>
      </c>
      <c r="H116" t="s">
        <v>749</v>
      </c>
      <c r="I116" t="s">
        <v>550</v>
      </c>
      <c r="J116" t="b">
        <v>1</v>
      </c>
      <c r="K116" t="b">
        <v>1</v>
      </c>
      <c r="L116" t="b">
        <v>1</v>
      </c>
      <c r="M116">
        <v>0</v>
      </c>
      <c r="N116">
        <v>1000</v>
      </c>
      <c r="O116" t="s">
        <v>695</v>
      </c>
      <c r="P116" t="s">
        <v>560</v>
      </c>
      <c r="Q116">
        <v>4871</v>
      </c>
      <c r="R116" t="s">
        <v>750</v>
      </c>
      <c r="S116" t="s">
        <v>572</v>
      </c>
      <c r="T116" t="s">
        <v>573</v>
      </c>
      <c r="V116" s="62">
        <v>45567</v>
      </c>
      <c r="W116" s="62">
        <v>45749</v>
      </c>
      <c r="X116">
        <v>174</v>
      </c>
      <c r="Y116" t="s">
        <v>507</v>
      </c>
    </row>
    <row r="117" spans="1:25" x14ac:dyDescent="0.25">
      <c r="A117" t="s">
        <v>540</v>
      </c>
      <c r="B117" t="s">
        <v>482</v>
      </c>
      <c r="C117">
        <v>45534</v>
      </c>
      <c r="D117" t="s">
        <v>78</v>
      </c>
      <c r="E117" t="s">
        <v>482</v>
      </c>
      <c r="F117">
        <v>17345</v>
      </c>
      <c r="G117" t="s">
        <v>751</v>
      </c>
      <c r="H117" t="s">
        <v>752</v>
      </c>
      <c r="I117" t="s">
        <v>550</v>
      </c>
      <c r="J117" t="b">
        <v>1</v>
      </c>
      <c r="K117" t="b">
        <v>1</v>
      </c>
      <c r="L117" t="b">
        <v>1</v>
      </c>
      <c r="M117">
        <v>0</v>
      </c>
      <c r="N117">
        <v>1000</v>
      </c>
      <c r="O117" t="s">
        <v>695</v>
      </c>
      <c r="P117" t="s">
        <v>560</v>
      </c>
      <c r="Q117">
        <v>4862</v>
      </c>
      <c r="R117" t="s">
        <v>753</v>
      </c>
      <c r="S117" t="s">
        <v>572</v>
      </c>
      <c r="T117" t="s">
        <v>573</v>
      </c>
      <c r="V117" s="62">
        <v>45567</v>
      </c>
      <c r="W117" s="62">
        <v>45749</v>
      </c>
      <c r="X117">
        <v>174</v>
      </c>
      <c r="Y117" t="s">
        <v>507</v>
      </c>
    </row>
    <row r="118" spans="1:25" x14ac:dyDescent="0.25">
      <c r="A118" t="s">
        <v>540</v>
      </c>
      <c r="B118" t="s">
        <v>482</v>
      </c>
      <c r="C118">
        <v>45535</v>
      </c>
      <c r="D118" t="s">
        <v>80</v>
      </c>
      <c r="E118" t="s">
        <v>482</v>
      </c>
      <c r="F118">
        <v>17346</v>
      </c>
      <c r="G118" t="s">
        <v>754</v>
      </c>
      <c r="H118" t="s">
        <v>755</v>
      </c>
      <c r="I118" t="s">
        <v>550</v>
      </c>
      <c r="J118" t="b">
        <v>1</v>
      </c>
      <c r="K118" t="b">
        <v>1</v>
      </c>
      <c r="L118" t="b">
        <v>1</v>
      </c>
      <c r="M118">
        <v>0</v>
      </c>
      <c r="N118">
        <v>1000</v>
      </c>
      <c r="O118" t="s">
        <v>695</v>
      </c>
      <c r="P118" t="s">
        <v>560</v>
      </c>
      <c r="Q118">
        <v>4861</v>
      </c>
      <c r="R118" t="s">
        <v>756</v>
      </c>
      <c r="S118" t="s">
        <v>572</v>
      </c>
      <c r="T118" t="s">
        <v>573</v>
      </c>
      <c r="V118" s="62">
        <v>45567</v>
      </c>
      <c r="W118" s="62">
        <v>45749</v>
      </c>
      <c r="X118">
        <v>174</v>
      </c>
      <c r="Y118" t="s">
        <v>507</v>
      </c>
    </row>
    <row r="119" spans="1:25" x14ac:dyDescent="0.25">
      <c r="A119" t="s">
        <v>540</v>
      </c>
      <c r="B119" t="s">
        <v>482</v>
      </c>
      <c r="C119">
        <v>45536</v>
      </c>
      <c r="D119" t="s">
        <v>98</v>
      </c>
      <c r="E119" t="s">
        <v>482</v>
      </c>
      <c r="F119">
        <v>17347</v>
      </c>
      <c r="G119" t="s">
        <v>757</v>
      </c>
      <c r="H119" t="s">
        <v>758</v>
      </c>
      <c r="I119" t="s">
        <v>550</v>
      </c>
      <c r="J119" t="b">
        <v>1</v>
      </c>
      <c r="K119" t="b">
        <v>1</v>
      </c>
      <c r="L119" t="b">
        <v>1</v>
      </c>
      <c r="M119">
        <v>0</v>
      </c>
      <c r="N119">
        <v>1000</v>
      </c>
      <c r="O119" t="s">
        <v>695</v>
      </c>
      <c r="P119" t="s">
        <v>560</v>
      </c>
      <c r="Q119">
        <v>4866</v>
      </c>
      <c r="R119" t="s">
        <v>759</v>
      </c>
      <c r="S119" t="s">
        <v>572</v>
      </c>
      <c r="T119" t="s">
        <v>573</v>
      </c>
      <c r="V119" s="62">
        <v>45567</v>
      </c>
      <c r="W119" s="62">
        <v>45749</v>
      </c>
      <c r="X119">
        <v>174</v>
      </c>
      <c r="Y119" t="s">
        <v>507</v>
      </c>
    </row>
    <row r="120" spans="1:25" x14ac:dyDescent="0.25">
      <c r="A120" t="s">
        <v>540</v>
      </c>
      <c r="B120" t="s">
        <v>482</v>
      </c>
      <c r="C120">
        <v>45537</v>
      </c>
      <c r="D120" t="s">
        <v>94</v>
      </c>
      <c r="E120" t="s">
        <v>482</v>
      </c>
      <c r="F120">
        <v>17348</v>
      </c>
      <c r="G120" t="s">
        <v>760</v>
      </c>
      <c r="H120" t="s">
        <v>761</v>
      </c>
      <c r="I120" t="s">
        <v>550</v>
      </c>
      <c r="J120" t="b">
        <v>1</v>
      </c>
      <c r="K120" t="b">
        <v>1</v>
      </c>
      <c r="L120" t="b">
        <v>1</v>
      </c>
      <c r="M120">
        <v>0</v>
      </c>
      <c r="N120">
        <v>1000</v>
      </c>
      <c r="O120" t="s">
        <v>695</v>
      </c>
      <c r="P120" t="s">
        <v>560</v>
      </c>
      <c r="Q120">
        <v>4865</v>
      </c>
      <c r="R120" t="s">
        <v>762</v>
      </c>
      <c r="S120" t="s">
        <v>572</v>
      </c>
      <c r="T120" t="s">
        <v>573</v>
      </c>
      <c r="V120" s="62">
        <v>45567</v>
      </c>
      <c r="W120" s="62">
        <v>45749</v>
      </c>
      <c r="X120">
        <v>174</v>
      </c>
      <c r="Y120" t="s">
        <v>507</v>
      </c>
    </row>
    <row r="121" spans="1:25" x14ac:dyDescent="0.25">
      <c r="A121" t="s">
        <v>540</v>
      </c>
      <c r="B121" t="s">
        <v>482</v>
      </c>
      <c r="C121">
        <v>45538</v>
      </c>
      <c r="D121" t="s">
        <v>95</v>
      </c>
      <c r="E121" t="s">
        <v>482</v>
      </c>
      <c r="F121">
        <v>17349</v>
      </c>
      <c r="G121" t="s">
        <v>763</v>
      </c>
      <c r="H121" t="s">
        <v>764</v>
      </c>
      <c r="I121" t="s">
        <v>550</v>
      </c>
      <c r="J121" t="b">
        <v>1</v>
      </c>
      <c r="K121" t="b">
        <v>1</v>
      </c>
      <c r="L121" t="b">
        <v>1</v>
      </c>
      <c r="M121">
        <v>0</v>
      </c>
      <c r="N121">
        <v>1000</v>
      </c>
      <c r="O121" t="s">
        <v>695</v>
      </c>
      <c r="P121" t="s">
        <v>560</v>
      </c>
      <c r="Q121">
        <v>20924</v>
      </c>
      <c r="R121" t="s">
        <v>765</v>
      </c>
      <c r="S121" t="s">
        <v>572</v>
      </c>
      <c r="T121" t="s">
        <v>573</v>
      </c>
      <c r="V121" s="62">
        <v>45567</v>
      </c>
      <c r="W121" s="62">
        <v>45749</v>
      </c>
      <c r="X121">
        <v>174</v>
      </c>
      <c r="Y121" t="s">
        <v>507</v>
      </c>
    </row>
    <row r="122" spans="1:25" x14ac:dyDescent="0.25">
      <c r="A122" t="s">
        <v>540</v>
      </c>
      <c r="B122" t="s">
        <v>482</v>
      </c>
      <c r="C122">
        <v>14625</v>
      </c>
      <c r="D122" t="s">
        <v>85</v>
      </c>
      <c r="E122" t="s">
        <v>482</v>
      </c>
      <c r="F122">
        <v>17350</v>
      </c>
      <c r="G122" t="s">
        <v>766</v>
      </c>
      <c r="H122" t="s">
        <v>767</v>
      </c>
      <c r="I122" t="s">
        <v>550</v>
      </c>
      <c r="J122" t="b">
        <v>1</v>
      </c>
      <c r="K122" t="b">
        <v>1</v>
      </c>
      <c r="L122" t="b">
        <v>1</v>
      </c>
      <c r="M122">
        <v>0</v>
      </c>
      <c r="N122">
        <v>1000</v>
      </c>
      <c r="O122" t="s">
        <v>695</v>
      </c>
      <c r="P122" t="s">
        <v>560</v>
      </c>
      <c r="Q122">
        <v>20921</v>
      </c>
      <c r="R122" t="s">
        <v>768</v>
      </c>
      <c r="S122" t="s">
        <v>572</v>
      </c>
      <c r="T122" t="s">
        <v>573</v>
      </c>
      <c r="V122" s="62">
        <v>45567</v>
      </c>
      <c r="W122" s="62">
        <v>45749</v>
      </c>
      <c r="X122">
        <v>174</v>
      </c>
      <c r="Y122" t="s">
        <v>507</v>
      </c>
    </row>
    <row r="123" spans="1:25" x14ac:dyDescent="0.25">
      <c r="A123" t="s">
        <v>540</v>
      </c>
      <c r="B123" t="s">
        <v>482</v>
      </c>
      <c r="C123">
        <v>14668</v>
      </c>
      <c r="D123" t="s">
        <v>113</v>
      </c>
      <c r="E123" t="s">
        <v>482</v>
      </c>
      <c r="F123">
        <v>17351</v>
      </c>
      <c r="G123" t="s">
        <v>769</v>
      </c>
      <c r="H123" t="s">
        <v>770</v>
      </c>
      <c r="I123" t="s">
        <v>550</v>
      </c>
      <c r="J123" t="b">
        <v>1</v>
      </c>
      <c r="K123" t="b">
        <v>1</v>
      </c>
      <c r="L123" t="b">
        <v>1</v>
      </c>
      <c r="M123">
        <v>0</v>
      </c>
      <c r="N123">
        <v>1000</v>
      </c>
      <c r="O123" t="s">
        <v>695</v>
      </c>
      <c r="P123" t="s">
        <v>560</v>
      </c>
      <c r="Q123">
        <v>20922</v>
      </c>
      <c r="R123" t="s">
        <v>771</v>
      </c>
      <c r="S123" t="s">
        <v>572</v>
      </c>
      <c r="T123" t="s">
        <v>573</v>
      </c>
      <c r="V123" s="62">
        <v>45567</v>
      </c>
      <c r="W123" s="62">
        <v>45749</v>
      </c>
      <c r="X123">
        <v>174</v>
      </c>
      <c r="Y123" t="s">
        <v>507</v>
      </c>
    </row>
    <row r="124" spans="1:25" x14ac:dyDescent="0.25">
      <c r="A124" t="s">
        <v>540</v>
      </c>
      <c r="B124" t="s">
        <v>482</v>
      </c>
      <c r="C124">
        <v>14679</v>
      </c>
      <c r="D124" t="s">
        <v>114</v>
      </c>
      <c r="E124" t="s">
        <v>482</v>
      </c>
      <c r="F124">
        <v>17352</v>
      </c>
      <c r="G124" t="s">
        <v>772</v>
      </c>
      <c r="H124" t="s">
        <v>773</v>
      </c>
      <c r="I124" t="s">
        <v>550</v>
      </c>
      <c r="J124" t="b">
        <v>1</v>
      </c>
      <c r="K124" t="b">
        <v>1</v>
      </c>
      <c r="L124" t="b">
        <v>1</v>
      </c>
      <c r="M124">
        <v>0</v>
      </c>
      <c r="N124">
        <v>1000</v>
      </c>
      <c r="O124" t="s">
        <v>695</v>
      </c>
      <c r="P124" t="s">
        <v>560</v>
      </c>
      <c r="Q124">
        <v>20923</v>
      </c>
      <c r="R124" t="s">
        <v>774</v>
      </c>
      <c r="S124" t="s">
        <v>572</v>
      </c>
      <c r="T124" t="s">
        <v>573</v>
      </c>
      <c r="V124" s="62">
        <v>45567</v>
      </c>
      <c r="W124" s="62">
        <v>45749</v>
      </c>
      <c r="X124">
        <v>174</v>
      </c>
      <c r="Y124" t="s">
        <v>507</v>
      </c>
    </row>
    <row r="125" spans="1:25" x14ac:dyDescent="0.25">
      <c r="A125" t="s">
        <v>540</v>
      </c>
      <c r="B125" t="s">
        <v>541</v>
      </c>
      <c r="C125" t="s">
        <v>541</v>
      </c>
      <c r="D125" t="s">
        <v>541</v>
      </c>
      <c r="E125" t="s">
        <v>482</v>
      </c>
      <c r="F125">
        <v>17353</v>
      </c>
      <c r="G125" t="s">
        <v>775</v>
      </c>
      <c r="H125" t="s">
        <v>776</v>
      </c>
      <c r="I125" t="s">
        <v>550</v>
      </c>
      <c r="J125" t="b">
        <v>0</v>
      </c>
      <c r="K125" t="b">
        <v>1</v>
      </c>
      <c r="L125" t="b">
        <v>1</v>
      </c>
      <c r="M125">
        <v>0</v>
      </c>
      <c r="N125">
        <v>1000</v>
      </c>
      <c r="O125" t="s">
        <v>695</v>
      </c>
      <c r="P125" t="s">
        <v>560</v>
      </c>
      <c r="Q125">
        <v>4870</v>
      </c>
      <c r="R125" t="s">
        <v>777</v>
      </c>
      <c r="S125" t="s">
        <v>572</v>
      </c>
      <c r="T125" t="s">
        <v>573</v>
      </c>
      <c r="V125" s="62">
        <v>45567</v>
      </c>
      <c r="W125" s="62">
        <v>45749</v>
      </c>
      <c r="X125">
        <v>174</v>
      </c>
      <c r="Y125" t="s">
        <v>507</v>
      </c>
    </row>
    <row r="126" spans="1:25" x14ac:dyDescent="0.25">
      <c r="A126" t="s">
        <v>540</v>
      </c>
      <c r="B126" t="s">
        <v>541</v>
      </c>
      <c r="C126" t="s">
        <v>541</v>
      </c>
      <c r="D126" t="s">
        <v>541</v>
      </c>
      <c r="E126" t="s">
        <v>482</v>
      </c>
      <c r="F126">
        <v>17354</v>
      </c>
      <c r="G126" t="s">
        <v>778</v>
      </c>
      <c r="H126" t="s">
        <v>779</v>
      </c>
      <c r="I126" t="s">
        <v>550</v>
      </c>
      <c r="J126" t="b">
        <v>0</v>
      </c>
      <c r="K126" t="b">
        <v>1</v>
      </c>
      <c r="L126" t="b">
        <v>1</v>
      </c>
      <c r="M126">
        <v>0</v>
      </c>
      <c r="N126">
        <v>1000</v>
      </c>
      <c r="O126" t="s">
        <v>695</v>
      </c>
      <c r="P126" t="s">
        <v>560</v>
      </c>
      <c r="Q126">
        <v>4867</v>
      </c>
      <c r="R126" t="s">
        <v>780</v>
      </c>
      <c r="S126" t="s">
        <v>572</v>
      </c>
      <c r="T126" t="s">
        <v>573</v>
      </c>
      <c r="V126" s="62">
        <v>45567</v>
      </c>
      <c r="W126" s="62">
        <v>45749</v>
      </c>
      <c r="X126">
        <v>174</v>
      </c>
      <c r="Y126" t="s">
        <v>507</v>
      </c>
    </row>
    <row r="127" spans="1:25" x14ac:dyDescent="0.25">
      <c r="A127" t="s">
        <v>540</v>
      </c>
      <c r="B127" t="s">
        <v>541</v>
      </c>
      <c r="C127" t="s">
        <v>541</v>
      </c>
      <c r="D127" t="s">
        <v>541</v>
      </c>
      <c r="E127" t="s">
        <v>482</v>
      </c>
      <c r="F127">
        <v>17355</v>
      </c>
      <c r="G127" t="s">
        <v>781</v>
      </c>
      <c r="H127" t="s">
        <v>782</v>
      </c>
      <c r="I127" t="s">
        <v>550</v>
      </c>
      <c r="J127" t="b">
        <v>0</v>
      </c>
      <c r="K127" t="b">
        <v>1</v>
      </c>
      <c r="L127" t="b">
        <v>1</v>
      </c>
      <c r="M127">
        <v>0</v>
      </c>
      <c r="N127">
        <v>1000</v>
      </c>
      <c r="O127" t="s">
        <v>695</v>
      </c>
      <c r="P127" t="s">
        <v>560</v>
      </c>
      <c r="Q127">
        <v>4881</v>
      </c>
      <c r="R127" t="s">
        <v>783</v>
      </c>
      <c r="S127" t="s">
        <v>572</v>
      </c>
      <c r="T127" t="s">
        <v>573</v>
      </c>
      <c r="V127" s="62">
        <v>45567</v>
      </c>
      <c r="W127" s="62">
        <v>45749</v>
      </c>
      <c r="X127">
        <v>174</v>
      </c>
      <c r="Y127" t="s">
        <v>507</v>
      </c>
    </row>
    <row r="128" spans="1:25" x14ac:dyDescent="0.25">
      <c r="A128" t="s">
        <v>540</v>
      </c>
      <c r="B128" t="s">
        <v>541</v>
      </c>
      <c r="C128" t="s">
        <v>541</v>
      </c>
      <c r="D128" t="s">
        <v>541</v>
      </c>
      <c r="E128" t="s">
        <v>482</v>
      </c>
      <c r="F128">
        <v>17356</v>
      </c>
      <c r="G128" t="s">
        <v>784</v>
      </c>
      <c r="H128" t="s">
        <v>785</v>
      </c>
      <c r="I128" t="s">
        <v>550</v>
      </c>
      <c r="J128" t="b">
        <v>0</v>
      </c>
      <c r="K128" t="b">
        <v>1</v>
      </c>
      <c r="L128" t="b">
        <v>1</v>
      </c>
      <c r="M128">
        <v>0</v>
      </c>
      <c r="N128">
        <v>1000</v>
      </c>
      <c r="O128" t="s">
        <v>695</v>
      </c>
      <c r="P128" t="s">
        <v>560</v>
      </c>
      <c r="Q128">
        <v>4889</v>
      </c>
      <c r="R128" t="s">
        <v>786</v>
      </c>
      <c r="S128" t="s">
        <v>572</v>
      </c>
      <c r="T128" t="s">
        <v>573</v>
      </c>
      <c r="V128" s="62">
        <v>45567</v>
      </c>
      <c r="W128" s="62">
        <v>45749</v>
      </c>
      <c r="X128">
        <v>174</v>
      </c>
      <c r="Y128" t="s">
        <v>507</v>
      </c>
    </row>
    <row r="129" spans="1:25" x14ac:dyDescent="0.25">
      <c r="A129" t="s">
        <v>540</v>
      </c>
      <c r="B129" t="s">
        <v>541</v>
      </c>
      <c r="C129" t="s">
        <v>541</v>
      </c>
      <c r="D129" t="s">
        <v>541</v>
      </c>
      <c r="E129" t="s">
        <v>482</v>
      </c>
      <c r="F129">
        <v>17357</v>
      </c>
      <c r="G129" t="s">
        <v>787</v>
      </c>
      <c r="H129" t="s">
        <v>788</v>
      </c>
      <c r="I129" t="s">
        <v>550</v>
      </c>
      <c r="J129" t="b">
        <v>0</v>
      </c>
      <c r="K129" t="b">
        <v>1</v>
      </c>
      <c r="L129" t="b">
        <v>1</v>
      </c>
      <c r="M129">
        <v>0</v>
      </c>
      <c r="N129">
        <v>1000</v>
      </c>
      <c r="O129" t="s">
        <v>695</v>
      </c>
      <c r="P129" t="s">
        <v>560</v>
      </c>
      <c r="Q129">
        <v>4883</v>
      </c>
      <c r="R129" t="s">
        <v>789</v>
      </c>
      <c r="S129" t="s">
        <v>572</v>
      </c>
      <c r="T129" t="s">
        <v>573</v>
      </c>
      <c r="V129" s="62">
        <v>45567</v>
      </c>
      <c r="W129" s="62">
        <v>45749</v>
      </c>
      <c r="X129">
        <v>174</v>
      </c>
      <c r="Y129" t="s">
        <v>507</v>
      </c>
    </row>
    <row r="130" spans="1:25" x14ac:dyDescent="0.25">
      <c r="A130" t="s">
        <v>540</v>
      </c>
      <c r="B130" t="s">
        <v>541</v>
      </c>
      <c r="C130" t="s">
        <v>541</v>
      </c>
      <c r="D130" t="s">
        <v>541</v>
      </c>
      <c r="E130" t="s">
        <v>482</v>
      </c>
      <c r="F130">
        <v>17358</v>
      </c>
      <c r="G130" t="s">
        <v>790</v>
      </c>
      <c r="H130" t="s">
        <v>791</v>
      </c>
      <c r="I130" t="s">
        <v>550</v>
      </c>
      <c r="J130" t="b">
        <v>0</v>
      </c>
      <c r="K130" t="b">
        <v>1</v>
      </c>
      <c r="L130" t="b">
        <v>1</v>
      </c>
      <c r="M130">
        <v>0</v>
      </c>
      <c r="N130">
        <v>1000</v>
      </c>
      <c r="O130" t="s">
        <v>695</v>
      </c>
      <c r="P130" t="s">
        <v>560</v>
      </c>
      <c r="Q130">
        <v>4888</v>
      </c>
      <c r="R130" t="s">
        <v>792</v>
      </c>
      <c r="S130" t="s">
        <v>572</v>
      </c>
      <c r="T130" t="s">
        <v>573</v>
      </c>
      <c r="V130" s="62">
        <v>45567</v>
      </c>
      <c r="W130" s="62">
        <v>45749</v>
      </c>
      <c r="X130">
        <v>174</v>
      </c>
      <c r="Y130" t="s">
        <v>507</v>
      </c>
    </row>
    <row r="131" spans="1:25" x14ac:dyDescent="0.25">
      <c r="A131" t="s">
        <v>540</v>
      </c>
      <c r="B131" t="s">
        <v>541</v>
      </c>
      <c r="C131" t="s">
        <v>541</v>
      </c>
      <c r="D131" t="s">
        <v>541</v>
      </c>
      <c r="E131" t="s">
        <v>482</v>
      </c>
      <c r="F131">
        <v>17359</v>
      </c>
      <c r="G131" t="s">
        <v>793</v>
      </c>
      <c r="H131" t="s">
        <v>794</v>
      </c>
      <c r="I131" t="s">
        <v>550</v>
      </c>
      <c r="J131" t="b">
        <v>0</v>
      </c>
      <c r="K131" t="b">
        <v>1</v>
      </c>
      <c r="L131" t="b">
        <v>1</v>
      </c>
      <c r="M131">
        <v>0</v>
      </c>
      <c r="N131">
        <v>1000</v>
      </c>
      <c r="O131" t="s">
        <v>695</v>
      </c>
      <c r="P131" t="s">
        <v>560</v>
      </c>
      <c r="Q131">
        <v>4890</v>
      </c>
      <c r="R131" t="s">
        <v>795</v>
      </c>
      <c r="S131" t="s">
        <v>572</v>
      </c>
      <c r="T131" t="s">
        <v>573</v>
      </c>
      <c r="V131" s="62">
        <v>45567</v>
      </c>
      <c r="W131" s="62">
        <v>45749</v>
      </c>
      <c r="X131">
        <v>174</v>
      </c>
      <c r="Y131" t="s">
        <v>507</v>
      </c>
    </row>
    <row r="132" spans="1:25" x14ac:dyDescent="0.25">
      <c r="A132" t="s">
        <v>540</v>
      </c>
      <c r="B132" t="s">
        <v>541</v>
      </c>
      <c r="C132" t="s">
        <v>541</v>
      </c>
      <c r="D132" t="s">
        <v>541</v>
      </c>
      <c r="E132" t="s">
        <v>482</v>
      </c>
      <c r="F132">
        <v>17360</v>
      </c>
      <c r="G132" t="s">
        <v>796</v>
      </c>
      <c r="H132" t="s">
        <v>797</v>
      </c>
      <c r="I132" t="s">
        <v>550</v>
      </c>
      <c r="J132" t="b">
        <v>0</v>
      </c>
      <c r="K132" t="b">
        <v>1</v>
      </c>
      <c r="L132" t="b">
        <v>1</v>
      </c>
      <c r="M132">
        <v>0</v>
      </c>
      <c r="N132">
        <v>1000</v>
      </c>
      <c r="O132" t="s">
        <v>695</v>
      </c>
      <c r="P132" t="s">
        <v>560</v>
      </c>
      <c r="Q132">
        <v>4882</v>
      </c>
      <c r="R132" t="s">
        <v>798</v>
      </c>
      <c r="S132" t="s">
        <v>572</v>
      </c>
      <c r="T132" t="s">
        <v>573</v>
      </c>
      <c r="V132" s="62">
        <v>45567</v>
      </c>
      <c r="W132" s="62">
        <v>45749</v>
      </c>
      <c r="X132">
        <v>174</v>
      </c>
      <c r="Y132" t="s">
        <v>507</v>
      </c>
    </row>
    <row r="133" spans="1:25" x14ac:dyDescent="0.25">
      <c r="A133" t="s">
        <v>540</v>
      </c>
      <c r="B133" t="s">
        <v>541</v>
      </c>
      <c r="C133" t="s">
        <v>541</v>
      </c>
      <c r="D133" t="s">
        <v>541</v>
      </c>
      <c r="E133" t="s">
        <v>482</v>
      </c>
      <c r="F133">
        <v>17361</v>
      </c>
      <c r="G133" t="s">
        <v>799</v>
      </c>
      <c r="H133" t="s">
        <v>800</v>
      </c>
      <c r="I133" t="s">
        <v>550</v>
      </c>
      <c r="J133" t="b">
        <v>0</v>
      </c>
      <c r="K133" t="b">
        <v>1</v>
      </c>
      <c r="L133" t="b">
        <v>1</v>
      </c>
      <c r="M133">
        <v>0</v>
      </c>
      <c r="N133">
        <v>1000</v>
      </c>
      <c r="O133" t="s">
        <v>695</v>
      </c>
      <c r="P133" t="s">
        <v>560</v>
      </c>
      <c r="Q133">
        <v>4754</v>
      </c>
      <c r="R133" t="s">
        <v>801</v>
      </c>
      <c r="S133" t="s">
        <v>572</v>
      </c>
      <c r="T133" t="s">
        <v>573</v>
      </c>
      <c r="V133" s="62">
        <v>45567</v>
      </c>
      <c r="W133" s="62">
        <v>45749</v>
      </c>
      <c r="X133">
        <v>174</v>
      </c>
      <c r="Y133" t="s">
        <v>507</v>
      </c>
    </row>
    <row r="134" spans="1:25" x14ac:dyDescent="0.25">
      <c r="A134" t="s">
        <v>540</v>
      </c>
      <c r="B134" t="s">
        <v>541</v>
      </c>
      <c r="C134" t="s">
        <v>541</v>
      </c>
      <c r="D134" t="s">
        <v>541</v>
      </c>
      <c r="E134" t="s">
        <v>482</v>
      </c>
      <c r="F134">
        <v>17362</v>
      </c>
      <c r="G134" t="s">
        <v>802</v>
      </c>
      <c r="H134" t="s">
        <v>803</v>
      </c>
      <c r="I134" t="s">
        <v>550</v>
      </c>
      <c r="J134" t="b">
        <v>0</v>
      </c>
      <c r="K134" t="b">
        <v>1</v>
      </c>
      <c r="L134" t="b">
        <v>1</v>
      </c>
      <c r="M134">
        <v>0</v>
      </c>
      <c r="N134">
        <v>1000</v>
      </c>
      <c r="O134" t="s">
        <v>695</v>
      </c>
      <c r="P134" t="s">
        <v>560</v>
      </c>
      <c r="Q134">
        <v>4858</v>
      </c>
      <c r="R134" t="s">
        <v>804</v>
      </c>
      <c r="S134" t="s">
        <v>572</v>
      </c>
      <c r="T134" t="s">
        <v>573</v>
      </c>
      <c r="V134" s="62">
        <v>45567</v>
      </c>
      <c r="W134" s="62">
        <v>45749</v>
      </c>
      <c r="X134">
        <v>174</v>
      </c>
      <c r="Y134" t="s">
        <v>507</v>
      </c>
    </row>
    <row r="135" spans="1:25" x14ac:dyDescent="0.25">
      <c r="A135" t="s">
        <v>540</v>
      </c>
      <c r="B135" t="s">
        <v>541</v>
      </c>
      <c r="C135" t="s">
        <v>541</v>
      </c>
      <c r="D135" t="s">
        <v>541</v>
      </c>
      <c r="E135" t="s">
        <v>482</v>
      </c>
      <c r="F135">
        <v>17363</v>
      </c>
      <c r="G135" t="s">
        <v>805</v>
      </c>
      <c r="H135" t="s">
        <v>806</v>
      </c>
      <c r="I135" t="s">
        <v>550</v>
      </c>
      <c r="J135" t="b">
        <v>0</v>
      </c>
      <c r="K135" t="b">
        <v>1</v>
      </c>
      <c r="L135" t="b">
        <v>1</v>
      </c>
      <c r="M135">
        <v>0</v>
      </c>
      <c r="N135">
        <v>1000</v>
      </c>
      <c r="O135" t="s">
        <v>695</v>
      </c>
      <c r="P135" t="s">
        <v>560</v>
      </c>
      <c r="Q135">
        <v>4854</v>
      </c>
      <c r="R135" t="s">
        <v>807</v>
      </c>
      <c r="S135" t="s">
        <v>572</v>
      </c>
      <c r="T135" t="s">
        <v>573</v>
      </c>
      <c r="V135" s="62">
        <v>45567</v>
      </c>
      <c r="W135" s="62">
        <v>45749</v>
      </c>
      <c r="X135">
        <v>174</v>
      </c>
      <c r="Y135" t="s">
        <v>507</v>
      </c>
    </row>
    <row r="136" spans="1:25" x14ac:dyDescent="0.25">
      <c r="A136" t="s">
        <v>540</v>
      </c>
      <c r="B136" t="s">
        <v>541</v>
      </c>
      <c r="C136" t="s">
        <v>541</v>
      </c>
      <c r="D136" t="s">
        <v>541</v>
      </c>
      <c r="E136" t="s">
        <v>482</v>
      </c>
      <c r="F136">
        <v>17364</v>
      </c>
      <c r="G136" t="s">
        <v>808</v>
      </c>
      <c r="H136" t="s">
        <v>809</v>
      </c>
      <c r="I136" t="s">
        <v>550</v>
      </c>
      <c r="J136" t="b">
        <v>0</v>
      </c>
      <c r="K136" t="b">
        <v>1</v>
      </c>
      <c r="L136" t="b">
        <v>1</v>
      </c>
      <c r="M136">
        <v>0</v>
      </c>
      <c r="N136">
        <v>1000</v>
      </c>
      <c r="O136" t="s">
        <v>695</v>
      </c>
      <c r="P136" t="s">
        <v>560</v>
      </c>
      <c r="Q136">
        <v>4863</v>
      </c>
      <c r="R136" t="s">
        <v>810</v>
      </c>
      <c r="S136" t="s">
        <v>572</v>
      </c>
      <c r="T136" t="s">
        <v>573</v>
      </c>
      <c r="V136" s="62">
        <v>45567</v>
      </c>
      <c r="W136" s="62">
        <v>45749</v>
      </c>
      <c r="X136">
        <v>174</v>
      </c>
      <c r="Y136" t="s">
        <v>507</v>
      </c>
    </row>
    <row r="137" spans="1:25" x14ac:dyDescent="0.25">
      <c r="A137" t="s">
        <v>540</v>
      </c>
      <c r="B137" t="s">
        <v>541</v>
      </c>
      <c r="C137" t="s">
        <v>541</v>
      </c>
      <c r="D137" t="s">
        <v>541</v>
      </c>
      <c r="E137" t="s">
        <v>482</v>
      </c>
      <c r="F137">
        <v>17365</v>
      </c>
      <c r="G137" t="s">
        <v>811</v>
      </c>
      <c r="H137" t="s">
        <v>812</v>
      </c>
      <c r="I137" t="s">
        <v>550</v>
      </c>
      <c r="J137" t="b">
        <v>0</v>
      </c>
      <c r="K137" t="b">
        <v>1</v>
      </c>
      <c r="L137" t="b">
        <v>1</v>
      </c>
      <c r="M137">
        <v>0</v>
      </c>
      <c r="N137">
        <v>1000</v>
      </c>
      <c r="O137" t="s">
        <v>695</v>
      </c>
      <c r="P137" t="s">
        <v>560</v>
      </c>
      <c r="Q137">
        <v>4860</v>
      </c>
      <c r="R137" t="s">
        <v>813</v>
      </c>
      <c r="S137" t="s">
        <v>572</v>
      </c>
      <c r="T137" t="s">
        <v>573</v>
      </c>
      <c r="V137" s="62">
        <v>45567</v>
      </c>
      <c r="W137" s="62">
        <v>45749</v>
      </c>
      <c r="X137">
        <v>174</v>
      </c>
      <c r="Y137" t="s">
        <v>507</v>
      </c>
    </row>
    <row r="138" spans="1:25" x14ac:dyDescent="0.25">
      <c r="A138" t="s">
        <v>540</v>
      </c>
      <c r="B138" t="s">
        <v>541</v>
      </c>
      <c r="C138" t="s">
        <v>541</v>
      </c>
      <c r="D138" t="s">
        <v>541</v>
      </c>
      <c r="E138" t="s">
        <v>482</v>
      </c>
      <c r="F138">
        <v>17366</v>
      </c>
      <c r="G138" t="s">
        <v>814</v>
      </c>
      <c r="H138" t="s">
        <v>815</v>
      </c>
      <c r="I138" t="s">
        <v>550</v>
      </c>
      <c r="J138" t="b">
        <v>0</v>
      </c>
      <c r="K138" t="b">
        <v>1</v>
      </c>
      <c r="L138" t="b">
        <v>1</v>
      </c>
      <c r="M138">
        <v>0</v>
      </c>
      <c r="N138">
        <v>1000</v>
      </c>
      <c r="O138" t="s">
        <v>695</v>
      </c>
      <c r="P138" t="s">
        <v>560</v>
      </c>
      <c r="Q138">
        <v>4853</v>
      </c>
      <c r="R138" t="s">
        <v>816</v>
      </c>
      <c r="S138" t="s">
        <v>572</v>
      </c>
      <c r="T138" t="s">
        <v>573</v>
      </c>
      <c r="V138" s="62">
        <v>45567</v>
      </c>
      <c r="W138" s="62">
        <v>45749</v>
      </c>
      <c r="X138">
        <v>174</v>
      </c>
      <c r="Y138" t="s">
        <v>507</v>
      </c>
    </row>
    <row r="139" spans="1:25" x14ac:dyDescent="0.25">
      <c r="A139" t="s">
        <v>540</v>
      </c>
      <c r="B139" t="s">
        <v>541</v>
      </c>
      <c r="C139" t="s">
        <v>541</v>
      </c>
      <c r="D139" t="s">
        <v>541</v>
      </c>
      <c r="E139" t="s">
        <v>482</v>
      </c>
      <c r="F139">
        <v>17367</v>
      </c>
      <c r="G139" t="s">
        <v>817</v>
      </c>
      <c r="H139" t="s">
        <v>818</v>
      </c>
      <c r="I139" t="s">
        <v>550</v>
      </c>
      <c r="J139" t="b">
        <v>0</v>
      </c>
      <c r="K139" t="b">
        <v>1</v>
      </c>
      <c r="L139" t="b">
        <v>1</v>
      </c>
      <c r="M139">
        <v>0</v>
      </c>
      <c r="N139">
        <v>1000</v>
      </c>
      <c r="O139" t="s">
        <v>695</v>
      </c>
      <c r="P139" t="s">
        <v>560</v>
      </c>
      <c r="Q139">
        <v>4859</v>
      </c>
      <c r="R139" t="s">
        <v>819</v>
      </c>
      <c r="S139" t="s">
        <v>572</v>
      </c>
      <c r="T139" t="s">
        <v>573</v>
      </c>
      <c r="V139" s="62">
        <v>45567</v>
      </c>
      <c r="W139" s="62">
        <v>45749</v>
      </c>
      <c r="X139">
        <v>174</v>
      </c>
      <c r="Y139" t="s">
        <v>507</v>
      </c>
    </row>
    <row r="140" spans="1:25" x14ac:dyDescent="0.25">
      <c r="A140" t="s">
        <v>540</v>
      </c>
      <c r="B140" t="s">
        <v>541</v>
      </c>
      <c r="C140" t="s">
        <v>541</v>
      </c>
      <c r="D140" t="s">
        <v>541</v>
      </c>
      <c r="E140" t="s">
        <v>482</v>
      </c>
      <c r="F140">
        <v>17368</v>
      </c>
      <c r="G140" t="s">
        <v>820</v>
      </c>
      <c r="H140" t="s">
        <v>821</v>
      </c>
      <c r="I140" t="s">
        <v>550</v>
      </c>
      <c r="J140" t="b">
        <v>0</v>
      </c>
      <c r="K140" t="b">
        <v>1</v>
      </c>
      <c r="L140" t="b">
        <v>1</v>
      </c>
      <c r="M140">
        <v>0</v>
      </c>
      <c r="N140">
        <v>1000</v>
      </c>
      <c r="O140" t="s">
        <v>695</v>
      </c>
      <c r="P140" t="s">
        <v>560</v>
      </c>
      <c r="Q140">
        <v>4864</v>
      </c>
      <c r="R140" t="s">
        <v>822</v>
      </c>
      <c r="S140" t="s">
        <v>572</v>
      </c>
      <c r="T140" t="s">
        <v>573</v>
      </c>
      <c r="V140" s="62">
        <v>45567</v>
      </c>
      <c r="W140" s="62">
        <v>45749</v>
      </c>
      <c r="X140">
        <v>174</v>
      </c>
      <c r="Y140" t="s">
        <v>507</v>
      </c>
    </row>
    <row r="141" spans="1:25" x14ac:dyDescent="0.25">
      <c r="A141" t="s">
        <v>540</v>
      </c>
      <c r="B141" t="s">
        <v>541</v>
      </c>
      <c r="C141" t="s">
        <v>541</v>
      </c>
      <c r="D141" t="s">
        <v>541</v>
      </c>
      <c r="E141" t="s">
        <v>482</v>
      </c>
      <c r="F141">
        <v>17369</v>
      </c>
      <c r="G141" t="s">
        <v>823</v>
      </c>
      <c r="H141" t="s">
        <v>824</v>
      </c>
      <c r="I141" t="s">
        <v>550</v>
      </c>
      <c r="J141" t="b">
        <v>0</v>
      </c>
      <c r="K141" t="b">
        <v>1</v>
      </c>
      <c r="L141" t="b">
        <v>1</v>
      </c>
      <c r="M141">
        <v>0</v>
      </c>
      <c r="N141">
        <v>1000</v>
      </c>
      <c r="O141" t="s">
        <v>695</v>
      </c>
      <c r="P141" t="s">
        <v>560</v>
      </c>
      <c r="Q141">
        <v>4856</v>
      </c>
      <c r="R141" t="s">
        <v>825</v>
      </c>
      <c r="S141" t="s">
        <v>572</v>
      </c>
      <c r="T141" t="s">
        <v>573</v>
      </c>
      <c r="V141" s="62">
        <v>45567</v>
      </c>
      <c r="W141" s="62">
        <v>45749</v>
      </c>
      <c r="X141">
        <v>174</v>
      </c>
      <c r="Y141" t="s">
        <v>507</v>
      </c>
    </row>
    <row r="142" spans="1:25" x14ac:dyDescent="0.25">
      <c r="A142" t="s">
        <v>540</v>
      </c>
      <c r="B142" t="s">
        <v>541</v>
      </c>
      <c r="C142" t="s">
        <v>541</v>
      </c>
      <c r="D142" t="s">
        <v>541</v>
      </c>
      <c r="E142" t="s">
        <v>482</v>
      </c>
      <c r="F142">
        <v>17370</v>
      </c>
      <c r="G142" t="s">
        <v>826</v>
      </c>
      <c r="H142" t="s">
        <v>827</v>
      </c>
      <c r="I142" t="s">
        <v>550</v>
      </c>
      <c r="J142" t="b">
        <v>0</v>
      </c>
      <c r="K142" t="b">
        <v>1</v>
      </c>
      <c r="L142" t="b">
        <v>1</v>
      </c>
      <c r="M142">
        <v>0</v>
      </c>
      <c r="N142">
        <v>1000</v>
      </c>
      <c r="O142" t="s">
        <v>695</v>
      </c>
      <c r="P142" t="s">
        <v>560</v>
      </c>
      <c r="Q142">
        <v>4855</v>
      </c>
      <c r="R142" t="s">
        <v>828</v>
      </c>
      <c r="S142" t="s">
        <v>572</v>
      </c>
      <c r="T142" t="s">
        <v>573</v>
      </c>
      <c r="V142" s="62">
        <v>45567</v>
      </c>
      <c r="W142" s="62">
        <v>45749</v>
      </c>
      <c r="X142">
        <v>174</v>
      </c>
      <c r="Y142" t="s">
        <v>507</v>
      </c>
    </row>
    <row r="143" spans="1:25" x14ac:dyDescent="0.25">
      <c r="A143" t="s">
        <v>540</v>
      </c>
      <c r="B143" t="s">
        <v>541</v>
      </c>
      <c r="C143" t="s">
        <v>541</v>
      </c>
      <c r="D143" t="s">
        <v>541</v>
      </c>
      <c r="E143" t="s">
        <v>482</v>
      </c>
      <c r="F143">
        <v>17371</v>
      </c>
      <c r="G143" t="s">
        <v>829</v>
      </c>
      <c r="H143" t="s">
        <v>830</v>
      </c>
      <c r="I143" t="s">
        <v>550</v>
      </c>
      <c r="J143" t="b">
        <v>0</v>
      </c>
      <c r="K143" t="b">
        <v>1</v>
      </c>
      <c r="L143" t="b">
        <v>1</v>
      </c>
      <c r="M143">
        <v>0</v>
      </c>
      <c r="N143">
        <v>1000</v>
      </c>
      <c r="O143" t="s">
        <v>695</v>
      </c>
      <c r="P143" t="s">
        <v>560</v>
      </c>
      <c r="Q143">
        <v>4809</v>
      </c>
      <c r="R143" t="s">
        <v>831</v>
      </c>
      <c r="S143" t="s">
        <v>572</v>
      </c>
      <c r="T143" t="s">
        <v>573</v>
      </c>
      <c r="V143" s="62">
        <v>45568</v>
      </c>
      <c r="W143" s="62">
        <v>45750</v>
      </c>
      <c r="X143">
        <v>175</v>
      </c>
      <c r="Y143" t="s">
        <v>507</v>
      </c>
    </row>
    <row r="144" spans="1:25" x14ac:dyDescent="0.25">
      <c r="A144" t="s">
        <v>540</v>
      </c>
      <c r="B144" t="s">
        <v>541</v>
      </c>
      <c r="C144" t="s">
        <v>541</v>
      </c>
      <c r="D144" t="s">
        <v>541</v>
      </c>
      <c r="E144" t="s">
        <v>482</v>
      </c>
      <c r="F144">
        <v>17372</v>
      </c>
      <c r="G144" t="s">
        <v>832</v>
      </c>
      <c r="H144" t="s">
        <v>833</v>
      </c>
      <c r="I144" t="s">
        <v>550</v>
      </c>
      <c r="J144" t="b">
        <v>0</v>
      </c>
      <c r="K144" t="b">
        <v>1</v>
      </c>
      <c r="L144" t="b">
        <v>1</v>
      </c>
      <c r="M144">
        <v>0</v>
      </c>
      <c r="N144">
        <v>1000</v>
      </c>
      <c r="O144" t="s">
        <v>695</v>
      </c>
      <c r="P144" t="s">
        <v>560</v>
      </c>
      <c r="Q144">
        <v>4812</v>
      </c>
      <c r="R144" t="s">
        <v>834</v>
      </c>
      <c r="S144" t="s">
        <v>572</v>
      </c>
      <c r="T144" t="s">
        <v>573</v>
      </c>
      <c r="V144" s="62">
        <v>45568</v>
      </c>
      <c r="W144" s="62">
        <v>45750</v>
      </c>
      <c r="X144">
        <v>175</v>
      </c>
      <c r="Y144" t="s">
        <v>507</v>
      </c>
    </row>
    <row r="145" spans="1:25" x14ac:dyDescent="0.25">
      <c r="A145" t="s">
        <v>540</v>
      </c>
      <c r="B145" t="s">
        <v>541</v>
      </c>
      <c r="C145" t="s">
        <v>541</v>
      </c>
      <c r="D145" t="s">
        <v>541</v>
      </c>
      <c r="E145" t="s">
        <v>482</v>
      </c>
      <c r="F145">
        <v>17373</v>
      </c>
      <c r="G145" t="s">
        <v>835</v>
      </c>
      <c r="H145" t="s">
        <v>836</v>
      </c>
      <c r="I145" t="s">
        <v>550</v>
      </c>
      <c r="J145" t="b">
        <v>0</v>
      </c>
      <c r="K145" t="b">
        <v>1</v>
      </c>
      <c r="L145" t="b">
        <v>1</v>
      </c>
      <c r="M145">
        <v>0</v>
      </c>
      <c r="N145">
        <v>1000</v>
      </c>
      <c r="O145" t="s">
        <v>695</v>
      </c>
      <c r="P145" t="s">
        <v>560</v>
      </c>
      <c r="Q145">
        <v>4814</v>
      </c>
      <c r="R145" t="s">
        <v>837</v>
      </c>
      <c r="S145" t="s">
        <v>572</v>
      </c>
      <c r="T145" t="s">
        <v>573</v>
      </c>
      <c r="V145" s="62">
        <v>45568</v>
      </c>
      <c r="W145" s="62">
        <v>45750</v>
      </c>
      <c r="X145">
        <v>175</v>
      </c>
      <c r="Y145" t="s">
        <v>507</v>
      </c>
    </row>
    <row r="146" spans="1:25" x14ac:dyDescent="0.25">
      <c r="A146" t="s">
        <v>540</v>
      </c>
      <c r="B146" t="s">
        <v>541</v>
      </c>
      <c r="C146" t="s">
        <v>541</v>
      </c>
      <c r="D146" t="s">
        <v>541</v>
      </c>
      <c r="E146" t="s">
        <v>482</v>
      </c>
      <c r="F146">
        <v>17374</v>
      </c>
      <c r="G146" t="s">
        <v>838</v>
      </c>
      <c r="H146" t="s">
        <v>839</v>
      </c>
      <c r="I146" t="s">
        <v>550</v>
      </c>
      <c r="J146" t="b">
        <v>0</v>
      </c>
      <c r="K146" t="b">
        <v>1</v>
      </c>
      <c r="L146" t="b">
        <v>1</v>
      </c>
      <c r="M146">
        <v>0</v>
      </c>
      <c r="N146">
        <v>1000</v>
      </c>
      <c r="O146" t="s">
        <v>695</v>
      </c>
      <c r="P146" t="s">
        <v>560</v>
      </c>
      <c r="Q146">
        <v>4815</v>
      </c>
      <c r="R146" t="s">
        <v>840</v>
      </c>
      <c r="S146" t="s">
        <v>572</v>
      </c>
      <c r="T146" t="s">
        <v>573</v>
      </c>
      <c r="V146" s="62">
        <v>45568</v>
      </c>
      <c r="W146" s="62">
        <v>45750</v>
      </c>
      <c r="X146">
        <v>175</v>
      </c>
      <c r="Y146" t="s">
        <v>507</v>
      </c>
    </row>
    <row r="147" spans="1:25" x14ac:dyDescent="0.25">
      <c r="A147" t="s">
        <v>540</v>
      </c>
      <c r="B147" t="s">
        <v>541</v>
      </c>
      <c r="C147" t="s">
        <v>541</v>
      </c>
      <c r="D147" t="s">
        <v>541</v>
      </c>
      <c r="E147" t="s">
        <v>482</v>
      </c>
      <c r="F147">
        <v>17375</v>
      </c>
      <c r="G147" t="s">
        <v>841</v>
      </c>
      <c r="H147" t="s">
        <v>842</v>
      </c>
      <c r="I147" t="s">
        <v>550</v>
      </c>
      <c r="J147" t="b">
        <v>0</v>
      </c>
      <c r="K147" t="b">
        <v>1</v>
      </c>
      <c r="L147" t="b">
        <v>1</v>
      </c>
      <c r="M147">
        <v>0</v>
      </c>
      <c r="N147">
        <v>1000</v>
      </c>
      <c r="O147" t="s">
        <v>695</v>
      </c>
      <c r="P147" t="s">
        <v>560</v>
      </c>
      <c r="Q147">
        <v>4892</v>
      </c>
      <c r="R147" t="s">
        <v>843</v>
      </c>
      <c r="S147" t="s">
        <v>572</v>
      </c>
      <c r="T147" t="s">
        <v>573</v>
      </c>
      <c r="V147" s="62">
        <v>45568</v>
      </c>
      <c r="W147" s="62">
        <v>45750</v>
      </c>
      <c r="X147">
        <v>175</v>
      </c>
      <c r="Y147" t="s">
        <v>507</v>
      </c>
    </row>
    <row r="148" spans="1:25" x14ac:dyDescent="0.25">
      <c r="A148" t="s">
        <v>540</v>
      </c>
      <c r="B148" t="s">
        <v>541</v>
      </c>
      <c r="C148" t="s">
        <v>541</v>
      </c>
      <c r="D148" t="s">
        <v>541</v>
      </c>
      <c r="E148" t="s">
        <v>482</v>
      </c>
      <c r="F148">
        <v>17376</v>
      </c>
      <c r="G148" t="s">
        <v>844</v>
      </c>
      <c r="H148" t="s">
        <v>845</v>
      </c>
      <c r="I148" t="s">
        <v>550</v>
      </c>
      <c r="J148" t="b">
        <v>0</v>
      </c>
      <c r="K148" t="b">
        <v>1</v>
      </c>
      <c r="L148" t="b">
        <v>1</v>
      </c>
      <c r="M148">
        <v>0</v>
      </c>
      <c r="N148">
        <v>1000</v>
      </c>
      <c r="O148" t="s">
        <v>695</v>
      </c>
      <c r="P148" t="s">
        <v>560</v>
      </c>
      <c r="Q148">
        <v>22042</v>
      </c>
      <c r="R148" t="s">
        <v>846</v>
      </c>
      <c r="S148" t="s">
        <v>572</v>
      </c>
      <c r="T148" t="s">
        <v>573</v>
      </c>
      <c r="V148" s="62">
        <v>45568</v>
      </c>
      <c r="W148" s="62">
        <v>45750</v>
      </c>
      <c r="X148">
        <v>175</v>
      </c>
      <c r="Y148" t="s">
        <v>507</v>
      </c>
    </row>
    <row r="149" spans="1:25" x14ac:dyDescent="0.25">
      <c r="A149" t="s">
        <v>540</v>
      </c>
      <c r="B149" t="s">
        <v>541</v>
      </c>
      <c r="C149" t="s">
        <v>541</v>
      </c>
      <c r="D149" t="s">
        <v>541</v>
      </c>
      <c r="E149" t="s">
        <v>482</v>
      </c>
      <c r="F149">
        <v>17377</v>
      </c>
      <c r="G149" t="s">
        <v>847</v>
      </c>
      <c r="H149" t="s">
        <v>848</v>
      </c>
      <c r="I149" t="s">
        <v>550</v>
      </c>
      <c r="J149" t="b">
        <v>0</v>
      </c>
      <c r="K149" t="b">
        <v>1</v>
      </c>
      <c r="L149" t="b">
        <v>1</v>
      </c>
      <c r="M149">
        <v>0</v>
      </c>
      <c r="N149">
        <v>1000</v>
      </c>
      <c r="O149" t="s">
        <v>695</v>
      </c>
      <c r="P149" t="s">
        <v>560</v>
      </c>
      <c r="Q149">
        <v>19813</v>
      </c>
      <c r="R149" t="s">
        <v>849</v>
      </c>
      <c r="S149" t="s">
        <v>572</v>
      </c>
      <c r="T149" t="s">
        <v>573</v>
      </c>
      <c r="V149" s="62">
        <v>45568</v>
      </c>
      <c r="W149" s="62">
        <v>45750</v>
      </c>
      <c r="X149">
        <v>175</v>
      </c>
      <c r="Y149" t="s">
        <v>507</v>
      </c>
    </row>
    <row r="150" spans="1:25" x14ac:dyDescent="0.25">
      <c r="A150" t="s">
        <v>540</v>
      </c>
      <c r="B150" t="s">
        <v>541</v>
      </c>
      <c r="C150" t="s">
        <v>541</v>
      </c>
      <c r="D150" t="s">
        <v>541</v>
      </c>
      <c r="E150" t="s">
        <v>482</v>
      </c>
      <c r="F150">
        <v>17378</v>
      </c>
      <c r="G150" t="s">
        <v>850</v>
      </c>
      <c r="H150" t="s">
        <v>851</v>
      </c>
      <c r="I150" t="s">
        <v>550</v>
      </c>
      <c r="J150" t="b">
        <v>0</v>
      </c>
      <c r="K150" t="b">
        <v>1</v>
      </c>
      <c r="L150" t="b">
        <v>1</v>
      </c>
      <c r="M150">
        <v>0</v>
      </c>
      <c r="N150">
        <v>1000</v>
      </c>
      <c r="O150" t="s">
        <v>695</v>
      </c>
      <c r="P150" t="s">
        <v>560</v>
      </c>
      <c r="Q150">
        <v>4980</v>
      </c>
      <c r="R150" t="s">
        <v>852</v>
      </c>
      <c r="S150" t="s">
        <v>572</v>
      </c>
      <c r="T150" t="s">
        <v>573</v>
      </c>
      <c r="V150" s="62">
        <v>45568</v>
      </c>
      <c r="W150" s="62">
        <v>45750</v>
      </c>
      <c r="X150">
        <v>175</v>
      </c>
      <c r="Y150" t="s">
        <v>507</v>
      </c>
    </row>
    <row r="151" spans="1:25" x14ac:dyDescent="0.25">
      <c r="A151" t="s">
        <v>540</v>
      </c>
      <c r="B151" t="s">
        <v>541</v>
      </c>
      <c r="C151" t="s">
        <v>541</v>
      </c>
      <c r="D151" t="s">
        <v>541</v>
      </c>
      <c r="E151" t="s">
        <v>482</v>
      </c>
      <c r="F151">
        <v>17379</v>
      </c>
      <c r="G151" t="s">
        <v>853</v>
      </c>
      <c r="H151" t="s">
        <v>854</v>
      </c>
      <c r="I151" t="s">
        <v>550</v>
      </c>
      <c r="J151" t="b">
        <v>0</v>
      </c>
      <c r="K151" t="b">
        <v>1</v>
      </c>
      <c r="L151" t="b">
        <v>1</v>
      </c>
      <c r="M151">
        <v>0</v>
      </c>
      <c r="N151">
        <v>1000</v>
      </c>
      <c r="O151" t="s">
        <v>695</v>
      </c>
      <c r="P151" t="s">
        <v>560</v>
      </c>
      <c r="Q151">
        <v>4992</v>
      </c>
      <c r="R151" t="s">
        <v>855</v>
      </c>
      <c r="S151" t="s">
        <v>572</v>
      </c>
      <c r="T151" t="s">
        <v>573</v>
      </c>
      <c r="V151" s="62">
        <v>45568</v>
      </c>
      <c r="W151" s="62">
        <v>45750</v>
      </c>
      <c r="X151">
        <v>175</v>
      </c>
      <c r="Y151" t="s">
        <v>507</v>
      </c>
    </row>
    <row r="152" spans="1:25" x14ac:dyDescent="0.25">
      <c r="A152" t="s">
        <v>540</v>
      </c>
      <c r="B152" t="s">
        <v>541</v>
      </c>
      <c r="C152" t="s">
        <v>541</v>
      </c>
      <c r="D152" t="s">
        <v>541</v>
      </c>
      <c r="E152" t="s">
        <v>482</v>
      </c>
      <c r="F152">
        <v>17380</v>
      </c>
      <c r="G152" t="s">
        <v>856</v>
      </c>
      <c r="H152" t="s">
        <v>857</v>
      </c>
      <c r="I152" t="s">
        <v>550</v>
      </c>
      <c r="J152" t="b">
        <v>0</v>
      </c>
      <c r="K152" t="b">
        <v>1</v>
      </c>
      <c r="L152" t="b">
        <v>1</v>
      </c>
      <c r="M152">
        <v>0</v>
      </c>
      <c r="N152">
        <v>1000</v>
      </c>
      <c r="O152" t="s">
        <v>695</v>
      </c>
      <c r="P152" t="s">
        <v>560</v>
      </c>
      <c r="Q152">
        <v>4991</v>
      </c>
      <c r="R152" t="s">
        <v>858</v>
      </c>
      <c r="S152" t="s">
        <v>572</v>
      </c>
      <c r="T152" t="s">
        <v>573</v>
      </c>
      <c r="V152" s="62">
        <v>45568</v>
      </c>
      <c r="W152" s="62">
        <v>45750</v>
      </c>
      <c r="X152">
        <v>175</v>
      </c>
      <c r="Y152" t="s">
        <v>507</v>
      </c>
    </row>
    <row r="153" spans="1:25" x14ac:dyDescent="0.25">
      <c r="A153" t="s">
        <v>540</v>
      </c>
      <c r="B153" t="s">
        <v>541</v>
      </c>
      <c r="C153" t="s">
        <v>541</v>
      </c>
      <c r="D153" t="s">
        <v>541</v>
      </c>
      <c r="E153" t="s">
        <v>482</v>
      </c>
      <c r="F153">
        <v>17381</v>
      </c>
      <c r="G153" t="s">
        <v>859</v>
      </c>
      <c r="H153" t="s">
        <v>860</v>
      </c>
      <c r="I153" t="s">
        <v>550</v>
      </c>
      <c r="J153" t="b">
        <v>0</v>
      </c>
      <c r="K153" t="b">
        <v>1</v>
      </c>
      <c r="L153" t="b">
        <v>1</v>
      </c>
      <c r="M153">
        <v>0</v>
      </c>
      <c r="N153">
        <v>1000</v>
      </c>
      <c r="O153" t="s">
        <v>695</v>
      </c>
      <c r="P153" t="s">
        <v>560</v>
      </c>
      <c r="Q153">
        <v>22043</v>
      </c>
      <c r="R153" t="s">
        <v>861</v>
      </c>
      <c r="S153" t="s">
        <v>572</v>
      </c>
      <c r="T153" t="s">
        <v>573</v>
      </c>
      <c r="V153" s="62">
        <v>45568</v>
      </c>
      <c r="W153" s="62">
        <v>45750</v>
      </c>
      <c r="X153">
        <v>175</v>
      </c>
      <c r="Y153" t="s">
        <v>507</v>
      </c>
    </row>
    <row r="154" spans="1:25" x14ac:dyDescent="0.25">
      <c r="A154" t="s">
        <v>540</v>
      </c>
      <c r="B154" t="s">
        <v>541</v>
      </c>
      <c r="C154" t="s">
        <v>541</v>
      </c>
      <c r="D154" t="s">
        <v>541</v>
      </c>
      <c r="E154" t="s">
        <v>482</v>
      </c>
      <c r="F154">
        <v>17382</v>
      </c>
      <c r="G154" t="s">
        <v>862</v>
      </c>
      <c r="H154" t="s">
        <v>863</v>
      </c>
      <c r="I154" t="s">
        <v>550</v>
      </c>
      <c r="J154" t="b">
        <v>0</v>
      </c>
      <c r="K154" t="b">
        <v>1</v>
      </c>
      <c r="L154" t="b">
        <v>1</v>
      </c>
      <c r="M154">
        <v>0</v>
      </c>
      <c r="N154">
        <v>1000</v>
      </c>
      <c r="O154" t="s">
        <v>695</v>
      </c>
      <c r="P154" t="s">
        <v>560</v>
      </c>
      <c r="Q154">
        <v>4801</v>
      </c>
      <c r="R154" t="s">
        <v>864</v>
      </c>
      <c r="S154" t="s">
        <v>572</v>
      </c>
      <c r="T154" t="s">
        <v>573</v>
      </c>
      <c r="V154" s="62">
        <v>45568</v>
      </c>
      <c r="W154" s="62">
        <v>45750</v>
      </c>
      <c r="X154">
        <v>175</v>
      </c>
      <c r="Y154" t="s">
        <v>507</v>
      </c>
    </row>
    <row r="155" spans="1:25" x14ac:dyDescent="0.25">
      <c r="A155" t="s">
        <v>540</v>
      </c>
      <c r="B155" t="s">
        <v>541</v>
      </c>
      <c r="C155" t="s">
        <v>541</v>
      </c>
      <c r="D155" t="s">
        <v>541</v>
      </c>
      <c r="E155" t="s">
        <v>482</v>
      </c>
      <c r="F155">
        <v>17383</v>
      </c>
      <c r="G155" t="s">
        <v>865</v>
      </c>
      <c r="H155" t="s">
        <v>866</v>
      </c>
      <c r="I155" t="s">
        <v>550</v>
      </c>
      <c r="J155" t="b">
        <v>0</v>
      </c>
      <c r="K155" t="b">
        <v>1</v>
      </c>
      <c r="L155" t="b">
        <v>1</v>
      </c>
      <c r="M155">
        <v>0</v>
      </c>
      <c r="N155">
        <v>1000</v>
      </c>
      <c r="O155" t="s">
        <v>695</v>
      </c>
      <c r="P155" t="s">
        <v>560</v>
      </c>
      <c r="Q155">
        <v>4805</v>
      </c>
      <c r="R155" t="s">
        <v>867</v>
      </c>
      <c r="S155" t="s">
        <v>572</v>
      </c>
      <c r="T155" t="s">
        <v>573</v>
      </c>
      <c r="V155" s="62">
        <v>45568</v>
      </c>
      <c r="W155" s="62">
        <v>45750</v>
      </c>
      <c r="X155">
        <v>175</v>
      </c>
      <c r="Y155" t="s">
        <v>507</v>
      </c>
    </row>
    <row r="156" spans="1:25" x14ac:dyDescent="0.25">
      <c r="A156" t="s">
        <v>540</v>
      </c>
      <c r="B156" t="s">
        <v>541</v>
      </c>
      <c r="C156" t="s">
        <v>541</v>
      </c>
      <c r="D156" t="s">
        <v>541</v>
      </c>
      <c r="E156" t="s">
        <v>482</v>
      </c>
      <c r="F156">
        <v>17384</v>
      </c>
      <c r="G156" t="s">
        <v>868</v>
      </c>
      <c r="H156" t="s">
        <v>869</v>
      </c>
      <c r="I156" t="s">
        <v>550</v>
      </c>
      <c r="J156" t="b">
        <v>0</v>
      </c>
      <c r="K156" t="b">
        <v>1</v>
      </c>
      <c r="L156" t="b">
        <v>1</v>
      </c>
      <c r="M156">
        <v>0</v>
      </c>
      <c r="N156">
        <v>1000</v>
      </c>
      <c r="O156" t="s">
        <v>695</v>
      </c>
      <c r="P156" t="s">
        <v>560</v>
      </c>
      <c r="Q156">
        <v>4802</v>
      </c>
      <c r="R156" t="s">
        <v>870</v>
      </c>
      <c r="S156" t="s">
        <v>572</v>
      </c>
      <c r="T156" t="s">
        <v>573</v>
      </c>
      <c r="V156" s="62">
        <v>45568</v>
      </c>
      <c r="W156" s="62">
        <v>45750</v>
      </c>
      <c r="X156">
        <v>175</v>
      </c>
      <c r="Y156" t="s">
        <v>507</v>
      </c>
    </row>
    <row r="157" spans="1:25" x14ac:dyDescent="0.25">
      <c r="A157" t="s">
        <v>540</v>
      </c>
      <c r="B157" t="s">
        <v>541</v>
      </c>
      <c r="C157" t="s">
        <v>541</v>
      </c>
      <c r="D157" t="s">
        <v>541</v>
      </c>
      <c r="E157" t="s">
        <v>482</v>
      </c>
      <c r="F157">
        <v>17385</v>
      </c>
      <c r="G157" t="s">
        <v>871</v>
      </c>
      <c r="H157" t="s">
        <v>872</v>
      </c>
      <c r="I157" t="s">
        <v>550</v>
      </c>
      <c r="J157" t="b">
        <v>0</v>
      </c>
      <c r="K157" t="b">
        <v>1</v>
      </c>
      <c r="L157" t="b">
        <v>1</v>
      </c>
      <c r="M157">
        <v>0</v>
      </c>
      <c r="N157">
        <v>1000</v>
      </c>
      <c r="O157" t="s">
        <v>695</v>
      </c>
      <c r="P157" t="s">
        <v>560</v>
      </c>
      <c r="Q157">
        <v>4804</v>
      </c>
      <c r="R157" t="s">
        <v>873</v>
      </c>
      <c r="S157" t="s">
        <v>572</v>
      </c>
      <c r="T157" t="s">
        <v>573</v>
      </c>
      <c r="V157" s="62">
        <v>45568</v>
      </c>
      <c r="W157" s="62">
        <v>45750</v>
      </c>
      <c r="X157">
        <v>175</v>
      </c>
      <c r="Y157" t="s">
        <v>507</v>
      </c>
    </row>
    <row r="158" spans="1:25" x14ac:dyDescent="0.25">
      <c r="A158" t="s">
        <v>540</v>
      </c>
      <c r="B158" t="s">
        <v>541</v>
      </c>
      <c r="C158" t="s">
        <v>541</v>
      </c>
      <c r="D158" t="s">
        <v>541</v>
      </c>
      <c r="E158" t="s">
        <v>482</v>
      </c>
      <c r="F158">
        <v>17386</v>
      </c>
      <c r="G158" t="s">
        <v>874</v>
      </c>
      <c r="H158" t="s">
        <v>875</v>
      </c>
      <c r="I158" t="s">
        <v>550</v>
      </c>
      <c r="J158" t="b">
        <v>0</v>
      </c>
      <c r="K158" t="b">
        <v>1</v>
      </c>
      <c r="L158" t="b">
        <v>1</v>
      </c>
      <c r="M158">
        <v>0</v>
      </c>
      <c r="N158">
        <v>1000</v>
      </c>
      <c r="O158" t="s">
        <v>695</v>
      </c>
      <c r="P158" t="s">
        <v>560</v>
      </c>
      <c r="Q158">
        <v>4806</v>
      </c>
      <c r="R158" t="s">
        <v>876</v>
      </c>
      <c r="S158" t="s">
        <v>572</v>
      </c>
      <c r="T158" t="s">
        <v>573</v>
      </c>
      <c r="V158" s="62">
        <v>45568</v>
      </c>
      <c r="W158" s="62">
        <v>45750</v>
      </c>
      <c r="X158">
        <v>175</v>
      </c>
      <c r="Y158" t="s">
        <v>507</v>
      </c>
    </row>
    <row r="159" spans="1:25" x14ac:dyDescent="0.25">
      <c r="A159" t="s">
        <v>540</v>
      </c>
      <c r="B159" t="s">
        <v>541</v>
      </c>
      <c r="C159" t="s">
        <v>541</v>
      </c>
      <c r="D159" t="s">
        <v>541</v>
      </c>
      <c r="E159" t="s">
        <v>482</v>
      </c>
      <c r="F159">
        <v>17387</v>
      </c>
      <c r="G159" t="s">
        <v>877</v>
      </c>
      <c r="H159" t="s">
        <v>878</v>
      </c>
      <c r="I159" t="s">
        <v>550</v>
      </c>
      <c r="J159" t="b">
        <v>0</v>
      </c>
      <c r="K159" t="b">
        <v>1</v>
      </c>
      <c r="L159" t="b">
        <v>1</v>
      </c>
      <c r="M159">
        <v>0</v>
      </c>
      <c r="N159">
        <v>1000</v>
      </c>
      <c r="O159" t="s">
        <v>695</v>
      </c>
      <c r="P159" t="s">
        <v>560</v>
      </c>
      <c r="Q159">
        <v>4838</v>
      </c>
      <c r="R159" t="s">
        <v>879</v>
      </c>
      <c r="S159" t="s">
        <v>572</v>
      </c>
      <c r="T159" t="s">
        <v>573</v>
      </c>
      <c r="V159" s="62">
        <v>45568</v>
      </c>
      <c r="W159" s="62">
        <v>45750</v>
      </c>
      <c r="X159">
        <v>175</v>
      </c>
      <c r="Y159" t="s">
        <v>507</v>
      </c>
    </row>
    <row r="160" spans="1:25" x14ac:dyDescent="0.25">
      <c r="A160" t="s">
        <v>540</v>
      </c>
      <c r="B160" t="s">
        <v>541</v>
      </c>
      <c r="C160" t="s">
        <v>541</v>
      </c>
      <c r="D160" t="s">
        <v>541</v>
      </c>
      <c r="E160" t="s">
        <v>482</v>
      </c>
      <c r="F160">
        <v>17388</v>
      </c>
      <c r="G160" t="s">
        <v>880</v>
      </c>
      <c r="H160" t="s">
        <v>881</v>
      </c>
      <c r="I160" t="s">
        <v>550</v>
      </c>
      <c r="J160" t="b">
        <v>0</v>
      </c>
      <c r="K160" t="b">
        <v>1</v>
      </c>
      <c r="L160" t="b">
        <v>1</v>
      </c>
      <c r="M160">
        <v>0</v>
      </c>
      <c r="N160">
        <v>1000</v>
      </c>
      <c r="O160" t="s">
        <v>695</v>
      </c>
      <c r="P160" t="s">
        <v>560</v>
      </c>
      <c r="Q160">
        <v>4835</v>
      </c>
      <c r="R160" t="s">
        <v>882</v>
      </c>
      <c r="S160" t="s">
        <v>572</v>
      </c>
      <c r="T160" t="s">
        <v>573</v>
      </c>
      <c r="V160" s="62">
        <v>45568</v>
      </c>
      <c r="W160" s="62">
        <v>45750</v>
      </c>
      <c r="X160">
        <v>175</v>
      </c>
      <c r="Y160" t="s">
        <v>507</v>
      </c>
    </row>
    <row r="161" spans="1:25" x14ac:dyDescent="0.25">
      <c r="A161" t="s">
        <v>540</v>
      </c>
      <c r="B161" t="s">
        <v>541</v>
      </c>
      <c r="C161" t="s">
        <v>541</v>
      </c>
      <c r="D161" t="s">
        <v>541</v>
      </c>
      <c r="E161" t="s">
        <v>482</v>
      </c>
      <c r="F161">
        <v>17389</v>
      </c>
      <c r="G161" t="s">
        <v>883</v>
      </c>
      <c r="H161" t="s">
        <v>884</v>
      </c>
      <c r="I161" t="s">
        <v>550</v>
      </c>
      <c r="J161" t="b">
        <v>0</v>
      </c>
      <c r="K161" t="b">
        <v>1</v>
      </c>
      <c r="L161" t="b">
        <v>1</v>
      </c>
      <c r="M161">
        <v>0</v>
      </c>
      <c r="N161">
        <v>1000</v>
      </c>
      <c r="O161" t="s">
        <v>695</v>
      </c>
      <c r="P161" t="s">
        <v>560</v>
      </c>
      <c r="Q161">
        <v>4836</v>
      </c>
      <c r="R161" t="s">
        <v>885</v>
      </c>
      <c r="S161" t="s">
        <v>572</v>
      </c>
      <c r="T161" t="s">
        <v>573</v>
      </c>
      <c r="V161" s="62">
        <v>45568</v>
      </c>
      <c r="W161" s="62">
        <v>45750</v>
      </c>
      <c r="X161">
        <v>175</v>
      </c>
      <c r="Y161" t="s">
        <v>507</v>
      </c>
    </row>
    <row r="162" spans="1:25" x14ac:dyDescent="0.25">
      <c r="A162" t="s">
        <v>540</v>
      </c>
      <c r="B162" t="s">
        <v>541</v>
      </c>
      <c r="C162" t="s">
        <v>541</v>
      </c>
      <c r="D162" t="s">
        <v>541</v>
      </c>
      <c r="E162" t="s">
        <v>482</v>
      </c>
      <c r="F162">
        <v>17390</v>
      </c>
      <c r="G162" t="s">
        <v>886</v>
      </c>
      <c r="H162" t="s">
        <v>887</v>
      </c>
      <c r="I162" t="s">
        <v>550</v>
      </c>
      <c r="J162" t="b">
        <v>0</v>
      </c>
      <c r="K162" t="b">
        <v>1</v>
      </c>
      <c r="L162" t="b">
        <v>1</v>
      </c>
      <c r="M162">
        <v>0</v>
      </c>
      <c r="N162">
        <v>1000</v>
      </c>
      <c r="O162" t="s">
        <v>695</v>
      </c>
      <c r="P162" t="s">
        <v>560</v>
      </c>
      <c r="Q162">
        <v>4834</v>
      </c>
      <c r="R162" t="s">
        <v>888</v>
      </c>
      <c r="S162" t="s">
        <v>572</v>
      </c>
      <c r="T162" t="s">
        <v>573</v>
      </c>
      <c r="V162" s="62">
        <v>45568</v>
      </c>
      <c r="W162" s="62">
        <v>45750</v>
      </c>
      <c r="X162">
        <v>175</v>
      </c>
      <c r="Y162" t="s">
        <v>507</v>
      </c>
    </row>
    <row r="163" spans="1:25" x14ac:dyDescent="0.25">
      <c r="A163" t="s">
        <v>540</v>
      </c>
      <c r="B163" t="s">
        <v>541</v>
      </c>
      <c r="C163" t="s">
        <v>541</v>
      </c>
      <c r="D163" t="s">
        <v>541</v>
      </c>
      <c r="E163" t="s">
        <v>482</v>
      </c>
      <c r="F163">
        <v>17391</v>
      </c>
      <c r="G163" t="s">
        <v>889</v>
      </c>
      <c r="H163" t="s">
        <v>890</v>
      </c>
      <c r="I163" t="s">
        <v>550</v>
      </c>
      <c r="J163" t="b">
        <v>0</v>
      </c>
      <c r="K163" t="b">
        <v>1</v>
      </c>
      <c r="L163" t="b">
        <v>1</v>
      </c>
      <c r="M163">
        <v>0</v>
      </c>
      <c r="N163">
        <v>1000</v>
      </c>
      <c r="O163" t="s">
        <v>695</v>
      </c>
      <c r="P163" t="s">
        <v>560</v>
      </c>
      <c r="Q163">
        <v>4837</v>
      </c>
      <c r="R163" t="s">
        <v>891</v>
      </c>
      <c r="S163" t="s">
        <v>572</v>
      </c>
      <c r="T163" t="s">
        <v>573</v>
      </c>
      <c r="V163" s="62">
        <v>45568</v>
      </c>
      <c r="W163" s="62">
        <v>45750</v>
      </c>
      <c r="X163">
        <v>175</v>
      </c>
      <c r="Y163" t="s">
        <v>507</v>
      </c>
    </row>
    <row r="164" spans="1:25" x14ac:dyDescent="0.25">
      <c r="A164" t="s">
        <v>540</v>
      </c>
      <c r="B164" t="s">
        <v>541</v>
      </c>
      <c r="C164" t="s">
        <v>541</v>
      </c>
      <c r="D164" t="s">
        <v>541</v>
      </c>
      <c r="E164" t="s">
        <v>482</v>
      </c>
      <c r="F164">
        <v>17392</v>
      </c>
      <c r="G164" t="s">
        <v>892</v>
      </c>
      <c r="H164" t="s">
        <v>893</v>
      </c>
      <c r="I164" t="s">
        <v>550</v>
      </c>
      <c r="J164" t="b">
        <v>0</v>
      </c>
      <c r="K164" t="b">
        <v>1</v>
      </c>
      <c r="L164" t="b">
        <v>1</v>
      </c>
      <c r="M164">
        <v>0</v>
      </c>
      <c r="N164">
        <v>1000</v>
      </c>
      <c r="O164" t="s">
        <v>695</v>
      </c>
      <c r="P164" t="s">
        <v>560</v>
      </c>
      <c r="Q164">
        <v>4831</v>
      </c>
      <c r="R164" t="s">
        <v>894</v>
      </c>
      <c r="S164" t="s">
        <v>572</v>
      </c>
      <c r="T164" t="s">
        <v>573</v>
      </c>
      <c r="V164" s="62">
        <v>45568</v>
      </c>
      <c r="W164" s="62">
        <v>45750</v>
      </c>
      <c r="X164">
        <v>175</v>
      </c>
      <c r="Y164" t="s">
        <v>507</v>
      </c>
    </row>
    <row r="165" spans="1:25" x14ac:dyDescent="0.25">
      <c r="A165" t="s">
        <v>540</v>
      </c>
      <c r="B165" t="s">
        <v>541</v>
      </c>
      <c r="C165" t="s">
        <v>541</v>
      </c>
      <c r="D165" t="s">
        <v>541</v>
      </c>
      <c r="E165" t="s">
        <v>482</v>
      </c>
      <c r="F165">
        <v>17393</v>
      </c>
      <c r="G165" t="s">
        <v>895</v>
      </c>
      <c r="H165" t="s">
        <v>896</v>
      </c>
      <c r="I165" t="s">
        <v>550</v>
      </c>
      <c r="J165" t="b">
        <v>0</v>
      </c>
      <c r="K165" t="b">
        <v>1</v>
      </c>
      <c r="L165" t="b">
        <v>1</v>
      </c>
      <c r="M165">
        <v>0</v>
      </c>
      <c r="N165">
        <v>1000</v>
      </c>
      <c r="O165" t="s">
        <v>695</v>
      </c>
      <c r="P165" t="s">
        <v>560</v>
      </c>
      <c r="Q165">
        <v>19815</v>
      </c>
      <c r="R165" t="s">
        <v>897</v>
      </c>
      <c r="S165" t="s">
        <v>572</v>
      </c>
      <c r="T165" t="s">
        <v>573</v>
      </c>
      <c r="V165" s="62">
        <v>45568</v>
      </c>
      <c r="W165" s="62">
        <v>45750</v>
      </c>
      <c r="X165">
        <v>175</v>
      </c>
      <c r="Y165" t="s">
        <v>507</v>
      </c>
    </row>
    <row r="166" spans="1:25" x14ac:dyDescent="0.25">
      <c r="A166" t="s">
        <v>540</v>
      </c>
      <c r="B166" t="s">
        <v>541</v>
      </c>
      <c r="C166" t="s">
        <v>541</v>
      </c>
      <c r="D166" t="s">
        <v>541</v>
      </c>
      <c r="E166" t="s">
        <v>482</v>
      </c>
      <c r="F166">
        <v>17394</v>
      </c>
      <c r="G166" t="s">
        <v>898</v>
      </c>
      <c r="H166" t="s">
        <v>899</v>
      </c>
      <c r="I166" t="s">
        <v>550</v>
      </c>
      <c r="J166" t="b">
        <v>0</v>
      </c>
      <c r="K166" t="b">
        <v>1</v>
      </c>
      <c r="L166" t="b">
        <v>1</v>
      </c>
      <c r="M166">
        <v>0</v>
      </c>
      <c r="N166">
        <v>1000</v>
      </c>
      <c r="O166" t="s">
        <v>695</v>
      </c>
      <c r="P166" t="s">
        <v>560</v>
      </c>
      <c r="Q166">
        <v>19812</v>
      </c>
      <c r="R166" t="s">
        <v>900</v>
      </c>
      <c r="S166" t="s">
        <v>572</v>
      </c>
      <c r="T166" t="s">
        <v>573</v>
      </c>
      <c r="V166" s="62">
        <v>45568</v>
      </c>
      <c r="W166" s="62">
        <v>45750</v>
      </c>
      <c r="X166">
        <v>175</v>
      </c>
      <c r="Y166" t="s">
        <v>507</v>
      </c>
    </row>
    <row r="167" spans="1:25" x14ac:dyDescent="0.25">
      <c r="A167" t="s">
        <v>540</v>
      </c>
      <c r="B167" t="s">
        <v>541</v>
      </c>
      <c r="C167" t="s">
        <v>541</v>
      </c>
      <c r="D167" t="s">
        <v>541</v>
      </c>
      <c r="E167" t="s">
        <v>482</v>
      </c>
      <c r="F167">
        <v>17395</v>
      </c>
      <c r="G167" t="s">
        <v>901</v>
      </c>
      <c r="H167" t="s">
        <v>902</v>
      </c>
      <c r="I167" t="s">
        <v>550</v>
      </c>
      <c r="J167" t="b">
        <v>0</v>
      </c>
      <c r="K167" t="b">
        <v>1</v>
      </c>
      <c r="L167" t="b">
        <v>1</v>
      </c>
      <c r="M167">
        <v>0</v>
      </c>
      <c r="N167">
        <v>1000</v>
      </c>
      <c r="O167" t="s">
        <v>695</v>
      </c>
      <c r="P167" t="s">
        <v>560</v>
      </c>
      <c r="Q167">
        <v>4986</v>
      </c>
      <c r="R167" t="s">
        <v>903</v>
      </c>
      <c r="S167" t="s">
        <v>572</v>
      </c>
      <c r="T167" t="s">
        <v>573</v>
      </c>
      <c r="V167" s="62">
        <v>45568</v>
      </c>
      <c r="W167" s="62">
        <v>45750</v>
      </c>
      <c r="X167">
        <v>175</v>
      </c>
      <c r="Y167" t="s">
        <v>507</v>
      </c>
    </row>
    <row r="168" spans="1:25" x14ac:dyDescent="0.25">
      <c r="A168" t="s">
        <v>540</v>
      </c>
      <c r="B168" t="s">
        <v>541</v>
      </c>
      <c r="C168" t="s">
        <v>541</v>
      </c>
      <c r="D168" t="s">
        <v>541</v>
      </c>
      <c r="E168" t="s">
        <v>482</v>
      </c>
      <c r="F168">
        <v>17396</v>
      </c>
      <c r="G168" t="s">
        <v>904</v>
      </c>
      <c r="H168" t="s">
        <v>905</v>
      </c>
      <c r="I168" t="s">
        <v>550</v>
      </c>
      <c r="J168" t="b">
        <v>0</v>
      </c>
      <c r="K168" t="b">
        <v>1</v>
      </c>
      <c r="L168" t="b">
        <v>1</v>
      </c>
      <c r="M168">
        <v>0</v>
      </c>
      <c r="N168">
        <v>1000</v>
      </c>
      <c r="O168" t="s">
        <v>695</v>
      </c>
      <c r="P168" t="s">
        <v>560</v>
      </c>
      <c r="Q168">
        <v>19814</v>
      </c>
      <c r="R168" t="s">
        <v>906</v>
      </c>
      <c r="S168" t="s">
        <v>572</v>
      </c>
      <c r="T168" t="s">
        <v>573</v>
      </c>
      <c r="V168" s="62">
        <v>45568</v>
      </c>
      <c r="W168" s="62">
        <v>45750</v>
      </c>
      <c r="X168">
        <v>175</v>
      </c>
      <c r="Y168" t="s">
        <v>507</v>
      </c>
    </row>
    <row r="169" spans="1:25" x14ac:dyDescent="0.25">
      <c r="A169" t="s">
        <v>540</v>
      </c>
      <c r="B169" t="s">
        <v>541</v>
      </c>
      <c r="C169" t="s">
        <v>541</v>
      </c>
      <c r="D169" t="s">
        <v>541</v>
      </c>
      <c r="E169" t="s">
        <v>482</v>
      </c>
      <c r="F169">
        <v>17397</v>
      </c>
      <c r="G169" t="s">
        <v>907</v>
      </c>
      <c r="H169" t="s">
        <v>908</v>
      </c>
      <c r="I169" t="s">
        <v>550</v>
      </c>
      <c r="J169" t="b">
        <v>0</v>
      </c>
      <c r="K169" t="b">
        <v>1</v>
      </c>
      <c r="L169" t="b">
        <v>1</v>
      </c>
      <c r="M169">
        <v>0</v>
      </c>
      <c r="N169">
        <v>1000</v>
      </c>
      <c r="O169" t="s">
        <v>695</v>
      </c>
      <c r="P169" t="s">
        <v>560</v>
      </c>
      <c r="Q169">
        <v>4828</v>
      </c>
      <c r="R169" t="s">
        <v>909</v>
      </c>
      <c r="S169" t="s">
        <v>572</v>
      </c>
      <c r="T169" t="s">
        <v>573</v>
      </c>
      <c r="V169" s="62">
        <v>45568</v>
      </c>
      <c r="W169" s="62">
        <v>45750</v>
      </c>
      <c r="X169">
        <v>175</v>
      </c>
      <c r="Y169" t="s">
        <v>507</v>
      </c>
    </row>
    <row r="170" spans="1:25" x14ac:dyDescent="0.25">
      <c r="A170" t="s">
        <v>540</v>
      </c>
      <c r="B170" t="s">
        <v>541</v>
      </c>
      <c r="C170" t="s">
        <v>541</v>
      </c>
      <c r="D170" t="s">
        <v>541</v>
      </c>
      <c r="E170" t="s">
        <v>482</v>
      </c>
      <c r="F170">
        <v>17398</v>
      </c>
      <c r="G170" t="s">
        <v>910</v>
      </c>
      <c r="H170" t="s">
        <v>911</v>
      </c>
      <c r="I170" t="s">
        <v>550</v>
      </c>
      <c r="J170" t="b">
        <v>0</v>
      </c>
      <c r="K170" t="b">
        <v>1</v>
      </c>
      <c r="L170" t="b">
        <v>1</v>
      </c>
      <c r="M170">
        <v>0</v>
      </c>
      <c r="N170">
        <v>1000</v>
      </c>
      <c r="O170" t="s">
        <v>695</v>
      </c>
      <c r="P170" t="s">
        <v>560</v>
      </c>
      <c r="Q170">
        <v>4827</v>
      </c>
      <c r="R170" t="s">
        <v>912</v>
      </c>
      <c r="S170" t="s">
        <v>572</v>
      </c>
      <c r="T170" t="s">
        <v>573</v>
      </c>
      <c r="V170" s="62">
        <v>45568</v>
      </c>
      <c r="W170" s="62">
        <v>45750</v>
      </c>
      <c r="X170">
        <v>175</v>
      </c>
      <c r="Y170" t="s">
        <v>507</v>
      </c>
    </row>
    <row r="171" spans="1:25" x14ac:dyDescent="0.25">
      <c r="A171" t="s">
        <v>540</v>
      </c>
      <c r="B171" t="s">
        <v>541</v>
      </c>
      <c r="C171" t="s">
        <v>541</v>
      </c>
      <c r="D171" t="s">
        <v>541</v>
      </c>
      <c r="E171" t="s">
        <v>482</v>
      </c>
      <c r="F171">
        <v>17399</v>
      </c>
      <c r="G171" t="s">
        <v>913</v>
      </c>
      <c r="H171" t="s">
        <v>914</v>
      </c>
      <c r="I171" t="s">
        <v>550</v>
      </c>
      <c r="J171" t="b">
        <v>0</v>
      </c>
      <c r="K171" t="b">
        <v>1</v>
      </c>
      <c r="L171" t="b">
        <v>1</v>
      </c>
      <c r="M171">
        <v>0</v>
      </c>
      <c r="N171">
        <v>1000</v>
      </c>
      <c r="O171" t="s">
        <v>695</v>
      </c>
      <c r="P171" t="s">
        <v>560</v>
      </c>
      <c r="Q171">
        <v>4824</v>
      </c>
      <c r="R171" t="s">
        <v>915</v>
      </c>
      <c r="S171" t="s">
        <v>572</v>
      </c>
      <c r="T171" t="s">
        <v>573</v>
      </c>
      <c r="V171" s="62">
        <v>45568</v>
      </c>
      <c r="W171" s="62">
        <v>45750</v>
      </c>
      <c r="X171">
        <v>175</v>
      </c>
      <c r="Y171" t="s">
        <v>507</v>
      </c>
    </row>
    <row r="172" spans="1:25" x14ac:dyDescent="0.25">
      <c r="A172" t="s">
        <v>540</v>
      </c>
      <c r="B172" t="s">
        <v>541</v>
      </c>
      <c r="C172" t="s">
        <v>541</v>
      </c>
      <c r="D172" t="s">
        <v>541</v>
      </c>
      <c r="E172" t="s">
        <v>482</v>
      </c>
      <c r="F172">
        <v>17400</v>
      </c>
      <c r="G172" t="s">
        <v>916</v>
      </c>
      <c r="H172" t="s">
        <v>917</v>
      </c>
      <c r="I172" t="s">
        <v>550</v>
      </c>
      <c r="J172" t="b">
        <v>0</v>
      </c>
      <c r="K172" t="b">
        <v>1</v>
      </c>
      <c r="L172" t="b">
        <v>1</v>
      </c>
      <c r="M172">
        <v>0</v>
      </c>
      <c r="N172">
        <v>1000</v>
      </c>
      <c r="O172" t="s">
        <v>695</v>
      </c>
      <c r="P172" t="s">
        <v>560</v>
      </c>
      <c r="Q172">
        <v>4823</v>
      </c>
      <c r="R172" t="s">
        <v>918</v>
      </c>
      <c r="S172" t="s">
        <v>572</v>
      </c>
      <c r="T172" t="s">
        <v>573</v>
      </c>
      <c r="V172" s="62">
        <v>45568</v>
      </c>
      <c r="W172" s="62">
        <v>45750</v>
      </c>
      <c r="X172">
        <v>175</v>
      </c>
      <c r="Y172" t="s">
        <v>507</v>
      </c>
    </row>
    <row r="173" spans="1:25" x14ac:dyDescent="0.25">
      <c r="A173" t="s">
        <v>540</v>
      </c>
      <c r="B173" t="s">
        <v>541</v>
      </c>
      <c r="C173" t="s">
        <v>541</v>
      </c>
      <c r="D173" t="s">
        <v>541</v>
      </c>
      <c r="E173" t="s">
        <v>482</v>
      </c>
      <c r="F173">
        <v>17401</v>
      </c>
      <c r="G173" t="s">
        <v>919</v>
      </c>
      <c r="H173" t="s">
        <v>920</v>
      </c>
      <c r="I173" t="s">
        <v>550</v>
      </c>
      <c r="J173" t="b">
        <v>0</v>
      </c>
      <c r="K173" t="b">
        <v>1</v>
      </c>
      <c r="L173" t="b">
        <v>1</v>
      </c>
      <c r="M173">
        <v>0</v>
      </c>
      <c r="N173">
        <v>1000</v>
      </c>
      <c r="O173" t="s">
        <v>695</v>
      </c>
      <c r="P173" t="s">
        <v>560</v>
      </c>
      <c r="Q173">
        <v>4826</v>
      </c>
      <c r="R173" t="s">
        <v>921</v>
      </c>
      <c r="S173" t="s">
        <v>572</v>
      </c>
      <c r="T173" t="s">
        <v>573</v>
      </c>
      <c r="V173" s="62">
        <v>45568</v>
      </c>
      <c r="W173" s="62">
        <v>45750</v>
      </c>
      <c r="X173">
        <v>175</v>
      </c>
      <c r="Y173" t="s">
        <v>507</v>
      </c>
    </row>
    <row r="174" spans="1:25" x14ac:dyDescent="0.25">
      <c r="A174" t="s">
        <v>540</v>
      </c>
      <c r="B174" t="s">
        <v>541</v>
      </c>
      <c r="C174" t="s">
        <v>541</v>
      </c>
      <c r="D174" t="s">
        <v>541</v>
      </c>
      <c r="E174" t="s">
        <v>482</v>
      </c>
      <c r="F174">
        <v>17402</v>
      </c>
      <c r="G174" t="s">
        <v>922</v>
      </c>
      <c r="H174" t="s">
        <v>923</v>
      </c>
      <c r="I174" t="s">
        <v>550</v>
      </c>
      <c r="J174" t="b">
        <v>0</v>
      </c>
      <c r="K174" t="b">
        <v>1</v>
      </c>
      <c r="L174" t="b">
        <v>1</v>
      </c>
      <c r="M174">
        <v>0</v>
      </c>
      <c r="N174">
        <v>1000</v>
      </c>
      <c r="O174" t="s">
        <v>695</v>
      </c>
      <c r="P174" t="s">
        <v>560</v>
      </c>
      <c r="Q174">
        <v>4825</v>
      </c>
      <c r="R174" t="s">
        <v>924</v>
      </c>
      <c r="S174" t="s">
        <v>572</v>
      </c>
      <c r="T174" t="s">
        <v>573</v>
      </c>
      <c r="V174" s="62">
        <v>45568</v>
      </c>
      <c r="W174" s="62">
        <v>45750</v>
      </c>
      <c r="X174">
        <v>175</v>
      </c>
      <c r="Y174" t="s">
        <v>507</v>
      </c>
    </row>
    <row r="175" spans="1:25" x14ac:dyDescent="0.25">
      <c r="A175" t="s">
        <v>540</v>
      </c>
      <c r="B175" t="s">
        <v>541</v>
      </c>
      <c r="C175" t="s">
        <v>541</v>
      </c>
      <c r="D175" t="s">
        <v>541</v>
      </c>
      <c r="E175" t="s">
        <v>482</v>
      </c>
      <c r="F175">
        <v>23566</v>
      </c>
      <c r="G175" t="s">
        <v>925</v>
      </c>
      <c r="H175" t="s">
        <v>926</v>
      </c>
      <c r="I175" t="s">
        <v>544</v>
      </c>
      <c r="J175" t="b">
        <v>1</v>
      </c>
      <c r="K175" t="b">
        <v>1</v>
      </c>
      <c r="L175" t="b">
        <v>1</v>
      </c>
      <c r="M175">
        <v>0</v>
      </c>
      <c r="N175">
        <v>100</v>
      </c>
      <c r="O175" t="s">
        <v>545</v>
      </c>
      <c r="P175" t="s">
        <v>546</v>
      </c>
      <c r="Q175">
        <v>341</v>
      </c>
      <c r="R175" t="s">
        <v>927</v>
      </c>
      <c r="S175" t="s">
        <v>566</v>
      </c>
      <c r="T175" t="s">
        <v>567</v>
      </c>
      <c r="V175" s="62">
        <v>43101</v>
      </c>
      <c r="W175" s="62">
        <v>79625</v>
      </c>
      <c r="X175">
        <v>34050</v>
      </c>
      <c r="Y175" t="s">
        <v>507</v>
      </c>
    </row>
    <row r="176" spans="1:25" x14ac:dyDescent="0.25">
      <c r="A176" t="s">
        <v>540</v>
      </c>
      <c r="B176" t="s">
        <v>541</v>
      </c>
      <c r="C176" t="s">
        <v>541</v>
      </c>
      <c r="D176" t="s">
        <v>541</v>
      </c>
      <c r="E176" t="s">
        <v>482</v>
      </c>
      <c r="F176">
        <v>23567</v>
      </c>
      <c r="G176" t="s">
        <v>928</v>
      </c>
      <c r="H176" t="s">
        <v>929</v>
      </c>
      <c r="I176" t="s">
        <v>544</v>
      </c>
      <c r="J176" t="b">
        <v>1</v>
      </c>
      <c r="K176" t="b">
        <v>1</v>
      </c>
      <c r="L176" t="b">
        <v>1</v>
      </c>
      <c r="M176">
        <v>0</v>
      </c>
      <c r="N176">
        <v>100</v>
      </c>
      <c r="O176" t="s">
        <v>545</v>
      </c>
      <c r="P176" t="s">
        <v>546</v>
      </c>
      <c r="Q176">
        <v>344</v>
      </c>
      <c r="R176" t="s">
        <v>930</v>
      </c>
      <c r="S176" t="s">
        <v>566</v>
      </c>
      <c r="T176" t="s">
        <v>567</v>
      </c>
      <c r="V176" s="62">
        <v>43101</v>
      </c>
      <c r="W176" s="62">
        <v>79625</v>
      </c>
      <c r="X176">
        <v>34050</v>
      </c>
      <c r="Y176" t="s">
        <v>507</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haredContentType xmlns="Microsoft.SharePoint.Taxonomy.ContentTypeSync" SourceId="f2a00314-ae30-474d-911b-f8e025e1af2d" ContentTypeId="0x010100EA254AAEB50D427F87E6DD3EC4BD2437" PreviousValue="false"/>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JCILocationTaxHTField0 xmlns="9c4207fe-393b-4012-82d4-488376c51aab">
      <Terms xmlns="http://schemas.microsoft.com/office/infopath/2007/PartnerControls"/>
    </JCILocationTaxHTField0>
    <JCIBusinessUnitTaxHTField0 xmlns="9c4207fe-393b-4012-82d4-488376c51aab">
      <Terms xmlns="http://schemas.microsoft.com/office/infopath/2007/PartnerControls"/>
    </JCIBusinessUnitTaxHTField0>
    <TaxCatchAll xmlns="e3e2664a-4298-401e-9fa6-8f5325dd2938"/>
    <JCILanguageTaxHTField0 xmlns="9c4207fe-393b-4012-82d4-488376c51aab">
      <Terms xmlns="http://schemas.microsoft.com/office/infopath/2007/PartnerControls"/>
    </JCILanguageTaxHTField0>
    <DataClassificationLevelTaxHTField0 xmlns="9c4207fe-393b-4012-82d4-488376c51aab">
      <Terms xmlns="http://schemas.microsoft.com/office/infopath/2007/PartnerControls"/>
    </DataClassificationLevelTaxHTField0>
    <TopicTaxHTField0 xmlns="9c4207fe-393b-4012-82d4-488376c51aab">
      <Terms xmlns="http://schemas.microsoft.com/office/infopath/2007/PartnerControls"/>
    </TopicTaxHTField0>
  </documentManagement>
</p:properties>
</file>

<file path=customXml/item4.xml><?xml version="1.0" encoding="utf-8"?>
<ct:contentTypeSchema xmlns:ct="http://schemas.microsoft.com/office/2006/metadata/contentType" xmlns:ma="http://schemas.microsoft.com/office/2006/metadata/properties/metaAttributes" ct:_="" ma:_="" ma:contentTypeName="JCI Document" ma:contentTypeID="0x010100EA254AAEB50D427F87E6DD3EC4BD243700E9DE5F98739F3B429380BCA2E3696BC2" ma:contentTypeVersion="5" ma:contentTypeDescription="JCI Document" ma:contentTypeScope="" ma:versionID="3955ada78c24239fa9700bbfd7f7934b">
  <xsd:schema xmlns:xsd="http://www.w3.org/2001/XMLSchema" xmlns:xs="http://www.w3.org/2001/XMLSchema" xmlns:p="http://schemas.microsoft.com/office/2006/metadata/properties" xmlns:ns2="9c4207fe-393b-4012-82d4-488376c51aab" xmlns:ns3="e3e2664a-4298-401e-9fa6-8f5325dd2938" targetNamespace="http://schemas.microsoft.com/office/2006/metadata/properties" ma:root="true" ma:fieldsID="50021d37a7b8ab4183afcb8aff0b29f5" ns2:_="" ns3:_="">
    <xsd:import namespace="9c4207fe-393b-4012-82d4-488376c51aab"/>
    <xsd:import namespace="e3e2664a-4298-401e-9fa6-8f5325dd2938"/>
    <xsd:element name="properties">
      <xsd:complexType>
        <xsd:sequence>
          <xsd:element name="documentManagement">
            <xsd:complexType>
              <xsd:all>
                <xsd:element ref="ns2:JCIBusinessUnitTaxHTField0" minOccurs="0"/>
                <xsd:element ref="ns2:JCILocationTaxHTField0" minOccurs="0"/>
                <xsd:element ref="ns2:JCILanguageTaxHTField0" minOccurs="0"/>
                <xsd:element ref="ns2:TopicTaxHTField0" minOccurs="0"/>
                <xsd:element ref="ns2:DataClassificationLevelTaxHTField0"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4207fe-393b-4012-82d4-488376c51aab" elementFormDefault="qualified">
    <xsd:import namespace="http://schemas.microsoft.com/office/2006/documentManagement/types"/>
    <xsd:import namespace="http://schemas.microsoft.com/office/infopath/2007/PartnerControls"/>
    <xsd:element name="JCIBusinessUnitTaxHTField0" ma:index="9" nillable="true" ma:taxonomy="true" ma:internalName="JCIBusinessUnitTaxHTField0" ma:taxonomyFieldName="JCIBusinessUnit" ma:displayName="JCI Business Unit" ma:readOnly="false" ma:default="" ma:fieldId="{24d4f6e7-885d-4561-8381-5613b813a45f}" ma:taxonomyMulti="true" ma:sspId="f2a00314-ae30-474d-911b-f8e025e1af2d" ma:termSetId="9cb87515-392a-4392-b6bb-9d224e1d4376" ma:anchorId="00000000-0000-0000-0000-000000000000" ma:open="false" ma:isKeyword="false">
      <xsd:complexType>
        <xsd:sequence>
          <xsd:element ref="pc:Terms" minOccurs="0" maxOccurs="1"/>
        </xsd:sequence>
      </xsd:complexType>
    </xsd:element>
    <xsd:element name="JCILocationTaxHTField0" ma:index="11" nillable="true" ma:taxonomy="true" ma:internalName="JCILocationTaxHTField0" ma:taxonomyFieldName="JCILocation" ma:displayName="JCI Location" ma:readOnly="false" ma:default="" ma:fieldId="{617e4336-b4c5-4c11-a84a-563b34604034}" ma:sspId="f2a00314-ae30-474d-911b-f8e025e1af2d" ma:termSetId="07003981-637c-4838-a343-bac88dd28815" ma:anchorId="00000000-0000-0000-0000-000000000000" ma:open="false" ma:isKeyword="false">
      <xsd:complexType>
        <xsd:sequence>
          <xsd:element ref="pc:Terms" minOccurs="0" maxOccurs="1"/>
        </xsd:sequence>
      </xsd:complexType>
    </xsd:element>
    <xsd:element name="JCILanguageTaxHTField0" ma:index="13" nillable="true" ma:taxonomy="true" ma:internalName="JCILanguageTaxHTField0" ma:taxonomyFieldName="JCILanguage" ma:displayName="JCI Language" ma:fieldId="{24f4bd7e-396c-4b09-a734-43ac5ad5d554}" ma:sspId="f2a00314-ae30-474d-911b-f8e025e1af2d" ma:termSetId="0762c3c1-5030-4853-9ae8-983fa53dee38" ma:anchorId="00000000-0000-0000-0000-000000000000" ma:open="false" ma:isKeyword="false">
      <xsd:complexType>
        <xsd:sequence>
          <xsd:element ref="pc:Terms" minOccurs="0" maxOccurs="1"/>
        </xsd:sequence>
      </xsd:complexType>
    </xsd:element>
    <xsd:element name="TopicTaxHTField0" ma:index="15" nillable="true" ma:taxonomy="true" ma:internalName="TopicTaxHTField0" ma:taxonomyFieldName="Topic" ma:displayName="Topic" ma:fieldId="{cc23096b-b68a-4ab9-bdbc-041cb02baae8}" ma:sspId="f2a00314-ae30-474d-911b-f8e025e1af2d" ma:termSetId="a5a0fed3-45dd-484f-a67e-3cafc0ec6d5c" ma:anchorId="00000000-0000-0000-0000-000000000000" ma:open="false" ma:isKeyword="false">
      <xsd:complexType>
        <xsd:sequence>
          <xsd:element ref="pc:Terms" minOccurs="0" maxOccurs="1"/>
        </xsd:sequence>
      </xsd:complexType>
    </xsd:element>
    <xsd:element name="DataClassificationLevelTaxHTField0" ma:index="17" nillable="true" ma:taxonomy="true" ma:internalName="DataClassificationLevelTaxHTField0" ma:taxonomyFieldName="DataClassificationLevel" ma:displayName="Data Classification Level" ma:readOnly="false" ma:default="" ma:fieldId="{6e650b06-ad35-42d8-9b98-3f3a368024d7}" ma:sspId="f2a00314-ae30-474d-911b-f8e025e1af2d" ma:termSetId="36eb6eb5-fd24-49d9-953c-2dddb29c16af"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3e2664a-4298-401e-9fa6-8f5325dd2938"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38a1afa5-da74-4e39-9667-6cc7600f0e3c}" ma:internalName="TaxCatchAll" ma:showField="CatchAllData" ma:web="9c4207fe-393b-4012-82d4-488376c51aa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customXsn xmlns="http://schemas.microsoft.com/office/2006/metadata/customXsn">
  <xsnLocation/>
  <cached>True</cached>
  <openByDefault>True</openByDefault>
  <xsnScope/>
</customXsn>
</file>

<file path=customXml/itemProps1.xml><?xml version="1.0" encoding="utf-8"?>
<ds:datastoreItem xmlns:ds="http://schemas.openxmlformats.org/officeDocument/2006/customXml" ds:itemID="{70270C07-0F4E-475D-ABEF-EBCA88CCD3E8}">
  <ds:schemaRefs>
    <ds:schemaRef ds:uri="Microsoft.SharePoint.Taxonomy.ContentTypeSync"/>
  </ds:schemaRefs>
</ds:datastoreItem>
</file>

<file path=customXml/itemProps2.xml><?xml version="1.0" encoding="utf-8"?>
<ds:datastoreItem xmlns:ds="http://schemas.openxmlformats.org/officeDocument/2006/customXml" ds:itemID="{3109AC88-0E60-488C-8AC3-018832548145}">
  <ds:schemaRefs>
    <ds:schemaRef ds:uri="http://schemas.microsoft.com/sharepoint/v3/contenttype/forms"/>
  </ds:schemaRefs>
</ds:datastoreItem>
</file>

<file path=customXml/itemProps3.xml><?xml version="1.0" encoding="utf-8"?>
<ds:datastoreItem xmlns:ds="http://schemas.openxmlformats.org/officeDocument/2006/customXml" ds:itemID="{7BB540BB-0801-4752-8CD2-070B7A123846}">
  <ds:schemaRefs>
    <ds:schemaRef ds:uri="http://purl.org/dc/terms/"/>
    <ds:schemaRef ds:uri="http://schemas.openxmlformats.org/package/2006/metadata/core-properties"/>
    <ds:schemaRef ds:uri="http://schemas.microsoft.com/office/2006/documentManagement/types"/>
    <ds:schemaRef ds:uri="9c4207fe-393b-4012-82d4-488376c51aab"/>
    <ds:schemaRef ds:uri="http://purl.org/dc/elements/1.1/"/>
    <ds:schemaRef ds:uri="http://schemas.microsoft.com/office/2006/metadata/properties"/>
    <ds:schemaRef ds:uri="http://schemas.microsoft.com/office/infopath/2007/PartnerControls"/>
    <ds:schemaRef ds:uri="e3e2664a-4298-401e-9fa6-8f5325dd2938"/>
    <ds:schemaRef ds:uri="http://www.w3.org/XML/1998/namespace"/>
    <ds:schemaRef ds:uri="http://purl.org/dc/dcmitype/"/>
  </ds:schemaRefs>
</ds:datastoreItem>
</file>

<file path=customXml/itemProps4.xml><?xml version="1.0" encoding="utf-8"?>
<ds:datastoreItem xmlns:ds="http://schemas.openxmlformats.org/officeDocument/2006/customXml" ds:itemID="{95CE8855-DAB9-4D18-B52A-3F140E85C3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4207fe-393b-4012-82d4-488376c51aab"/>
    <ds:schemaRef ds:uri="e3e2664a-4298-401e-9fa6-8f5325dd29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75DFDF45-1E46-469B-B7AF-371ED483F09D}">
  <ds:schemaRefs>
    <ds:schemaRef ds:uri="http://schemas.microsoft.com/office/2006/metadata/customXs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Report Template</vt:lpstr>
      <vt:lpstr>Report WorkSheet</vt:lpstr>
      <vt:lpstr>Instrument Map</vt:lpstr>
      <vt:lpstr>CalReport</vt:lpstr>
      <vt:lpstr>'Report Template'!Print_Area</vt:lpstr>
      <vt:lpstr>'Report WorkSheet'!Print_Area</vt:lpstr>
    </vt:vector>
  </TitlesOfParts>
  <Manager/>
  <Company>Johnson Controls,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Scott Gerald Beach</dc:creator>
  <cp:keywords/>
  <dc:description/>
  <cp:lastModifiedBy>Scott Gerald Beach</cp:lastModifiedBy>
  <cp:revision/>
  <cp:lastPrinted>2024-10-10T17:02:26Z</cp:lastPrinted>
  <dcterms:created xsi:type="dcterms:W3CDTF">2021-08-25T17:40:48Z</dcterms:created>
  <dcterms:modified xsi:type="dcterms:W3CDTF">2024-10-10T17:02:27Z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0x010100EA254AAEB50D427F87E6DD3EC4BD243700E9DE5F98739F3B429380BCA2E3696BC2</vt:lpwstr>
  </property>
  <property fmtid="{D5CDD505-2E9C-101B-9397-08002B2CF9AE}" pid="3" name="Topic">
    <vt:lpwstr/>
  </property>
  <property fmtid="{D5CDD505-2E9C-101B-9397-08002B2CF9AE}" pid="4" name="JCILanguage">
    <vt:lpwstr/>
  </property>
  <property fmtid="{D5CDD505-2E9C-101B-9397-08002B2CF9AE}" pid="5" name="DataClassificationLevel">
    <vt:lpwstr/>
  </property>
  <property fmtid="{D5CDD505-2E9C-101B-9397-08002B2CF9AE}" pid="6" name="JCILocation">
    <vt:lpwstr/>
  </property>
  <property fmtid="{D5CDD505-2E9C-101B-9397-08002B2CF9AE}" pid="7" name="JCIBusinessUnit">
    <vt:lpwstr/>
  </property>
  <property fmtid="{D5CDD505-2E9C-101B-9397-08002B2CF9AE}" pid="8" name="MSIP_Label_6be01c0c-f9b3-4dc4-af0b-a82110cc37cd_Enabled">
    <vt:lpwstr>true</vt:lpwstr>
  </property>
  <property fmtid="{D5CDD505-2E9C-101B-9397-08002B2CF9AE}" pid="9" name="MSIP_Label_6be01c0c-f9b3-4dc4-af0b-a82110cc37cd_SetDate">
    <vt:lpwstr>2024-10-10T17:02:21Z</vt:lpwstr>
  </property>
  <property fmtid="{D5CDD505-2E9C-101B-9397-08002B2CF9AE}" pid="10" name="MSIP_Label_6be01c0c-f9b3-4dc4-af0b-a82110cc37cd_Method">
    <vt:lpwstr>Standard</vt:lpwstr>
  </property>
  <property fmtid="{D5CDD505-2E9C-101B-9397-08002B2CF9AE}" pid="11" name="MSIP_Label_6be01c0c-f9b3-4dc4-af0b-a82110cc37cd_Name">
    <vt:lpwstr>6be01c0c-f9b3-4dc4-af0b-a82110cc37cd</vt:lpwstr>
  </property>
  <property fmtid="{D5CDD505-2E9C-101B-9397-08002B2CF9AE}" pid="12" name="MSIP_Label_6be01c0c-f9b3-4dc4-af0b-a82110cc37cd_SiteId">
    <vt:lpwstr>a1f1e214-7ded-45b6-81a1-9e8ae3459641</vt:lpwstr>
  </property>
  <property fmtid="{D5CDD505-2E9C-101B-9397-08002B2CF9AE}" pid="13" name="MSIP_Label_6be01c0c-f9b3-4dc4-af0b-a82110cc37cd_ActionId">
    <vt:lpwstr>3c8b722c-9735-41b1-989f-83a6c90a7a7b</vt:lpwstr>
  </property>
  <property fmtid="{D5CDD505-2E9C-101B-9397-08002B2CF9AE}" pid="14" name="MSIP_Label_6be01c0c-f9b3-4dc4-af0b-a82110cc37cd_ContentBits">
    <vt:lpwstr>0</vt:lpwstr>
  </property>
</Properties>
</file>