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Austin\Desktop\RubikSolver\ArduinoMotorCode-Austin\Excel Stuff\"/>
    </mc:Choice>
  </mc:AlternateContent>
  <bookViews>
    <workbookView xWindow="0" yWindow="0" windowWidth="25580" windowHeight="1177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R38" i="1" l="1"/>
  <c r="R39" i="1"/>
  <c r="R40" i="1"/>
  <c r="R41" i="1"/>
  <c r="R42" i="1"/>
  <c r="R43" i="1"/>
  <c r="R44" i="1"/>
  <c r="R45" i="1"/>
  <c r="R46" i="1"/>
  <c r="R47" i="1"/>
  <c r="R48" i="1"/>
  <c r="R49" i="1"/>
  <c r="R50" i="1"/>
  <c r="R51" i="1"/>
  <c r="R52" i="1"/>
  <c r="R53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P38" i="1"/>
  <c r="P39" i="1"/>
  <c r="P40" i="1"/>
  <c r="P41" i="1"/>
  <c r="P42" i="1"/>
  <c r="P43" i="1"/>
  <c r="P44" i="1"/>
  <c r="P45" i="1"/>
  <c r="P46" i="1"/>
  <c r="P47" i="1"/>
  <c r="P48" i="1"/>
  <c r="P49" i="1"/>
  <c r="P50" i="1"/>
  <c r="P51" i="1"/>
  <c r="P52" i="1"/>
  <c r="P53" i="1"/>
  <c r="M53" i="1"/>
  <c r="M52" i="1"/>
  <c r="M38" i="1"/>
  <c r="M39" i="1" s="1"/>
  <c r="M40" i="1" s="1"/>
  <c r="M41" i="1" s="1"/>
  <c r="M42" i="1" s="1"/>
  <c r="M43" i="1" s="1"/>
  <c r="M44" i="1" s="1"/>
  <c r="M45" i="1" s="1"/>
  <c r="M46" i="1" s="1"/>
  <c r="M47" i="1" s="1"/>
  <c r="M48" i="1" s="1"/>
  <c r="M49" i="1" s="1"/>
  <c r="M50" i="1" s="1"/>
  <c r="M51" i="1" s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4" i="1"/>
  <c r="M4" i="1"/>
  <c r="M5" i="1" s="1"/>
  <c r="M6" i="1" s="1"/>
  <c r="M7" i="1" s="1"/>
  <c r="M8" i="1" s="1"/>
  <c r="M9" i="1" s="1"/>
  <c r="M10" i="1" s="1"/>
  <c r="M11" i="1" s="1"/>
  <c r="M12" i="1" s="1"/>
  <c r="M13" i="1" s="1"/>
  <c r="M14" i="1" s="1"/>
  <c r="M15" i="1" s="1"/>
  <c r="M16" i="1" s="1"/>
  <c r="M17" i="1" s="1"/>
  <c r="M18" i="1" s="1"/>
  <c r="M19" i="1" s="1"/>
  <c r="M20" i="1" s="1"/>
  <c r="M21" i="1" s="1"/>
  <c r="M22" i="1" s="1"/>
  <c r="M23" i="1" s="1"/>
  <c r="M24" i="1" s="1"/>
  <c r="M25" i="1" s="1"/>
  <c r="M26" i="1" s="1"/>
  <c r="M27" i="1" s="1"/>
  <c r="M28" i="1" s="1"/>
  <c r="M29" i="1" s="1"/>
  <c r="M30" i="1" s="1"/>
  <c r="M31" i="1" s="1"/>
  <c r="M32" i="1" s="1"/>
  <c r="M33" i="1" s="1"/>
  <c r="M34" i="1" s="1"/>
  <c r="M35" i="1" s="1"/>
  <c r="M36" i="1" s="1"/>
  <c r="M37" i="1" s="1"/>
  <c r="M3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4" i="1"/>
  <c r="H3" i="1"/>
  <c r="I3" i="1"/>
  <c r="I4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2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" i="1"/>
  <c r="B19" i="1"/>
  <c r="B20" i="1"/>
  <c r="B21" i="1"/>
  <c r="B22" i="1"/>
  <c r="B23" i="1"/>
  <c r="B24" i="1"/>
  <c r="B25" i="1"/>
  <c r="B26" i="1"/>
  <c r="B27" i="1"/>
  <c r="B28" i="1"/>
  <c r="B29" i="1"/>
  <c r="B30" i="1"/>
  <c r="B31" i="1"/>
  <c r="B32" i="1"/>
  <c r="B33" i="1"/>
  <c r="B34" i="1"/>
  <c r="B35" i="1"/>
  <c r="B36" i="1"/>
  <c r="B3" i="1"/>
  <c r="B4" i="1"/>
  <c r="B5" i="1"/>
  <c r="B6" i="1"/>
  <c r="B7" i="1"/>
  <c r="B8" i="1"/>
  <c r="B9" i="1"/>
  <c r="B10" i="1"/>
  <c r="B11" i="1"/>
  <c r="B12" i="1"/>
  <c r="B13" i="1"/>
  <c r="B14" i="1"/>
  <c r="B15" i="1"/>
  <c r="B16" i="1"/>
  <c r="B17" i="1"/>
  <c r="B18" i="1"/>
  <c r="B2" i="1"/>
  <c r="P3" i="1" l="1"/>
  <c r="R3" i="1" s="1"/>
  <c r="P6" i="1"/>
  <c r="R6" i="1" s="1"/>
  <c r="P5" i="1"/>
  <c r="R5" i="1" s="1"/>
  <c r="P4" i="1"/>
  <c r="R4" i="1" s="1"/>
  <c r="P7" i="1" l="1"/>
  <c r="R7" i="1" s="1"/>
  <c r="P8" i="1"/>
  <c r="R8" i="1" s="1"/>
  <c r="P9" i="1" l="1"/>
  <c r="R9" i="1" s="1"/>
  <c r="P10" i="1" l="1"/>
  <c r="R10" i="1" s="1"/>
  <c r="P11" i="1" l="1"/>
  <c r="R11" i="1" s="1"/>
  <c r="P12" i="1" l="1"/>
  <c r="R12" i="1" s="1"/>
  <c r="P13" i="1" l="1"/>
  <c r="R13" i="1" s="1"/>
  <c r="P14" i="1" l="1"/>
  <c r="R14" i="1" s="1"/>
  <c r="P15" i="1" l="1"/>
  <c r="R15" i="1" s="1"/>
  <c r="P16" i="1" l="1"/>
  <c r="R16" i="1" s="1"/>
  <c r="P17" i="1" l="1"/>
  <c r="R17" i="1" s="1"/>
  <c r="P18" i="1" l="1"/>
  <c r="R18" i="1" s="1"/>
  <c r="P19" i="1" l="1"/>
  <c r="R19" i="1" s="1"/>
  <c r="P20" i="1" l="1"/>
  <c r="R20" i="1" s="1"/>
  <c r="P21" i="1" l="1"/>
  <c r="R21" i="1" s="1"/>
  <c r="P22" i="1" l="1"/>
  <c r="R22" i="1" s="1"/>
  <c r="P23" i="1" l="1"/>
  <c r="R23" i="1" s="1"/>
  <c r="P24" i="1" l="1"/>
  <c r="R24" i="1" s="1"/>
  <c r="P25" i="1" l="1"/>
  <c r="R25" i="1" s="1"/>
  <c r="P26" i="1" l="1"/>
  <c r="R26" i="1" s="1"/>
  <c r="P27" i="1" l="1"/>
  <c r="R27" i="1" s="1"/>
  <c r="P28" i="1" l="1"/>
  <c r="R28" i="1" s="1"/>
  <c r="P29" i="1" l="1"/>
  <c r="R29" i="1" s="1"/>
  <c r="P30" i="1" l="1"/>
  <c r="R30" i="1" s="1"/>
  <c r="P31" i="1" l="1"/>
  <c r="R31" i="1" s="1"/>
  <c r="P32" i="1" l="1"/>
  <c r="R32" i="1" s="1"/>
  <c r="P33" i="1" l="1"/>
  <c r="R33" i="1" s="1"/>
  <c r="P34" i="1" l="1"/>
  <c r="R34" i="1" s="1"/>
  <c r="P35" i="1" l="1"/>
  <c r="R35" i="1" s="1"/>
  <c r="P37" i="1" l="1"/>
  <c r="R37" i="1" s="1"/>
  <c r="P36" i="1"/>
  <c r="R36" i="1" s="1"/>
</calcChain>
</file>

<file path=xl/sharedStrings.xml><?xml version="1.0" encoding="utf-8"?>
<sst xmlns="http://schemas.openxmlformats.org/spreadsheetml/2006/main" count="16" uniqueCount="12">
  <si>
    <t>Na</t>
  </si>
  <si>
    <t>Deay</t>
  </si>
  <si>
    <t>N</t>
  </si>
  <si>
    <t>--</t>
  </si>
  <si>
    <t>Time</t>
  </si>
  <si>
    <t>TPS</t>
  </si>
  <si>
    <t>t(n)</t>
  </si>
  <si>
    <t>t0</t>
  </si>
  <si>
    <t>t1</t>
  </si>
  <si>
    <t>t2</t>
  </si>
  <si>
    <t>delay</t>
  </si>
  <si>
    <t>Delta Deay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</si>
</sst>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8">
    <border>
      <left/>
      <right/>
      <top/>
      <bottom/>
      <diagonal/>
    </border>
    <border>
      <left style="thin">
        <color indexed="64"/>
      </left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9">
    <xf numFmtId="0" fontId="0" fillId="0" borderId="0" xfId="0"/>
    <xf numFmtId="0" fontId="0" fillId="0" borderId="1" xfId="0" applyBorder="1"/>
    <xf numFmtId="0" fontId="0" fillId="0" borderId="2" xfId="0" applyBorder="1"/>
    <xf numFmtId="0" fontId="0" fillId="0" borderId="3" xfId="0" applyBorder="1"/>
    <xf numFmtId="0" fontId="0" fillId="0" borderId="0" xfId="0" quotePrefix="1"/>
    <xf numFmtId="0" fontId="0" fillId="0" borderId="4" xfId="0" applyBorder="1"/>
    <xf numFmtId="0" fontId="0" fillId="0" borderId="5" xfId="0" applyBorder="1"/>
    <xf numFmtId="0" fontId="0" fillId="0" borderId="6" xfId="0" applyBorder="1"/>
    <xf numFmtId="0" fontId="0" fillId="0" borderId="7" xfId="0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Sheet1!$H$2:$H$34</c:f>
              <c:numCache>
                <c:formatCode>General</c:formatCode>
                <c:ptCount val="33"/>
                <c:pt idx="0">
                  <c:v>0</c:v>
                </c:pt>
                <c:pt idx="1">
                  <c:v>1000</c:v>
                </c:pt>
                <c:pt idx="2">
                  <c:v>1952.3809523809523</c:v>
                </c:pt>
                <c:pt idx="3">
                  <c:v>2861.4718614718613</c:v>
                </c:pt>
                <c:pt idx="4">
                  <c:v>3731.0370788631658</c:v>
                </c:pt>
                <c:pt idx="5">
                  <c:v>4564.3704121964993</c:v>
                </c:pt>
                <c:pt idx="6">
                  <c:v>5364.3704121964993</c:v>
                </c:pt>
                <c:pt idx="7">
                  <c:v>6133.6011814272688</c:v>
                </c:pt>
                <c:pt idx="8">
                  <c:v>6874.3419221680097</c:v>
                </c:pt>
                <c:pt idx="9">
                  <c:v>7588.6276364537243</c:v>
                </c:pt>
                <c:pt idx="10">
                  <c:v>8278.2828088675178</c:v>
                </c:pt>
                <c:pt idx="11">
                  <c:v>8944.9494755341839</c:v>
                </c:pt>
                <c:pt idx="12">
                  <c:v>9590.1107658567653</c:v>
                </c:pt>
                <c:pt idx="13">
                  <c:v>10215.110765856765</c:v>
                </c:pt>
                <c:pt idx="14">
                  <c:v>10821.171371917371</c:v>
                </c:pt>
                <c:pt idx="15">
                  <c:v>11409.406666035018</c:v>
                </c:pt>
                <c:pt idx="16">
                  <c:v>11980.835237463589</c:v>
                </c:pt>
                <c:pt idx="17">
                  <c:v>12536.390793019144</c:v>
                </c:pt>
                <c:pt idx="18">
                  <c:v>13076.931333559683</c:v>
                </c:pt>
                <c:pt idx="19">
                  <c:v>13603.247123033369</c:v>
                </c:pt>
                <c:pt idx="20">
                  <c:v>14116.067635853882</c:v>
                </c:pt>
                <c:pt idx="21">
                  <c:v>14616.067635853882</c:v>
                </c:pt>
                <c:pt idx="22">
                  <c:v>15103.872513902663</c:v>
                </c:pt>
                <c:pt idx="23">
                  <c:v>15580.06299009314</c:v>
                </c:pt>
                <c:pt idx="24">
                  <c:v>16045.179269162907</c:v>
                </c:pt>
                <c:pt idx="25">
                  <c:v>16499.724723708361</c:v>
                </c:pt>
                <c:pt idx="26">
                  <c:v>16944.169168152806</c:v>
                </c:pt>
                <c:pt idx="27">
                  <c:v>17378.951776848458</c:v>
                </c:pt>
                <c:pt idx="28">
                  <c:v>17804.483691742076</c:v>
                </c:pt>
                <c:pt idx="29">
                  <c:v>18221.150358408744</c:v>
                </c:pt>
                <c:pt idx="30">
                  <c:v>18629.313623714868</c:v>
                </c:pt>
                <c:pt idx="31">
                  <c:v>19029.313623714868</c:v>
                </c:pt>
                <c:pt idx="32">
                  <c:v>19421.470486459966</c:v>
                </c:pt>
              </c:numCache>
            </c:numRef>
          </c:xVal>
          <c:yVal>
            <c:numRef>
              <c:f>Sheet1!$I$2:$I$34</c:f>
              <c:numCache>
                <c:formatCode>General</c:formatCode>
                <c:ptCount val="33"/>
                <c:pt idx="0">
                  <c:v>20</c:v>
                </c:pt>
                <c:pt idx="1">
                  <c:v>21</c:v>
                </c:pt>
                <c:pt idx="2">
                  <c:v>22</c:v>
                </c:pt>
                <c:pt idx="3">
                  <c:v>23</c:v>
                </c:pt>
                <c:pt idx="4">
                  <c:v>24</c:v>
                </c:pt>
                <c:pt idx="5">
                  <c:v>25</c:v>
                </c:pt>
                <c:pt idx="6">
                  <c:v>26</c:v>
                </c:pt>
                <c:pt idx="7">
                  <c:v>27</c:v>
                </c:pt>
                <c:pt idx="8">
                  <c:v>27.999999999999996</c:v>
                </c:pt>
                <c:pt idx="9">
                  <c:v>29</c:v>
                </c:pt>
                <c:pt idx="10">
                  <c:v>30</c:v>
                </c:pt>
                <c:pt idx="11">
                  <c:v>31</c:v>
                </c:pt>
                <c:pt idx="12">
                  <c:v>32</c:v>
                </c:pt>
                <c:pt idx="13">
                  <c:v>33</c:v>
                </c:pt>
                <c:pt idx="14">
                  <c:v>34</c:v>
                </c:pt>
                <c:pt idx="15">
                  <c:v>35</c:v>
                </c:pt>
                <c:pt idx="16">
                  <c:v>36</c:v>
                </c:pt>
                <c:pt idx="17">
                  <c:v>37</c:v>
                </c:pt>
                <c:pt idx="18">
                  <c:v>38</c:v>
                </c:pt>
                <c:pt idx="19">
                  <c:v>39</c:v>
                </c:pt>
                <c:pt idx="20">
                  <c:v>40</c:v>
                </c:pt>
                <c:pt idx="21">
                  <c:v>41</c:v>
                </c:pt>
                <c:pt idx="22">
                  <c:v>42</c:v>
                </c:pt>
                <c:pt idx="23">
                  <c:v>43</c:v>
                </c:pt>
                <c:pt idx="24">
                  <c:v>44</c:v>
                </c:pt>
                <c:pt idx="25">
                  <c:v>45</c:v>
                </c:pt>
                <c:pt idx="26">
                  <c:v>46</c:v>
                </c:pt>
                <c:pt idx="27">
                  <c:v>47</c:v>
                </c:pt>
                <c:pt idx="28">
                  <c:v>48</c:v>
                </c:pt>
                <c:pt idx="29">
                  <c:v>49</c:v>
                </c:pt>
                <c:pt idx="30">
                  <c:v>50</c:v>
                </c:pt>
                <c:pt idx="31">
                  <c:v>50.999999999999993</c:v>
                </c:pt>
                <c:pt idx="32">
                  <c:v>52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00082080"/>
        <c:axId val="900095136"/>
      </c:scatterChart>
      <c:valAx>
        <c:axId val="90008208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95136"/>
        <c:crosses val="autoZero"/>
        <c:crossBetween val="midCat"/>
      </c:valAx>
      <c:valAx>
        <c:axId val="90009513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0008208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1"/>
            <c:dispEq val="1"/>
            <c:trendlineLbl>
              <c:layout>
                <c:manualLayout>
                  <c:x val="-6.3468285214348205E-2"/>
                  <c:y val="-3.6138815981335663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Sheet1!$M$2:$M$37</c:f>
              <c:numCache>
                <c:formatCode>General</c:formatCode>
                <c:ptCount val="36"/>
                <c:pt idx="0">
                  <c:v>0</c:v>
                </c:pt>
                <c:pt idx="1">
                  <c:v>500</c:v>
                </c:pt>
                <c:pt idx="2">
                  <c:v>934.78260869565224</c:v>
                </c:pt>
                <c:pt idx="3">
                  <c:v>1325.2749686277405</c:v>
                </c:pt>
                <c:pt idx="4">
                  <c:v>1683.0356041302084</c:v>
                </c:pt>
                <c:pt idx="5">
                  <c:v>2015.2812358698457</c:v>
                </c:pt>
                <c:pt idx="6">
                  <c:v>2326.8884091111513</c:v>
                </c:pt>
                <c:pt idx="7">
                  <c:v>2621.3409486943237</c:v>
                </c:pt>
                <c:pt idx="8">
                  <c:v>2901.233112014992</c:v>
                </c:pt>
                <c:pt idx="9">
                  <c:v>3168.5599071139814</c:v>
                </c:pt>
                <c:pt idx="10">
                  <c:v>3424.8955012296428</c:v>
                </c:pt>
                <c:pt idx="11">
                  <c:v>3671.5084389483227</c:v>
                </c:pt>
                <c:pt idx="12">
                  <c:v>3909.4391047431891</c:v>
                </c:pt>
                <c:pt idx="13">
                  <c:v>4139.5535644913252</c:v>
                </c:pt>
                <c:pt idx="14">
                  <c:v>4362.5820526050456</c:v>
                </c:pt>
                <c:pt idx="15">
                  <c:v>4579.147150203692</c:v>
                </c:pt>
                <c:pt idx="16">
                  <c:v>4789.7848472108935</c:v>
                </c:pt>
                <c:pt idx="17">
                  <c:v>4994.9605727910675</c:v>
                </c:pt>
                <c:pt idx="18">
                  <c:v>5195.0815922283191</c:v>
                </c:pt>
                <c:pt idx="19">
                  <c:v>5390.5067305704133</c:v>
                </c:pt>
                <c:pt idx="20">
                  <c:v>5581.5540966910694</c:v>
                </c:pt>
                <c:pt idx="21">
                  <c:v>5768.5072892859089</c:v>
                </c:pt>
                <c:pt idx="22">
                  <c:v>5951.6204348319634</c:v>
                </c:pt>
                <c:pt idx="23">
                  <c:v>6131.122315862438</c:v>
                </c:pt>
                <c:pt idx="24">
                  <c:v>6307.2197828951339</c:v>
                </c:pt>
                <c:pt idx="25">
                  <c:v>6480.1005965344548</c:v>
                </c:pt>
                <c:pt idx="26">
                  <c:v>6649.9358120744573</c:v>
                </c:pt>
                <c:pt idx="27">
                  <c:v>6816.8817936353489</c:v>
                </c:pt>
                <c:pt idx="28">
                  <c:v>6981.0819259299251</c:v>
                </c:pt>
                <c:pt idx="29">
                  <c:v>7142.6680774250235</c:v>
                </c:pt>
                <c:pt idx="30">
                  <c:v>7301.7618577060266</c:v>
                </c:pt>
                <c:pt idx="31">
                  <c:v>7458.475703395995</c:v>
                </c:pt>
                <c:pt idx="32">
                  <c:v>7612.9138203969778</c:v>
                </c:pt>
                <c:pt idx="33">
                  <c:v>7765.1730050526694</c:v>
                </c:pt>
                <c:pt idx="34">
                  <c:v>7915.343362743256</c:v>
                </c:pt>
                <c:pt idx="35">
                  <c:v>8063.5089391659458</c:v>
                </c:pt>
              </c:numCache>
            </c:numRef>
          </c:xVal>
          <c:yVal>
            <c:numRef>
              <c:f>Sheet1!$R$3:$R$38</c:f>
              <c:numCache>
                <c:formatCode>General</c:formatCode>
                <c:ptCount val="36"/>
                <c:pt idx="0">
                  <c:v>20</c:v>
                </c:pt>
                <c:pt idx="1">
                  <c:v>22.999999999999996</c:v>
                </c:pt>
                <c:pt idx="2">
                  <c:v>25.608695652173918</c:v>
                </c:pt>
                <c:pt idx="3">
                  <c:v>27.95164981176644</c:v>
                </c:pt>
                <c:pt idx="4">
                  <c:v>30.098213624781238</c:v>
                </c:pt>
                <c:pt idx="5">
                  <c:v>32.091687415219077</c:v>
                </c:pt>
                <c:pt idx="6">
                  <c:v>33.961330454666886</c:v>
                </c:pt>
                <c:pt idx="7">
                  <c:v>35.728045692165914</c:v>
                </c:pt>
                <c:pt idx="8">
                  <c:v>37.407398672089961</c:v>
                </c:pt>
                <c:pt idx="9">
                  <c:v>39.011359442683904</c:v>
                </c:pt>
                <c:pt idx="10">
                  <c:v>40.549373007377881</c:v>
                </c:pt>
                <c:pt idx="11">
                  <c:v>42.029050633689941</c:v>
                </c:pt>
                <c:pt idx="12">
                  <c:v>43.456634628459057</c:v>
                </c:pt>
                <c:pt idx="13">
                  <c:v>44.837321386948027</c:v>
                </c:pt>
                <c:pt idx="14">
                  <c:v>46.175492315630194</c:v>
                </c:pt>
                <c:pt idx="15">
                  <c:v>47.474882901222138</c:v>
                </c:pt>
                <c:pt idx="16">
                  <c:v>48.73870908326542</c:v>
                </c:pt>
                <c:pt idx="17">
                  <c:v>49.969763436746454</c:v>
                </c:pt>
                <c:pt idx="18">
                  <c:v>51.170489553369904</c:v>
                </c:pt>
                <c:pt idx="19">
                  <c:v>52.343040383422476</c:v>
                </c:pt>
                <c:pt idx="20">
                  <c:v>53.489324580146445</c:v>
                </c:pt>
                <c:pt idx="21">
                  <c:v>54.611043735715384</c:v>
                </c:pt>
                <c:pt idx="22">
                  <c:v>55.709722608991875</c:v>
                </c:pt>
                <c:pt idx="23">
                  <c:v>56.786733895174685</c:v>
                </c:pt>
                <c:pt idx="24">
                  <c:v>57.843318697370762</c:v>
                </c:pt>
                <c:pt idx="25">
                  <c:v>58.880603579206614</c:v>
                </c:pt>
                <c:pt idx="26">
                  <c:v>59.899614872446733</c:v>
                </c:pt>
                <c:pt idx="27">
                  <c:v>60.90129076181212</c:v>
                </c:pt>
                <c:pt idx="28">
                  <c:v>61.886491555579511</c:v>
                </c:pt>
                <c:pt idx="29">
                  <c:v>62.856008464550072</c:v>
                </c:pt>
                <c:pt idx="30">
                  <c:v>63.81057114623615</c:v>
                </c:pt>
                <c:pt idx="31">
                  <c:v>64.750854220375913</c:v>
                </c:pt>
                <c:pt idx="32">
                  <c:v>65.677482922382069</c:v>
                </c:pt>
                <c:pt idx="33">
                  <c:v>66.591038030315957</c:v>
                </c:pt>
                <c:pt idx="34">
                  <c:v>67.492060176459574</c:v>
                </c:pt>
                <c:pt idx="35">
                  <c:v>68.381053634995254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5212144"/>
        <c:axId val="945210512"/>
      </c:scatterChart>
      <c:valAx>
        <c:axId val="9452121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10512"/>
        <c:crosses val="autoZero"/>
        <c:crossBetween val="midCat"/>
      </c:valAx>
      <c:valAx>
        <c:axId val="9452105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52121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og"/>
            <c:dispRSqr val="1"/>
            <c:dispEq val="1"/>
            <c:trendlineLbl>
              <c:layout>
                <c:manualLayout>
                  <c:x val="-0.15768985126859142"/>
                  <c:y val="-0.35547717993584138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dispRSqr val="1"/>
            <c:dispEq val="1"/>
            <c:trendlineLbl>
              <c:layout>
                <c:manualLayout>
                  <c:x val="-3.7800962379702562E-2"/>
                  <c:y val="0.1338236366287547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Sheet1!$O$3:$O$37</c:f>
              <c:numCache>
                <c:formatCode>General</c:formatCode>
                <c:ptCount val="35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</c:numCache>
            </c:numRef>
          </c:xVal>
          <c:yVal>
            <c:numRef>
              <c:f>Sheet1!$P$3:$P$37</c:f>
              <c:numCache>
                <c:formatCode>General</c:formatCode>
                <c:ptCount val="35"/>
                <c:pt idx="0">
                  <c:v>500</c:v>
                </c:pt>
                <c:pt idx="1">
                  <c:v>434.78260869565224</c:v>
                </c:pt>
                <c:pt idx="2">
                  <c:v>390.49235993208822</c:v>
                </c:pt>
                <c:pt idx="3">
                  <c:v>357.76063550246795</c:v>
                </c:pt>
                <c:pt idx="4">
                  <c:v>332.24563173963725</c:v>
                </c:pt>
                <c:pt idx="5">
                  <c:v>311.60717324130565</c:v>
                </c:pt>
                <c:pt idx="6">
                  <c:v>294.45253958317244</c:v>
                </c:pt>
                <c:pt idx="7">
                  <c:v>279.89216332066826</c:v>
                </c:pt>
                <c:pt idx="8">
                  <c:v>267.32679509898935</c:v>
                </c:pt>
                <c:pt idx="9">
                  <c:v>256.33559411566148</c:v>
                </c:pt>
                <c:pt idx="10">
                  <c:v>246.61293771867986</c:v>
                </c:pt>
                <c:pt idx="11">
                  <c:v>237.9306657948664</c:v>
                </c:pt>
                <c:pt idx="12">
                  <c:v>230.11445974813614</c:v>
                </c:pt>
                <c:pt idx="13">
                  <c:v>223.02848811372041</c:v>
                </c:pt>
                <c:pt idx="14">
                  <c:v>216.56509759864639</c:v>
                </c:pt>
                <c:pt idx="15">
                  <c:v>210.6376970072015</c:v>
                </c:pt>
                <c:pt idx="16">
                  <c:v>205.175725580174</c:v>
                </c:pt>
                <c:pt idx="17">
                  <c:v>200.12101943725156</c:v>
                </c:pt>
                <c:pt idx="18">
                  <c:v>195.42513834209421</c:v>
                </c:pt>
                <c:pt idx="19">
                  <c:v>191.04736612065608</c:v>
                </c:pt>
                <c:pt idx="20">
                  <c:v>186.95319259483949</c:v>
                </c:pt>
                <c:pt idx="21">
                  <c:v>183.11314554605451</c:v>
                </c:pt>
                <c:pt idx="22">
                  <c:v>179.50188103047458</c:v>
                </c:pt>
                <c:pt idx="23">
                  <c:v>176.09746703269593</c:v>
                </c:pt>
                <c:pt idx="24">
                  <c:v>172.88081363932088</c:v>
                </c:pt>
                <c:pt idx="25">
                  <c:v>169.83521554000254</c:v>
                </c:pt>
                <c:pt idx="26">
                  <c:v>166.9459815608916</c:v>
                </c:pt>
                <c:pt idx="27">
                  <c:v>164.20013229457618</c:v>
                </c:pt>
                <c:pt idx="28">
                  <c:v>161.58615149509842</c:v>
                </c:pt>
                <c:pt idx="29">
                  <c:v>159.09378028100309</c:v>
                </c:pt>
                <c:pt idx="30">
                  <c:v>156.71384568996837</c:v>
                </c:pt>
                <c:pt idx="31">
                  <c:v>154.43811700098286</c:v>
                </c:pt>
                <c:pt idx="32">
                  <c:v>152.25918465569157</c:v>
                </c:pt>
                <c:pt idx="33">
                  <c:v>150.17035769058657</c:v>
                </c:pt>
                <c:pt idx="34">
                  <c:v>148.16557642268981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946877872"/>
        <c:axId val="946883856"/>
      </c:scatterChart>
      <c:valAx>
        <c:axId val="946877872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83856"/>
        <c:crosses val="autoZero"/>
        <c:crossBetween val="midCat"/>
      </c:valAx>
      <c:valAx>
        <c:axId val="946883856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46877872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307975</xdr:colOff>
      <xdr:row>13</xdr:row>
      <xdr:rowOff>180975</xdr:rowOff>
    </xdr:from>
    <xdr:to>
      <xdr:col>8</xdr:col>
      <xdr:colOff>3175</xdr:colOff>
      <xdr:row>28</xdr:row>
      <xdr:rowOff>161925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18</xdr:col>
      <xdr:colOff>288925</xdr:colOff>
      <xdr:row>1</xdr:row>
      <xdr:rowOff>168275</xdr:rowOff>
    </xdr:from>
    <xdr:to>
      <xdr:col>25</xdr:col>
      <xdr:colOff>593725</xdr:colOff>
      <xdr:row>16</xdr:row>
      <xdr:rowOff>149225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18</xdr:col>
      <xdr:colOff>314325</xdr:colOff>
      <xdr:row>18</xdr:row>
      <xdr:rowOff>22225</xdr:rowOff>
    </xdr:from>
    <xdr:to>
      <xdr:col>26</xdr:col>
      <xdr:colOff>9525</xdr:colOff>
      <xdr:row>33</xdr:row>
      <xdr:rowOff>3175</xdr:rowOff>
    </xdr:to>
    <xdr:graphicFrame macro="">
      <xdr:nvGraphicFramePr>
        <xdr:cNvPr id="4" name="Chart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3"/>
  <sheetViews>
    <sheetView tabSelected="1" topLeftCell="F22" workbookViewId="0">
      <selection activeCell="R25" sqref="R25"/>
    </sheetView>
  </sheetViews>
  <sheetFormatPr defaultRowHeight="14.5" x14ac:dyDescent="0.35"/>
  <cols>
    <col min="17" max="17" width="10.81640625" customWidth="1"/>
  </cols>
  <sheetData>
    <row r="1" spans="1:18" x14ac:dyDescent="0.35">
      <c r="A1" s="2" t="s">
        <v>2</v>
      </c>
      <c r="B1" s="3" t="s">
        <v>1</v>
      </c>
      <c r="H1" t="s">
        <v>4</v>
      </c>
      <c r="I1" t="s">
        <v>5</v>
      </c>
      <c r="M1" t="s">
        <v>6</v>
      </c>
      <c r="P1" t="s">
        <v>10</v>
      </c>
      <c r="Q1" t="s">
        <v>5</v>
      </c>
    </row>
    <row r="2" spans="1:18" x14ac:dyDescent="0.35">
      <c r="A2">
        <v>0</v>
      </c>
      <c r="B2" s="1">
        <f>$E$3*10000/(30*A2+20*$E$3)</f>
        <v>500</v>
      </c>
      <c r="C2" s="4" t="s">
        <v>3</v>
      </c>
      <c r="E2" t="s">
        <v>0</v>
      </c>
      <c r="H2">
        <v>0</v>
      </c>
      <c r="I2">
        <f>10000/B2</f>
        <v>20</v>
      </c>
      <c r="L2" t="s">
        <v>7</v>
      </c>
      <c r="M2">
        <v>0</v>
      </c>
      <c r="O2" s="6" t="s">
        <v>2</v>
      </c>
      <c r="P2" s="5" t="s">
        <v>1</v>
      </c>
      <c r="Q2" s="8" t="s">
        <v>11</v>
      </c>
      <c r="R2" s="5" t="s">
        <v>5</v>
      </c>
    </row>
    <row r="3" spans="1:18" x14ac:dyDescent="0.35">
      <c r="A3">
        <v>1</v>
      </c>
      <c r="B3" s="1">
        <f>$E$3*10000/(30*A3+20*$E$3)</f>
        <v>476.1904761904762</v>
      </c>
      <c r="C3">
        <f>B2-B3</f>
        <v>23.809523809523796</v>
      </c>
      <c r="E3">
        <v>30</v>
      </c>
      <c r="H3">
        <f>B2*2</f>
        <v>1000</v>
      </c>
      <c r="I3">
        <f t="shared" ref="I3:I36" si="0">10000/B3</f>
        <v>21</v>
      </c>
      <c r="L3" t="s">
        <v>8</v>
      </c>
      <c r="M3">
        <f>10000/(6000*10^-6*M2+20)+M2</f>
        <v>500</v>
      </c>
      <c r="O3">
        <v>0</v>
      </c>
      <c r="P3" s="7">
        <f>M3-M2</f>
        <v>500</v>
      </c>
      <c r="R3" s="1">
        <f>10000/P3</f>
        <v>20</v>
      </c>
    </row>
    <row r="4" spans="1:18" x14ac:dyDescent="0.35">
      <c r="A4">
        <v>2</v>
      </c>
      <c r="B4" s="1">
        <f>$E$3*10000/(30*A4+20*$E$3)</f>
        <v>454.54545454545456</v>
      </c>
      <c r="C4">
        <f t="shared" ref="C4:C36" si="1">B3-B4</f>
        <v>21.645021645021643</v>
      </c>
      <c r="H4">
        <f>SUM($B$2:B3)*2</f>
        <v>1952.3809523809523</v>
      </c>
      <c r="I4">
        <f t="shared" si="0"/>
        <v>22</v>
      </c>
      <c r="L4" t="s">
        <v>9</v>
      </c>
      <c r="M4">
        <f t="shared" ref="M4:M53" si="2">10000/(6000*10^-6*M3+20)+M3</f>
        <v>934.78260869565224</v>
      </c>
      <c r="O4">
        <v>1</v>
      </c>
      <c r="P4" s="7">
        <f t="shared" ref="P4:P53" si="3">M4-M3</f>
        <v>434.78260869565224</v>
      </c>
      <c r="Q4">
        <f>P3-P4</f>
        <v>65.217391304347757</v>
      </c>
      <c r="R4" s="1">
        <f>10000/P4</f>
        <v>22.999999999999996</v>
      </c>
    </row>
    <row r="5" spans="1:18" x14ac:dyDescent="0.35">
      <c r="A5">
        <v>3</v>
      </c>
      <c r="B5" s="1">
        <f>$E$3*10000/(30*A5+20*$E$3)</f>
        <v>434.78260869565219</v>
      </c>
      <c r="C5">
        <f t="shared" si="1"/>
        <v>19.762845849802375</v>
      </c>
      <c r="H5">
        <f>SUM($B$2:B4)*2</f>
        <v>2861.4718614718613</v>
      </c>
      <c r="I5">
        <f t="shared" si="0"/>
        <v>23</v>
      </c>
      <c r="M5">
        <f t="shared" si="2"/>
        <v>1325.2749686277405</v>
      </c>
      <c r="O5">
        <v>2</v>
      </c>
      <c r="P5" s="7">
        <f t="shared" si="3"/>
        <v>390.49235993208822</v>
      </c>
      <c r="Q5">
        <f t="shared" ref="Q5:Q53" si="4">P4-P5</f>
        <v>44.290248763564023</v>
      </c>
      <c r="R5" s="1">
        <f>10000/P5</f>
        <v>25.608695652173918</v>
      </c>
    </row>
    <row r="6" spans="1:18" x14ac:dyDescent="0.35">
      <c r="A6">
        <v>4</v>
      </c>
      <c r="B6" s="1">
        <f>$E$3*10000/(30*A6+20*$E$3)</f>
        <v>416.66666666666669</v>
      </c>
      <c r="C6">
        <f t="shared" si="1"/>
        <v>18.115942028985501</v>
      </c>
      <c r="H6">
        <f>SUM($B$2:B5)*2</f>
        <v>3731.0370788631658</v>
      </c>
      <c r="I6">
        <f t="shared" si="0"/>
        <v>24</v>
      </c>
      <c r="M6">
        <f t="shared" si="2"/>
        <v>1683.0356041302084</v>
      </c>
      <c r="O6">
        <v>3</v>
      </c>
      <c r="P6" s="7">
        <f t="shared" si="3"/>
        <v>357.76063550246795</v>
      </c>
      <c r="Q6">
        <f t="shared" si="4"/>
        <v>32.731724429620272</v>
      </c>
      <c r="R6" s="1">
        <f>10000/P6</f>
        <v>27.95164981176644</v>
      </c>
    </row>
    <row r="7" spans="1:18" x14ac:dyDescent="0.35">
      <c r="A7">
        <v>5</v>
      </c>
      <c r="B7" s="1">
        <f>$E$3*10000/(30*A7+20*$E$3)</f>
        <v>400</v>
      </c>
      <c r="C7">
        <f t="shared" si="1"/>
        <v>16.666666666666686</v>
      </c>
      <c r="H7">
        <f>SUM($B$2:B6)*2</f>
        <v>4564.3704121964993</v>
      </c>
      <c r="I7">
        <f t="shared" si="0"/>
        <v>25</v>
      </c>
      <c r="M7">
        <f t="shared" si="2"/>
        <v>2015.2812358698457</v>
      </c>
      <c r="O7">
        <v>4</v>
      </c>
      <c r="P7" s="7">
        <f t="shared" si="3"/>
        <v>332.24563173963725</v>
      </c>
      <c r="Q7">
        <f t="shared" si="4"/>
        <v>25.515003762830702</v>
      </c>
      <c r="R7" s="1">
        <f>10000/P7</f>
        <v>30.098213624781238</v>
      </c>
    </row>
    <row r="8" spans="1:18" x14ac:dyDescent="0.35">
      <c r="A8">
        <v>6</v>
      </c>
      <c r="B8" s="1">
        <f>$E$3*10000/(30*A8+20*$E$3)</f>
        <v>384.61538461538464</v>
      </c>
      <c r="C8">
        <f t="shared" si="1"/>
        <v>15.384615384615358</v>
      </c>
      <c r="H8">
        <f>SUM($B$2:B7)*2</f>
        <v>5364.3704121964993</v>
      </c>
      <c r="I8">
        <f t="shared" si="0"/>
        <v>26</v>
      </c>
      <c r="M8">
        <f t="shared" si="2"/>
        <v>2326.8884091111513</v>
      </c>
      <c r="O8">
        <v>5</v>
      </c>
      <c r="P8" s="7">
        <f t="shared" si="3"/>
        <v>311.60717324130565</v>
      </c>
      <c r="Q8">
        <f t="shared" si="4"/>
        <v>20.638458498331602</v>
      </c>
      <c r="R8" s="1">
        <f>10000/P8</f>
        <v>32.091687415219077</v>
      </c>
    </row>
    <row r="9" spans="1:18" x14ac:dyDescent="0.35">
      <c r="A9">
        <v>7</v>
      </c>
      <c r="B9" s="1">
        <f>$E$3*10000/(30*A9+20*$E$3)</f>
        <v>370.37037037037038</v>
      </c>
      <c r="C9">
        <f t="shared" si="1"/>
        <v>14.245014245014261</v>
      </c>
      <c r="H9">
        <f>SUM($B$2:B8)*2</f>
        <v>6133.6011814272688</v>
      </c>
      <c r="I9">
        <f t="shared" si="0"/>
        <v>27</v>
      </c>
      <c r="M9">
        <f t="shared" si="2"/>
        <v>2621.3409486943237</v>
      </c>
      <c r="O9">
        <v>6</v>
      </c>
      <c r="P9" s="7">
        <f t="shared" si="3"/>
        <v>294.45253958317244</v>
      </c>
      <c r="Q9">
        <f t="shared" si="4"/>
        <v>17.154633658133207</v>
      </c>
      <c r="R9" s="1">
        <f>10000/P9</f>
        <v>33.961330454666886</v>
      </c>
    </row>
    <row r="10" spans="1:18" x14ac:dyDescent="0.35">
      <c r="A10">
        <v>8</v>
      </c>
      <c r="B10" s="1">
        <f>$E$3*10000/(30*A10+20*$E$3)</f>
        <v>357.14285714285717</v>
      </c>
      <c r="C10">
        <f t="shared" si="1"/>
        <v>13.227513227513214</v>
      </c>
      <c r="H10">
        <f>SUM($B$2:B9)*2</f>
        <v>6874.3419221680097</v>
      </c>
      <c r="I10">
        <f t="shared" si="0"/>
        <v>27.999999999999996</v>
      </c>
      <c r="M10">
        <f t="shared" si="2"/>
        <v>2901.233112014992</v>
      </c>
      <c r="O10">
        <v>7</v>
      </c>
      <c r="P10" s="7">
        <f t="shared" si="3"/>
        <v>279.89216332066826</v>
      </c>
      <c r="Q10">
        <f t="shared" si="4"/>
        <v>14.560376262504178</v>
      </c>
      <c r="R10" s="1">
        <f>10000/P10</f>
        <v>35.728045692165914</v>
      </c>
    </row>
    <row r="11" spans="1:18" x14ac:dyDescent="0.35">
      <c r="A11">
        <v>9</v>
      </c>
      <c r="B11" s="1">
        <f>$E$3*10000/(30*A11+20*$E$3)</f>
        <v>344.82758620689657</v>
      </c>
      <c r="C11">
        <f t="shared" si="1"/>
        <v>12.315270935960598</v>
      </c>
      <c r="H11">
        <f>SUM($B$2:B10)*2</f>
        <v>7588.6276364537243</v>
      </c>
      <c r="I11">
        <f t="shared" si="0"/>
        <v>29</v>
      </c>
      <c r="M11">
        <f t="shared" si="2"/>
        <v>3168.5599071139814</v>
      </c>
      <c r="O11">
        <v>8</v>
      </c>
      <c r="P11" s="7">
        <f t="shared" si="3"/>
        <v>267.32679509898935</v>
      </c>
      <c r="Q11">
        <f t="shared" si="4"/>
        <v>12.565368221678909</v>
      </c>
      <c r="R11" s="1">
        <f>10000/P11</f>
        <v>37.407398672089961</v>
      </c>
    </row>
    <row r="12" spans="1:18" x14ac:dyDescent="0.35">
      <c r="A12">
        <v>10</v>
      </c>
      <c r="B12" s="1">
        <f>$E$3*10000/(30*A12+20*$E$3)</f>
        <v>333.33333333333331</v>
      </c>
      <c r="C12">
        <f t="shared" si="1"/>
        <v>11.494252873563255</v>
      </c>
      <c r="H12">
        <f>SUM($B$2:B11)*2</f>
        <v>8278.2828088675178</v>
      </c>
      <c r="I12">
        <f t="shared" si="0"/>
        <v>30</v>
      </c>
      <c r="M12">
        <f t="shared" si="2"/>
        <v>3424.8955012296428</v>
      </c>
      <c r="O12">
        <v>9</v>
      </c>
      <c r="P12" s="7">
        <f t="shared" si="3"/>
        <v>256.33559411566148</v>
      </c>
      <c r="Q12">
        <f t="shared" si="4"/>
        <v>10.991200983327872</v>
      </c>
      <c r="R12" s="1">
        <f>10000/P12</f>
        <v>39.011359442683904</v>
      </c>
    </row>
    <row r="13" spans="1:18" x14ac:dyDescent="0.35">
      <c r="A13">
        <v>11</v>
      </c>
      <c r="B13" s="1">
        <f>$E$3*10000/(30*A13+20*$E$3)</f>
        <v>322.58064516129031</v>
      </c>
      <c r="C13">
        <f t="shared" si="1"/>
        <v>10.752688172043008</v>
      </c>
      <c r="H13">
        <f>SUM($B$2:B12)*2</f>
        <v>8944.9494755341839</v>
      </c>
      <c r="I13">
        <f t="shared" si="0"/>
        <v>31</v>
      </c>
      <c r="M13">
        <f t="shared" si="2"/>
        <v>3671.5084389483227</v>
      </c>
      <c r="O13">
        <v>10</v>
      </c>
      <c r="P13" s="7">
        <f t="shared" si="3"/>
        <v>246.61293771867986</v>
      </c>
      <c r="Q13">
        <f t="shared" si="4"/>
        <v>9.7226563969816198</v>
      </c>
      <c r="R13" s="1">
        <f>10000/P13</f>
        <v>40.549373007377881</v>
      </c>
    </row>
    <row r="14" spans="1:18" x14ac:dyDescent="0.35">
      <c r="A14">
        <v>12</v>
      </c>
      <c r="B14" s="1">
        <f>$E$3*10000/(30*A14+20*$E$3)</f>
        <v>312.5</v>
      </c>
      <c r="C14">
        <f t="shared" si="1"/>
        <v>10.080645161290306</v>
      </c>
      <c r="H14">
        <f>SUM($B$2:B13)*2</f>
        <v>9590.1107658567653</v>
      </c>
      <c r="I14">
        <f t="shared" si="0"/>
        <v>32</v>
      </c>
      <c r="M14">
        <f t="shared" si="2"/>
        <v>3909.4391047431891</v>
      </c>
      <c r="O14">
        <v>11</v>
      </c>
      <c r="P14" s="7">
        <f t="shared" si="3"/>
        <v>237.9306657948664</v>
      </c>
      <c r="Q14">
        <f t="shared" si="4"/>
        <v>8.6822719238134596</v>
      </c>
      <c r="R14" s="1">
        <f>10000/P14</f>
        <v>42.029050633689941</v>
      </c>
    </row>
    <row r="15" spans="1:18" x14ac:dyDescent="0.35">
      <c r="A15">
        <v>13</v>
      </c>
      <c r="B15" s="1">
        <f>$E$3*10000/(30*A15+20*$E$3)</f>
        <v>303.030303030303</v>
      </c>
      <c r="C15">
        <f t="shared" si="1"/>
        <v>9.4696969696969973</v>
      </c>
      <c r="H15">
        <f>SUM($B$2:B14)*2</f>
        <v>10215.110765856765</v>
      </c>
      <c r="I15">
        <f t="shared" si="0"/>
        <v>33</v>
      </c>
      <c r="M15">
        <f t="shared" si="2"/>
        <v>4139.5535644913252</v>
      </c>
      <c r="O15">
        <v>12</v>
      </c>
      <c r="P15" s="7">
        <f t="shared" si="3"/>
        <v>230.11445974813614</v>
      </c>
      <c r="Q15">
        <f t="shared" si="4"/>
        <v>7.8162060467302581</v>
      </c>
      <c r="R15" s="1">
        <f>10000/P15</f>
        <v>43.456634628459057</v>
      </c>
    </row>
    <row r="16" spans="1:18" x14ac:dyDescent="0.35">
      <c r="A16">
        <v>14</v>
      </c>
      <c r="B16" s="1">
        <f>$E$3*10000/(30*A16+20*$E$3)</f>
        <v>294.11764705882354</v>
      </c>
      <c r="C16">
        <f t="shared" si="1"/>
        <v>8.9126559714794666</v>
      </c>
      <c r="H16">
        <f>SUM($B$2:B15)*2</f>
        <v>10821.171371917371</v>
      </c>
      <c r="I16">
        <f t="shared" si="0"/>
        <v>34</v>
      </c>
      <c r="M16">
        <f t="shared" si="2"/>
        <v>4362.5820526050456</v>
      </c>
      <c r="O16">
        <v>13</v>
      </c>
      <c r="P16" s="7">
        <f t="shared" si="3"/>
        <v>223.02848811372041</v>
      </c>
      <c r="Q16">
        <f t="shared" si="4"/>
        <v>7.0859716344157277</v>
      </c>
      <c r="R16" s="1">
        <f>10000/P16</f>
        <v>44.837321386948027</v>
      </c>
    </row>
    <row r="17" spans="1:18" x14ac:dyDescent="0.35">
      <c r="A17">
        <v>15</v>
      </c>
      <c r="B17" s="1">
        <f>$E$3*10000/(30*A17+20*$E$3)</f>
        <v>285.71428571428572</v>
      </c>
      <c r="C17">
        <f t="shared" si="1"/>
        <v>8.4033613445378137</v>
      </c>
      <c r="H17">
        <f>SUM($B$2:B16)*2</f>
        <v>11409.406666035018</v>
      </c>
      <c r="I17">
        <f t="shared" si="0"/>
        <v>35</v>
      </c>
      <c r="M17">
        <f t="shared" si="2"/>
        <v>4579.147150203692</v>
      </c>
      <c r="O17">
        <v>14</v>
      </c>
      <c r="P17" s="7">
        <f t="shared" si="3"/>
        <v>216.56509759864639</v>
      </c>
      <c r="Q17">
        <f t="shared" si="4"/>
        <v>6.4633905150740247</v>
      </c>
      <c r="R17" s="1">
        <f>10000/P17</f>
        <v>46.175492315630194</v>
      </c>
    </row>
    <row r="18" spans="1:18" x14ac:dyDescent="0.35">
      <c r="A18">
        <v>16</v>
      </c>
      <c r="B18" s="1">
        <f>$E$3*10000/(30*A18+20*$E$3)</f>
        <v>277.77777777777777</v>
      </c>
      <c r="C18">
        <f t="shared" si="1"/>
        <v>7.9365079365079509</v>
      </c>
      <c r="H18">
        <f>SUM($B$2:B17)*2</f>
        <v>11980.835237463589</v>
      </c>
      <c r="I18">
        <f t="shared" si="0"/>
        <v>36</v>
      </c>
      <c r="M18">
        <f t="shared" si="2"/>
        <v>4789.7848472108935</v>
      </c>
      <c r="O18">
        <v>15</v>
      </c>
      <c r="P18" s="7">
        <f t="shared" si="3"/>
        <v>210.6376970072015</v>
      </c>
      <c r="Q18">
        <f t="shared" si="4"/>
        <v>5.9274005914448935</v>
      </c>
      <c r="R18" s="1">
        <f>10000/P18</f>
        <v>47.474882901222138</v>
      </c>
    </row>
    <row r="19" spans="1:18" x14ac:dyDescent="0.35">
      <c r="A19">
        <v>17</v>
      </c>
      <c r="B19" s="1">
        <f>$E$3*10000/(30*A19+20*$E$3)</f>
        <v>270.27027027027026</v>
      </c>
      <c r="C19">
        <f t="shared" si="1"/>
        <v>7.5075075075075119</v>
      </c>
      <c r="H19">
        <f>SUM($B$2:B18)*2</f>
        <v>12536.390793019144</v>
      </c>
      <c r="I19">
        <f t="shared" si="0"/>
        <v>37</v>
      </c>
      <c r="M19">
        <f t="shared" si="2"/>
        <v>4994.9605727910675</v>
      </c>
      <c r="O19">
        <v>16</v>
      </c>
      <c r="P19" s="7">
        <f t="shared" si="3"/>
        <v>205.175725580174</v>
      </c>
      <c r="Q19">
        <f t="shared" si="4"/>
        <v>5.4619714270274926</v>
      </c>
      <c r="R19" s="1">
        <f>10000/P19</f>
        <v>48.73870908326542</v>
      </c>
    </row>
    <row r="20" spans="1:18" x14ac:dyDescent="0.35">
      <c r="A20">
        <v>18</v>
      </c>
      <c r="B20" s="1">
        <f>$E$3*10000/(30*A20+20*$E$3)</f>
        <v>263.15789473684208</v>
      </c>
      <c r="C20">
        <f t="shared" si="1"/>
        <v>7.1123755334281782</v>
      </c>
      <c r="H20">
        <f>SUM($B$2:B19)*2</f>
        <v>13076.931333559683</v>
      </c>
      <c r="I20">
        <f t="shared" si="0"/>
        <v>38</v>
      </c>
      <c r="M20">
        <f t="shared" si="2"/>
        <v>5195.0815922283191</v>
      </c>
      <c r="O20">
        <v>17</v>
      </c>
      <c r="P20" s="7">
        <f t="shared" si="3"/>
        <v>200.12101943725156</v>
      </c>
      <c r="Q20">
        <f t="shared" si="4"/>
        <v>5.0547061429224414</v>
      </c>
      <c r="R20" s="1">
        <f>10000/P20</f>
        <v>49.969763436746454</v>
      </c>
    </row>
    <row r="21" spans="1:18" x14ac:dyDescent="0.35">
      <c r="A21">
        <v>19</v>
      </c>
      <c r="B21" s="1">
        <f>$E$3*10000/(30*A21+20*$E$3)</f>
        <v>256.41025641025641</v>
      </c>
      <c r="C21">
        <f t="shared" si="1"/>
        <v>6.7476383265856725</v>
      </c>
      <c r="H21">
        <f>SUM($B$2:B20)*2</f>
        <v>13603.247123033369</v>
      </c>
      <c r="I21">
        <f t="shared" si="0"/>
        <v>39</v>
      </c>
      <c r="M21">
        <f t="shared" si="2"/>
        <v>5390.5067305704133</v>
      </c>
      <c r="O21">
        <v>18</v>
      </c>
      <c r="P21" s="7">
        <f t="shared" si="3"/>
        <v>195.42513834209421</v>
      </c>
      <c r="Q21">
        <f t="shared" si="4"/>
        <v>4.6958810951573469</v>
      </c>
      <c r="R21" s="1">
        <f>10000/P21</f>
        <v>51.170489553369904</v>
      </c>
    </row>
    <row r="22" spans="1:18" x14ac:dyDescent="0.35">
      <c r="A22">
        <v>20</v>
      </c>
      <c r="B22" s="1">
        <f>$E$3*10000/(30*A22+20*$E$3)</f>
        <v>250</v>
      </c>
      <c r="C22">
        <f t="shared" si="1"/>
        <v>6.4102564102564088</v>
      </c>
      <c r="H22">
        <f>SUM($B$2:B21)*2</f>
        <v>14116.067635853882</v>
      </c>
      <c r="I22">
        <f t="shared" si="0"/>
        <v>40</v>
      </c>
      <c r="M22">
        <f t="shared" si="2"/>
        <v>5581.5540966910694</v>
      </c>
      <c r="O22">
        <v>19</v>
      </c>
      <c r="P22" s="7">
        <f t="shared" si="3"/>
        <v>191.04736612065608</v>
      </c>
      <c r="Q22">
        <f t="shared" si="4"/>
        <v>4.3777722214381356</v>
      </c>
      <c r="R22" s="1">
        <f>10000/P22</f>
        <v>52.343040383422476</v>
      </c>
    </row>
    <row r="23" spans="1:18" x14ac:dyDescent="0.35">
      <c r="A23">
        <v>21</v>
      </c>
      <c r="B23" s="1">
        <f>$E$3*10000/(30*A23+20*$E$3)</f>
        <v>243.90243902439025</v>
      </c>
      <c r="C23">
        <f t="shared" si="1"/>
        <v>6.0975609756097526</v>
      </c>
      <c r="H23">
        <f>SUM($B$2:B22)*2</f>
        <v>14616.067635853882</v>
      </c>
      <c r="I23">
        <f t="shared" si="0"/>
        <v>41</v>
      </c>
      <c r="M23">
        <f t="shared" si="2"/>
        <v>5768.5072892859089</v>
      </c>
      <c r="O23">
        <v>20</v>
      </c>
      <c r="P23" s="7">
        <f t="shared" si="3"/>
        <v>186.95319259483949</v>
      </c>
      <c r="Q23">
        <f t="shared" si="4"/>
        <v>4.0941735258165863</v>
      </c>
      <c r="R23" s="1">
        <f>10000/P23</f>
        <v>53.489324580146445</v>
      </c>
    </row>
    <row r="24" spans="1:18" x14ac:dyDescent="0.35">
      <c r="A24">
        <v>22</v>
      </c>
      <c r="B24" s="1">
        <f>$E$3*10000/(30*A24+20*$E$3)</f>
        <v>238.0952380952381</v>
      </c>
      <c r="C24">
        <f t="shared" si="1"/>
        <v>5.8072009291521454</v>
      </c>
      <c r="H24">
        <f>SUM($B$2:B23)*2</f>
        <v>15103.872513902663</v>
      </c>
      <c r="I24">
        <f t="shared" si="0"/>
        <v>42</v>
      </c>
      <c r="M24">
        <f t="shared" si="2"/>
        <v>5951.6204348319634</v>
      </c>
      <c r="O24">
        <v>21</v>
      </c>
      <c r="P24" s="7">
        <f t="shared" si="3"/>
        <v>183.11314554605451</v>
      </c>
      <c r="Q24">
        <f t="shared" si="4"/>
        <v>3.8400470487849816</v>
      </c>
      <c r="R24" s="1">
        <f>10000/P24</f>
        <v>54.611043735715384</v>
      </c>
    </row>
    <row r="25" spans="1:18" x14ac:dyDescent="0.35">
      <c r="A25">
        <v>23</v>
      </c>
      <c r="B25" s="1">
        <f>$E$3*10000/(30*A25+20*$E$3)</f>
        <v>232.55813953488371</v>
      </c>
      <c r="C25">
        <f t="shared" si="1"/>
        <v>5.5370985603543943</v>
      </c>
      <c r="H25">
        <f>SUM($B$2:B24)*2</f>
        <v>15580.06299009314</v>
      </c>
      <c r="I25">
        <f t="shared" si="0"/>
        <v>43</v>
      </c>
      <c r="M25">
        <f t="shared" si="2"/>
        <v>6131.122315862438</v>
      </c>
      <c r="O25">
        <v>22</v>
      </c>
      <c r="P25" s="7">
        <f t="shared" si="3"/>
        <v>179.50188103047458</v>
      </c>
      <c r="Q25">
        <f t="shared" si="4"/>
        <v>3.6112645155799328</v>
      </c>
      <c r="R25" s="1">
        <f>10000/P25</f>
        <v>55.709722608991875</v>
      </c>
    </row>
    <row r="26" spans="1:18" x14ac:dyDescent="0.35">
      <c r="A26">
        <v>24</v>
      </c>
      <c r="B26" s="1">
        <f>$E$3*10000/(30*A26+20*$E$3)</f>
        <v>227.27272727272728</v>
      </c>
      <c r="C26">
        <f t="shared" si="1"/>
        <v>5.2854122621564272</v>
      </c>
      <c r="H26">
        <f>SUM($B$2:B25)*2</f>
        <v>16045.179269162907</v>
      </c>
      <c r="I26">
        <f t="shared" si="0"/>
        <v>44</v>
      </c>
      <c r="M26">
        <f t="shared" si="2"/>
        <v>6307.2197828951339</v>
      </c>
      <c r="O26">
        <v>23</v>
      </c>
      <c r="P26" s="7">
        <f t="shared" si="3"/>
        <v>176.09746703269593</v>
      </c>
      <c r="Q26">
        <f t="shared" si="4"/>
        <v>3.4044139977786472</v>
      </c>
      <c r="R26" s="1">
        <f>10000/P26</f>
        <v>56.786733895174685</v>
      </c>
    </row>
    <row r="27" spans="1:18" x14ac:dyDescent="0.35">
      <c r="A27">
        <v>25</v>
      </c>
      <c r="B27" s="1">
        <f>$E$3*10000/(30*A27+20*$E$3)</f>
        <v>222.22222222222223</v>
      </c>
      <c r="C27">
        <f t="shared" si="1"/>
        <v>5.0505050505050519</v>
      </c>
      <c r="H27">
        <f>SUM($B$2:B26)*2</f>
        <v>16499.724723708361</v>
      </c>
      <c r="I27">
        <f t="shared" si="0"/>
        <v>45</v>
      </c>
      <c r="M27">
        <f t="shared" si="2"/>
        <v>6480.1005965344548</v>
      </c>
      <c r="O27">
        <v>24</v>
      </c>
      <c r="P27" s="7">
        <f t="shared" si="3"/>
        <v>172.88081363932088</v>
      </c>
      <c r="Q27">
        <f t="shared" si="4"/>
        <v>3.2166533933750543</v>
      </c>
      <c r="R27" s="1">
        <f>10000/P27</f>
        <v>57.843318697370762</v>
      </c>
    </row>
    <row r="28" spans="1:18" x14ac:dyDescent="0.35">
      <c r="A28">
        <v>26</v>
      </c>
      <c r="B28" s="1">
        <f>$E$3*10000/(30*A28+20*$E$3)</f>
        <v>217.39130434782609</v>
      </c>
      <c r="C28">
        <f t="shared" si="1"/>
        <v>4.8309178743961354</v>
      </c>
      <c r="H28">
        <f>SUM($B$2:B27)*2</f>
        <v>16944.169168152806</v>
      </c>
      <c r="I28">
        <f t="shared" si="0"/>
        <v>46</v>
      </c>
      <c r="M28">
        <f t="shared" si="2"/>
        <v>6649.9358120744573</v>
      </c>
      <c r="O28">
        <v>25</v>
      </c>
      <c r="P28" s="7">
        <f t="shared" si="3"/>
        <v>169.83521554000254</v>
      </c>
      <c r="Q28">
        <f t="shared" si="4"/>
        <v>3.0455980993183402</v>
      </c>
      <c r="R28" s="1">
        <f>10000/P28</f>
        <v>58.880603579206614</v>
      </c>
    </row>
    <row r="29" spans="1:18" x14ac:dyDescent="0.35">
      <c r="A29">
        <v>27</v>
      </c>
      <c r="B29" s="1">
        <f>$E$3*10000/(30*A29+20*$E$3)</f>
        <v>212.7659574468085</v>
      </c>
      <c r="C29">
        <f t="shared" si="1"/>
        <v>4.6253469010175934</v>
      </c>
      <c r="H29">
        <f>SUM($B$2:B28)*2</f>
        <v>17378.951776848458</v>
      </c>
      <c r="I29">
        <f t="shared" si="0"/>
        <v>47</v>
      </c>
      <c r="M29">
        <f t="shared" si="2"/>
        <v>6816.8817936353489</v>
      </c>
      <c r="O29">
        <v>26</v>
      </c>
      <c r="P29" s="7">
        <f t="shared" si="3"/>
        <v>166.9459815608916</v>
      </c>
      <c r="Q29">
        <f t="shared" si="4"/>
        <v>2.8892339791109407</v>
      </c>
      <c r="R29" s="1">
        <f>10000/P29</f>
        <v>59.899614872446733</v>
      </c>
    </row>
    <row r="30" spans="1:18" x14ac:dyDescent="0.35">
      <c r="A30">
        <v>28</v>
      </c>
      <c r="B30" s="1">
        <f>$E$3*10000/(30*A30+20*$E$3)</f>
        <v>208.33333333333334</v>
      </c>
      <c r="C30">
        <f t="shared" si="1"/>
        <v>4.4326241134751569</v>
      </c>
      <c r="H30">
        <f>SUM($B$2:B29)*2</f>
        <v>17804.483691742076</v>
      </c>
      <c r="I30">
        <f t="shared" si="0"/>
        <v>48</v>
      </c>
      <c r="M30">
        <f t="shared" si="2"/>
        <v>6981.0819259299251</v>
      </c>
      <c r="O30">
        <v>27</v>
      </c>
      <c r="P30" s="7">
        <f t="shared" si="3"/>
        <v>164.20013229457618</v>
      </c>
      <c r="Q30">
        <f t="shared" si="4"/>
        <v>2.7458492663154175</v>
      </c>
      <c r="R30" s="1">
        <f>10000/P30</f>
        <v>60.90129076181212</v>
      </c>
    </row>
    <row r="31" spans="1:18" x14ac:dyDescent="0.35">
      <c r="A31">
        <v>29</v>
      </c>
      <c r="B31" s="1">
        <f>$E$3*10000/(30*A31+20*$E$3)</f>
        <v>204.08163265306123</v>
      </c>
      <c r="C31">
        <f t="shared" si="1"/>
        <v>4.2517006802721085</v>
      </c>
      <c r="H31">
        <f>SUM($B$2:B30)*2</f>
        <v>18221.150358408744</v>
      </c>
      <c r="I31">
        <f t="shared" si="0"/>
        <v>49</v>
      </c>
      <c r="M31">
        <f t="shared" si="2"/>
        <v>7142.6680774250235</v>
      </c>
      <c r="O31">
        <v>28</v>
      </c>
      <c r="P31" s="7">
        <f t="shared" si="3"/>
        <v>161.58615149509842</v>
      </c>
      <c r="Q31">
        <f t="shared" si="4"/>
        <v>2.6139807994777584</v>
      </c>
      <c r="R31" s="1">
        <f>10000/P31</f>
        <v>61.886491555579511</v>
      </c>
    </row>
    <row r="32" spans="1:18" x14ac:dyDescent="0.35">
      <c r="A32">
        <v>30</v>
      </c>
      <c r="B32" s="1">
        <f>$E$3*10000/(30*A32+20*$E$3)</f>
        <v>200</v>
      </c>
      <c r="C32">
        <f t="shared" si="1"/>
        <v>4.0816326530612344</v>
      </c>
      <c r="H32">
        <f>SUM($B$2:B31)*2</f>
        <v>18629.313623714868</v>
      </c>
      <c r="I32">
        <f t="shared" si="0"/>
        <v>50</v>
      </c>
      <c r="M32">
        <f t="shared" si="2"/>
        <v>7301.7618577060266</v>
      </c>
      <c r="O32">
        <v>29</v>
      </c>
      <c r="P32" s="7">
        <f t="shared" si="3"/>
        <v>159.09378028100309</v>
      </c>
      <c r="Q32">
        <f t="shared" si="4"/>
        <v>2.4923712140953285</v>
      </c>
      <c r="R32" s="1">
        <f>10000/P32</f>
        <v>62.856008464550072</v>
      </c>
    </row>
    <row r="33" spans="1:18" x14ac:dyDescent="0.35">
      <c r="A33">
        <v>31</v>
      </c>
      <c r="B33" s="1">
        <f>$E$3*10000/(30*A33+20*$E$3)</f>
        <v>196.07843137254903</v>
      </c>
      <c r="C33">
        <f t="shared" si="1"/>
        <v>3.9215686274509665</v>
      </c>
      <c r="H33">
        <f>SUM($B$2:B32)*2</f>
        <v>19029.313623714868</v>
      </c>
      <c r="I33">
        <f t="shared" si="0"/>
        <v>50.999999999999993</v>
      </c>
      <c r="M33">
        <f t="shared" si="2"/>
        <v>7458.475703395995</v>
      </c>
      <c r="O33">
        <v>30</v>
      </c>
      <c r="P33" s="7">
        <f t="shared" si="3"/>
        <v>156.71384568996837</v>
      </c>
      <c r="Q33">
        <f t="shared" si="4"/>
        <v>2.3799345910347256</v>
      </c>
      <c r="R33" s="1">
        <f>10000/P33</f>
        <v>63.81057114623615</v>
      </c>
    </row>
    <row r="34" spans="1:18" x14ac:dyDescent="0.35">
      <c r="A34">
        <v>32</v>
      </c>
      <c r="B34" s="1">
        <f>$E$3*10000/(30*A34+20*$E$3)</f>
        <v>192.30769230769232</v>
      </c>
      <c r="C34">
        <f t="shared" si="1"/>
        <v>3.7707390648567127</v>
      </c>
      <c r="H34">
        <f>SUM($B$2:B33)*2</f>
        <v>19421.470486459966</v>
      </c>
      <c r="I34">
        <f t="shared" si="0"/>
        <v>52</v>
      </c>
      <c r="M34">
        <f t="shared" si="2"/>
        <v>7612.9138203969778</v>
      </c>
      <c r="O34">
        <v>31</v>
      </c>
      <c r="P34" s="7">
        <f t="shared" si="3"/>
        <v>154.43811700098286</v>
      </c>
      <c r="Q34">
        <f t="shared" si="4"/>
        <v>2.2757286889855095</v>
      </c>
      <c r="R34" s="1">
        <f>10000/P34</f>
        <v>64.750854220375913</v>
      </c>
    </row>
    <row r="35" spans="1:18" x14ac:dyDescent="0.35">
      <c r="A35">
        <v>33</v>
      </c>
      <c r="B35" s="1">
        <f>$E$3*10000/(30*A35+20*$E$3)</f>
        <v>188.67924528301887</v>
      </c>
      <c r="C35">
        <f t="shared" si="1"/>
        <v>3.6284470246734486</v>
      </c>
      <c r="H35">
        <f>SUM($B$2:B34)*2</f>
        <v>19806.085871075349</v>
      </c>
      <c r="I35">
        <f t="shared" si="0"/>
        <v>53</v>
      </c>
      <c r="M35">
        <f t="shared" si="2"/>
        <v>7765.1730050526694</v>
      </c>
      <c r="O35">
        <v>32</v>
      </c>
      <c r="P35" s="7">
        <f t="shared" si="3"/>
        <v>152.25918465569157</v>
      </c>
      <c r="Q35">
        <f t="shared" si="4"/>
        <v>2.1789323452912868</v>
      </c>
      <c r="R35" s="1">
        <f>10000/P35</f>
        <v>65.677482922382069</v>
      </c>
    </row>
    <row r="36" spans="1:18" x14ac:dyDescent="0.35">
      <c r="A36">
        <v>34</v>
      </c>
      <c r="B36" s="1">
        <f>$E$3*10000/(30*A36+20*$E$3)</f>
        <v>185.18518518518519</v>
      </c>
      <c r="C36">
        <f t="shared" si="1"/>
        <v>3.4940600978336818</v>
      </c>
      <c r="H36">
        <f>SUM($B$2:B35)*2</f>
        <v>20183.444361641388</v>
      </c>
      <c r="I36">
        <f t="shared" si="0"/>
        <v>54</v>
      </c>
      <c r="M36">
        <f t="shared" si="2"/>
        <v>7915.343362743256</v>
      </c>
      <c r="O36">
        <v>33</v>
      </c>
      <c r="P36" s="7">
        <f t="shared" si="3"/>
        <v>150.17035769058657</v>
      </c>
      <c r="Q36">
        <f t="shared" si="4"/>
        <v>2.0888269651049995</v>
      </c>
      <c r="R36" s="1">
        <f>10000/P36</f>
        <v>66.591038030315957</v>
      </c>
    </row>
    <row r="37" spans="1:18" x14ac:dyDescent="0.35">
      <c r="A37">
        <v>35</v>
      </c>
      <c r="B37" s="1"/>
      <c r="M37">
        <f t="shared" si="2"/>
        <v>8063.5089391659458</v>
      </c>
      <c r="O37">
        <v>34</v>
      </c>
      <c r="P37" s="7">
        <f t="shared" si="3"/>
        <v>148.16557642268981</v>
      </c>
      <c r="Q37">
        <f t="shared" si="4"/>
        <v>2.0047812678967603</v>
      </c>
      <c r="R37" s="1">
        <f>10000/P37</f>
        <v>67.492060176459574</v>
      </c>
    </row>
    <row r="38" spans="1:18" x14ac:dyDescent="0.35">
      <c r="A38">
        <v>36</v>
      </c>
      <c r="B38" s="1"/>
      <c r="M38">
        <f t="shared" si="2"/>
        <v>8209.7482769418457</v>
      </c>
      <c r="O38">
        <v>35</v>
      </c>
      <c r="P38" s="7">
        <f t="shared" si="3"/>
        <v>146.23933777589991</v>
      </c>
      <c r="Q38">
        <f t="shared" si="4"/>
        <v>1.9262386467898978</v>
      </c>
      <c r="R38" s="1">
        <f t="shared" ref="R38:R53" si="5">10000/P38</f>
        <v>68.381053634995254</v>
      </c>
    </row>
    <row r="39" spans="1:18" x14ac:dyDescent="0.35">
      <c r="A39">
        <v>37</v>
      </c>
      <c r="B39" s="1"/>
      <c r="M39">
        <f t="shared" si="2"/>
        <v>8354.1349080805412</v>
      </c>
      <c r="O39">
        <v>36</v>
      </c>
      <c r="P39" s="7">
        <f t="shared" si="3"/>
        <v>144.38663113869552</v>
      </c>
      <c r="Q39">
        <f t="shared" si="4"/>
        <v>1.8527066372043919</v>
      </c>
      <c r="R39" s="1">
        <f t="shared" si="5"/>
        <v>69.258489661651282</v>
      </c>
    </row>
    <row r="40" spans="1:18" x14ac:dyDescent="0.35">
      <c r="A40">
        <v>38</v>
      </c>
      <c r="B40" s="1"/>
      <c r="M40">
        <f t="shared" si="2"/>
        <v>8496.7377911207641</v>
      </c>
      <c r="O40">
        <v>37</v>
      </c>
      <c r="P40" s="7">
        <f t="shared" si="3"/>
        <v>142.60288304022288</v>
      </c>
      <c r="Q40">
        <f t="shared" si="4"/>
        <v>1.7837480984726426</v>
      </c>
      <c r="R40" s="1">
        <f t="shared" si="5"/>
        <v>70.124809448483433</v>
      </c>
    </row>
    <row r="41" spans="1:18" x14ac:dyDescent="0.35">
      <c r="A41">
        <v>39</v>
      </c>
      <c r="B41" s="1"/>
      <c r="M41">
        <f t="shared" si="2"/>
        <v>8637.6217003663714</v>
      </c>
      <c r="O41">
        <v>38</v>
      </c>
      <c r="P41" s="7">
        <f t="shared" si="3"/>
        <v>140.88390924560736</v>
      </c>
      <c r="Q41">
        <f t="shared" si="4"/>
        <v>1.7189737946155219</v>
      </c>
      <c r="R41" s="1">
        <f t="shared" si="5"/>
        <v>70.98042674672439</v>
      </c>
    </row>
    <row r="42" spans="1:18" x14ac:dyDescent="0.35">
      <c r="A42">
        <v>40</v>
      </c>
      <c r="B42" s="1"/>
      <c r="M42">
        <f t="shared" si="2"/>
        <v>8776.8475734880067</v>
      </c>
      <c r="O42">
        <v>39</v>
      </c>
      <c r="P42" s="7">
        <f t="shared" si="3"/>
        <v>139.22587312163523</v>
      </c>
      <c r="Q42">
        <f t="shared" si="4"/>
        <v>1.6580361239721242</v>
      </c>
      <c r="R42" s="1">
        <f t="shared" si="5"/>
        <v>71.825730202197846</v>
      </c>
    </row>
    <row r="43" spans="1:18" x14ac:dyDescent="0.35">
      <c r="A43">
        <v>41</v>
      </c>
      <c r="B43" s="1"/>
      <c r="M43">
        <f t="shared" si="2"/>
        <v>8914.472822812555</v>
      </c>
      <c r="O43">
        <v>40</v>
      </c>
      <c r="P43" s="7">
        <f t="shared" si="3"/>
        <v>137.62524932454835</v>
      </c>
      <c r="Q43">
        <f t="shared" si="4"/>
        <v>1.6006237970868824</v>
      </c>
      <c r="R43" s="1">
        <f t="shared" si="5"/>
        <v>72.661085440927806</v>
      </c>
    </row>
    <row r="44" spans="1:18" x14ac:dyDescent="0.35">
      <c r="M44">
        <f t="shared" si="2"/>
        <v>9050.5516148360839</v>
      </c>
      <c r="O44">
        <v>41</v>
      </c>
      <c r="P44" s="7">
        <f t="shared" si="3"/>
        <v>136.07879202352888</v>
      </c>
      <c r="Q44">
        <f t="shared" si="4"/>
        <v>1.5464573010194727</v>
      </c>
      <c r="R44" s="1">
        <f t="shared" si="5"/>
        <v>73.486836936875051</v>
      </c>
    </row>
    <row r="45" spans="1:18" x14ac:dyDescent="0.35">
      <c r="M45">
        <f t="shared" si="2"/>
        <v>9185.135121840729</v>
      </c>
      <c r="O45">
        <v>42</v>
      </c>
      <c r="P45" s="7">
        <f t="shared" si="3"/>
        <v>134.58350700464507</v>
      </c>
      <c r="Q45">
        <f t="shared" si="4"/>
        <v>1.4952850188838056</v>
      </c>
      <c r="R45" s="1">
        <f t="shared" si="5"/>
        <v>74.303309689016018</v>
      </c>
    </row>
    <row r="46" spans="1:18" x14ac:dyDescent="0.35">
      <c r="M46">
        <f t="shared" si="2"/>
        <v>9318.2717489476818</v>
      </c>
      <c r="O46">
        <v>43</v>
      </c>
      <c r="P46" s="7">
        <f t="shared" si="3"/>
        <v>133.1366271069528</v>
      </c>
      <c r="Q46">
        <f t="shared" si="4"/>
        <v>1.4468798976922699</v>
      </c>
      <c r="R46" s="1">
        <f t="shared" si="5"/>
        <v>75.110810731044651</v>
      </c>
    </row>
    <row r="47" spans="1:18" x14ac:dyDescent="0.35">
      <c r="M47">
        <f t="shared" si="2"/>
        <v>9450.0073394776846</v>
      </c>
      <c r="O47">
        <v>44</v>
      </c>
      <c r="P47" s="7">
        <f t="shared" si="3"/>
        <v>131.73559053000281</v>
      </c>
      <c r="Q47">
        <f t="shared" si="4"/>
        <v>1.4010365769499913</v>
      </c>
      <c r="R47" s="1">
        <f t="shared" si="5"/>
        <v>75.909630493685739</v>
      </c>
    </row>
    <row r="48" spans="1:18" x14ac:dyDescent="0.35">
      <c r="M48">
        <f t="shared" si="2"/>
        <v>9580.3853611016802</v>
      </c>
      <c r="O48">
        <v>45</v>
      </c>
      <c r="P48" s="7">
        <f t="shared" si="3"/>
        <v>130.37802162399566</v>
      </c>
      <c r="Q48">
        <f t="shared" si="4"/>
        <v>1.3575689060071454</v>
      </c>
      <c r="R48" s="1">
        <f t="shared" si="5"/>
        <v>76.700044036866501</v>
      </c>
    </row>
    <row r="49" spans="13:18" x14ac:dyDescent="0.35">
      <c r="M49">
        <f t="shared" si="2"/>
        <v>9709.4470749351167</v>
      </c>
      <c r="O49">
        <v>46</v>
      </c>
      <c r="P49" s="7">
        <f t="shared" si="3"/>
        <v>129.06171383343644</v>
      </c>
      <c r="Q49">
        <f t="shared" si="4"/>
        <v>1.3163077905592218</v>
      </c>
      <c r="R49" s="1">
        <f t="shared" si="5"/>
        <v>77.482312166609915</v>
      </c>
    </row>
    <row r="50" spans="13:18" x14ac:dyDescent="0.35">
      <c r="M50">
        <f t="shared" si="2"/>
        <v>9837.2316894495252</v>
      </c>
      <c r="O50">
        <v>47</v>
      </c>
      <c r="P50" s="7">
        <f t="shared" si="3"/>
        <v>127.78461451440853</v>
      </c>
      <c r="Q50">
        <f t="shared" si="4"/>
        <v>1.2770993190279114</v>
      </c>
      <c r="R50" s="1">
        <f t="shared" si="5"/>
        <v>78.256682449610835</v>
      </c>
    </row>
    <row r="51" spans="13:18" x14ac:dyDescent="0.35">
      <c r="M51">
        <f t="shared" si="2"/>
        <v>9963.7765008364022</v>
      </c>
      <c r="O51">
        <v>48</v>
      </c>
      <c r="P51" s="7">
        <f t="shared" si="3"/>
        <v>126.54481138687697</v>
      </c>
      <c r="Q51">
        <f t="shared" si="4"/>
        <v>1.2398031275315589</v>
      </c>
      <c r="R51" s="1">
        <f t="shared" si="5"/>
        <v>79.023390136697671</v>
      </c>
    </row>
    <row r="52" spans="13:18" x14ac:dyDescent="0.35">
      <c r="M52">
        <f t="shared" si="2"/>
        <v>10089.11702125414</v>
      </c>
      <c r="O52">
        <v>49</v>
      </c>
      <c r="P52" s="7">
        <f t="shared" si="3"/>
        <v>125.34052041773793</v>
      </c>
      <c r="Q52">
        <f t="shared" si="4"/>
        <v>1.2042909691390378</v>
      </c>
      <c r="R52" s="1">
        <f t="shared" si="5"/>
        <v>79.782659005018942</v>
      </c>
    </row>
    <row r="53" spans="13:18" x14ac:dyDescent="0.35">
      <c r="M53">
        <f t="shared" si="2"/>
        <v>10213.287096213444</v>
      </c>
      <c r="O53">
        <v>50</v>
      </c>
      <c r="P53" s="7">
        <f t="shared" si="3"/>
        <v>124.17007495930375</v>
      </c>
      <c r="Q53">
        <f t="shared" si="4"/>
        <v>1.1704454584341875</v>
      </c>
      <c r="R53" s="1">
        <f t="shared" si="5"/>
        <v>80.534702127525179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Austin</dc:creator>
  <cp:lastModifiedBy>Austin</cp:lastModifiedBy>
  <dcterms:created xsi:type="dcterms:W3CDTF">2016-10-18T04:12:50Z</dcterms:created>
  <dcterms:modified xsi:type="dcterms:W3CDTF">2016-10-18T06:04:10Z</dcterms:modified>
</cp:coreProperties>
</file>