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ganberberich/"/>
    </mc:Choice>
  </mc:AlternateContent>
  <bookViews>
    <workbookView xWindow="1440" yWindow="2180" windowWidth="2736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L15" i="1"/>
  <c r="E15" i="1"/>
  <c r="L19" i="1"/>
  <c r="E19" i="1"/>
  <c r="L20" i="1"/>
  <c r="E20" i="1"/>
  <c r="L21" i="1"/>
  <c r="E21" i="1"/>
  <c r="L22" i="1"/>
  <c r="E22" i="1"/>
  <c r="L23" i="1"/>
  <c r="E23" i="1"/>
  <c r="L24" i="1"/>
  <c r="E24" i="1"/>
  <c r="L25" i="1"/>
  <c r="E25" i="1"/>
  <c r="L26" i="1"/>
  <c r="E26" i="1"/>
  <c r="L27" i="1"/>
  <c r="E27" i="1"/>
  <c r="L28" i="1"/>
  <c r="E28" i="1"/>
  <c r="L29" i="1"/>
  <c r="E29" i="1"/>
  <c r="L30" i="1"/>
  <c r="E30" i="1"/>
  <c r="L18" i="1"/>
  <c r="E18" i="1"/>
  <c r="L17" i="1"/>
  <c r="E17" i="1"/>
  <c r="L16" i="1"/>
  <c r="E16" i="1"/>
  <c r="D1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<sst xmlns="http://schemas.openxmlformats.org/spreadsheetml/2006/main" count="93" uniqueCount="55">
  <si>
    <t>Source</t>
  </si>
  <si>
    <t>d13C</t>
  </si>
  <si>
    <t>d15N</t>
  </si>
  <si>
    <t>Concd13C</t>
  </si>
  <si>
    <t>Concd15N</t>
  </si>
  <si>
    <t>terrestrial</t>
  </si>
  <si>
    <t>EM1-A</t>
  </si>
  <si>
    <t>EM1-B</t>
  </si>
  <si>
    <t>EM1-C</t>
  </si>
  <si>
    <t>EM2-A</t>
  </si>
  <si>
    <t>EM2-B</t>
  </si>
  <si>
    <t>EM4-B</t>
  </si>
  <si>
    <t>EM3-A</t>
  </si>
  <si>
    <t>EM3-B</t>
  </si>
  <si>
    <t>EM3-C</t>
  </si>
  <si>
    <t>EM5-A</t>
  </si>
  <si>
    <t>EM5-B</t>
  </si>
  <si>
    <t>EM5-C</t>
  </si>
  <si>
    <t>EM6-A</t>
  </si>
  <si>
    <t>amount of filter sent</t>
  </si>
  <si>
    <t>volume.filt.ml</t>
  </si>
  <si>
    <t>mass particulate (mg) - whole</t>
  </si>
  <si>
    <t>mass particulate sent (mg)</t>
  </si>
  <si>
    <t>ugC</t>
  </si>
  <si>
    <t>ugN</t>
  </si>
  <si>
    <t>aquatic</t>
  </si>
  <si>
    <t>C1-05-ENN-3</t>
  </si>
  <si>
    <t>whole</t>
  </si>
  <si>
    <t>C1-06-ENN-3-R</t>
  </si>
  <si>
    <t>C1-10-EUS-4</t>
  </si>
  <si>
    <t>C1-12-ECP-5</t>
  </si>
  <si>
    <t>C1-14-HWD-6</t>
  </si>
  <si>
    <t>C1-16-HCW-7</t>
  </si>
  <si>
    <t>C1-18-HCW-7-R</t>
  </si>
  <si>
    <t>C1-20-HND-8</t>
  </si>
  <si>
    <t>C1-22-HST-9</t>
  </si>
  <si>
    <t>C1-24-HTM-10</t>
  </si>
  <si>
    <t>C1-27-EOF-11</t>
  </si>
  <si>
    <t>C1-29-HCE-12</t>
  </si>
  <si>
    <t>C1-31-HCE-12-R</t>
  </si>
  <si>
    <t>C1-33-HEB-13</t>
  </si>
  <si>
    <t>C1-35-HRM-14</t>
  </si>
  <si>
    <t>C1-37-HEF-14</t>
  </si>
  <si>
    <t>rep1</t>
  </si>
  <si>
    <t>rep2</t>
  </si>
  <si>
    <t>rep3</t>
  </si>
  <si>
    <t>rep4</t>
  </si>
  <si>
    <t>diameter (mm)</t>
  </si>
  <si>
    <t>radius (mm)</t>
  </si>
  <si>
    <t>area (mm^2)</t>
  </si>
  <si>
    <t>diameter of whole filter (mm)</t>
  </si>
  <si>
    <t>hole punch diameter (mm)</t>
  </si>
  <si>
    <t>diameter of big filter (mm)</t>
  </si>
  <si>
    <t>NC.ratio</t>
  </si>
  <si>
    <t>CN.ratio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</si>
</sst>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9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I10" sqref="I10"/>
    </sheetView>
  </sheetViews>
  <sheetFormatPr baseColWidth="10" defaultRowHeight="16" x14ac:dyDescent="0.2"/>
  <cols>
    <col min="1" max="1" width="12.5" customWidth="1"/>
    <col min="2" max="2" width="12.83203125" customWidth="1"/>
    <col min="3" max="3" width="12.6640625" customWidth="1"/>
    <col min="4" max="4" width="14.33203125" customWidth="1"/>
    <col min="5" max="7" width="16" customWidth="1"/>
    <col min="8" max="8" width="15.5" customWidth="1"/>
    <col min="9" max="9" width="23" customWidth="1"/>
    <col min="10" max="10" width="14.1640625" customWidth="1"/>
    <col min="11" max="11" width="25.6640625" customWidth="1"/>
    <col min="12" max="12" width="26.5" customWidth="1"/>
    <col min="14" max="14" width="14.5" customWidth="1"/>
    <col min="15" max="15" width="11.83203125" customWidth="1"/>
    <col min="16" max="16" width="13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54</v>
      </c>
    </row>
    <row r="2" spans="1:14" x14ac:dyDescent="0.2">
      <c r="A2" t="s">
        <v>5</v>
      </c>
      <c r="B2">
        <v>-22.64</v>
      </c>
      <c r="C2">
        <v>2.21</v>
      </c>
      <c r="D2">
        <v>6.6000000000000003E-2</v>
      </c>
      <c r="E2">
        <v>4.5999999999999999E-3</v>
      </c>
      <c r="F2" s="5">
        <f>E2/D2</f>
        <v>6.9696969696969688E-2</v>
      </c>
      <c r="G2" s="5">
        <f>D2/E2</f>
        <v>14.347826086956523</v>
      </c>
      <c r="H2" t="s">
        <v>6</v>
      </c>
    </row>
    <row r="3" spans="1:14" x14ac:dyDescent="0.2">
      <c r="A3" t="s">
        <v>5</v>
      </c>
      <c r="B3">
        <v>-23.97</v>
      </c>
      <c r="C3">
        <v>2</v>
      </c>
      <c r="D3">
        <v>7.0699999999999999E-2</v>
      </c>
      <c r="E3">
        <v>5.3E-3</v>
      </c>
      <c r="F3" s="5">
        <f t="shared" ref="F3:F30" si="0">E3/D3</f>
        <v>7.4964639321074972E-2</v>
      </c>
      <c r="G3" s="5">
        <f t="shared" ref="G3:G30" si="1">D3/E3</f>
        <v>13.339622641509434</v>
      </c>
      <c r="H3" t="s">
        <v>7</v>
      </c>
    </row>
    <row r="4" spans="1:14" x14ac:dyDescent="0.2">
      <c r="A4" t="s">
        <v>5</v>
      </c>
      <c r="B4">
        <v>-25.71</v>
      </c>
      <c r="C4">
        <v>2.5099999999999998</v>
      </c>
      <c r="D4">
        <v>5.4300000000000001E-2</v>
      </c>
      <c r="E4">
        <v>4.3E-3</v>
      </c>
      <c r="F4" s="5">
        <f t="shared" si="0"/>
        <v>7.9189686924493546E-2</v>
      </c>
      <c r="G4" s="5">
        <f t="shared" si="1"/>
        <v>12.627906976744187</v>
      </c>
      <c r="H4" t="s">
        <v>8</v>
      </c>
    </row>
    <row r="5" spans="1:14" x14ac:dyDescent="0.2">
      <c r="A5" t="s">
        <v>5</v>
      </c>
      <c r="B5">
        <v>-29.04</v>
      </c>
      <c r="C5">
        <v>-0.9</v>
      </c>
      <c r="D5">
        <v>0.3306</v>
      </c>
      <c r="E5">
        <v>1.18E-2</v>
      </c>
      <c r="F5" s="5">
        <f t="shared" si="0"/>
        <v>3.5692679975801569E-2</v>
      </c>
      <c r="G5" s="5">
        <f t="shared" si="1"/>
        <v>28.016949152542374</v>
      </c>
      <c r="H5" t="s">
        <v>9</v>
      </c>
    </row>
    <row r="6" spans="1:14" x14ac:dyDescent="0.2">
      <c r="A6" t="s">
        <v>5</v>
      </c>
      <c r="B6">
        <v>-28.87</v>
      </c>
      <c r="C6">
        <v>-1.29</v>
      </c>
      <c r="D6">
        <v>0.43530000000000002</v>
      </c>
      <c r="E6">
        <v>1.4200000000000001E-2</v>
      </c>
      <c r="F6" s="5">
        <f t="shared" si="0"/>
        <v>3.2621180794854127E-2</v>
      </c>
      <c r="G6" s="5">
        <f t="shared" si="1"/>
        <v>30.654929577464788</v>
      </c>
      <c r="H6" t="s">
        <v>10</v>
      </c>
    </row>
    <row r="7" spans="1:14" x14ac:dyDescent="0.2">
      <c r="A7" t="s">
        <v>5</v>
      </c>
      <c r="B7">
        <v>-29.53</v>
      </c>
      <c r="C7">
        <v>0.69</v>
      </c>
      <c r="D7">
        <v>0.44379999999999997</v>
      </c>
      <c r="E7">
        <v>1.2E-2</v>
      </c>
      <c r="F7" s="5">
        <f t="shared" si="0"/>
        <v>2.7039206849932405E-2</v>
      </c>
      <c r="G7" s="5">
        <f t="shared" si="1"/>
        <v>36.983333333333327</v>
      </c>
      <c r="H7" t="s">
        <v>11</v>
      </c>
    </row>
    <row r="8" spans="1:14" x14ac:dyDescent="0.2">
      <c r="A8" t="s">
        <v>5</v>
      </c>
      <c r="B8">
        <v>-23.64</v>
      </c>
      <c r="C8">
        <v>3.11</v>
      </c>
      <c r="D8">
        <v>4.3400000000000001E-2</v>
      </c>
      <c r="E8">
        <v>3.3E-3</v>
      </c>
      <c r="F8" s="5">
        <f t="shared" si="0"/>
        <v>7.6036866359447008E-2</v>
      </c>
      <c r="G8" s="5">
        <f t="shared" si="1"/>
        <v>13.151515151515152</v>
      </c>
      <c r="H8" t="s">
        <v>12</v>
      </c>
    </row>
    <row r="9" spans="1:14" x14ac:dyDescent="0.2">
      <c r="A9" t="s">
        <v>5</v>
      </c>
      <c r="B9">
        <v>-23.88</v>
      </c>
      <c r="C9">
        <v>3.26</v>
      </c>
      <c r="D9">
        <v>3.4200000000000001E-2</v>
      </c>
      <c r="E9">
        <v>2.7000000000000001E-3</v>
      </c>
      <c r="F9" s="5">
        <f t="shared" si="0"/>
        <v>7.8947368421052627E-2</v>
      </c>
      <c r="G9" s="5">
        <f t="shared" si="1"/>
        <v>12.666666666666666</v>
      </c>
      <c r="H9" t="s">
        <v>13</v>
      </c>
    </row>
    <row r="10" spans="1:14" x14ac:dyDescent="0.2">
      <c r="A10" t="s">
        <v>5</v>
      </c>
      <c r="B10">
        <v>-24.69</v>
      </c>
      <c r="C10">
        <v>3.52</v>
      </c>
      <c r="D10">
        <v>3.5799999999999998E-2</v>
      </c>
      <c r="E10">
        <v>3.0999999999999999E-3</v>
      </c>
      <c r="F10" s="5">
        <f t="shared" si="0"/>
        <v>8.6592178770949726E-2</v>
      </c>
      <c r="G10" s="5">
        <f t="shared" si="1"/>
        <v>11.548387096774194</v>
      </c>
      <c r="H10" t="s">
        <v>14</v>
      </c>
    </row>
    <row r="11" spans="1:14" x14ac:dyDescent="0.2">
      <c r="A11" t="s">
        <v>5</v>
      </c>
      <c r="B11">
        <v>-24.03</v>
      </c>
      <c r="C11">
        <v>3.88</v>
      </c>
      <c r="D11">
        <v>2.5000000000000001E-2</v>
      </c>
      <c r="E11">
        <v>2.2000000000000001E-3</v>
      </c>
      <c r="F11" s="5">
        <f t="shared" si="0"/>
        <v>8.7999999999999995E-2</v>
      </c>
      <c r="G11" s="5">
        <f t="shared" si="1"/>
        <v>11.363636363636363</v>
      </c>
      <c r="H11" t="s">
        <v>15</v>
      </c>
    </row>
    <row r="12" spans="1:14" x14ac:dyDescent="0.2">
      <c r="A12" t="s">
        <v>5</v>
      </c>
      <c r="B12">
        <v>-24.07</v>
      </c>
      <c r="C12">
        <v>4.21</v>
      </c>
      <c r="D12">
        <v>2.1100000000000001E-2</v>
      </c>
      <c r="E12">
        <v>2E-3</v>
      </c>
      <c r="F12" s="5">
        <f t="shared" si="0"/>
        <v>9.4786729857819899E-2</v>
      </c>
      <c r="G12" s="5">
        <f t="shared" si="1"/>
        <v>10.55</v>
      </c>
      <c r="H12" t="s">
        <v>16</v>
      </c>
    </row>
    <row r="13" spans="1:14" x14ac:dyDescent="0.2">
      <c r="A13" t="s">
        <v>5</v>
      </c>
      <c r="B13">
        <v>-24.72</v>
      </c>
      <c r="C13">
        <v>4.3499999999999996</v>
      </c>
      <c r="D13">
        <v>1.83E-2</v>
      </c>
      <c r="E13">
        <v>1.8E-3</v>
      </c>
      <c r="F13" s="5">
        <f t="shared" si="0"/>
        <v>9.8360655737704916E-2</v>
      </c>
      <c r="G13" s="5">
        <f t="shared" si="1"/>
        <v>10.166666666666668</v>
      </c>
      <c r="H13" t="s">
        <v>17</v>
      </c>
    </row>
    <row r="14" spans="1:14" x14ac:dyDescent="0.2">
      <c r="A14" t="s">
        <v>5</v>
      </c>
      <c r="B14">
        <v>-22.16</v>
      </c>
      <c r="C14">
        <v>0.73</v>
      </c>
      <c r="D14">
        <v>8.2500000000000004E-2</v>
      </c>
      <c r="E14">
        <v>5.1000000000000004E-3</v>
      </c>
      <c r="F14" s="5">
        <f t="shared" si="0"/>
        <v>6.1818181818181821E-2</v>
      </c>
      <c r="G14" s="5">
        <f t="shared" si="1"/>
        <v>16.176470588235293</v>
      </c>
      <c r="H14" t="s">
        <v>18</v>
      </c>
      <c r="I14" t="s">
        <v>19</v>
      </c>
      <c r="J14" t="s">
        <v>20</v>
      </c>
      <c r="K14" t="s">
        <v>21</v>
      </c>
      <c r="L14" s="2" t="s">
        <v>22</v>
      </c>
      <c r="M14" t="s">
        <v>23</v>
      </c>
      <c r="N14" t="s">
        <v>24</v>
      </c>
    </row>
    <row r="15" spans="1:14" x14ac:dyDescent="0.2">
      <c r="A15" t="s">
        <v>25</v>
      </c>
      <c r="B15">
        <v>-28.56</v>
      </c>
      <c r="C15">
        <v>3.2</v>
      </c>
      <c r="D15" s="1">
        <f>(M15/1000/L15)</f>
        <v>7.005232862375721E-2</v>
      </c>
      <c r="E15" s="4">
        <f>(N15/1000/L15)</f>
        <v>1.065934065934066E-2</v>
      </c>
      <c r="F15" s="5">
        <f t="shared" si="0"/>
        <v>0.15216254575334276</v>
      </c>
      <c r="G15" s="5">
        <f t="shared" si="1"/>
        <v>6.5719194894452633</v>
      </c>
      <c r="H15" t="s">
        <v>26</v>
      </c>
      <c r="I15" t="s">
        <v>27</v>
      </c>
      <c r="J15">
        <v>180</v>
      </c>
      <c r="K15">
        <v>1.911</v>
      </c>
      <c r="L15" s="2">
        <f t="shared" ref="L15:L24" si="2">K15</f>
        <v>1.911</v>
      </c>
      <c r="M15">
        <v>133.87</v>
      </c>
      <c r="N15">
        <v>20.37</v>
      </c>
    </row>
    <row r="16" spans="1:14" x14ac:dyDescent="0.2">
      <c r="A16" t="s">
        <v>25</v>
      </c>
      <c r="B16">
        <v>-28.49</v>
      </c>
      <c r="C16">
        <v>3.72</v>
      </c>
      <c r="D16" s="1">
        <f>(M16/1000/L16)</f>
        <v>7.0589189189189189E-2</v>
      </c>
      <c r="E16" s="4">
        <f>(N16/1000/L16)</f>
        <v>1.04E-2</v>
      </c>
      <c r="F16" s="5">
        <f t="shared" si="0"/>
        <v>0.14733134236924725</v>
      </c>
      <c r="G16" s="5">
        <f t="shared" si="1"/>
        <v>6.7874220374220373</v>
      </c>
      <c r="H16" t="s">
        <v>28</v>
      </c>
      <c r="I16" t="s">
        <v>27</v>
      </c>
      <c r="J16">
        <v>180</v>
      </c>
      <c r="K16">
        <v>1.85</v>
      </c>
      <c r="L16" s="2">
        <f t="shared" si="2"/>
        <v>1.85</v>
      </c>
      <c r="M16">
        <v>130.59</v>
      </c>
      <c r="N16">
        <v>19.239999999999998</v>
      </c>
    </row>
    <row r="17" spans="1:14" x14ac:dyDescent="0.2">
      <c r="A17" t="s">
        <v>25</v>
      </c>
      <c r="B17">
        <v>-27.03</v>
      </c>
      <c r="C17">
        <v>3.34</v>
      </c>
      <c r="D17" s="1">
        <f>(M17/1000/L17)</f>
        <v>5.4736019993751953E-2</v>
      </c>
      <c r="E17" s="4">
        <f>(N17/1000/L17)</f>
        <v>7.0634176819743821E-3</v>
      </c>
      <c r="F17" s="5">
        <f t="shared" si="0"/>
        <v>0.12904514582500998</v>
      </c>
      <c r="G17" s="5">
        <f t="shared" si="1"/>
        <v>7.7492260061919511</v>
      </c>
      <c r="H17" t="s">
        <v>29</v>
      </c>
      <c r="I17" t="s">
        <v>27</v>
      </c>
      <c r="J17">
        <v>61</v>
      </c>
      <c r="K17">
        <v>3.2010000000000001</v>
      </c>
      <c r="L17" s="2">
        <f t="shared" si="2"/>
        <v>3.2010000000000001</v>
      </c>
      <c r="M17">
        <v>175.21</v>
      </c>
      <c r="N17">
        <v>22.61</v>
      </c>
    </row>
    <row r="18" spans="1:14" x14ac:dyDescent="0.2">
      <c r="A18" t="s">
        <v>25</v>
      </c>
      <c r="B18">
        <v>-28.94</v>
      </c>
      <c r="C18">
        <v>3.7</v>
      </c>
      <c r="D18" s="1">
        <f>(M18/1000/L18)</f>
        <v>8.2544031311154606E-2</v>
      </c>
      <c r="E18" s="4">
        <f>(N18/1000/L18)</f>
        <v>1.1735159817351598E-2</v>
      </c>
      <c r="F18" s="5">
        <f t="shared" si="0"/>
        <v>0.14216848427374743</v>
      </c>
      <c r="G18" s="5">
        <f t="shared" si="1"/>
        <v>7.0339077265147312</v>
      </c>
      <c r="H18" t="s">
        <v>30</v>
      </c>
      <c r="I18" t="s">
        <v>27</v>
      </c>
      <c r="J18">
        <v>155</v>
      </c>
      <c r="K18">
        <v>1.5329999999999999</v>
      </c>
      <c r="L18" s="2">
        <f t="shared" si="2"/>
        <v>1.5329999999999999</v>
      </c>
      <c r="M18">
        <v>126.54</v>
      </c>
      <c r="N18">
        <v>17.989999999999998</v>
      </c>
    </row>
    <row r="19" spans="1:14" x14ac:dyDescent="0.2">
      <c r="A19" t="s">
        <v>25</v>
      </c>
      <c r="B19">
        <v>-33.770000000000003</v>
      </c>
      <c r="C19">
        <v>15.41</v>
      </c>
      <c r="D19" s="1">
        <f>(M19/1000/L19)</f>
        <v>0.14646294881589</v>
      </c>
      <c r="E19" s="4">
        <f t="shared" ref="E19:E30" si="3">(N19/1000/L19)</f>
        <v>2.653170359052712E-2</v>
      </c>
      <c r="F19" s="5">
        <f t="shared" si="0"/>
        <v>0.18114959315668683</v>
      </c>
      <c r="G19" s="5">
        <f t="shared" si="1"/>
        <v>5.5202994529225453</v>
      </c>
      <c r="H19" t="s">
        <v>31</v>
      </c>
      <c r="I19" t="s">
        <v>27</v>
      </c>
      <c r="J19">
        <v>205</v>
      </c>
      <c r="K19">
        <v>1.3089999999999999</v>
      </c>
      <c r="L19" s="2">
        <f t="shared" si="2"/>
        <v>1.3089999999999999</v>
      </c>
      <c r="M19">
        <v>191.72</v>
      </c>
      <c r="N19">
        <v>34.729999999999997</v>
      </c>
    </row>
    <row r="20" spans="1:14" x14ac:dyDescent="0.2">
      <c r="A20" t="s">
        <v>25</v>
      </c>
      <c r="B20">
        <v>-35.14</v>
      </c>
      <c r="C20">
        <v>12.99</v>
      </c>
      <c r="D20" s="1">
        <f>(M20/1000/L20)</f>
        <v>0.54764516129032259</v>
      </c>
      <c r="E20" s="4">
        <f t="shared" si="3"/>
        <v>9.2258064516129029E-2</v>
      </c>
      <c r="F20" s="5">
        <f t="shared" si="0"/>
        <v>0.1684632149378571</v>
      </c>
      <c r="G20" s="5">
        <f t="shared" si="1"/>
        <v>5.936013986013986</v>
      </c>
      <c r="H20" t="s">
        <v>32</v>
      </c>
      <c r="I20" t="s">
        <v>27</v>
      </c>
      <c r="J20">
        <v>200</v>
      </c>
      <c r="K20">
        <v>0.31</v>
      </c>
      <c r="L20" s="2">
        <f t="shared" si="2"/>
        <v>0.31</v>
      </c>
      <c r="M20">
        <v>169.77</v>
      </c>
      <c r="N20">
        <v>28.6</v>
      </c>
    </row>
    <row r="21" spans="1:14" x14ac:dyDescent="0.2">
      <c r="A21" t="s">
        <v>25</v>
      </c>
      <c r="B21">
        <v>-34.79</v>
      </c>
      <c r="C21">
        <v>14.38</v>
      </c>
      <c r="D21" s="1">
        <f>(M21/1000/L21)</f>
        <v>0.13928789420142421</v>
      </c>
      <c r="E21" s="4">
        <f t="shared" si="3"/>
        <v>2.3774160732451682E-2</v>
      </c>
      <c r="F21" s="5">
        <f t="shared" si="0"/>
        <v>0.17068361086765999</v>
      </c>
      <c r="G21" s="5">
        <f t="shared" si="1"/>
        <v>5.8587933247753519</v>
      </c>
      <c r="H21" t="s">
        <v>33</v>
      </c>
      <c r="I21" t="s">
        <v>27</v>
      </c>
      <c r="J21">
        <v>200</v>
      </c>
      <c r="K21">
        <v>0.98299999999999998</v>
      </c>
      <c r="L21" s="2">
        <f t="shared" si="2"/>
        <v>0.98299999999999998</v>
      </c>
      <c r="M21">
        <v>136.91999999999999</v>
      </c>
      <c r="N21">
        <v>23.37</v>
      </c>
    </row>
    <row r="22" spans="1:14" x14ac:dyDescent="0.2">
      <c r="A22" t="s">
        <v>25</v>
      </c>
      <c r="B22">
        <v>-35.14</v>
      </c>
      <c r="C22">
        <v>9.07</v>
      </c>
      <c r="D22" s="1">
        <f>(M22/1000/L22)</f>
        <v>0.12430472388556224</v>
      </c>
      <c r="E22" s="4">
        <f t="shared" si="3"/>
        <v>2.1011310711909512E-2</v>
      </c>
      <c r="F22" s="5">
        <f t="shared" si="0"/>
        <v>0.16903066959267779</v>
      </c>
      <c r="G22" s="5">
        <f t="shared" si="1"/>
        <v>5.91608613046232</v>
      </c>
      <c r="H22" t="s">
        <v>34</v>
      </c>
      <c r="I22" t="s">
        <v>27</v>
      </c>
      <c r="J22">
        <v>155</v>
      </c>
      <c r="K22">
        <v>1.5029999999999999</v>
      </c>
      <c r="L22" s="2">
        <f t="shared" si="2"/>
        <v>1.5029999999999999</v>
      </c>
      <c r="M22">
        <v>186.83</v>
      </c>
      <c r="N22">
        <v>31.58</v>
      </c>
    </row>
    <row r="23" spans="1:14" x14ac:dyDescent="0.2">
      <c r="A23" t="s">
        <v>25</v>
      </c>
      <c r="B23">
        <v>-35.770000000000003</v>
      </c>
      <c r="C23">
        <v>9.76</v>
      </c>
      <c r="D23" s="1">
        <f>(M23/1000/L23)</f>
        <v>0.18519409937888198</v>
      </c>
      <c r="E23" s="4">
        <f t="shared" si="3"/>
        <v>3.1032608695652171E-2</v>
      </c>
      <c r="F23" s="5">
        <f t="shared" si="0"/>
        <v>0.1675680207940301</v>
      </c>
      <c r="G23" s="5">
        <f t="shared" si="1"/>
        <v>5.9677257943457596</v>
      </c>
      <c r="H23" t="s">
        <v>35</v>
      </c>
      <c r="I23" t="s">
        <v>27</v>
      </c>
      <c r="J23">
        <v>95</v>
      </c>
      <c r="K23">
        <v>1.288</v>
      </c>
      <c r="L23" s="2">
        <f t="shared" si="2"/>
        <v>1.288</v>
      </c>
      <c r="M23">
        <v>238.53</v>
      </c>
      <c r="N23">
        <v>39.97</v>
      </c>
    </row>
    <row r="24" spans="1:14" x14ac:dyDescent="0.2">
      <c r="A24" t="s">
        <v>25</v>
      </c>
      <c r="B24">
        <v>-26.78</v>
      </c>
      <c r="C24">
        <v>5.85</v>
      </c>
      <c r="D24" s="1">
        <f>(M24/1000/L24)</f>
        <v>6.0583717357910898E-2</v>
      </c>
      <c r="E24" s="4">
        <f t="shared" si="3"/>
        <v>8.3294930875576038E-3</v>
      </c>
      <c r="F24" s="5">
        <f t="shared" si="0"/>
        <v>0.13748732251521301</v>
      </c>
      <c r="G24" s="5">
        <f t="shared" si="1"/>
        <v>7.2733978792070069</v>
      </c>
      <c r="H24" t="s">
        <v>36</v>
      </c>
      <c r="I24" t="s">
        <v>27</v>
      </c>
      <c r="J24">
        <v>100</v>
      </c>
      <c r="K24">
        <v>2.6040000000000001</v>
      </c>
      <c r="L24" s="2">
        <f t="shared" si="2"/>
        <v>2.6040000000000001</v>
      </c>
      <c r="M24">
        <v>157.76</v>
      </c>
      <c r="N24">
        <v>21.69</v>
      </c>
    </row>
    <row r="25" spans="1:14" x14ac:dyDescent="0.2">
      <c r="A25" t="s">
        <v>25</v>
      </c>
      <c r="B25">
        <v>-30.98</v>
      </c>
      <c r="C25">
        <v>8.98</v>
      </c>
      <c r="D25" s="1">
        <f>(M25/1000/L25)</f>
        <v>0.19732607442805158</v>
      </c>
      <c r="E25" s="4">
        <f t="shared" si="3"/>
        <v>3.827704721184385E-2</v>
      </c>
      <c r="F25" s="5">
        <f t="shared" si="0"/>
        <v>0.19397865853658539</v>
      </c>
      <c r="G25" s="5">
        <f t="shared" si="1"/>
        <v>5.1552062868369353</v>
      </c>
      <c r="H25" t="s">
        <v>37</v>
      </c>
      <c r="I25">
        <v>-2</v>
      </c>
      <c r="J25">
        <v>145</v>
      </c>
      <c r="K25">
        <v>1.5409999999999999</v>
      </c>
      <c r="L25" s="3">
        <f>(($P$40-($P$41*2))*K25)/$P$40</f>
        <v>1.3297786456278764</v>
      </c>
      <c r="M25">
        <v>262.39999999999998</v>
      </c>
      <c r="N25">
        <v>50.9</v>
      </c>
    </row>
    <row r="26" spans="1:14" x14ac:dyDescent="0.2">
      <c r="A26" t="s">
        <v>25</v>
      </c>
      <c r="B26">
        <v>-30.38</v>
      </c>
      <c r="C26">
        <v>8.1300000000000008</v>
      </c>
      <c r="D26" s="1">
        <f>(M26/1000/L26)</f>
        <v>0.18063167142674216</v>
      </c>
      <c r="E26" s="4">
        <f t="shared" si="3"/>
        <v>3.591301143725207E-2</v>
      </c>
      <c r="F26" s="5">
        <f t="shared" si="0"/>
        <v>0.19881901747123631</v>
      </c>
      <c r="G26" s="5">
        <f t="shared" si="1"/>
        <v>5.0296999387630139</v>
      </c>
      <c r="H26" t="s">
        <v>38</v>
      </c>
      <c r="I26">
        <v>-7</v>
      </c>
      <c r="J26">
        <v>130</v>
      </c>
      <c r="K26">
        <v>1.748</v>
      </c>
      <c r="L26" s="3">
        <f>(($P$40-($P$41*7))*K26)/$P$40</f>
        <v>0.90941969756738994</v>
      </c>
      <c r="M26">
        <v>164.27</v>
      </c>
      <c r="N26">
        <v>32.659999999999997</v>
      </c>
    </row>
    <row r="27" spans="1:14" x14ac:dyDescent="0.2">
      <c r="A27" t="s">
        <v>25</v>
      </c>
      <c r="B27">
        <v>-30.17</v>
      </c>
      <c r="C27">
        <v>7.52</v>
      </c>
      <c r="D27" s="1">
        <f>(M27/1000/L27)</f>
        <v>0.20838409475465314</v>
      </c>
      <c r="E27" s="4">
        <f t="shared" si="3"/>
        <v>3.9974619289340103E-2</v>
      </c>
      <c r="F27" s="5">
        <f t="shared" si="0"/>
        <v>0.191831431935366</v>
      </c>
      <c r="G27" s="5">
        <f t="shared" si="1"/>
        <v>5.2129100529100532</v>
      </c>
      <c r="H27" t="s">
        <v>39</v>
      </c>
      <c r="I27" t="s">
        <v>27</v>
      </c>
      <c r="J27">
        <v>95</v>
      </c>
      <c r="K27">
        <v>1.1819999999999999</v>
      </c>
      <c r="L27" s="2">
        <f>K27</f>
        <v>1.1819999999999999</v>
      </c>
      <c r="M27">
        <v>246.31</v>
      </c>
      <c r="N27">
        <v>47.25</v>
      </c>
    </row>
    <row r="28" spans="1:14" x14ac:dyDescent="0.2">
      <c r="A28" t="s">
        <v>25</v>
      </c>
      <c r="B28">
        <v>-30.4</v>
      </c>
      <c r="C28">
        <v>8.6300000000000008</v>
      </c>
      <c r="D28" s="1">
        <f>(M28/1000/L28)</f>
        <v>0.18463855421686745</v>
      </c>
      <c r="E28" s="4">
        <f t="shared" si="3"/>
        <v>3.4939759036144574E-2</v>
      </c>
      <c r="F28" s="5">
        <f t="shared" si="0"/>
        <v>0.18923327895595432</v>
      </c>
      <c r="G28" s="5">
        <f t="shared" si="1"/>
        <v>5.2844827586206895</v>
      </c>
      <c r="H28" t="s">
        <v>40</v>
      </c>
      <c r="I28" t="s">
        <v>27</v>
      </c>
      <c r="J28">
        <v>115</v>
      </c>
      <c r="K28">
        <v>1.3280000000000001</v>
      </c>
      <c r="L28" s="2">
        <f>K28</f>
        <v>1.3280000000000001</v>
      </c>
      <c r="M28">
        <v>245.2</v>
      </c>
      <c r="N28">
        <v>46.4</v>
      </c>
    </row>
    <row r="29" spans="1:14" x14ac:dyDescent="0.2">
      <c r="A29" t="s">
        <v>25</v>
      </c>
      <c r="B29">
        <v>-30.56</v>
      </c>
      <c r="C29">
        <v>8.6199999999999992</v>
      </c>
      <c r="D29" s="1">
        <f>(M29/1000/L29)</f>
        <v>0.17397534761342906</v>
      </c>
      <c r="E29" s="4">
        <f t="shared" si="3"/>
        <v>3.4048213261509939E-2</v>
      </c>
      <c r="F29" s="5">
        <f t="shared" si="0"/>
        <v>0.19570711441924876</v>
      </c>
      <c r="G29" s="5">
        <f t="shared" si="1"/>
        <v>5.1096762780824339</v>
      </c>
      <c r="H29" t="s">
        <v>41</v>
      </c>
      <c r="I29">
        <v>-3</v>
      </c>
      <c r="J29">
        <v>85</v>
      </c>
      <c r="K29">
        <v>2.09</v>
      </c>
      <c r="L29" s="3">
        <f>(($P$40-($P$41*3))*K29)/$P$40</f>
        <v>1.6602927021696252</v>
      </c>
      <c r="M29">
        <v>288.85000000000002</v>
      </c>
      <c r="N29">
        <v>56.53</v>
      </c>
    </row>
    <row r="30" spans="1:14" x14ac:dyDescent="0.2">
      <c r="A30" t="s">
        <v>25</v>
      </c>
      <c r="B30">
        <v>-31.28</v>
      </c>
      <c r="C30">
        <v>9.14</v>
      </c>
      <c r="D30" s="1">
        <f>(M30/1000/L30)</f>
        <v>0.15879738548335937</v>
      </c>
      <c r="E30" s="4">
        <f t="shared" si="3"/>
        <v>2.9215226820716225E-2</v>
      </c>
      <c r="F30" s="5">
        <f t="shared" si="0"/>
        <v>0.18397800903200473</v>
      </c>
      <c r="G30" s="5">
        <f t="shared" si="1"/>
        <v>5.4354322305229452</v>
      </c>
      <c r="H30" t="s">
        <v>42</v>
      </c>
      <c r="I30">
        <v>-2</v>
      </c>
      <c r="J30">
        <v>80</v>
      </c>
      <c r="K30">
        <v>2.23</v>
      </c>
      <c r="L30" s="3">
        <f>(($P$40-($P$41*2))*K30)/$P$40</f>
        <v>1.9243389875082182</v>
      </c>
      <c r="M30">
        <v>305.58</v>
      </c>
      <c r="N30">
        <v>56.22</v>
      </c>
    </row>
    <row r="39" spans="9:16" x14ac:dyDescent="0.2">
      <c r="J39" t="s">
        <v>43</v>
      </c>
      <c r="K39" t="s">
        <v>44</v>
      </c>
      <c r="L39" t="s">
        <v>45</v>
      </c>
      <c r="M39" t="s">
        <v>46</v>
      </c>
      <c r="N39" t="s">
        <v>47</v>
      </c>
      <c r="O39" t="s">
        <v>48</v>
      </c>
      <c r="P39" t="s">
        <v>49</v>
      </c>
    </row>
    <row r="40" spans="9:16" x14ac:dyDescent="0.2">
      <c r="I40" t="s">
        <v>50</v>
      </c>
      <c r="J40">
        <v>21.73</v>
      </c>
      <c r="K40">
        <v>22.21</v>
      </c>
      <c r="L40">
        <v>22.07</v>
      </c>
      <c r="N40">
        <v>22</v>
      </c>
      <c r="O40">
        <v>11</v>
      </c>
      <c r="P40">
        <v>380.25</v>
      </c>
    </row>
    <row r="41" spans="9:16" x14ac:dyDescent="0.2">
      <c r="I41" t="s">
        <v>51</v>
      </c>
      <c r="J41">
        <v>5.63</v>
      </c>
      <c r="K41">
        <v>5.71</v>
      </c>
      <c r="L41">
        <v>5.85</v>
      </c>
      <c r="M41">
        <v>5.85</v>
      </c>
      <c r="N41">
        <v>5.76</v>
      </c>
      <c r="O41">
        <v>2.88</v>
      </c>
      <c r="P41">
        <v>26.06</v>
      </c>
    </row>
    <row r="42" spans="9:16" x14ac:dyDescent="0.2">
      <c r="I42" t="s">
        <v>52</v>
      </c>
      <c r="J42">
        <v>43.47</v>
      </c>
      <c r="K42">
        <v>43.44</v>
      </c>
      <c r="L42">
        <v>43.46</v>
      </c>
      <c r="N42">
        <v>43.46</v>
      </c>
      <c r="O42">
        <v>21.73</v>
      </c>
      <c r="P42">
        <v>1483.21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Megan (berberme)</dc:creator>
  <cp:lastModifiedBy>Berberich, Megan (berberme)</cp:lastModifiedBy>
  <dcterms:created xsi:type="dcterms:W3CDTF">2017-09-01T16:14:53Z</dcterms:created>
  <dcterms:modified xsi:type="dcterms:W3CDTF">2017-09-13T17:37:37Z</dcterms:modified>
</cp:coreProperties>
</file>