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cob_behrendt\"/>
    </mc:Choice>
  </mc:AlternateContent>
  <bookViews>
    <workbookView xWindow="0" yWindow="840" windowWidth="17970" windowHeight="925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P25" i="1" s="1"/>
  <c r="Q24" i="1"/>
  <c r="Q25" i="1" s="1"/>
  <c r="R24" i="1"/>
  <c r="R25" i="1" s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S25" i="1"/>
  <c r="T25" i="1"/>
  <c r="U25" i="1"/>
  <c r="B24" i="1"/>
  <c r="B25" i="1" s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Q22" i="1" s="1"/>
  <c r="R21" i="1"/>
  <c r="R22" i="1" s="1"/>
  <c r="S21" i="1"/>
  <c r="S22" i="1" s="1"/>
  <c r="T21" i="1"/>
  <c r="U21" i="1"/>
  <c r="V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T22" i="1"/>
  <c r="U22" i="1"/>
  <c r="V22" i="1"/>
  <c r="C21" i="1"/>
  <c r="C22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6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8" i="1"/>
  <c r="B18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D15" i="1"/>
  <c r="C15" i="1"/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</calcChain>
</file>

<file path=xl/sharedStrings.xml><?xml version="1.0" encoding="utf-8"?>
<sst xmlns="http://schemas.openxmlformats.org/spreadsheetml/2006/main" count="24" uniqueCount="22">
  <si>
    <t>rho1</t>
  </si>
  <si>
    <t>rho2</t>
  </si>
  <si>
    <t>count</t>
  </si>
  <si>
    <t>mass fraction of water</t>
  </si>
  <si>
    <t>sos1 (water)</t>
  </si>
  <si>
    <t>sos2 (HE)</t>
  </si>
  <si>
    <t>T bar</t>
  </si>
  <si>
    <t>P bar</t>
  </si>
  <si>
    <t>e1 (water)</t>
  </si>
  <si>
    <t>e2 (HE)</t>
  </si>
  <si>
    <t>asnd (speed of sound)</t>
  </si>
  <si>
    <t>Gpa</t>
  </si>
  <si>
    <t>P1_check</t>
  </si>
  <si>
    <t>P1_check-P_bar</t>
  </si>
  <si>
    <t>P2_check</t>
  </si>
  <si>
    <t>P2_check-P_bar</t>
  </si>
  <si>
    <t>T1_check</t>
  </si>
  <si>
    <t>T1_check - T_bar</t>
  </si>
  <si>
    <t>T2_check</t>
  </si>
  <si>
    <t>T2_check-T_bar</t>
  </si>
  <si>
    <t>water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</si>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</sst>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Sheet1!$1:$1</c15:sqref>
                  </c15:fullRef>
                </c:ext>
              </c:extLst>
              <c:f>Sheet1!$B$1:$XFD$1</c:f>
              <c:strCach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Sheet1!$B$9:$V$9</c15:sqref>
                  </c15:fullRef>
                </c:ext>
              </c:extLst>
              <c:f>Sheet1!$C$9:$V$9</c:f>
              <c:numCache>
                <c:formatCode>General</c:formatCode>
                <c:ptCount val="20"/>
                <c:pt idx="0">
                  <c:v>4625.1421480296904</c:v>
                </c:pt>
                <c:pt idx="1">
                  <c:v>4536.3623364540099</c:v>
                </c:pt>
                <c:pt idx="2">
                  <c:v>4432.7759906075098</c:v>
                </c:pt>
                <c:pt idx="3">
                  <c:v>4315.3884270013004</c:v>
                </c:pt>
                <c:pt idx="4">
                  <c:v>4185.3059233795502</c:v>
                </c:pt>
                <c:pt idx="5">
                  <c:v>4043.7315747063399</c:v>
                </c:pt>
                <c:pt idx="6">
                  <c:v>3891.9702880110199</c:v>
                </c:pt>
                <c:pt idx="7">
                  <c:v>3731.4526992554202</c:v>
                </c:pt>
                <c:pt idx="8">
                  <c:v>3563.7933453330102</c:v>
                </c:pt>
                <c:pt idx="9">
                  <c:v>3390.9042907501298</c:v>
                </c:pt>
                <c:pt idx="10">
                  <c:v>3215.1842799003298</c:v>
                </c:pt>
                <c:pt idx="11">
                  <c:v>3039.7697223451901</c:v>
                </c:pt>
                <c:pt idx="12">
                  <c:v>2868.6986245216099</c:v>
                </c:pt>
                <c:pt idx="13">
                  <c:v>2706.4770624694802</c:v>
                </c:pt>
                <c:pt idx="14">
                  <c:v>2555.9252160307601</c:v>
                </c:pt>
                <c:pt idx="15">
                  <c:v>2413.02591262535</c:v>
                </c:pt>
                <c:pt idx="16">
                  <c:v>2259.61922882927</c:v>
                </c:pt>
                <c:pt idx="17">
                  <c:v>2058.3461322091598</c:v>
                </c:pt>
                <c:pt idx="18">
                  <c:v>1750.1485150326901</c:v>
                </c:pt>
                <c:pt idx="19">
                  <c:v>1539.93272111841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0-4711-B3FA-3A060C5B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14672"/>
        <c:axId val="465279664"/>
      </c:lineChart>
      <c:catAx>
        <c:axId val="46631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Fraction of 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9664"/>
        <c:crosses val="autoZero"/>
        <c:auto val="1"/>
        <c:lblAlgn val="ctr"/>
        <c:lblOffset val="100"/>
        <c:noMultiLvlLbl val="0"/>
      </c:catAx>
      <c:valAx>
        <c:axId val="4652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Mixtur</a:t>
                </a:r>
                <a:r>
                  <a:rPr lang="en-US" baseline="0"/>
                  <a:t>e Speed of Sound (m/s)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Sheet1!$1:$1</c15:sqref>
                  </c15:fullRef>
                </c:ext>
              </c:extLst>
              <c:f>Sheet1!$C$1:$XFD$1</c:f>
              <c:strCach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Sheet1!$C$6:$U$6</c15:sqref>
                  </c15:fullRef>
                </c:ext>
              </c:extLst>
              <c:f>Sheet1!$E$6:$U$6</c:f>
              <c:numCache>
                <c:formatCode>General</c:formatCode>
                <c:ptCount val="17"/>
                <c:pt idx="0">
                  <c:v>5943.0926889324501</c:v>
                </c:pt>
                <c:pt idx="1">
                  <c:v>6262.8661963415598</c:v>
                </c:pt>
                <c:pt idx="2">
                  <c:v>6562.27401942291</c:v>
                </c:pt>
                <c:pt idx="3">
                  <c:v>6842.3376984217002</c:v>
                </c:pt>
                <c:pt idx="4">
                  <c:v>7104.1808044439704</c:v>
                </c:pt>
                <c:pt idx="5">
                  <c:v>7349.0117579827602</c:v>
                </c:pt>
                <c:pt idx="6">
                  <c:v>7578.09905100777</c:v>
                </c:pt>
                <c:pt idx="7">
                  <c:v>7792.7311859091997</c:v>
                </c:pt>
                <c:pt idx="8">
                  <c:v>7994.1436105845796</c:v>
                </c:pt>
                <c:pt idx="9">
                  <c:v>8183.37223365717</c:v>
                </c:pt>
                <c:pt idx="10">
                  <c:v>8360.9413177072693</c:v>
                </c:pt>
                <c:pt idx="11">
                  <c:v>8526.1741566261899</c:v>
                </c:pt>
                <c:pt idx="12">
                  <c:v>8675.63100157394</c:v>
                </c:pt>
                <c:pt idx="13">
                  <c:v>8799.4280192906808</c:v>
                </c:pt>
                <c:pt idx="14">
                  <c:v>8871.6331867993995</c:v>
                </c:pt>
                <c:pt idx="15">
                  <c:v>8818.1321039021404</c:v>
                </c:pt>
                <c:pt idx="16">
                  <c:v>8335.3948461845703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3-485F-AA31-8E104E9A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32272"/>
        <c:axId val="550822288"/>
      </c:lineChart>
      <c:catAx>
        <c:axId val="5508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22288"/>
        <c:crosses val="autoZero"/>
        <c:auto val="1"/>
        <c:lblAlgn val="ctr"/>
        <c:lblOffset val="100"/>
        <c:noMultiLvlLbl val="0"/>
      </c:catAx>
      <c:valAx>
        <c:axId val="550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 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Sheet1!$B$4:$V$4</c:f>
              <c:numCache>
                <c:formatCode>General</c:formatCode>
                <c:ptCount val="21"/>
                <c:pt idx="0">
                  <c:v>11880623684.266899</c:v>
                </c:pt>
                <c:pt idx="1">
                  <c:v>10770857168.820999</c:v>
                </c:pt>
                <c:pt idx="2">
                  <c:v>9736192838.2945004</c:v>
                </c:pt>
                <c:pt idx="3">
                  <c:v>8775278863.9061108</c:v>
                </c:pt>
                <c:pt idx="4">
                  <c:v>7886294857.3929005</c:v>
                </c:pt>
                <c:pt idx="5">
                  <c:v>7066975045.9660397</c:v>
                </c:pt>
                <c:pt idx="6">
                  <c:v>6314636559.9176798</c:v>
                </c:pt>
                <c:pt idx="7">
                  <c:v>5626208767.8635302</c:v>
                </c:pt>
                <c:pt idx="8">
                  <c:v>4998257042.8500204</c:v>
                </c:pt>
                <c:pt idx="9">
                  <c:v>4426990480.0096998</c:v>
                </c:pt>
                <c:pt idx="10">
                  <c:v>3908237223.1700602</c:v>
                </c:pt>
                <c:pt idx="11">
                  <c:v>3437362811.4092598</c:v>
                </c:pt>
                <c:pt idx="12">
                  <c:v>3009098061.7350502</c:v>
                </c:pt>
                <c:pt idx="13">
                  <c:v>2617243472.4183798</c:v>
                </c:pt>
                <c:pt idx="14">
                  <c:v>2254259003.5711699</c:v>
                </c:pt>
                <c:pt idx="15">
                  <c:v>1910900557.7491801</c:v>
                </c:pt>
                <c:pt idx="16">
                  <c:v>1576384720.98048</c:v>
                </c:pt>
                <c:pt idx="17">
                  <c:v>1239811517.3662801</c:v>
                </c:pt>
                <c:pt idx="18">
                  <c:v>892644923.82356596</c:v>
                </c:pt>
                <c:pt idx="19">
                  <c:v>526110189.58384502</c:v>
                </c:pt>
                <c:pt idx="20">
                  <c:v>101325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7-4828-9B1B-BB82DFE5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06640"/>
        <c:axId val="157700816"/>
      </c:lineChart>
      <c:catAx>
        <c:axId val="1577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0816"/>
        <c:crosses val="autoZero"/>
        <c:auto val="1"/>
        <c:lblAlgn val="ctr"/>
        <c:lblOffset val="100"/>
        <c:noMultiLvlLbl val="0"/>
      </c:catAx>
      <c:valAx>
        <c:axId val="1577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rho1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Sheet1!$B$2:$V$2</c:f>
              <c:numCache>
                <c:formatCode>General</c:formatCode>
                <c:ptCount val="21"/>
                <c:pt idx="0">
                  <c:v>998</c:v>
                </c:pt>
                <c:pt idx="1">
                  <c:v>1631.15822619287</c:v>
                </c:pt>
                <c:pt idx="2">
                  <c:v>1608.99154239828</c:v>
                </c:pt>
                <c:pt idx="3">
                  <c:v>1586.57405558143</c:v>
                </c:pt>
                <c:pt idx="4">
                  <c:v>1563.94265248336</c:v>
                </c:pt>
                <c:pt idx="5">
                  <c:v>1541.13569598552</c:v>
                </c:pt>
                <c:pt idx="6">
                  <c:v>1518.1917293081599</c:v>
                </c:pt>
                <c:pt idx="7">
                  <c:v>1495.14746664104</c:v>
                </c:pt>
                <c:pt idx="8">
                  <c:v>1472.0345796791901</c:v>
                </c:pt>
                <c:pt idx="9">
                  <c:v>1448.8743592570199</c:v>
                </c:pt>
                <c:pt idx="10">
                  <c:v>1425.6685250729499</c:v>
                </c:pt>
                <c:pt idx="11">
                  <c:v>1402.3829741398199</c:v>
                </c:pt>
                <c:pt idx="12">
                  <c:v>1378.9186960009699</c:v>
                </c:pt>
                <c:pt idx="13">
                  <c:v>1355.0601476373899</c:v>
                </c:pt>
                <c:pt idx="14">
                  <c:v>1330.38690052731</c:v>
                </c:pt>
                <c:pt idx="15">
                  <c:v>1304.13325968859</c:v>
                </c:pt>
                <c:pt idx="16">
                  <c:v>1274.9888248601101</c:v>
                </c:pt>
                <c:pt idx="17">
                  <c:v>1240.83343669888</c:v>
                </c:pt>
                <c:pt idx="18">
                  <c:v>1198.2348142322801</c:v>
                </c:pt>
                <c:pt idx="19">
                  <c:v>1140.0260675275099</c:v>
                </c:pt>
                <c:pt idx="20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6-4FB7-9327-762EF9F9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90032"/>
        <c:axId val="470090864"/>
      </c:lineChart>
      <c:catAx>
        <c:axId val="47009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90864"/>
        <c:crosses val="autoZero"/>
        <c:auto val="1"/>
        <c:lblAlgn val="ctr"/>
        <c:lblOffset val="100"/>
        <c:noMultiLvlLbl val="0"/>
      </c:catAx>
      <c:valAx>
        <c:axId val="4700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rho2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Sheet1!$B$3:$V$3</c:f>
              <c:numCache>
                <c:formatCode>General</c:formatCode>
                <c:ptCount val="21"/>
                <c:pt idx="0">
                  <c:v>1712</c:v>
                </c:pt>
                <c:pt idx="1">
                  <c:v>1654.0331126385399</c:v>
                </c:pt>
                <c:pt idx="2">
                  <c:v>1596.4506157105</c:v>
                </c:pt>
                <c:pt idx="3">
                  <c:v>1539.1507580734899</c:v>
                </c:pt>
                <c:pt idx="4">
                  <c:v>1482.0067861852799</c:v>
                </c:pt>
                <c:pt idx="5">
                  <c:v>1424.86113922095</c:v>
                </c:pt>
                <c:pt idx="6">
                  <c:v>1367.5181437962201</c:v>
                </c:pt>
                <c:pt idx="7">
                  <c:v>1309.73479165145</c:v>
                </c:pt>
                <c:pt idx="8">
                  <c:v>1251.2091217407601</c:v>
                </c:pt>
                <c:pt idx="9">
                  <c:v>1191.5657531167701</c:v>
                </c:pt>
                <c:pt idx="10">
                  <c:v>1130.3383695600101</c:v>
                </c:pt>
                <c:pt idx="11">
                  <c:v>1066.94970885104</c:v>
                </c:pt>
                <c:pt idx="12">
                  <c:v>1000.69119418897</c:v>
                </c:pt>
                <c:pt idx="13">
                  <c:v>930.70662271156698</c:v>
                </c:pt>
                <c:pt idx="14">
                  <c:v>855.98428698339296</c:v>
                </c:pt>
                <c:pt idx="15">
                  <c:v>775.346608297741</c:v>
                </c:pt>
                <c:pt idx="16">
                  <c:v>687.35807768602297</c:v>
                </c:pt>
                <c:pt idx="17">
                  <c:v>589.86197012104401</c:v>
                </c:pt>
                <c:pt idx="18">
                  <c:v>478.21730729663898</c:v>
                </c:pt>
                <c:pt idx="19">
                  <c:v>338.30612544439401</c:v>
                </c:pt>
                <c:pt idx="20">
                  <c:v>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7-4BB2-A507-81F8B37C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4448"/>
        <c:axId val="465984864"/>
      </c:lineChart>
      <c:catAx>
        <c:axId val="46598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4864"/>
        <c:crosses val="autoZero"/>
        <c:auto val="1"/>
        <c:lblAlgn val="ctr"/>
        <c:lblOffset val="100"/>
        <c:noMultiLvlLbl val="0"/>
      </c:catAx>
      <c:valAx>
        <c:axId val="4659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e1 (water)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Sheet1!$B$7:$V$7</c:f>
              <c:numCache>
                <c:formatCode>General</c:formatCode>
                <c:ptCount val="21"/>
                <c:pt idx="0" formatCode="0.00E+00">
                  <c:v>1.6775600000000002E-2</c:v>
                </c:pt>
                <c:pt idx="1">
                  <c:v>20406.125677629101</c:v>
                </c:pt>
                <c:pt idx="2">
                  <c:v>21905.730101438799</c:v>
                </c:pt>
                <c:pt idx="3">
                  <c:v>23314.249580890999</c:v>
                </c:pt>
                <c:pt idx="4">
                  <c:v>24634.9141664907</c:v>
                </c:pt>
                <c:pt idx="5">
                  <c:v>25871.4684758166</c:v>
                </c:pt>
                <c:pt idx="6">
                  <c:v>27028.1314700816</c:v>
                </c:pt>
                <c:pt idx="7">
                  <c:v>28109.5434979536</c:v>
                </c:pt>
                <c:pt idx="8">
                  <c:v>29120.695336068798</c:v>
                </c:pt>
                <c:pt idx="9">
                  <c:v>30066.825856262101</c:v>
                </c:pt>
                <c:pt idx="10">
                  <c:v>30953.256573405</c:v>
                </c:pt>
                <c:pt idx="11">
                  <c:v>31785.089887314301</c:v>
                </c:pt>
                <c:pt idx="12">
                  <c:v>32566.604100604101</c:v>
                </c:pt>
                <c:pt idx="13">
                  <c:v>33299.964417730997</c:v>
                </c:pt>
                <c:pt idx="14">
                  <c:v>33982.376042466203</c:v>
                </c:pt>
                <c:pt idx="15">
                  <c:v>34599.632812100397</c:v>
                </c:pt>
                <c:pt idx="16">
                  <c:v>35110.914495270503</c:v>
                </c:pt>
                <c:pt idx="17">
                  <c:v>35409.121837081497</c:v>
                </c:pt>
                <c:pt idx="18">
                  <c:v>35188.162364715798</c:v>
                </c:pt>
                <c:pt idx="19">
                  <c:v>33194.457490342298</c:v>
                </c:pt>
                <c:pt idx="20" formatCode="0.00E+00">
                  <c:v>1.6775600000000002E-2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6-475E-9207-963B0B6E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04688"/>
        <c:axId val="468005104"/>
      </c:lineChart>
      <c:catAx>
        <c:axId val="46800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5104"/>
        <c:crosses val="autoZero"/>
        <c:auto val="1"/>
        <c:lblAlgn val="ctr"/>
        <c:lblOffset val="100"/>
        <c:noMultiLvlLbl val="0"/>
      </c:catAx>
      <c:valAx>
        <c:axId val="4680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e2 (HE)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Sheet1!$B$8:$V$8</c:f>
              <c:numCache>
                <c:formatCode>General</c:formatCode>
                <c:ptCount val="21"/>
                <c:pt idx="0">
                  <c:v>4964953.27102804</c:v>
                </c:pt>
                <c:pt idx="1">
                  <c:v>4963879.2652963502</c:v>
                </c:pt>
                <c:pt idx="2">
                  <c:v>4962519.3028807202</c:v>
                </c:pt>
                <c:pt idx="3">
                  <c:v>4960838.9946506303</c:v>
                </c:pt>
                <c:pt idx="4">
                  <c:v>4958794.5466803098</c:v>
                </c:pt>
                <c:pt idx="5">
                  <c:v>4956329.4537946302</c:v>
                </c:pt>
                <c:pt idx="6">
                  <c:v>4953369.7933018301</c:v>
                </c:pt>
                <c:pt idx="7">
                  <c:v>4949817.3720236896</c:v>
                </c:pt>
                <c:pt idx="8">
                  <c:v>4945539.4853210598</c:v>
                </c:pt>
                <c:pt idx="9">
                  <c:v>4940353.1545075001</c:v>
                </c:pt>
                <c:pt idx="10">
                  <c:v>4934000.0312302299</c:v>
                </c:pt>
                <c:pt idx="11">
                  <c:v>4926104.8483359404</c:v>
                </c:pt>
                <c:pt idx="12">
                  <c:v>4916103.3900405299</c:v>
                </c:pt>
                <c:pt idx="13">
                  <c:v>4903110.51112122</c:v>
                </c:pt>
                <c:pt idx="14">
                  <c:v>4885661.0994053502</c:v>
                </c:pt>
                <c:pt idx="15">
                  <c:v>4861154.4229185404</c:v>
                </c:pt>
                <c:pt idx="16">
                  <c:v>4824509.6801493503</c:v>
                </c:pt>
                <c:pt idx="17">
                  <c:v>4764301.6756796399</c:v>
                </c:pt>
                <c:pt idx="18">
                  <c:v>4648259.9607259901</c:v>
                </c:pt>
                <c:pt idx="19">
                  <c:v>4334258.89744794</c:v>
                </c:pt>
                <c:pt idx="20">
                  <c:v>4964953.27102804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9-4816-BE65-09C17A95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6944"/>
        <c:axId val="465981536"/>
      </c:lineChart>
      <c:catAx>
        <c:axId val="46598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1536"/>
        <c:crosses val="autoZero"/>
        <c:auto val="1"/>
        <c:lblAlgn val="ctr"/>
        <c:lblOffset val="100"/>
        <c:noMultiLvlLbl val="0"/>
      </c:catAx>
      <c:valAx>
        <c:axId val="4659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sos1 (water)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Sheet1!$B$10:$V$10</c:f>
              <c:numCache>
                <c:formatCode>General</c:formatCode>
                <c:ptCount val="21"/>
                <c:pt idx="1">
                  <c:v>6975.9090781797204</c:v>
                </c:pt>
                <c:pt idx="2">
                  <c:v>6688.4910233712899</c:v>
                </c:pt>
                <c:pt idx="3">
                  <c:v>6406.0585462949002</c:v>
                </c:pt>
                <c:pt idx="4">
                  <c:v>6129.2080976986999</c:v>
                </c:pt>
                <c:pt idx="5">
                  <c:v>5858.49465330983</c:v>
                </c:pt>
                <c:pt idx="6">
                  <c:v>5594.4151691064999</c:v>
                </c:pt>
                <c:pt idx="7">
                  <c:v>5337.3873601839696</c:v>
                </c:pt>
                <c:pt idx="8">
                  <c:v>5087.7202105174301</c:v>
                </c:pt>
                <c:pt idx="9">
                  <c:v>4845.5693938983804</c:v>
                </c:pt>
                <c:pt idx="10">
                  <c:v>4610.8650311535102</c:v>
                </c:pt>
                <c:pt idx="11">
                  <c:v>4383.1892415059201</c:v>
                </c:pt>
                <c:pt idx="12">
                  <c:v>4161.5652861190702</c:v>
                </c:pt>
                <c:pt idx="13">
                  <c:v>3944.1002412048902</c:v>
                </c:pt>
                <c:pt idx="14">
                  <c:v>3727.4133790517799</c:v>
                </c:pt>
                <c:pt idx="15">
                  <c:v>3505.8262901855701</c:v>
                </c:pt>
                <c:pt idx="16">
                  <c:v>3270.4494874515299</c:v>
                </c:pt>
                <c:pt idx="17">
                  <c:v>3008.4604597530501</c:v>
                </c:pt>
                <c:pt idx="18">
                  <c:v>2702.0400305715898</c:v>
                </c:pt>
                <c:pt idx="19">
                  <c:v>2318.3995672361498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A-495C-8369-D76337CE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02608"/>
        <c:axId val="468000112"/>
      </c:lineChart>
      <c:catAx>
        <c:axId val="46800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0112"/>
        <c:crosses val="autoZero"/>
        <c:auto val="1"/>
        <c:lblAlgn val="ctr"/>
        <c:lblOffset val="100"/>
        <c:noMultiLvlLbl val="0"/>
      </c:catAx>
      <c:valAx>
        <c:axId val="4680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sos2 (HE)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Sheet1!$B$11:$V$11</c:f>
              <c:numCache>
                <c:formatCode>General</c:formatCode>
                <c:ptCount val="21"/>
                <c:pt idx="1">
                  <c:v>4556.5836252921799</c:v>
                </c:pt>
                <c:pt idx="2">
                  <c:v>4408.0551819205903</c:v>
                </c:pt>
                <c:pt idx="3">
                  <c:v>4252.8125401813104</c:v>
                </c:pt>
                <c:pt idx="4">
                  <c:v>4091.0888239043502</c:v>
                </c:pt>
                <c:pt idx="5">
                  <c:v>3923.18710554992</c:v>
                </c:pt>
                <c:pt idx="6">
                  <c:v>3749.5087817489298</c:v>
                </c:pt>
                <c:pt idx="7">
                  <c:v>3570.6022084465299</c:v>
                </c:pt>
                <c:pt idx="8">
                  <c:v>3387.24408155128</c:v>
                </c:pt>
                <c:pt idx="9">
                  <c:v>3200.57178859736</c:v>
                </c:pt>
                <c:pt idx="10">
                  <c:v>3012.2900450199199</c:v>
                </c:pt>
                <c:pt idx="11">
                  <c:v>2824.97119712017</c:v>
                </c:pt>
                <c:pt idx="12">
                  <c:v>2642.4294725949599</c:v>
                </c:pt>
                <c:pt idx="13">
                  <c:v>2470.0094586011901</c:v>
                </c:pt>
                <c:pt idx="14">
                  <c:v>2314.2698626220099</c:v>
                </c:pt>
                <c:pt idx="15">
                  <c:v>2180.9089086506801</c:v>
                </c:pt>
                <c:pt idx="16">
                  <c:v>2069.3530096129498</c:v>
                </c:pt>
                <c:pt idx="17">
                  <c:v>1963.61791847064</c:v>
                </c:pt>
                <c:pt idx="18">
                  <c:v>1821.6997004912801</c:v>
                </c:pt>
                <c:pt idx="19">
                  <c:v>1565.46571536703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C-41D1-801A-CD40D1AC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47584"/>
        <c:axId val="461649664"/>
      </c:lineChart>
      <c:catAx>
        <c:axId val="46164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9664"/>
        <c:crosses val="autoZero"/>
        <c:auto val="1"/>
        <c:lblAlgn val="ctr"/>
        <c:lblOffset val="100"/>
        <c:noMultiLvlLbl val="0"/>
      </c:catAx>
      <c:valAx>
        <c:axId val="461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26</xdr:row>
      <xdr:rowOff>161925</xdr:rowOff>
    </xdr:from>
    <xdr:to>
      <xdr:col>3</xdr:col>
      <xdr:colOff>447675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27</xdr:row>
      <xdr:rowOff>152399</xdr:rowOff>
    </xdr:from>
    <xdr:to>
      <xdr:col>5</xdr:col>
      <xdr:colOff>1314449</xdr:colOff>
      <xdr:row>41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95256</xdr:colOff>
      <xdr:row>42</xdr:row>
      <xdr:rowOff>114300</xdr:rowOff>
    </xdr:from>
    <xdr:to>
      <xdr:col>3</xdr:col>
      <xdr:colOff>876306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781050</xdr:colOff>
      <xdr:row>42</xdr:row>
      <xdr:rowOff>114300</xdr:rowOff>
    </xdr:from>
    <xdr:to>
      <xdr:col>9</xdr:col>
      <xdr:colOff>609600</xdr:colOff>
      <xdr:row>57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923925</xdr:colOff>
      <xdr:row>42</xdr:row>
      <xdr:rowOff>95250</xdr:rowOff>
    </xdr:from>
    <xdr:to>
      <xdr:col>6</xdr:col>
      <xdr:colOff>752475</xdr:colOff>
      <xdr:row>56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942975</xdr:colOff>
      <xdr:row>56</xdr:row>
      <xdr:rowOff>180975</xdr:rowOff>
    </xdr:from>
    <xdr:to>
      <xdr:col>6</xdr:col>
      <xdr:colOff>771525</xdr:colOff>
      <xdr:row>71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133350</xdr:colOff>
      <xdr:row>57</xdr:row>
      <xdr:rowOff>19050</xdr:rowOff>
    </xdr:from>
    <xdr:to>
      <xdr:col>3</xdr:col>
      <xdr:colOff>914400</xdr:colOff>
      <xdr:row>71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1352550</xdr:colOff>
      <xdr:row>29</xdr:row>
      <xdr:rowOff>38100</xdr:rowOff>
    </xdr:from>
    <xdr:to>
      <xdr:col>8</xdr:col>
      <xdr:colOff>1181100</xdr:colOff>
      <xdr:row>43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762000</xdr:colOff>
      <xdr:row>57</xdr:row>
      <xdr:rowOff>0</xdr:rowOff>
    </xdr:from>
    <xdr:to>
      <xdr:col>9</xdr:col>
      <xdr:colOff>590550</xdr:colOff>
      <xdr:row>71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5" x14ac:dyDescent="0.25"/>
  <cols>
    <col min="1" max="1" width="20.85546875" bestFit="1" customWidth="1"/>
    <col min="2" max="2" width="29.42578125" bestFit="1" customWidth="1"/>
    <col min="3" max="3" width="27.42578125" bestFit="1" customWidth="1"/>
    <col min="4" max="21" width="23.7109375" bestFit="1" customWidth="1"/>
    <col min="22" max="22" width="29.42578125" bestFit="1" customWidth="1"/>
  </cols>
  <sheetData>
    <row r="1" spans="1:22" x14ac:dyDescent="0.25">
      <c r="A1" t="s">
        <v>3</v>
      </c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</row>
    <row r="2" spans="1:22" x14ac:dyDescent="0.25">
      <c r="A2" t="s">
        <v>0</v>
      </c>
      <c r="B2">
        <v>998</v>
      </c>
      <c r="C2">
        <v>1631.15822619287</v>
      </c>
      <c r="D2">
        <v>1608.99154239828</v>
      </c>
      <c r="E2">
        <v>1586.57405558143</v>
      </c>
      <c r="F2">
        <v>1563.94265248336</v>
      </c>
      <c r="G2">
        <v>1541.13569598552</v>
      </c>
      <c r="H2">
        <v>1518.1917293081599</v>
      </c>
      <c r="I2">
        <v>1495.14746664104</v>
      </c>
      <c r="J2">
        <v>1472.0345796791901</v>
      </c>
      <c r="K2">
        <v>1448.8743592570199</v>
      </c>
      <c r="L2">
        <v>1425.6685250729499</v>
      </c>
      <c r="M2">
        <v>1402.3829741398199</v>
      </c>
      <c r="N2">
        <v>1378.9186960009699</v>
      </c>
      <c r="O2">
        <v>1355.0601476373899</v>
      </c>
      <c r="P2">
        <v>1330.38690052731</v>
      </c>
      <c r="Q2">
        <v>1304.13325968859</v>
      </c>
      <c r="R2">
        <v>1274.9888248601101</v>
      </c>
      <c r="S2">
        <v>1240.83343669888</v>
      </c>
      <c r="T2">
        <v>1198.2348142322801</v>
      </c>
      <c r="U2">
        <v>1140.0260675275099</v>
      </c>
      <c r="V2">
        <v>998</v>
      </c>
    </row>
    <row r="3" spans="1:22" x14ac:dyDescent="0.25">
      <c r="A3" t="s">
        <v>1</v>
      </c>
      <c r="B3">
        <v>1712</v>
      </c>
      <c r="C3">
        <v>1654.0331126385399</v>
      </c>
      <c r="D3">
        <v>1596.4506157105</v>
      </c>
      <c r="E3">
        <v>1539.1507580734899</v>
      </c>
      <c r="F3">
        <v>1482.0067861852799</v>
      </c>
      <c r="G3">
        <v>1424.86113922095</v>
      </c>
      <c r="H3">
        <v>1367.5181437962201</v>
      </c>
      <c r="I3">
        <v>1309.73479165145</v>
      </c>
      <c r="J3">
        <v>1251.2091217407601</v>
      </c>
      <c r="K3">
        <v>1191.5657531167701</v>
      </c>
      <c r="L3">
        <v>1130.3383695600101</v>
      </c>
      <c r="M3">
        <v>1066.94970885104</v>
      </c>
      <c r="N3">
        <v>1000.69119418897</v>
      </c>
      <c r="O3">
        <v>930.70662271156698</v>
      </c>
      <c r="P3">
        <v>855.98428698339296</v>
      </c>
      <c r="Q3">
        <v>775.346608297741</v>
      </c>
      <c r="R3">
        <v>687.35807768602297</v>
      </c>
      <c r="S3">
        <v>589.86197012104401</v>
      </c>
      <c r="T3">
        <v>478.21730729663898</v>
      </c>
      <c r="U3">
        <v>338.30612544439401</v>
      </c>
      <c r="V3">
        <v>1712</v>
      </c>
    </row>
    <row r="4" spans="1:22" x14ac:dyDescent="0.25">
      <c r="A4" t="s">
        <v>7</v>
      </c>
      <c r="B4">
        <v>11880623684.266899</v>
      </c>
      <c r="C4">
        <v>10770857168.820999</v>
      </c>
      <c r="D4">
        <v>9736192838.2945004</v>
      </c>
      <c r="E4">
        <v>8775278863.9061108</v>
      </c>
      <c r="F4">
        <v>7886294857.3929005</v>
      </c>
      <c r="G4">
        <v>7066975045.9660397</v>
      </c>
      <c r="H4">
        <v>6314636559.9176798</v>
      </c>
      <c r="I4">
        <v>5626208767.8635302</v>
      </c>
      <c r="J4">
        <v>4998257042.8500204</v>
      </c>
      <c r="K4">
        <v>4426990480.0096998</v>
      </c>
      <c r="L4">
        <v>3908237223.1700602</v>
      </c>
      <c r="M4">
        <v>3437362811.4092598</v>
      </c>
      <c r="N4">
        <v>3009098061.7350502</v>
      </c>
      <c r="O4">
        <v>2617243472.4183798</v>
      </c>
      <c r="P4">
        <v>2254259003.5711699</v>
      </c>
      <c r="Q4">
        <v>1910900557.7491801</v>
      </c>
      <c r="R4">
        <v>1576384720.98048</v>
      </c>
      <c r="S4">
        <v>1239811517.3662801</v>
      </c>
      <c r="T4">
        <v>892644923.82356596</v>
      </c>
      <c r="U4">
        <v>526110189.58384502</v>
      </c>
      <c r="V4">
        <v>101325</v>
      </c>
    </row>
    <row r="5" spans="1:22" x14ac:dyDescent="0.25">
      <c r="A5" t="s">
        <v>11</v>
      </c>
      <c r="B5">
        <f>B4/1000000000</f>
        <v>11.880623684266899</v>
      </c>
      <c r="C5">
        <f t="shared" ref="C5:V5" si="0">C4/1000000000</f>
        <v>10.770857168820999</v>
      </c>
      <c r="D5">
        <f t="shared" si="0"/>
        <v>9.7361928382944996</v>
      </c>
      <c r="E5">
        <f t="shared" si="0"/>
        <v>8.7752788639061112</v>
      </c>
      <c r="F5">
        <f t="shared" si="0"/>
        <v>7.8862948573929001</v>
      </c>
      <c r="G5">
        <f t="shared" si="0"/>
        <v>7.0669750459660401</v>
      </c>
      <c r="H5">
        <f t="shared" si="0"/>
        <v>6.3146365599176795</v>
      </c>
      <c r="I5">
        <f t="shared" si="0"/>
        <v>5.6262087678635302</v>
      </c>
      <c r="J5">
        <f t="shared" si="0"/>
        <v>4.9982570428500201</v>
      </c>
      <c r="K5">
        <f t="shared" si="0"/>
        <v>4.4269904800096995</v>
      </c>
      <c r="L5">
        <f t="shared" si="0"/>
        <v>3.9082372231700599</v>
      </c>
      <c r="M5">
        <f t="shared" si="0"/>
        <v>3.4373628114092596</v>
      </c>
      <c r="N5">
        <f t="shared" si="0"/>
        <v>3.0090980617350502</v>
      </c>
      <c r="O5">
        <f t="shared" si="0"/>
        <v>2.6172434724183797</v>
      </c>
      <c r="P5">
        <f t="shared" si="0"/>
        <v>2.2542590035711698</v>
      </c>
      <c r="Q5">
        <f t="shared" si="0"/>
        <v>1.91090055774918</v>
      </c>
      <c r="R5">
        <f t="shared" si="0"/>
        <v>1.57638472098048</v>
      </c>
      <c r="S5">
        <f t="shared" si="0"/>
        <v>1.23981151736628</v>
      </c>
      <c r="T5">
        <f t="shared" si="0"/>
        <v>0.89264492382356597</v>
      </c>
      <c r="U5">
        <f t="shared" si="0"/>
        <v>0.52611018958384503</v>
      </c>
      <c r="V5">
        <f t="shared" si="0"/>
        <v>1.01325E-4</v>
      </c>
    </row>
    <row r="6" spans="1:22" x14ac:dyDescent="0.25">
      <c r="A6" t="s">
        <v>6</v>
      </c>
      <c r="B6">
        <v>4853.1412582642197</v>
      </c>
      <c r="C6">
        <v>5238.9464653823397</v>
      </c>
      <c r="D6">
        <v>5602.0468101304596</v>
      </c>
      <c r="E6">
        <v>5943.0926889324501</v>
      </c>
      <c r="F6">
        <v>6262.8661963415598</v>
      </c>
      <c r="G6">
        <v>6562.27401942291</v>
      </c>
      <c r="H6">
        <v>6842.3376984217002</v>
      </c>
      <c r="I6">
        <v>7104.1808044439704</v>
      </c>
      <c r="J6">
        <v>7349.0117579827602</v>
      </c>
      <c r="K6">
        <v>7578.09905100777</v>
      </c>
      <c r="L6">
        <v>7792.7311859091997</v>
      </c>
      <c r="M6">
        <v>7994.1436105845796</v>
      </c>
      <c r="N6">
        <v>8183.37223365717</v>
      </c>
      <c r="O6">
        <v>8360.9413177072693</v>
      </c>
      <c r="P6">
        <v>8526.1741566261899</v>
      </c>
      <c r="Q6">
        <v>8675.63100157394</v>
      </c>
      <c r="R6">
        <v>8799.4280192906808</v>
      </c>
      <c r="S6">
        <v>8871.6331867993995</v>
      </c>
      <c r="T6">
        <v>8818.1321039021404</v>
      </c>
      <c r="U6">
        <v>8335.3948461845703</v>
      </c>
      <c r="V6">
        <v>298</v>
      </c>
    </row>
    <row r="7" spans="1:22" x14ac:dyDescent="0.25">
      <c r="A7" t="s">
        <v>8</v>
      </c>
      <c r="B7" s="1">
        <v>1.6775600000000002E-2</v>
      </c>
      <c r="C7">
        <v>20406.125677629101</v>
      </c>
      <c r="D7">
        <v>21905.730101438799</v>
      </c>
      <c r="E7">
        <v>23314.249580890999</v>
      </c>
      <c r="F7">
        <v>24634.9141664907</v>
      </c>
      <c r="G7">
        <v>25871.4684758166</v>
      </c>
      <c r="H7">
        <v>27028.1314700816</v>
      </c>
      <c r="I7">
        <v>28109.5434979536</v>
      </c>
      <c r="J7">
        <v>29120.695336068798</v>
      </c>
      <c r="K7">
        <v>30066.825856262101</v>
      </c>
      <c r="L7">
        <v>30953.256573405</v>
      </c>
      <c r="M7">
        <v>31785.089887314301</v>
      </c>
      <c r="N7">
        <v>32566.604100604101</v>
      </c>
      <c r="O7">
        <v>33299.964417730997</v>
      </c>
      <c r="P7">
        <v>33982.376042466203</v>
      </c>
      <c r="Q7">
        <v>34599.632812100397</v>
      </c>
      <c r="R7">
        <v>35110.914495270503</v>
      </c>
      <c r="S7">
        <v>35409.121837081497</v>
      </c>
      <c r="T7">
        <v>35188.162364715798</v>
      </c>
      <c r="U7">
        <v>33194.457490342298</v>
      </c>
      <c r="V7" s="1">
        <v>1.6775600000000002E-2</v>
      </c>
    </row>
    <row r="8" spans="1:22" x14ac:dyDescent="0.25">
      <c r="A8" t="s">
        <v>9</v>
      </c>
      <c r="B8">
        <v>4964953.27102804</v>
      </c>
      <c r="C8">
        <v>4963879.2652963502</v>
      </c>
      <c r="D8">
        <v>4962519.3028807202</v>
      </c>
      <c r="E8">
        <v>4960838.9946506303</v>
      </c>
      <c r="F8">
        <v>4958794.5466803098</v>
      </c>
      <c r="G8">
        <v>4956329.4537946302</v>
      </c>
      <c r="H8">
        <v>4953369.7933018301</v>
      </c>
      <c r="I8">
        <v>4949817.3720236896</v>
      </c>
      <c r="J8">
        <v>4945539.4853210598</v>
      </c>
      <c r="K8">
        <v>4940353.1545075001</v>
      </c>
      <c r="L8">
        <v>4934000.0312302299</v>
      </c>
      <c r="M8">
        <v>4926104.8483359404</v>
      </c>
      <c r="N8">
        <v>4916103.3900405299</v>
      </c>
      <c r="O8">
        <v>4903110.51112122</v>
      </c>
      <c r="P8">
        <v>4885661.0994053502</v>
      </c>
      <c r="Q8">
        <v>4861154.4229185404</v>
      </c>
      <c r="R8">
        <v>4824509.6801493503</v>
      </c>
      <c r="S8">
        <v>4764301.6756796399</v>
      </c>
      <c r="T8">
        <v>4648259.9607259901</v>
      </c>
      <c r="U8">
        <v>4334258.89744794</v>
      </c>
      <c r="V8">
        <v>4964953.27102804</v>
      </c>
    </row>
    <row r="9" spans="1:22" x14ac:dyDescent="0.25">
      <c r="A9" t="s">
        <v>10</v>
      </c>
      <c r="B9">
        <v>4698.2184941519599</v>
      </c>
      <c r="C9">
        <v>4625.1421480296904</v>
      </c>
      <c r="D9">
        <v>4536.3623364540099</v>
      </c>
      <c r="E9">
        <v>4432.7759906075098</v>
      </c>
      <c r="F9">
        <v>4315.3884270013004</v>
      </c>
      <c r="G9">
        <v>4185.3059233795502</v>
      </c>
      <c r="H9">
        <v>4043.7315747063399</v>
      </c>
      <c r="I9">
        <v>3891.9702880110199</v>
      </c>
      <c r="J9">
        <v>3731.4526992554202</v>
      </c>
      <c r="K9">
        <v>3563.7933453330102</v>
      </c>
      <c r="L9">
        <v>3390.9042907501298</v>
      </c>
      <c r="M9">
        <v>3215.1842799003298</v>
      </c>
      <c r="N9">
        <v>3039.7697223451901</v>
      </c>
      <c r="O9">
        <v>2868.6986245216099</v>
      </c>
      <c r="P9">
        <v>2706.4770624694802</v>
      </c>
      <c r="Q9">
        <v>2555.9252160307601</v>
      </c>
      <c r="R9">
        <v>2413.02591262535</v>
      </c>
      <c r="S9">
        <v>2259.61922882927</v>
      </c>
      <c r="T9">
        <v>2058.3461322091598</v>
      </c>
      <c r="U9">
        <v>1750.1485150326901</v>
      </c>
      <c r="V9">
        <v>1539.93272111841</v>
      </c>
    </row>
    <row r="10" spans="1:22" x14ac:dyDescent="0.25">
      <c r="A10" t="s">
        <v>4</v>
      </c>
      <c r="C10">
        <v>6975.9090781797204</v>
      </c>
      <c r="D10">
        <v>6688.4910233712899</v>
      </c>
      <c r="E10">
        <v>6406.0585462949002</v>
      </c>
      <c r="F10">
        <v>6129.2080976986999</v>
      </c>
      <c r="G10">
        <v>5858.49465330983</v>
      </c>
      <c r="H10">
        <v>5594.4151691064999</v>
      </c>
      <c r="I10">
        <v>5337.3873601839696</v>
      </c>
      <c r="J10">
        <v>5087.7202105174301</v>
      </c>
      <c r="K10">
        <v>4845.5693938983804</v>
      </c>
      <c r="L10">
        <v>4610.8650311535102</v>
      </c>
      <c r="M10">
        <v>4383.1892415059201</v>
      </c>
      <c r="N10">
        <v>4161.5652861190702</v>
      </c>
      <c r="O10">
        <v>3944.1002412048902</v>
      </c>
      <c r="P10">
        <v>3727.4133790517799</v>
      </c>
      <c r="Q10">
        <v>3505.8262901855701</v>
      </c>
      <c r="R10">
        <v>3270.4494874515299</v>
      </c>
      <c r="S10">
        <v>3008.4604597530501</v>
      </c>
      <c r="T10">
        <v>2702.0400305715898</v>
      </c>
      <c r="U10">
        <v>2318.3995672361498</v>
      </c>
    </row>
    <row r="11" spans="1:22" x14ac:dyDescent="0.25">
      <c r="A11" t="s">
        <v>5</v>
      </c>
      <c r="C11">
        <v>4556.5836252921799</v>
      </c>
      <c r="D11">
        <v>4408.0551819205903</v>
      </c>
      <c r="E11">
        <v>4252.8125401813104</v>
      </c>
      <c r="F11">
        <v>4091.0888239043502</v>
      </c>
      <c r="G11">
        <v>3923.18710554992</v>
      </c>
      <c r="H11">
        <v>3749.5087817489298</v>
      </c>
      <c r="I11">
        <v>3570.6022084465299</v>
      </c>
      <c r="J11">
        <v>3387.24408155128</v>
      </c>
      <c r="K11">
        <v>3200.57178859736</v>
      </c>
      <c r="L11">
        <v>3012.2900450199199</v>
      </c>
      <c r="M11">
        <v>2824.97119712017</v>
      </c>
      <c r="N11">
        <v>2642.4294725949599</v>
      </c>
      <c r="O11">
        <v>2470.0094586011901</v>
      </c>
      <c r="P11">
        <v>2314.2698626220099</v>
      </c>
      <c r="Q11">
        <v>2180.9089086506801</v>
      </c>
      <c r="R11">
        <v>2069.3530096129498</v>
      </c>
      <c r="S11">
        <v>1963.61791847064</v>
      </c>
      <c r="T11">
        <v>1821.6997004912801</v>
      </c>
      <c r="U11">
        <v>1565.46571536703</v>
      </c>
    </row>
    <row r="12" spans="1:22" x14ac:dyDescent="0.25">
      <c r="A12" t="s">
        <v>2</v>
      </c>
      <c r="B12">
        <v>0</v>
      </c>
      <c r="C12">
        <v>36</v>
      </c>
      <c r="D12">
        <v>36</v>
      </c>
      <c r="E12">
        <v>36</v>
      </c>
      <c r="F12">
        <v>37</v>
      </c>
      <c r="G12">
        <v>35</v>
      </c>
      <c r="H12">
        <v>37</v>
      </c>
      <c r="I12">
        <v>37</v>
      </c>
      <c r="J12">
        <v>36</v>
      </c>
      <c r="K12">
        <v>35</v>
      </c>
      <c r="L12">
        <v>36</v>
      </c>
      <c r="M12">
        <v>33</v>
      </c>
      <c r="N12">
        <v>34</v>
      </c>
      <c r="O12">
        <v>32</v>
      </c>
      <c r="P12">
        <v>31</v>
      </c>
      <c r="Q12">
        <v>33</v>
      </c>
      <c r="R12">
        <v>34</v>
      </c>
      <c r="S12">
        <v>33</v>
      </c>
      <c r="T12">
        <v>33</v>
      </c>
      <c r="U12">
        <v>33</v>
      </c>
      <c r="V12">
        <v>0</v>
      </c>
    </row>
    <row r="15" spans="1:22" x14ac:dyDescent="0.25">
      <c r="A15" t="s">
        <v>20</v>
      </c>
      <c r="B15" t="s">
        <v>12</v>
      </c>
      <c r="C15">
        <f>(101325+331000000*((C2/998)^7.15-1))/1000000000</f>
        <v>10.770857169559216</v>
      </c>
      <c r="D15">
        <f>(101325+331000000*((D2/998)^7.15-1))/1000000000</f>
        <v>9.7361928386432641</v>
      </c>
      <c r="E15">
        <f t="shared" ref="E15:V15" si="1">(101325+331000000*((E2/998)^7.15-1))/1000000000</f>
        <v>8.7752788645330835</v>
      </c>
      <c r="F15">
        <f t="shared" si="1"/>
        <v>7.8862948570411273</v>
      </c>
      <c r="G15">
        <f t="shared" si="1"/>
        <v>7.0669750452992171</v>
      </c>
      <c r="H15">
        <f t="shared" si="1"/>
        <v>6.3146365600218948</v>
      </c>
      <c r="I15">
        <f t="shared" si="1"/>
        <v>5.6262087677704242</v>
      </c>
      <c r="J15">
        <f t="shared" si="1"/>
        <v>4.998257043581793</v>
      </c>
      <c r="K15">
        <f t="shared" si="1"/>
        <v>4.4269904801225026</v>
      </c>
      <c r="L15">
        <f t="shared" si="1"/>
        <v>3.9082372232084537</v>
      </c>
      <c r="M15">
        <f t="shared" si="1"/>
        <v>3.4373628111356047</v>
      </c>
      <c r="N15">
        <f t="shared" si="1"/>
        <v>3.0090980622193877</v>
      </c>
      <c r="O15">
        <f t="shared" si="1"/>
        <v>2.6172434715608626</v>
      </c>
      <c r="P15">
        <f t="shared" si="1"/>
        <v>2.2542590044423223</v>
      </c>
      <c r="Q15">
        <f t="shared" si="1"/>
        <v>1.9109005575212221</v>
      </c>
      <c r="R15">
        <f t="shared" si="1"/>
        <v>1.5763847209731341</v>
      </c>
      <c r="S15">
        <f t="shared" si="1"/>
        <v>1.239811517515484</v>
      </c>
      <c r="T15">
        <f t="shared" si="1"/>
        <v>0.89264492430112641</v>
      </c>
      <c r="U15">
        <f t="shared" si="1"/>
        <v>0.52611018978049839</v>
      </c>
      <c r="V15">
        <f t="shared" si="1"/>
        <v>1.01325E-4</v>
      </c>
    </row>
    <row r="16" spans="1:22" x14ac:dyDescent="0.25">
      <c r="B16" t="s">
        <v>13</v>
      </c>
      <c r="C16">
        <f>-C5+C15</f>
        <v>7.3821659896111669E-10</v>
      </c>
      <c r="D16">
        <f t="shared" ref="D16:V16" si="2">-D5+D15</f>
        <v>3.4876457277732698E-10</v>
      </c>
      <c r="E16">
        <f t="shared" si="2"/>
        <v>6.26972251893676E-10</v>
      </c>
      <c r="F16">
        <f t="shared" si="2"/>
        <v>-3.517728330848513E-10</v>
      </c>
      <c r="G16">
        <f t="shared" si="2"/>
        <v>-6.6682304122878122E-10</v>
      </c>
      <c r="H16">
        <f t="shared" si="2"/>
        <v>1.0421530305393389E-10</v>
      </c>
      <c r="I16">
        <f t="shared" si="2"/>
        <v>-9.3105967380324728E-11</v>
      </c>
      <c r="J16">
        <f t="shared" si="2"/>
        <v>7.3177286452619228E-10</v>
      </c>
      <c r="K16">
        <f t="shared" si="2"/>
        <v>1.1280310019401441E-10</v>
      </c>
      <c r="L16">
        <f t="shared" si="2"/>
        <v>3.8393732637587163E-11</v>
      </c>
      <c r="M16">
        <f t="shared" si="2"/>
        <v>-2.7365487653696619E-10</v>
      </c>
      <c r="N16">
        <f t="shared" si="2"/>
        <v>4.8433745902798364E-10</v>
      </c>
      <c r="O16">
        <f t="shared" si="2"/>
        <v>-8.5751716838444736E-10</v>
      </c>
      <c r="P16">
        <f t="shared" si="2"/>
        <v>8.7115248348368368E-10</v>
      </c>
      <c r="Q16">
        <f t="shared" si="2"/>
        <v>-2.2795787479878982E-10</v>
      </c>
      <c r="R16">
        <f t="shared" si="2"/>
        <v>-7.3459016647348108E-12</v>
      </c>
      <c r="S16">
        <f t="shared" si="2"/>
        <v>1.4920398250239941E-10</v>
      </c>
      <c r="T16">
        <f t="shared" si="2"/>
        <v>4.7756043564106676E-10</v>
      </c>
      <c r="U16">
        <f t="shared" si="2"/>
        <v>1.9665336026264413E-10</v>
      </c>
      <c r="V16">
        <f t="shared" si="2"/>
        <v>0</v>
      </c>
    </row>
    <row r="17" spans="1:22" x14ac:dyDescent="0.25">
      <c r="A17" t="s">
        <v>21</v>
      </c>
    </row>
    <row r="18" spans="1:22" x14ac:dyDescent="0.25">
      <c r="A18" t="s">
        <v>14</v>
      </c>
      <c r="B18">
        <f>(524229000000*(1-0.34*B3/4.2/1712)*EXP(-4.2*1712/B3)+7678300000*(1-0.34*B3/1.1/1712)*EXP(-1.1*1712/B3)+0.34*B3*B8)/1000000000</f>
        <v>11.880623684266951</v>
      </c>
      <c r="C18">
        <f>(524229000000*(1-0.34*C3/4.2/1712)*EXP(-4.2*1712/C3)+7678300000*(1-0.34*C3/1.1/1712)*EXP(-1.1*1712/C3)+0.34*C3*C8)/1000000000</f>
        <v>10.770857168821088</v>
      </c>
      <c r="D18">
        <f t="shared" ref="D18:U18" si="3">(524229000000*(1-0.34*D3/4.2/1712)*EXP(-4.2*1712/D3)+7678300000*(1-0.34*D3/1.1/1712)*EXP(-1.1*1712/D3)+0.34*D3*D8)/1000000000</f>
        <v>9.7361928382944587</v>
      </c>
      <c r="E18">
        <f t="shared" si="3"/>
        <v>8.7752788639060899</v>
      </c>
      <c r="F18">
        <f t="shared" si="3"/>
        <v>7.8862948573928824</v>
      </c>
      <c r="G18">
        <f t="shared" si="3"/>
        <v>7.0669750459660907</v>
      </c>
      <c r="H18">
        <f t="shared" si="3"/>
        <v>6.314636559917667</v>
      </c>
      <c r="I18">
        <f t="shared" si="3"/>
        <v>5.6262087678635728</v>
      </c>
      <c r="J18">
        <f t="shared" si="3"/>
        <v>4.9982570428500432</v>
      </c>
      <c r="K18">
        <f t="shared" si="3"/>
        <v>4.4269904800097422</v>
      </c>
      <c r="L18">
        <f t="shared" si="3"/>
        <v>3.9082372231700329</v>
      </c>
      <c r="M18">
        <f t="shared" si="3"/>
        <v>3.4373628114092867</v>
      </c>
      <c r="N18">
        <f t="shared" si="3"/>
        <v>3.0090980617350502</v>
      </c>
      <c r="O18">
        <f t="shared" si="3"/>
        <v>2.6172434724183749</v>
      </c>
      <c r="P18">
        <f t="shared" si="3"/>
        <v>2.2542590035711716</v>
      </c>
      <c r="Q18">
        <f t="shared" si="3"/>
        <v>1.9109005577491813</v>
      </c>
      <c r="R18">
        <f t="shared" si="3"/>
        <v>1.5763847209804818</v>
      </c>
      <c r="S18">
        <f t="shared" si="3"/>
        <v>1.2398115173662767</v>
      </c>
      <c r="T18">
        <f t="shared" si="3"/>
        <v>0.89264492382356397</v>
      </c>
      <c r="U18">
        <f t="shared" si="3"/>
        <v>0.52611018958384592</v>
      </c>
    </row>
    <row r="19" spans="1:22" x14ac:dyDescent="0.25">
      <c r="A19" t="s">
        <v>15</v>
      </c>
      <c r="B19">
        <f>B18-B5</f>
        <v>5.1514348342607263E-14</v>
      </c>
      <c r="C19">
        <f t="shared" ref="C19:V19" si="4">C18-C5</f>
        <v>8.8817841970012523E-14</v>
      </c>
      <c r="D19">
        <f t="shared" si="4"/>
        <v>-4.0856207306205761E-14</v>
      </c>
      <c r="E19">
        <f t="shared" si="4"/>
        <v>-2.1316282072803006E-14</v>
      </c>
      <c r="F19">
        <f t="shared" si="4"/>
        <v>-1.7763568394002505E-14</v>
      </c>
      <c r="G19">
        <f t="shared" si="4"/>
        <v>5.0626169922907138E-14</v>
      </c>
      <c r="H19">
        <f t="shared" si="4"/>
        <v>-1.2434497875801753E-14</v>
      </c>
      <c r="I19">
        <f t="shared" si="4"/>
        <v>4.2632564145606011E-14</v>
      </c>
      <c r="J19">
        <f t="shared" si="4"/>
        <v>2.3092638912203256E-14</v>
      </c>
      <c r="K19">
        <f t="shared" si="4"/>
        <v>4.2632564145606011E-14</v>
      </c>
      <c r="L19">
        <f t="shared" si="4"/>
        <v>-2.708944180085382E-14</v>
      </c>
      <c r="M19">
        <f t="shared" si="4"/>
        <v>2.708944180085382E-14</v>
      </c>
      <c r="N19">
        <f t="shared" si="4"/>
        <v>0</v>
      </c>
      <c r="O19">
        <f t="shared" si="4"/>
        <v>-4.8849813083506888E-15</v>
      </c>
      <c r="P19">
        <f t="shared" si="4"/>
        <v>0</v>
      </c>
      <c r="Q19">
        <f t="shared" si="4"/>
        <v>0</v>
      </c>
      <c r="R19">
        <f t="shared" si="4"/>
        <v>1.7763568394002505E-15</v>
      </c>
      <c r="S19">
        <f t="shared" si="4"/>
        <v>-3.3306690738754696E-15</v>
      </c>
      <c r="T19">
        <f t="shared" si="4"/>
        <v>-1.9984014443252818E-15</v>
      </c>
      <c r="U19">
        <f t="shared" si="4"/>
        <v>8.8817841970012523E-16</v>
      </c>
    </row>
    <row r="21" spans="1:22" x14ac:dyDescent="0.25">
      <c r="A21" t="s">
        <v>20</v>
      </c>
      <c r="B21" t="s">
        <v>16</v>
      </c>
      <c r="C21">
        <f>298+(C7-0.0167756)/4.13</f>
        <v>5238.9464653823488</v>
      </c>
      <c r="D21">
        <f t="shared" ref="D21:V21" si="5">298+(D7-0.0167756)/4.13</f>
        <v>5602.0468101304596</v>
      </c>
      <c r="E21">
        <f t="shared" si="5"/>
        <v>5943.0926889324455</v>
      </c>
      <c r="F21">
        <f t="shared" si="5"/>
        <v>6262.8661963415734</v>
      </c>
      <c r="G21">
        <f t="shared" si="5"/>
        <v>6562.2740194229054</v>
      </c>
      <c r="H21">
        <f t="shared" si="5"/>
        <v>6842.3376984216948</v>
      </c>
      <c r="I21">
        <f t="shared" si="5"/>
        <v>7104.1808044439713</v>
      </c>
      <c r="J21">
        <f t="shared" si="5"/>
        <v>7349.0117579827602</v>
      </c>
      <c r="K21">
        <f t="shared" si="5"/>
        <v>7578.0990510077727</v>
      </c>
      <c r="L21">
        <f t="shared" si="5"/>
        <v>7792.7311859092006</v>
      </c>
      <c r="M21">
        <f t="shared" si="5"/>
        <v>7994.1436105845769</v>
      </c>
      <c r="N21">
        <f t="shared" si="5"/>
        <v>8183.3722336571673</v>
      </c>
      <c r="O21">
        <f t="shared" si="5"/>
        <v>8360.9413177072638</v>
      </c>
      <c r="P21">
        <f t="shared" si="5"/>
        <v>8526.174156626199</v>
      </c>
      <c r="Q21">
        <f t="shared" si="5"/>
        <v>8675.6310015739455</v>
      </c>
      <c r="R21">
        <f t="shared" si="5"/>
        <v>8799.428019290679</v>
      </c>
      <c r="S21">
        <f t="shared" si="5"/>
        <v>8871.633186799394</v>
      </c>
      <c r="T21">
        <f t="shared" si="5"/>
        <v>8818.1321039021295</v>
      </c>
      <c r="U21">
        <f t="shared" si="5"/>
        <v>8335.3948461845757</v>
      </c>
      <c r="V21">
        <f t="shared" si="5"/>
        <v>298</v>
      </c>
    </row>
    <row r="22" spans="1:22" x14ac:dyDescent="0.25">
      <c r="B22" t="s">
        <v>17</v>
      </c>
      <c r="C22">
        <f>C21-C6</f>
        <v>9.0949470177292824E-12</v>
      </c>
      <c r="D22">
        <f t="shared" ref="D22:V22" si="6">D21-D6</f>
        <v>0</v>
      </c>
      <c r="E22">
        <f t="shared" si="6"/>
        <v>0</v>
      </c>
      <c r="F22">
        <f t="shared" si="6"/>
        <v>1.3642420526593924E-11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</row>
    <row r="23" spans="1:22" x14ac:dyDescent="0.25">
      <c r="A23" t="s">
        <v>21</v>
      </c>
    </row>
    <row r="24" spans="1:22" x14ac:dyDescent="0.25">
      <c r="A24" t="s">
        <v>18</v>
      </c>
      <c r="B24">
        <f>(B8-(524229000000/4.2/1712)*EXP(-4.2*1712/B3)-(7678300000/1.1/1712)*EXP(-1.1*1712/B3))/518.1121</f>
        <v>4853.141258264227</v>
      </c>
      <c r="C24">
        <f t="shared" ref="C24:U24" si="7">(C8-(524229000000/4.2/1712)*EXP(-4.2*1712/C3)-(7678300000/1.1/1712)*EXP(-1.1*1712/C3))/518.1121</f>
        <v>5238.9464653823152</v>
      </c>
      <c r="D24">
        <f t="shared" si="7"/>
        <v>5602.0468101304677</v>
      </c>
      <c r="E24">
        <f t="shared" si="7"/>
        <v>5943.0926889324564</v>
      </c>
      <c r="F24">
        <f t="shared" si="7"/>
        <v>6262.8661963415625</v>
      </c>
      <c r="G24">
        <f t="shared" si="7"/>
        <v>6562.2740194228927</v>
      </c>
      <c r="H24">
        <f t="shared" si="7"/>
        <v>6842.3376984216993</v>
      </c>
      <c r="I24">
        <f t="shared" si="7"/>
        <v>7104.1808044439422</v>
      </c>
      <c r="J24">
        <f t="shared" si="7"/>
        <v>7349.0117579827574</v>
      </c>
      <c r="K24">
        <f t="shared" si="7"/>
        <v>7578.09905100776</v>
      </c>
      <c r="L24">
        <f t="shared" si="7"/>
        <v>7792.7311859092115</v>
      </c>
      <c r="M24">
        <f t="shared" si="7"/>
        <v>7994.1436105845642</v>
      </c>
      <c r="N24">
        <f t="shared" si="7"/>
        <v>8183.37223365717</v>
      </c>
      <c r="O24">
        <f t="shared" si="7"/>
        <v>8360.9413177072656</v>
      </c>
      <c r="P24">
        <f t="shared" si="7"/>
        <v>8526.1741566261953</v>
      </c>
      <c r="Q24">
        <f t="shared" si="7"/>
        <v>8675.6310015739509</v>
      </c>
      <c r="R24">
        <f t="shared" si="7"/>
        <v>8799.4280192906754</v>
      </c>
      <c r="S24">
        <f t="shared" si="7"/>
        <v>8871.6331867993995</v>
      </c>
      <c r="T24">
        <f t="shared" si="7"/>
        <v>8818.132103902135</v>
      </c>
      <c r="U24">
        <f t="shared" si="7"/>
        <v>8335.3948461845775</v>
      </c>
    </row>
    <row r="25" spans="1:22" x14ac:dyDescent="0.25">
      <c r="A25" t="s">
        <v>19</v>
      </c>
      <c r="B25">
        <f>B24-B6</f>
        <v>7.2759576141834259E-12</v>
      </c>
      <c r="C25">
        <f t="shared" ref="C25:U25" si="8">C24-C6</f>
        <v>-2.4556356947869062E-11</v>
      </c>
      <c r="D25">
        <f t="shared" si="8"/>
        <v>8.1854523159563541E-12</v>
      </c>
      <c r="E25">
        <f t="shared" si="8"/>
        <v>0</v>
      </c>
      <c r="F25">
        <f t="shared" si="8"/>
        <v>0</v>
      </c>
      <c r="G25">
        <f t="shared" si="8"/>
        <v>-1.7280399333685637E-11</v>
      </c>
      <c r="H25">
        <f t="shared" si="8"/>
        <v>0</v>
      </c>
      <c r="I25">
        <f t="shared" si="8"/>
        <v>-2.8194335754960775E-11</v>
      </c>
      <c r="J25">
        <f t="shared" si="8"/>
        <v>0</v>
      </c>
      <c r="K25">
        <f t="shared" si="8"/>
        <v>-1.0004441719502211E-11</v>
      </c>
      <c r="L25">
        <f t="shared" si="8"/>
        <v>1.1823431123048067E-11</v>
      </c>
      <c r="M25">
        <f t="shared" si="8"/>
        <v>-1.546140993013978E-11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f t="shared" si="8"/>
        <v>0</v>
      </c>
      <c r="U25">
        <f t="shared" si="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M. Behrendt</dc:creator>
  <cp:lastModifiedBy>Jacob M. Behrendt</cp:lastModifiedBy>
  <dcterms:created xsi:type="dcterms:W3CDTF">2019-07-29T13:28:56Z</dcterms:created>
  <dcterms:modified xsi:type="dcterms:W3CDTF">2019-07-30T16:17:42Z</dcterms:modified>
</cp:coreProperties>
</file>