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 filterPrivacy="1" codeName="ThisWorkbook"/>
  <xr:revisionPtr revIDLastSave="0" documentId="10_ncr:8100000_{C627F68E-2088-488E-9AB0-920800A531AC}" xr6:coauthVersionLast="34" xr6:coauthVersionMax="34" xr10:uidLastSave="{00000000-0000-0000-0000-000000000000}"/>
  <bookViews>
    <workbookView xWindow="0" yWindow="0" windowWidth="22260" windowHeight="12645" tabRatio="837" xr2:uid="{00000000-000D-0000-FFFF-FFFF00000000}"/>
  </bookViews>
  <sheets>
    <sheet name="T_SUBYACENTES" sheetId="18" r:id="rId1"/>
    <sheet name="T_ES_INVESTING" sheetId="19" r:id="rId2"/>
    <sheet name="T_FUENTES" sheetId="1" r:id="rId3"/>
    <sheet name="T_TIPO_ACTIVOS" sheetId="2" r:id="rId4"/>
    <sheet name="T_ACTIVOS_FUENTES" sheetId="4" r:id="rId5"/>
    <sheet name="T_ACTIVOS_ANT" sheetId="3" r:id="rId6"/>
    <sheet name="T_COTIZACIONES" sheetId="15" r:id="rId7"/>
    <sheet name="T_ALERTAS_DD" sheetId="16" r:id="rId8"/>
    <sheet name="T_HISTO_ALERTAS_DD" sheetId="17" r:id="rId9"/>
    <sheet name="T_MORNING_1" sheetId="5" r:id="rId10"/>
    <sheet name="T_MENUS" sheetId="7" r:id="rId11"/>
    <sheet name="T_BOTONES" sheetId="6" r:id="rId12"/>
    <sheet name="T_DIALOGS" sheetId="13" r:id="rId13"/>
    <sheet name="T_COMBOS" sheetId="14" r:id="rId14"/>
    <sheet name="T_IMAGENES" sheetId="12" r:id="rId15"/>
  </sheets>
  <definedNames>
    <definedName name="_xlnm._FilterDatabase" localSheetId="0" hidden="1">T_SUBYACENTES!$A$23:$H$174</definedName>
  </definedName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74" i="18" l="1"/>
  <c r="J146" i="18"/>
  <c r="J145" i="18"/>
  <c r="J144" i="18"/>
  <c r="J143" i="18"/>
  <c r="J141" i="18"/>
  <c r="J135" i="18"/>
  <c r="J134" i="18"/>
  <c r="J133" i="18"/>
  <c r="J132" i="18"/>
  <c r="J131" i="18"/>
  <c r="J125" i="18"/>
  <c r="J124" i="18"/>
  <c r="J123" i="18"/>
  <c r="J122" i="18"/>
  <c r="J121" i="18"/>
  <c r="J120" i="18"/>
  <c r="J119" i="18"/>
  <c r="J115" i="18"/>
  <c r="J114" i="18"/>
  <c r="J113" i="18"/>
  <c r="J112" i="18"/>
  <c r="J111" i="18"/>
  <c r="J110" i="18"/>
  <c r="J109" i="18"/>
  <c r="J108" i="18"/>
  <c r="J107" i="18"/>
  <c r="J106" i="18"/>
  <c r="J105" i="18"/>
  <c r="J104" i="18"/>
  <c r="J103" i="18"/>
  <c r="J102" i="18"/>
  <c r="J101" i="18"/>
  <c r="J100" i="18"/>
  <c r="J99" i="18"/>
  <c r="J98" i="18"/>
  <c r="J97" i="18"/>
  <c r="J96" i="18"/>
  <c r="J95" i="18"/>
  <c r="J94" i="18"/>
  <c r="J93" i="18"/>
  <c r="J92" i="18"/>
  <c r="J91" i="18"/>
  <c r="J90" i="18"/>
  <c r="J89" i="18"/>
  <c r="J88" i="18"/>
  <c r="J87" i="18"/>
  <c r="J86" i="18"/>
  <c r="J85" i="18"/>
  <c r="J84" i="18"/>
  <c r="J83" i="18"/>
  <c r="J82" i="18"/>
  <c r="J81" i="18"/>
  <c r="J80" i="18"/>
  <c r="J79" i="18"/>
  <c r="J78" i="18"/>
  <c r="J77" i="18"/>
  <c r="J76" i="18"/>
  <c r="J75" i="18"/>
  <c r="J74" i="18"/>
  <c r="J73" i="18"/>
  <c r="J72" i="18"/>
  <c r="J71" i="18"/>
  <c r="J70" i="18"/>
  <c r="J69" i="18"/>
  <c r="J68" i="18"/>
  <c r="J67" i="18"/>
  <c r="J66" i="18"/>
  <c r="J65" i="18"/>
  <c r="J64" i="18"/>
  <c r="J63" i="18"/>
  <c r="J62" i="18"/>
  <c r="J61" i="18"/>
  <c r="J60" i="18"/>
  <c r="J59" i="18"/>
  <c r="J58" i="18"/>
  <c r="J57" i="18"/>
  <c r="J56" i="18"/>
  <c r="J55" i="18"/>
  <c r="J54" i="18"/>
  <c r="J53" i="18"/>
  <c r="J52" i="18"/>
  <c r="J51" i="18"/>
  <c r="J50" i="18"/>
  <c r="J49" i="18"/>
  <c r="J48" i="18"/>
  <c r="J47" i="18"/>
  <c r="J46" i="18"/>
  <c r="J45" i="18"/>
  <c r="J44" i="18"/>
  <c r="J43" i="18"/>
  <c r="J42" i="18"/>
  <c r="J41" i="18"/>
  <c r="J40" i="18"/>
  <c r="J39" i="18"/>
  <c r="J38" i="18"/>
  <c r="J37" i="18"/>
  <c r="J36" i="18"/>
  <c r="J35" i="18"/>
  <c r="J34" i="18"/>
  <c r="J33" i="18"/>
  <c r="J32" i="18"/>
  <c r="J31" i="18"/>
  <c r="J30" i="18"/>
  <c r="J29" i="18"/>
  <c r="J28" i="18"/>
  <c r="J27" i="18"/>
  <c r="J26" i="18"/>
  <c r="J25" i="18"/>
  <c r="E25" i="18"/>
  <c r="G78" i="18"/>
  <c r="H78" i="18"/>
  <c r="G79" i="18"/>
  <c r="H79" i="18"/>
  <c r="G80" i="18"/>
  <c r="H80" i="18"/>
  <c r="G81" i="18"/>
  <c r="H81" i="18"/>
  <c r="G82" i="18"/>
  <c r="H82" i="18"/>
  <c r="G83" i="18"/>
  <c r="H83" i="18"/>
  <c r="G84" i="18"/>
  <c r="H84" i="18"/>
  <c r="G85" i="18"/>
  <c r="H85" i="18"/>
  <c r="G86" i="18"/>
  <c r="H86" i="18"/>
  <c r="G87" i="18"/>
  <c r="H87" i="18"/>
  <c r="G88" i="18"/>
  <c r="H88" i="18"/>
  <c r="G89" i="18"/>
  <c r="H89" i="18"/>
  <c r="G90" i="18"/>
  <c r="H90" i="18"/>
  <c r="G91" i="18"/>
  <c r="H91" i="18"/>
  <c r="G92" i="18"/>
  <c r="H92" i="18"/>
  <c r="G93" i="18"/>
  <c r="H93" i="18"/>
  <c r="G94" i="18"/>
  <c r="H94" i="18"/>
  <c r="G95" i="18"/>
  <c r="H95" i="18"/>
  <c r="G96" i="18"/>
  <c r="H96" i="18"/>
  <c r="G97" i="18"/>
  <c r="H97" i="18"/>
  <c r="G98" i="18"/>
  <c r="H98" i="18"/>
  <c r="G99" i="18"/>
  <c r="H99" i="18"/>
  <c r="G100" i="18"/>
  <c r="H100" i="18"/>
  <c r="G101" i="18"/>
  <c r="H101" i="18"/>
  <c r="G102" i="18"/>
  <c r="H102" i="18"/>
  <c r="G103" i="18"/>
  <c r="H103" i="18"/>
  <c r="G104" i="18"/>
  <c r="H104" i="18"/>
  <c r="G105" i="18"/>
  <c r="H105" i="18"/>
  <c r="G106" i="18"/>
  <c r="H106" i="18"/>
  <c r="G107" i="18"/>
  <c r="H107" i="18"/>
  <c r="G108" i="18"/>
  <c r="H108" i="18"/>
  <c r="G109" i="18"/>
  <c r="H109" i="18"/>
  <c r="G110" i="18"/>
  <c r="H110" i="18"/>
  <c r="G111" i="18"/>
  <c r="H111" i="18"/>
  <c r="G112" i="18"/>
  <c r="H112" i="18"/>
  <c r="G113" i="18"/>
  <c r="H113" i="18"/>
  <c r="G114" i="18"/>
  <c r="H114" i="18"/>
  <c r="G115" i="18"/>
  <c r="H115" i="18"/>
  <c r="G116" i="18"/>
  <c r="H116" i="18"/>
  <c r="G117" i="18"/>
  <c r="H117" i="18"/>
  <c r="G118" i="18"/>
  <c r="H118" i="18"/>
  <c r="G119" i="18"/>
  <c r="H119" i="18"/>
  <c r="G120" i="18"/>
  <c r="H120" i="18"/>
  <c r="G121" i="18"/>
  <c r="H121" i="18"/>
  <c r="G122" i="18"/>
  <c r="H122" i="18"/>
  <c r="G123" i="18"/>
  <c r="H123" i="18"/>
  <c r="G124" i="18"/>
  <c r="H124" i="18"/>
  <c r="G125" i="18"/>
  <c r="H125" i="18"/>
  <c r="G126" i="18"/>
  <c r="H126" i="18"/>
  <c r="G127" i="18"/>
  <c r="H127" i="18"/>
  <c r="G128" i="18"/>
  <c r="H128" i="18"/>
  <c r="G129" i="18"/>
  <c r="H129" i="18"/>
  <c r="G130" i="18"/>
  <c r="H130" i="18"/>
  <c r="G131" i="18"/>
  <c r="H131" i="18"/>
  <c r="G132" i="18"/>
  <c r="H132" i="18"/>
  <c r="G133" i="18"/>
  <c r="H133" i="18"/>
  <c r="G134" i="18"/>
  <c r="H134" i="18"/>
  <c r="G135" i="18"/>
  <c r="H135" i="18"/>
  <c r="G136" i="18"/>
  <c r="H136" i="18"/>
  <c r="G137" i="18"/>
  <c r="H137" i="18"/>
  <c r="G138" i="18"/>
  <c r="H138" i="18"/>
  <c r="G139" i="18"/>
  <c r="H139" i="18"/>
  <c r="G140" i="18"/>
  <c r="H140" i="18"/>
  <c r="G141" i="18"/>
  <c r="H141" i="18"/>
  <c r="G142" i="18"/>
  <c r="H142" i="18"/>
  <c r="G143" i="18"/>
  <c r="H143" i="18"/>
  <c r="G144" i="18"/>
  <c r="H144" i="18"/>
  <c r="G145" i="18"/>
  <c r="H145" i="18"/>
  <c r="G146" i="18"/>
  <c r="H146" i="18"/>
  <c r="G147" i="18"/>
  <c r="H147" i="18"/>
  <c r="G148" i="18"/>
  <c r="H148" i="18"/>
  <c r="G149" i="18"/>
  <c r="H149" i="18"/>
  <c r="G150" i="18"/>
  <c r="H150" i="18"/>
  <c r="G151" i="18"/>
  <c r="H151" i="18"/>
  <c r="G152" i="18"/>
  <c r="H152" i="18"/>
  <c r="G153" i="18"/>
  <c r="H153" i="18"/>
  <c r="G154" i="18"/>
  <c r="H154" i="18"/>
  <c r="G155" i="18"/>
  <c r="H155" i="18"/>
  <c r="G156" i="18"/>
  <c r="H156" i="18"/>
  <c r="G157" i="18"/>
  <c r="H157" i="18"/>
  <c r="G158" i="18"/>
  <c r="H158" i="18"/>
  <c r="G159" i="18"/>
  <c r="H159" i="18"/>
  <c r="G160" i="18"/>
  <c r="H160" i="18"/>
  <c r="G161" i="18"/>
  <c r="H161" i="18"/>
  <c r="G162" i="18"/>
  <c r="H162" i="18"/>
  <c r="G163" i="18"/>
  <c r="H163" i="18"/>
  <c r="G164" i="18"/>
  <c r="H164" i="18"/>
  <c r="G165" i="18"/>
  <c r="H165" i="18"/>
  <c r="G166" i="18"/>
  <c r="H166" i="18"/>
  <c r="G167" i="18"/>
  <c r="H167" i="18"/>
  <c r="G168" i="18"/>
  <c r="H168" i="18"/>
  <c r="G169" i="18"/>
  <c r="H169" i="18"/>
  <c r="G170" i="18"/>
  <c r="H170" i="18"/>
  <c r="G171" i="18"/>
  <c r="H171" i="18"/>
  <c r="G172" i="18"/>
  <c r="H172" i="18"/>
  <c r="G173" i="18"/>
  <c r="H173" i="18"/>
  <c r="G174" i="18"/>
  <c r="H174" i="18"/>
  <c r="H77" i="18"/>
  <c r="G77" i="18"/>
  <c r="D77" i="18"/>
  <c r="E78" i="18"/>
  <c r="E79" i="18"/>
  <c r="E80" i="18"/>
  <c r="E81" i="18"/>
  <c r="E82" i="18"/>
  <c r="E83" i="18"/>
  <c r="E84" i="18"/>
  <c r="E85" i="18"/>
  <c r="E86" i="18"/>
  <c r="E87" i="18"/>
  <c r="E88" i="18"/>
  <c r="E89" i="18"/>
  <c r="E90" i="18"/>
  <c r="E91" i="18"/>
  <c r="E92" i="18"/>
  <c r="E93" i="18"/>
  <c r="E94" i="18"/>
  <c r="E95" i="18"/>
  <c r="E96" i="18"/>
  <c r="E97" i="18"/>
  <c r="E98" i="18"/>
  <c r="E99" i="18"/>
  <c r="E100" i="18"/>
  <c r="E101" i="18"/>
  <c r="E102" i="18"/>
  <c r="E103" i="18"/>
  <c r="E104" i="18"/>
  <c r="E105" i="18"/>
  <c r="E106" i="18"/>
  <c r="E107" i="18"/>
  <c r="E108" i="18"/>
  <c r="E109" i="18"/>
  <c r="E110" i="18"/>
  <c r="E111" i="18"/>
  <c r="E112" i="18"/>
  <c r="E113" i="18"/>
  <c r="E114" i="18"/>
  <c r="E115" i="18"/>
  <c r="E116" i="18"/>
  <c r="E117" i="18"/>
  <c r="E118" i="18"/>
  <c r="E119" i="18"/>
  <c r="E120" i="18"/>
  <c r="E121" i="18"/>
  <c r="E122" i="18"/>
  <c r="E123" i="18"/>
  <c r="E124" i="18"/>
  <c r="E125" i="18"/>
  <c r="E126" i="18"/>
  <c r="E127" i="18"/>
  <c r="E128" i="18"/>
  <c r="E129" i="18"/>
  <c r="E130" i="18"/>
  <c r="E131" i="18"/>
  <c r="E132" i="18"/>
  <c r="E133" i="18"/>
  <c r="E134" i="18"/>
  <c r="E135" i="18"/>
  <c r="E136" i="18"/>
  <c r="E137" i="18"/>
  <c r="E138" i="18"/>
  <c r="E139" i="18"/>
  <c r="E140" i="18"/>
  <c r="E141" i="18"/>
  <c r="E142" i="18"/>
  <c r="E143" i="18"/>
  <c r="E144" i="18"/>
  <c r="E145" i="18"/>
  <c r="E146" i="18"/>
  <c r="E147" i="18"/>
  <c r="E148" i="18"/>
  <c r="E149" i="18"/>
  <c r="E150" i="18"/>
  <c r="E151" i="18"/>
  <c r="E152" i="18"/>
  <c r="E153" i="18"/>
  <c r="E154" i="18"/>
  <c r="E155" i="18"/>
  <c r="E156" i="18"/>
  <c r="E157" i="18"/>
  <c r="E158" i="18"/>
  <c r="E159" i="18"/>
  <c r="E160" i="18"/>
  <c r="E161" i="18"/>
  <c r="E162" i="18"/>
  <c r="E163" i="18"/>
  <c r="E164" i="18"/>
  <c r="E165" i="18"/>
  <c r="E166" i="18"/>
  <c r="E167" i="18"/>
  <c r="E168" i="18"/>
  <c r="E169" i="18"/>
  <c r="E170" i="18"/>
  <c r="E171" i="18"/>
  <c r="E172" i="18"/>
  <c r="E173" i="18"/>
  <c r="E174" i="18"/>
  <c r="E77" i="18"/>
  <c r="D78" i="18"/>
  <c r="D79" i="18"/>
  <c r="D80" i="18"/>
  <c r="D81" i="18"/>
  <c r="D82" i="18"/>
  <c r="D83" i="18"/>
  <c r="D84" i="18"/>
  <c r="D85" i="18"/>
  <c r="D86" i="18"/>
  <c r="D87" i="18"/>
  <c r="D88" i="18"/>
  <c r="D89" i="18"/>
  <c r="D90" i="18"/>
  <c r="D91" i="18"/>
  <c r="D92" i="18"/>
  <c r="D93" i="18"/>
  <c r="D94" i="18"/>
  <c r="D95" i="18"/>
  <c r="D96" i="18"/>
  <c r="D97" i="18"/>
  <c r="D98" i="18"/>
  <c r="D99" i="18"/>
  <c r="D100" i="18"/>
  <c r="D101" i="18"/>
  <c r="D102" i="18"/>
  <c r="D103" i="18"/>
  <c r="D104" i="18"/>
  <c r="D105" i="18"/>
  <c r="D106" i="18"/>
  <c r="D107" i="18"/>
  <c r="D108" i="18"/>
  <c r="D109" i="18"/>
  <c r="D110" i="18"/>
  <c r="D111" i="18"/>
  <c r="D112" i="18"/>
  <c r="D113" i="18"/>
  <c r="D114" i="18"/>
  <c r="D115" i="18"/>
  <c r="D116" i="18"/>
  <c r="D117" i="18"/>
  <c r="D118" i="18"/>
  <c r="D119" i="18"/>
  <c r="D120" i="18"/>
  <c r="D121" i="18"/>
  <c r="D122" i="18"/>
  <c r="D123" i="18"/>
  <c r="D124" i="18"/>
  <c r="D125" i="18"/>
  <c r="D126" i="18"/>
  <c r="D127" i="18"/>
  <c r="D128" i="18"/>
  <c r="D129" i="18"/>
  <c r="D130" i="18"/>
  <c r="D131" i="18"/>
  <c r="D132" i="18"/>
  <c r="D133" i="18"/>
  <c r="D134" i="18"/>
  <c r="D135" i="18"/>
  <c r="D136" i="18"/>
  <c r="D137" i="18"/>
  <c r="D138" i="18"/>
  <c r="D139" i="18"/>
  <c r="D140" i="18"/>
  <c r="D141" i="18"/>
  <c r="D142" i="18"/>
  <c r="D143" i="18"/>
  <c r="D144" i="18"/>
  <c r="D145" i="18"/>
  <c r="D146" i="18"/>
  <c r="D147" i="18"/>
  <c r="D148" i="18"/>
  <c r="D149" i="18"/>
  <c r="D150" i="18"/>
  <c r="D151" i="18"/>
  <c r="D152" i="18"/>
  <c r="D153" i="18"/>
  <c r="D154" i="18"/>
  <c r="D155" i="18"/>
  <c r="D156" i="18"/>
  <c r="D157" i="18"/>
  <c r="D158" i="18"/>
  <c r="D159" i="18"/>
  <c r="D160" i="18"/>
  <c r="D161" i="18"/>
  <c r="D162" i="18"/>
  <c r="D163" i="18"/>
  <c r="D164" i="18"/>
  <c r="D165" i="18"/>
  <c r="D166" i="18"/>
  <c r="D167" i="18"/>
  <c r="D168" i="18"/>
  <c r="D169" i="18"/>
  <c r="D170" i="18"/>
  <c r="D171" i="18"/>
  <c r="D172" i="18"/>
  <c r="D173" i="18"/>
  <c r="D174" i="18"/>
  <c r="G25" i="18" l="1"/>
  <c r="H25" i="18"/>
  <c r="G26" i="18"/>
  <c r="H26" i="18"/>
  <c r="G27" i="18"/>
  <c r="H27" i="18"/>
  <c r="G28" i="18"/>
  <c r="H28" i="18"/>
  <c r="G29" i="18"/>
  <c r="H29" i="18"/>
  <c r="G30" i="18"/>
  <c r="H30" i="18"/>
  <c r="G31" i="18"/>
  <c r="H31" i="18"/>
  <c r="G32" i="18"/>
  <c r="H32" i="18"/>
  <c r="G33" i="18"/>
  <c r="H33" i="18"/>
  <c r="G34" i="18"/>
  <c r="H34" i="18"/>
  <c r="G35" i="18"/>
  <c r="H35" i="18"/>
  <c r="G36" i="18"/>
  <c r="H36" i="18"/>
  <c r="G37" i="18"/>
  <c r="H37" i="18"/>
  <c r="G38" i="18"/>
  <c r="H38" i="18"/>
  <c r="G39" i="18"/>
  <c r="H39" i="18"/>
  <c r="G40" i="18"/>
  <c r="H40" i="18"/>
  <c r="G41" i="18"/>
  <c r="H41" i="18"/>
  <c r="G42" i="18"/>
  <c r="H42" i="18"/>
  <c r="G43" i="18"/>
  <c r="H43" i="18"/>
  <c r="G44" i="18"/>
  <c r="H44" i="18"/>
  <c r="G45" i="18"/>
  <c r="H45" i="18"/>
  <c r="G46" i="18"/>
  <c r="H46" i="18"/>
  <c r="G47" i="18"/>
  <c r="H47" i="18"/>
  <c r="G48" i="18"/>
  <c r="H48" i="18"/>
  <c r="G49" i="18"/>
  <c r="H49" i="18"/>
  <c r="G50" i="18"/>
  <c r="H50" i="18"/>
  <c r="G51" i="18"/>
  <c r="H51" i="18"/>
  <c r="G52" i="18"/>
  <c r="H52" i="18"/>
  <c r="G53" i="18"/>
  <c r="H53" i="18"/>
  <c r="G54" i="18"/>
  <c r="H54" i="18"/>
  <c r="G55" i="18"/>
  <c r="H55" i="18"/>
  <c r="G56" i="18"/>
  <c r="H56" i="18"/>
  <c r="G57" i="18"/>
  <c r="H57" i="18"/>
  <c r="G58" i="18"/>
  <c r="H58" i="18"/>
  <c r="G59" i="18"/>
  <c r="H59" i="18"/>
  <c r="G60" i="18"/>
  <c r="H60" i="18"/>
  <c r="G61" i="18"/>
  <c r="H61" i="18"/>
  <c r="G62" i="18"/>
  <c r="H62" i="18"/>
  <c r="G63" i="18"/>
  <c r="H63" i="18"/>
  <c r="G64" i="18"/>
  <c r="H64" i="18"/>
  <c r="G65" i="18"/>
  <c r="H65" i="18"/>
  <c r="G66" i="18"/>
  <c r="H66" i="18"/>
  <c r="G67" i="18"/>
  <c r="H67" i="18"/>
  <c r="G68" i="18"/>
  <c r="H68" i="18"/>
  <c r="G69" i="18"/>
  <c r="H69" i="18"/>
  <c r="G70" i="18"/>
  <c r="H70" i="18"/>
  <c r="G71" i="18"/>
  <c r="H71" i="18"/>
  <c r="G72" i="18"/>
  <c r="H72" i="18"/>
  <c r="G73" i="18"/>
  <c r="H73" i="18"/>
  <c r="G74" i="18"/>
  <c r="H74" i="18"/>
  <c r="G75" i="18"/>
  <c r="H75" i="18"/>
  <c r="G76" i="18"/>
  <c r="H76" i="18"/>
  <c r="H24" i="18"/>
  <c r="G24" i="18"/>
  <c r="E24" i="18"/>
  <c r="J24" i="18" s="1"/>
  <c r="E26" i="18"/>
  <c r="E27" i="18"/>
  <c r="E28" i="18"/>
  <c r="E29" i="18"/>
  <c r="E30" i="18"/>
  <c r="E31" i="18"/>
  <c r="E32" i="18"/>
  <c r="E33" i="18"/>
  <c r="E34" i="18"/>
  <c r="E35" i="18"/>
  <c r="E36" i="18"/>
  <c r="E37" i="18"/>
  <c r="E38" i="18"/>
  <c r="E39" i="18"/>
  <c r="E40" i="18"/>
  <c r="E41" i="18"/>
  <c r="E42" i="18"/>
  <c r="E43" i="18"/>
  <c r="E44" i="18"/>
  <c r="E45" i="18"/>
  <c r="E46" i="18"/>
  <c r="E47" i="18"/>
  <c r="E48" i="18"/>
  <c r="E49" i="18"/>
  <c r="E50" i="18"/>
  <c r="E51" i="18"/>
  <c r="E52" i="18"/>
  <c r="E53" i="18"/>
  <c r="E54" i="18"/>
  <c r="E55" i="18"/>
  <c r="E56" i="18"/>
  <c r="E57" i="18"/>
  <c r="E58" i="18"/>
  <c r="E59" i="18"/>
  <c r="E60" i="18"/>
  <c r="E61" i="18"/>
  <c r="E62" i="18"/>
  <c r="E63" i="18"/>
  <c r="E64" i="18"/>
  <c r="E65" i="18"/>
  <c r="E66" i="18"/>
  <c r="E67" i="18"/>
  <c r="E68" i="18"/>
  <c r="E69" i="18"/>
  <c r="E70" i="18"/>
  <c r="E71" i="18"/>
  <c r="E72" i="18"/>
  <c r="E73" i="18"/>
  <c r="E74" i="18"/>
  <c r="E75" i="18"/>
  <c r="E76" i="18"/>
  <c r="Q32" i="18"/>
  <c r="S32" i="18" s="1"/>
  <c r="R32" i="18" l="1"/>
  <c r="D79" i="3" l="1"/>
  <c r="E20" i="16"/>
  <c r="E21" i="16"/>
  <c r="E22" i="16"/>
  <c r="E23" i="16"/>
  <c r="E24" i="16"/>
  <c r="E25" i="16"/>
  <c r="E26" i="16"/>
  <c r="E27" i="16"/>
  <c r="E28" i="16"/>
  <c r="E19" i="16"/>
  <c r="D78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30" i="3" l="1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29" i="3"/>
</calcChain>
</file>

<file path=xl/sharedStrings.xml><?xml version="1.0" encoding="utf-8"?>
<sst xmlns="http://schemas.openxmlformats.org/spreadsheetml/2006/main" count="1707" uniqueCount="362">
  <si>
    <t>ID</t>
  </si>
  <si>
    <t>CAMPO</t>
  </si>
  <si>
    <t>TIPO</t>
  </si>
  <si>
    <t>NULL</t>
  </si>
  <si>
    <t>INT</t>
  </si>
  <si>
    <t>NOT NULL</t>
  </si>
  <si>
    <t>S</t>
  </si>
  <si>
    <t>AUTO_INCREMENT</t>
  </si>
  <si>
    <t>NOMBRE</t>
  </si>
  <si>
    <t>VARCHAR</t>
  </si>
  <si>
    <t>LINK</t>
  </si>
  <si>
    <t>TAMAÑO</t>
  </si>
  <si>
    <t>PRECISION</t>
  </si>
  <si>
    <t>VALORES</t>
  </si>
  <si>
    <t>Acciones</t>
  </si>
  <si>
    <t>Indices</t>
  </si>
  <si>
    <t>Divisas</t>
  </si>
  <si>
    <t>Fondos RV</t>
  </si>
  <si>
    <t>Fondos RF</t>
  </si>
  <si>
    <t>Fondos Otros</t>
  </si>
  <si>
    <t>Planes Pensiones</t>
  </si>
  <si>
    <t>Bonos</t>
  </si>
  <si>
    <t>MorningStar</t>
  </si>
  <si>
    <t>Investing</t>
  </si>
  <si>
    <t>morningstar.es</t>
  </si>
  <si>
    <t>investing.com</t>
  </si>
  <si>
    <t>TIPO_ACTIVO</t>
  </si>
  <si>
    <t>FUENTE</t>
  </si>
  <si>
    <t>BoerseBerlin</t>
  </si>
  <si>
    <t>boerse-berlin.com</t>
  </si>
  <si>
    <t>PAIS</t>
  </si>
  <si>
    <t>F_INTENTO DATE NULL,</t>
  </si>
  <si>
    <t>F_DESCARGA DATE NULL,</t>
  </si>
  <si>
    <t>EN_USO VARCHAR(1),</t>
  </si>
  <si>
    <t>DATOS_DESCARGADOS VARCHAR(1));</t>
  </si>
  <si>
    <t>F_INSERCION</t>
  </si>
  <si>
    <t>F_INTENTO</t>
  </si>
  <si>
    <t>F_DESCARGA</t>
  </si>
  <si>
    <t>EN_USO</t>
  </si>
  <si>
    <t>DATE</t>
  </si>
  <si>
    <t>CLASE</t>
  </si>
  <si>
    <t>C</t>
  </si>
  <si>
    <t>ISIN</t>
  </si>
  <si>
    <t>NUMERIC</t>
  </si>
  <si>
    <t>V_LIQUIDATIVO</t>
  </si>
  <si>
    <t>CAPITAL</t>
  </si>
  <si>
    <t>DIVISA</t>
  </si>
  <si>
    <t>F_VAL_LIQ</t>
  </si>
  <si>
    <t>PRECIO</t>
  </si>
  <si>
    <t>F_PRECIO</t>
  </si>
  <si>
    <t>MENU</t>
  </si>
  <si>
    <t>MENU_PRINCIPAL</t>
  </si>
  <si>
    <t>ACTIVOS</t>
  </si>
  <si>
    <t>BOTON</t>
  </si>
  <si>
    <t>MAX_HISTO</t>
  </si>
  <si>
    <t>DESCARGADO</t>
  </si>
  <si>
    <t>PK</t>
  </si>
  <si>
    <t>REFERENCIA</t>
  </si>
  <si>
    <t>PK_T_FUENTES</t>
  </si>
  <si>
    <t>PK_T_TIPO_ACT</t>
  </si>
  <si>
    <t>PK_T_ACTIVOS_FUENTES</t>
  </si>
  <si>
    <t>PK_T_ACTIVOS</t>
  </si>
  <si>
    <t>PK_T_MENUS</t>
  </si>
  <si>
    <t>PK_T_BOTONES</t>
  </si>
  <si>
    <t>PK_T_MORNING_1</t>
  </si>
  <si>
    <t>UI</t>
  </si>
  <si>
    <t>UI_T_FUENTES</t>
  </si>
  <si>
    <t>I</t>
  </si>
  <si>
    <t>I_T_ACTIVOS_1</t>
  </si>
  <si>
    <t>I_T_ACTIVOS_2</t>
  </si>
  <si>
    <t>I_T_ACTIVOS_FUENTES_1</t>
  </si>
  <si>
    <t>I_T_ACTIVOS_FUENTES_2</t>
  </si>
  <si>
    <t>I_T_ACTIVOS_3</t>
  </si>
  <si>
    <t>I_T_ACTIVOS_4</t>
  </si>
  <si>
    <t>ALERTAS</t>
  </si>
  <si>
    <t>RUTA</t>
  </si>
  <si>
    <t>PK_T_IMAGENES</t>
  </si>
  <si>
    <t>UI_NOMBRE_T_IMAGENES</t>
  </si>
  <si>
    <t>TORRE</t>
  </si>
  <si>
    <t>LOGO</t>
  </si>
  <si>
    <t>X</t>
  </si>
  <si>
    <t>Y</t>
  </si>
  <si>
    <t>W</t>
  </si>
  <si>
    <t>H</t>
  </si>
  <si>
    <t>PRIORIDAD</t>
  </si>
  <si>
    <t>Torre.jpg</t>
  </si>
  <si>
    <t>Logo.png</t>
  </si>
  <si>
    <t>CLIENTES</t>
  </si>
  <si>
    <t>REGISTRAR</t>
  </si>
  <si>
    <t>DAR DE BAJA</t>
  </si>
  <si>
    <t>HOJAS</t>
  </si>
  <si>
    <t>Hojas.jpg</t>
  </si>
  <si>
    <t>VOLVER</t>
  </si>
  <si>
    <t>NOTICIAS</t>
  </si>
  <si>
    <t>http://www.morningstar.es/es/funds/snapshot/snapshot.aspx?id=F0GBR04F2N</t>
  </si>
  <si>
    <t>http://www.morningstar.es/es/funds/snapshot/snapshot.aspx?id=F0GBR04COC</t>
  </si>
  <si>
    <t>http://www.morningstar.es/es/funds/snapshot/snapshot.aspx?id=FOGBR05KLU</t>
  </si>
  <si>
    <t>http://www.morningstar.es/es/funds/snapshot/snapshot.aspx?id=F00000VQR7</t>
  </si>
  <si>
    <t>http://www.morningstar.es/es/funds/snapshot/snapshot.aspx?id=F0GBR04K6R</t>
  </si>
  <si>
    <t>http://www.morningstar.es/es/funds/snapshot/snapshot.aspx?id=F0GBR04JBA</t>
  </si>
  <si>
    <t>http://www.morningstar.es/es/funds/snapshot/snapshot.aspx?id=F0GBR04J4I</t>
  </si>
  <si>
    <t>http://www.morningstar.es/es/funds/snapshot/snapshot.aspx?id=F0GBR04AVQ</t>
  </si>
  <si>
    <t>http://www.morningstar.es/es/funds/snapshot/snapshot.aspx?id=F00000WWAT</t>
  </si>
  <si>
    <t>http://www.morningstar.es/es/funds/snapshot/snapshot.aspx?id=F00000WI0C</t>
  </si>
  <si>
    <t>http://www.morningstar.es/es/funds/snapshot/snapshot.aspx?id=F00000WI0D</t>
  </si>
  <si>
    <t>http://www.morningstar.es/es/funds/snapshot/snapshot.aspx?id=0P0000VHO6</t>
  </si>
  <si>
    <t>http://www.morningstar.es/es/funds/snapshot/snapshot.aspx?id=F0GBR04RBQ</t>
  </si>
  <si>
    <t>http://www.morningstar.es/es/funds/snapshot/snapshot.aspx?id=F00000073S</t>
  </si>
  <si>
    <t>http://www.morningstar.es/es/funds/snapshot/snapshot.aspx?id=F00000OV8T</t>
  </si>
  <si>
    <t>http://www.morningstar.es/es/funds/snapshot/snapshot.aspx?id=F0000000VT</t>
  </si>
  <si>
    <t>http://www.morningstar.es/es/funds/snapshot/snapshot.aspx?id=F00000YN5R</t>
  </si>
  <si>
    <t>http://www.morningstar.es/es/funds/snapshot/snapshot.aspx?id=F0000006PS</t>
  </si>
  <si>
    <t>http://www.morningstar.es/es/funds/snapshot/snapshot.aspx?id=F00000YPKL</t>
  </si>
  <si>
    <t>http://www.morningstar.es/es/funds/snapshot/snapshot.aspx?id=F000002YXO</t>
  </si>
  <si>
    <t>http://www.morningstar.es/es/funds/snapshot/snapshot.aspx?id=F00000VD4N</t>
  </si>
  <si>
    <t>http://www.morningstar.es/es/funds/snapshot/snapshot.aspx?id=F00000H125</t>
  </si>
  <si>
    <t>http://www.morningstar.es/es/funds/snapshot/snapshot.aspx?id=F00000SC7Y</t>
  </si>
  <si>
    <t>http://www.morningstar.es/es/funds/snapshot/snapshot.aspx?id=F00000SRXL</t>
  </si>
  <si>
    <t>http://www.morningstar.es/es/funds/snapshot/snapshot.aspx?id=F00000XJRM</t>
  </si>
  <si>
    <t>ACEPTAR</t>
  </si>
  <si>
    <t>CANCELAR</t>
  </si>
  <si>
    <t>REGISTRAR ACTIVO</t>
  </si>
  <si>
    <t>PK_T_DIALOGS</t>
  </si>
  <si>
    <t>DIALOG</t>
  </si>
  <si>
    <t>COMBO</t>
  </si>
  <si>
    <t>PK_T_COMBOS</t>
  </si>
  <si>
    <t>CONSULTA</t>
  </si>
  <si>
    <t>C_FUENTES</t>
  </si>
  <si>
    <t>FUENTES</t>
  </si>
  <si>
    <t>ACTIVOS_FUENTES</t>
  </si>
  <si>
    <t>C_TIPO_ACTIVOS_FUENTES</t>
  </si>
  <si>
    <t>F_MAX_HISTO</t>
  </si>
  <si>
    <t>I1_T_COTIZACIONES</t>
  </si>
  <si>
    <t>http://www.morningstar.es/es/funds/snapshot/snapshot.aspx?id=F0000001V3</t>
  </si>
  <si>
    <t>http://www.morningstar.es/es/funds/snapshot/snapshot.aspx?id=F0GBR04VSW</t>
  </si>
  <si>
    <t>http://www.morningstar.es/es/funds/snapshot/snapshot.aspx?id=F0GBR04DST</t>
  </si>
  <si>
    <t>http://www.morningstar.es/es/funds/snapshot/snapshot.aspx?id=F00000JRPN</t>
  </si>
  <si>
    <t>http://www.morningstar.es/es/funds/snapshot/snapshot.aspx?id=F0000007LD</t>
  </si>
  <si>
    <t>http://www.morningstar.es/es/funds/snapshot/snapshot.aspx?id=F00000SVPJ</t>
  </si>
  <si>
    <t>http://www.morningstar.es/es/funds/snapshot/snapshot.aspx?id=F0GBR04PRL</t>
  </si>
  <si>
    <t>http://www.morningstar.es/es/funds/snapshot/snapshot.aspx?id=F0GBR04JJT</t>
  </si>
  <si>
    <t>http://www.morningstar.es/es/funds/snapshot/snapshot.aspx?id=F00000NRSB</t>
  </si>
  <si>
    <t>http://www.morningstar.es/es/funds/snapshot/snapshot.aspx?id=FOGBR05JQG</t>
  </si>
  <si>
    <t>http://www.morningstar.es/es/funds/snapshot/snapshot.aspx?id=F0GBR04F90</t>
  </si>
  <si>
    <t>http://www.morningstar.es/es/funds/snapshot/snapshot.aspx?id=F0GBR04JSE</t>
  </si>
  <si>
    <t>http://www.morningstar.es/es/funds/snapshot/snapshot.aspx?id=F00000TP3F</t>
  </si>
  <si>
    <t>http://www.morningstar.es/es/funds/snapshot/snapshot.aspx?id=F0GBR04J6E</t>
  </si>
  <si>
    <t>http://www.morningstar.es/es/funds/snapshot/snapshot.aspx?id=F0GBR04NQN</t>
  </si>
  <si>
    <t>http://www.morningstar.es/es/funds/snapshot/snapshot.aspx?id=F00000TP37</t>
  </si>
  <si>
    <t>http://www.morningstar.es/es/funds/snapshot/snapshot.aspx?id=F00000JQ2Q</t>
  </si>
  <si>
    <t>http://www.morningstar.es/es/funds/snapshot/snapshot.aspx?id=F0GBR05ZOS</t>
  </si>
  <si>
    <t>http://www.morningstar.es/es/funds/snapshot/snapshot.aspx?id=F00000MEJL</t>
  </si>
  <si>
    <t>http://www.morningstar.es/es/funds/snapshot/snapshot.aspx?id=F00000TP3H</t>
  </si>
  <si>
    <t>http://www.morningstar.es/es/funds/snapshot/snapshot.aspx?id=F00000T6GU</t>
  </si>
  <si>
    <t>http://www.morningstar.es/es/funds/snapshot/snapshot.aspx?id=F00000ZEJK</t>
  </si>
  <si>
    <t>ID_ACTIVO</t>
  </si>
  <si>
    <t>F_EVALUACION</t>
  </si>
  <si>
    <t>F_ALERTA</t>
  </si>
  <si>
    <t>PK_T_COTIZACIONES</t>
  </si>
  <si>
    <t>PORCENTAJE</t>
  </si>
  <si>
    <t>F_ENVIO</t>
  </si>
  <si>
    <t>ENVIAR</t>
  </si>
  <si>
    <t>PK_T_ALERTAS</t>
  </si>
  <si>
    <t>I1_T_ALERTAS</t>
  </si>
  <si>
    <t>% Alerta</t>
  </si>
  <si>
    <t>ES0159259029</t>
  </si>
  <si>
    <t>ES0159201021</t>
  </si>
  <si>
    <t>ES0159202011</t>
  </si>
  <si>
    <t>ES0180792006</t>
  </si>
  <si>
    <t>ES0182769002</t>
  </si>
  <si>
    <t>ES0112611001</t>
  </si>
  <si>
    <t>ES0112616000</t>
  </si>
  <si>
    <t>ES0119199000</t>
  </si>
  <si>
    <t>ES0119184002</t>
  </si>
  <si>
    <t>ES0156673008</t>
  </si>
  <si>
    <t>http://www.morningstar.es/es/funds/snapshot/snapshot.aspx?id=F00000V7MU</t>
  </si>
  <si>
    <t>http://www.morningstar.es/es/funds/snapshot/snapshot.aspx?id=F00000V7MR</t>
  </si>
  <si>
    <t>http://www.morningstar.es/es/funds/snapshot/snapshot.aspx?id=F00000YN5Q</t>
  </si>
  <si>
    <t>MENSAJE</t>
  </si>
  <si>
    <t>SIG_PORC</t>
  </si>
  <si>
    <t>DELETE FROM ACCION_EAFI_PRE.T_ALERTAS_DD;</t>
  </si>
  <si>
    <t>PERC_ALERTA</t>
  </si>
  <si>
    <t>Futuro Mini Ibex 35</t>
  </si>
  <si>
    <t>Índice Cac 40</t>
  </si>
  <si>
    <t>Índice Dax 30</t>
  </si>
  <si>
    <t>Índice Eurostoxx 50</t>
  </si>
  <si>
    <t>Telefónica</t>
  </si>
  <si>
    <t>Endesa</t>
  </si>
  <si>
    <t>Repsol</t>
  </si>
  <si>
    <t>Banco Bbva</t>
  </si>
  <si>
    <t>Iberdrola</t>
  </si>
  <si>
    <t>CAIXABANK</t>
  </si>
  <si>
    <t>Banco Santander</t>
  </si>
  <si>
    <t>Acerinox</t>
  </si>
  <si>
    <t>Gas Natural</t>
  </si>
  <si>
    <t>Indra Sistemas</t>
  </si>
  <si>
    <t>Inditex</t>
  </si>
  <si>
    <t>Daimler</t>
  </si>
  <si>
    <t>Volkswagen</t>
  </si>
  <si>
    <t>BNP Paribas</t>
  </si>
  <si>
    <t>Deutsche Bank</t>
  </si>
  <si>
    <t>Societe Generale</t>
  </si>
  <si>
    <t>ING Groep</t>
  </si>
  <si>
    <t>BASF</t>
  </si>
  <si>
    <t>Bayer</t>
  </si>
  <si>
    <t>Air Liquide</t>
  </si>
  <si>
    <t>Groupe Danone</t>
  </si>
  <si>
    <t>Unilever</t>
  </si>
  <si>
    <t>Nokia OYJ</t>
  </si>
  <si>
    <t>Siemens</t>
  </si>
  <si>
    <t>Koninklije Philips</t>
  </si>
  <si>
    <t>Allianz</t>
  </si>
  <si>
    <t>AXA</t>
  </si>
  <si>
    <t>Aegon</t>
  </si>
  <si>
    <t>Royal Dutch Shell Plc</t>
  </si>
  <si>
    <t>Total</t>
  </si>
  <si>
    <t>Deutsche Telekom</t>
  </si>
  <si>
    <t>Orange</t>
  </si>
  <si>
    <t>E.ON</t>
  </si>
  <si>
    <t>GDF SUEZ</t>
  </si>
  <si>
    <t>RWE</t>
  </si>
  <si>
    <t>Grifols</t>
  </si>
  <si>
    <t>Gamesa Corp Tecnologica</t>
  </si>
  <si>
    <t>BME</t>
  </si>
  <si>
    <t>Sanofi</t>
  </si>
  <si>
    <t>S&amp;P500</t>
  </si>
  <si>
    <t>Dow Jones Industrial</t>
  </si>
  <si>
    <t>NASDAQ100</t>
  </si>
  <si>
    <t>Índice AEX</t>
  </si>
  <si>
    <t>Índice Stoxx Bancos</t>
  </si>
  <si>
    <t>Índice Stoxx Seguros</t>
  </si>
  <si>
    <t>Índice FTSEMIB</t>
  </si>
  <si>
    <t>ACS</t>
  </si>
  <si>
    <t>OHL</t>
  </si>
  <si>
    <t>ENEL SpA</t>
  </si>
  <si>
    <t>CREATE TABLE IEB_PRO.T_SUBYACENTES(ID_SUBYACENTE                      INT                                NOT NULL,</t>
  </si>
  <si>
    <t xml:space="preserve">   NOMBRE                             VARCHAR                            (250) NOT NULL,</t>
  </si>
  <si>
    <t xml:space="preserve">   UNIQUE INDEX(NOMBRE),</t>
  </si>
  <si>
    <t xml:space="preserve">   TIPO_SUBYACENTE</t>
  </si>
  <si>
    <t xml:space="preserve">  VARCHAR                            (50)   NOT NULL,</t>
  </si>
  <si>
    <t xml:space="preserve">   MERCADO</t>
  </si>
  <si>
    <t xml:space="preserve">  VARCHAR                            (50)   NULL,</t>
  </si>
  <si>
    <t xml:space="preserve">   HORA_APERTURA</t>
  </si>
  <si>
    <t xml:space="preserve">  VARCHAR</t>
  </si>
  <si>
    <t xml:space="preserve"> (4)    NULL,</t>
  </si>
  <si>
    <t xml:space="preserve">   HORA_CIERRE</t>
  </si>
  <si>
    <t xml:space="preserve">  VARCHAR                            (4)    NULL,</t>
  </si>
  <si>
    <t xml:space="preserve">   </t>
  </si>
  <si>
    <t>);</t>
  </si>
  <si>
    <t>ALTER TABLE IEB_PRO.T_SUBYACENTES</t>
  </si>
  <si>
    <t xml:space="preserve">    ADD CONSTRAINT PK_T_SUBYACENTES PRIMARY KEY (ID_SUBYACENTE);</t>
  </si>
  <si>
    <t>OPTION</t>
  </si>
  <si>
    <t>ÍNDICE EUROSTOXX</t>
  </si>
  <si>
    <t xml:space="preserve">      &lt;option value="30046"&gt;AXA&lt;/option&gt;</t>
  </si>
  <si>
    <t>Europa</t>
  </si>
  <si>
    <t>Estados Unidos</t>
  </si>
  <si>
    <t>MERCADO</t>
  </si>
  <si>
    <t>ÍNDICE DOW JONES INDUSTRIALES</t>
  </si>
  <si>
    <t>ÍNDICE NASDAQ 100</t>
  </si>
  <si>
    <t>ÍNDICE S&amp;P 500</t>
  </si>
  <si>
    <t>SPAIN</t>
  </si>
  <si>
    <t>FRANCE</t>
  </si>
  <si>
    <t>GERMANY</t>
  </si>
  <si>
    <t>30046</t>
  </si>
  <si>
    <t>30047</t>
  </si>
  <si>
    <t>30038</t>
  </si>
  <si>
    <t>30045</t>
  </si>
  <si>
    <t>30036</t>
  </si>
  <si>
    <t>30032</t>
  </si>
  <si>
    <t>30037</t>
  </si>
  <si>
    <t>30029</t>
  </si>
  <si>
    <t>30033</t>
  </si>
  <si>
    <t>30050</t>
  </si>
  <si>
    <t>30052</t>
  </si>
  <si>
    <t>30069</t>
  </si>
  <si>
    <t>30053</t>
  </si>
  <si>
    <t>30039</t>
  </si>
  <si>
    <t>30035</t>
  </si>
  <si>
    <t>30043</t>
  </si>
  <si>
    <t>30041</t>
  </si>
  <si>
    <t>30051</t>
  </si>
  <si>
    <t>30054</t>
  </si>
  <si>
    <t>30048</t>
  </si>
  <si>
    <t>30058</t>
  </si>
  <si>
    <t>30042</t>
  </si>
  <si>
    <t>30034</t>
  </si>
  <si>
    <t>30049</t>
  </si>
  <si>
    <t>30040</t>
  </si>
  <si>
    <t>30030</t>
  </si>
  <si>
    <t>30004</t>
  </si>
  <si>
    <t>30063</t>
  </si>
  <si>
    <t>30064</t>
  </si>
  <si>
    <t>MULTIPLICADOR</t>
  </si>
  <si>
    <t>ITALIA</t>
  </si>
  <si>
    <t>HOLANDA</t>
  </si>
  <si>
    <t>1500</t>
  </si>
  <si>
    <t>0830</t>
  </si>
  <si>
    <t>2000</t>
  </si>
  <si>
    <t>2300</t>
  </si>
  <si>
    <t>FUTURE</t>
  </si>
  <si>
    <t>ORANGE</t>
  </si>
  <si>
    <t>SANOFI</t>
  </si>
  <si>
    <t>SWISS RE</t>
  </si>
  <si>
    <t>ZURICH INSURANCE</t>
  </si>
  <si>
    <t>ÍNDICE EUROSTOXX 50</t>
  </si>
  <si>
    <t>ÍNDICE EUROSTOXX 50 MINI</t>
  </si>
  <si>
    <t>ÍNDICE EUROSTOXX BANKS</t>
  </si>
  <si>
    <t>FUTUROS</t>
  </si>
  <si>
    <t>IBEX35</t>
  </si>
  <si>
    <t>Índice Dow Jones Industrial</t>
  </si>
  <si>
    <t>Índice S&amp;P500</t>
  </si>
  <si>
    <t>Índice Nasdaq 100</t>
  </si>
  <si>
    <t>EURO BUND FUTURO 10y</t>
  </si>
  <si>
    <t>EURO BOLB FUTURO 5y</t>
  </si>
  <si>
    <t>EURO SCHATZ FUTURO 2y</t>
  </si>
  <si>
    <t>Abertis</t>
  </si>
  <si>
    <t>Bankinter</t>
  </si>
  <si>
    <t>Índice S&amp;P500 EMINI</t>
  </si>
  <si>
    <t>Índice Nasdaq 100 EMINI</t>
  </si>
  <si>
    <t>IBEX35 MINI</t>
  </si>
  <si>
    <t>EURO ITALIAN FUTURO 10y</t>
  </si>
  <si>
    <t>PSI 20</t>
  </si>
  <si>
    <t>ISEQ Overall</t>
  </si>
  <si>
    <t>Bolsas y Mercados Españoles</t>
  </si>
  <si>
    <t>GAMESA CORP TECNOLOGICA</t>
  </si>
  <si>
    <t>Banco Sabadell</t>
  </si>
  <si>
    <t>EURO FRENCH FUTURO 10Y</t>
  </si>
  <si>
    <t>EURO SPANISH FUTURO 10y</t>
  </si>
  <si>
    <t>MSCI EMERGING MARKET</t>
  </si>
  <si>
    <t>Índice AEX25</t>
  </si>
  <si>
    <t>ÍNDICE STOXX BANKS (No usar)</t>
  </si>
  <si>
    <t>EURO BUXL FUTURO 30y</t>
  </si>
  <si>
    <t>ÍNDICE STOXX 600 OIL AND GAS</t>
  </si>
  <si>
    <t>ÍNDICE STOXX 600 HEALTHCARE</t>
  </si>
  <si>
    <t>Índice SPX</t>
  </si>
  <si>
    <t>Índice SPX EMINI</t>
  </si>
  <si>
    <t>ÍNDICE NDX</t>
  </si>
  <si>
    <t>ÍNDICE NDX EMINI</t>
  </si>
  <si>
    <t>ÍNDICE DJI</t>
  </si>
  <si>
    <t>ÍNDICE STOXX 600</t>
  </si>
  <si>
    <t>ÍNDICE STOXX 600 AUTOMOBILES &amp; PARTS</t>
  </si>
  <si>
    <t>ÍNDICE STOXX 600 BANKS</t>
  </si>
  <si>
    <t>ÍNDICE STOXX 600 CHEMICALS</t>
  </si>
  <si>
    <t>ÍNDICE STOXX 600 FINANCIAL SERVICES</t>
  </si>
  <si>
    <t>ÍNDICE STOXX 600 INDUSTRIAL GOODS &amp; SERVICES</t>
  </si>
  <si>
    <t>ÍNDICE STOXX 600 INSURANCE</t>
  </si>
  <si>
    <t>ÍNDICE STOXX 600 REAL STATE</t>
  </si>
  <si>
    <t>ÍNDICE STOXX 600 MEDIA</t>
  </si>
  <si>
    <t>ÍNDICE STOXX 600 CONSTRUCTION &amp; MATERIALS</t>
  </si>
  <si>
    <t>ÍNDICE STOXX 600 FOOD &amp; BEVERAGE</t>
  </si>
  <si>
    <t>ÍNDICE STOXX 600 RETAIL</t>
  </si>
  <si>
    <t>ÍNDICE STOXX 600 BASIC RESOURCES</t>
  </si>
  <si>
    <t>ÍNDICE STOXX 600 TELECOMMUNICATIONS</t>
  </si>
  <si>
    <t>ÍNDICE STOXX 600 UTILITIES</t>
  </si>
  <si>
    <t>ÍNDICE STOXX 600 TRAVEL &amp; LEISURE</t>
  </si>
  <si>
    <t>ÍNDICE STOXX 600 TECHNOLOGY</t>
  </si>
  <si>
    <t>ÍNDICE STOXX 600 PERSONAL &amp; HOUSEHOLD GOODS</t>
  </si>
  <si>
    <t>FUTURO DIVISA USDMXN</t>
  </si>
  <si>
    <t>FUTURO DIVISA EURUSD</t>
  </si>
  <si>
    <t>H_INICIO</t>
  </si>
  <si>
    <t>H_FIN</t>
  </si>
  <si>
    <t>ÁREA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</si>
</sst>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name val="Arial"/>
      <family val="2"/>
    </font>
    <font>
      <b/>
      <sz val="6"/>
      <color rgb="FF333333"/>
      <name val="Verdana"/>
      <family val="2"/>
    </font>
    <font>
      <sz val="9"/>
      <color rgb="FF222222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2" fillId="0" borderId="0" xfId="1" applyFill="1" applyAlignment="1">
      <alignment vertical="top"/>
    </xf>
    <xf numFmtId="0" fontId="2" fillId="0" borderId="0" xfId="1"/>
    <xf numFmtId="0" fontId="2" fillId="0" borderId="0" xfId="1" applyAlignment="1">
      <alignment vertical="top"/>
    </xf>
    <xf numFmtId="0" fontId="2" fillId="0" borderId="0" xfId="1" applyAlignment="1">
      <alignment horizontal="left" vertical="top"/>
    </xf>
    <xf numFmtId="0" fontId="3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0" borderId="0" xfId="0" applyFont="1"/>
    <xf numFmtId="0" fontId="0" fillId="0" borderId="0" xfId="0" quotePrefix="1"/>
    <xf numFmtId="0" fontId="1" fillId="0" borderId="1" xfId="0" applyFont="1" applyBorder="1"/>
    <xf numFmtId="0" fontId="0" fillId="0" borderId="1" xfId="0" applyBorder="1"/>
    <xf numFmtId="0" fontId="0" fillId="0" borderId="0" xfId="0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morningstar.es/es/funds/snapshot/snapshot.aspx?id=F0GBR04F2N" TargetMode="External"/><Relationship Id="rId13" Type="http://schemas.openxmlformats.org/officeDocument/2006/relationships/hyperlink" Target="http://www.morningstar.es/es/funds/snapshot/snapshot.aspx?id=F00000V7MR" TargetMode="External"/><Relationship Id="rId3" Type="http://schemas.openxmlformats.org/officeDocument/2006/relationships/hyperlink" Target="http://www.morningstar.es/es/funds/snapshot/snapshot.aspx?id=FOGBR05KLU" TargetMode="External"/><Relationship Id="rId7" Type="http://schemas.openxmlformats.org/officeDocument/2006/relationships/hyperlink" Target="http://www.morningstar.es/es/funds/snapshot/snapshot.aspx?id=F00000V7MR" TargetMode="External"/><Relationship Id="rId12" Type="http://schemas.openxmlformats.org/officeDocument/2006/relationships/hyperlink" Target="http://www.morningstar.es/es/funds/snapshot/snapshot.aspx?id=F00000V7MU" TargetMode="External"/><Relationship Id="rId2" Type="http://schemas.openxmlformats.org/officeDocument/2006/relationships/hyperlink" Target="http://www.morningstar.es/es/funds/snapshot/snapshot.aspx?id=F0GBR04COC" TargetMode="External"/><Relationship Id="rId1" Type="http://schemas.openxmlformats.org/officeDocument/2006/relationships/hyperlink" Target="http://www.morningstar.es/es/funds/snapshot/snapshot.aspx?id=F0GBR04F2N" TargetMode="External"/><Relationship Id="rId6" Type="http://schemas.openxmlformats.org/officeDocument/2006/relationships/hyperlink" Target="http://www.morningstar.es/es/funds/snapshot/snapshot.aspx?id=F00000V7MU" TargetMode="External"/><Relationship Id="rId11" Type="http://schemas.openxmlformats.org/officeDocument/2006/relationships/hyperlink" Target="http://www.morningstar.es/es/funds/snapshot/snapshot.aspx?id=F0GBR04K6R" TargetMode="External"/><Relationship Id="rId5" Type="http://schemas.openxmlformats.org/officeDocument/2006/relationships/hyperlink" Target="http://www.morningstar.es/es/funds/snapshot/snapshot.aspx?id=F0GBR04K6R" TargetMode="External"/><Relationship Id="rId10" Type="http://schemas.openxmlformats.org/officeDocument/2006/relationships/hyperlink" Target="http://www.morningstar.es/es/funds/snapshot/snapshot.aspx?id=FOGBR05KLU" TargetMode="External"/><Relationship Id="rId4" Type="http://schemas.openxmlformats.org/officeDocument/2006/relationships/hyperlink" Target="http://www.morningstar.es/es/funds/snapshot/snapshot.aspx?id=F00000VQR7" TargetMode="External"/><Relationship Id="rId9" Type="http://schemas.openxmlformats.org/officeDocument/2006/relationships/hyperlink" Target="http://www.morningstar.es/es/funds/snapshot/snapshot.aspx?id=F0GBR04COC" TargetMode="External"/><Relationship Id="rId14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morningstar.es/es/funds/snapshot/snapshot.aspx?id=F00000WI0C" TargetMode="External"/><Relationship Id="rId18" Type="http://schemas.openxmlformats.org/officeDocument/2006/relationships/hyperlink" Target="http://www.morningstar.es/es/funds/snapshot/snapshot.aspx?id=F0000000VT" TargetMode="External"/><Relationship Id="rId26" Type="http://schemas.openxmlformats.org/officeDocument/2006/relationships/hyperlink" Target="http://www.morningstar.es/es/funds/snapshot/snapshot.aspx?id=F00000SRXL" TargetMode="External"/><Relationship Id="rId39" Type="http://schemas.openxmlformats.org/officeDocument/2006/relationships/hyperlink" Target="http://www.morningstar.es/es/funds/snapshot/snapshot.aspx?id=F00000TP3F" TargetMode="External"/><Relationship Id="rId3" Type="http://schemas.openxmlformats.org/officeDocument/2006/relationships/hyperlink" Target="http://www.morningstar.es/es/funds/snapshot/snapshot.aspx?id=FOGBR05KLU" TargetMode="External"/><Relationship Id="rId21" Type="http://schemas.openxmlformats.org/officeDocument/2006/relationships/hyperlink" Target="http://www.morningstar.es/es/funds/snapshot/snapshot.aspx?id=F00000YPKL" TargetMode="External"/><Relationship Id="rId34" Type="http://schemas.openxmlformats.org/officeDocument/2006/relationships/hyperlink" Target="http://www.morningstar.es/es/funds/snapshot/snapshot.aspx?id=F0GBR04VSW" TargetMode="External"/><Relationship Id="rId42" Type="http://schemas.openxmlformats.org/officeDocument/2006/relationships/hyperlink" Target="http://www.morningstar.es/es/funds/snapshot/snapshot.aspx?id=F00000TP37" TargetMode="External"/><Relationship Id="rId47" Type="http://schemas.openxmlformats.org/officeDocument/2006/relationships/hyperlink" Target="http://www.morningstar.es/es/funds/snapshot/snapshot.aspx?id=F00000NRSB" TargetMode="External"/><Relationship Id="rId50" Type="http://schemas.openxmlformats.org/officeDocument/2006/relationships/hyperlink" Target="http://www.morningstar.es/es/funds/snapshot/snapshot.aspx?id=F00000V7MR" TargetMode="External"/><Relationship Id="rId7" Type="http://schemas.openxmlformats.org/officeDocument/2006/relationships/hyperlink" Target="http://www.morningstar.es/es/funds/snapshot/snapshot.aspx?id=F00000V7MR" TargetMode="External"/><Relationship Id="rId12" Type="http://schemas.openxmlformats.org/officeDocument/2006/relationships/hyperlink" Target="http://www.morningstar.es/es/funds/snapshot/snapshot.aspx?id=F00000WWAT" TargetMode="External"/><Relationship Id="rId17" Type="http://schemas.openxmlformats.org/officeDocument/2006/relationships/hyperlink" Target="http://www.morningstar.es/es/funds/snapshot/snapshot.aspx?id=F00000OV8T" TargetMode="External"/><Relationship Id="rId25" Type="http://schemas.openxmlformats.org/officeDocument/2006/relationships/hyperlink" Target="http://www.morningstar.es/es/funds/snapshot/snapshot.aspx?id=F00000SC7Y" TargetMode="External"/><Relationship Id="rId33" Type="http://schemas.openxmlformats.org/officeDocument/2006/relationships/hyperlink" Target="http://www.morningstar.es/es/funds/snapshot/snapshot.aspx?id=F0GBR04PRL" TargetMode="External"/><Relationship Id="rId38" Type="http://schemas.openxmlformats.org/officeDocument/2006/relationships/hyperlink" Target="http://www.morningstar.es/es/funds/snapshot/snapshot.aspx?id=F0GBR04JSE" TargetMode="External"/><Relationship Id="rId46" Type="http://schemas.openxmlformats.org/officeDocument/2006/relationships/hyperlink" Target="http://www.morningstar.es/es/funds/snapshot/snapshot.aspx?id=F0GBR05ZOS" TargetMode="External"/><Relationship Id="rId2" Type="http://schemas.openxmlformats.org/officeDocument/2006/relationships/hyperlink" Target="http://www.morningstar.es/es/funds/snapshot/snapshot.aspx?id=F0GBR04COC" TargetMode="External"/><Relationship Id="rId16" Type="http://schemas.openxmlformats.org/officeDocument/2006/relationships/hyperlink" Target="http://www.morningstar.es/es/funds/snapshot/snapshot.aspx?id=F0GBR04RBQ" TargetMode="External"/><Relationship Id="rId20" Type="http://schemas.openxmlformats.org/officeDocument/2006/relationships/hyperlink" Target="http://www.morningstar.es/es/funds/snapshot/snapshot.aspx?id=F0000006PS" TargetMode="External"/><Relationship Id="rId29" Type="http://schemas.openxmlformats.org/officeDocument/2006/relationships/hyperlink" Target="http://www.morningstar.es/es/funds/snapshot/snapshot.aspx?id=F0GBR04DST" TargetMode="External"/><Relationship Id="rId41" Type="http://schemas.openxmlformats.org/officeDocument/2006/relationships/hyperlink" Target="http://www.morningstar.es/es/funds/snapshot/snapshot.aspx?id=F00000JQ2Q" TargetMode="External"/><Relationship Id="rId1" Type="http://schemas.openxmlformats.org/officeDocument/2006/relationships/hyperlink" Target="http://www.morningstar.es/es/funds/snapshot/snapshot.aspx?id=F0GBR04F2N" TargetMode="External"/><Relationship Id="rId6" Type="http://schemas.openxmlformats.org/officeDocument/2006/relationships/hyperlink" Target="http://www.morningstar.es/es/funds/snapshot/snapshot.aspx?id=F00000V7MU" TargetMode="External"/><Relationship Id="rId11" Type="http://schemas.openxmlformats.org/officeDocument/2006/relationships/hyperlink" Target="http://www.morningstar.es/es/funds/snapshot/snapshot.aspx?id=F00000073S" TargetMode="External"/><Relationship Id="rId24" Type="http://schemas.openxmlformats.org/officeDocument/2006/relationships/hyperlink" Target="http://www.morningstar.es/es/funds/snapshot/snapshot.aspx?id=F00000H125" TargetMode="External"/><Relationship Id="rId32" Type="http://schemas.openxmlformats.org/officeDocument/2006/relationships/hyperlink" Target="http://www.morningstar.es/es/funds/snapshot/snapshot.aspx?id=F00000SVPJ" TargetMode="External"/><Relationship Id="rId37" Type="http://schemas.openxmlformats.org/officeDocument/2006/relationships/hyperlink" Target="http://www.morningstar.es/es/funds/snapshot/snapshot.aspx?id=F0GBR04F90" TargetMode="External"/><Relationship Id="rId40" Type="http://schemas.openxmlformats.org/officeDocument/2006/relationships/hyperlink" Target="http://www.morningstar.es/es/funds/snapshot/snapshot.aspx?id=F0GBR04J6E" TargetMode="External"/><Relationship Id="rId45" Type="http://schemas.openxmlformats.org/officeDocument/2006/relationships/hyperlink" Target="http://www.morningstar.es/es/funds/snapshot/snapshot.aspx?id=F00000TP3H" TargetMode="External"/><Relationship Id="rId5" Type="http://schemas.openxmlformats.org/officeDocument/2006/relationships/hyperlink" Target="http://www.morningstar.es/es/funds/snapshot/snapshot.aspx?id=F0GBR04K6R" TargetMode="External"/><Relationship Id="rId15" Type="http://schemas.openxmlformats.org/officeDocument/2006/relationships/hyperlink" Target="http://www.morningstar.es/es/funds/snapshot/snapshot.aspx?id=0P0000VHO6" TargetMode="External"/><Relationship Id="rId23" Type="http://schemas.openxmlformats.org/officeDocument/2006/relationships/hyperlink" Target="http://www.morningstar.es/es/funds/snapshot/snapshot.aspx?id=F00000VD4N" TargetMode="External"/><Relationship Id="rId28" Type="http://schemas.openxmlformats.org/officeDocument/2006/relationships/hyperlink" Target="http://www.morningstar.es/es/funds/snapshot/snapshot.aspx?id=F0000001V3" TargetMode="External"/><Relationship Id="rId36" Type="http://schemas.openxmlformats.org/officeDocument/2006/relationships/hyperlink" Target="http://www.morningstar.es/es/funds/snapshot/snapshot.aspx?id=FOGBR05JQG" TargetMode="External"/><Relationship Id="rId49" Type="http://schemas.openxmlformats.org/officeDocument/2006/relationships/hyperlink" Target="http://www.morningstar.es/es/funds/snapshot/snapshot.aspx?id=F00000ZEJK" TargetMode="External"/><Relationship Id="rId10" Type="http://schemas.openxmlformats.org/officeDocument/2006/relationships/hyperlink" Target="http://www.morningstar.es/es/funds/snapshot/snapshot.aspx?id=F0GBR04AVQ" TargetMode="External"/><Relationship Id="rId19" Type="http://schemas.openxmlformats.org/officeDocument/2006/relationships/hyperlink" Target="http://www.morningstar.es/es/funds/snapshot/snapshot.aspx?id=F00000YN5R" TargetMode="External"/><Relationship Id="rId31" Type="http://schemas.openxmlformats.org/officeDocument/2006/relationships/hyperlink" Target="http://www.morningstar.es/es/funds/snapshot/snapshot.aspx?id=F0000007LD" TargetMode="External"/><Relationship Id="rId44" Type="http://schemas.openxmlformats.org/officeDocument/2006/relationships/hyperlink" Target="http://www.morningstar.es/es/funds/snapshot/snapshot.aspx?id=F00000MEJL" TargetMode="External"/><Relationship Id="rId4" Type="http://schemas.openxmlformats.org/officeDocument/2006/relationships/hyperlink" Target="http://www.morningstar.es/es/funds/snapshot/snapshot.aspx?id=F00000VQR7" TargetMode="External"/><Relationship Id="rId9" Type="http://schemas.openxmlformats.org/officeDocument/2006/relationships/hyperlink" Target="http://www.morningstar.es/es/funds/snapshot/snapshot.aspx?id=F0GBR04J4I" TargetMode="External"/><Relationship Id="rId14" Type="http://schemas.openxmlformats.org/officeDocument/2006/relationships/hyperlink" Target="http://www.morningstar.es/es/funds/snapshot/snapshot.aspx?id=F00000WI0D" TargetMode="External"/><Relationship Id="rId22" Type="http://schemas.openxmlformats.org/officeDocument/2006/relationships/hyperlink" Target="http://www.morningstar.es/es/funds/snapshot/snapshot.aspx?id=F000002YXO" TargetMode="External"/><Relationship Id="rId27" Type="http://schemas.openxmlformats.org/officeDocument/2006/relationships/hyperlink" Target="http://www.morningstar.es/es/funds/snapshot/snapshot.aspx?id=F00000XJRM" TargetMode="External"/><Relationship Id="rId30" Type="http://schemas.openxmlformats.org/officeDocument/2006/relationships/hyperlink" Target="http://www.morningstar.es/es/funds/snapshot/snapshot.aspx?id=F00000JRPN" TargetMode="External"/><Relationship Id="rId35" Type="http://schemas.openxmlformats.org/officeDocument/2006/relationships/hyperlink" Target="http://www.morningstar.es/es/funds/snapshot/snapshot.aspx?id=F0GBR04JJT" TargetMode="External"/><Relationship Id="rId43" Type="http://schemas.openxmlformats.org/officeDocument/2006/relationships/hyperlink" Target="http://www.morningstar.es/es/funds/snapshot/snapshot.aspx?id=F0GBR04NQN" TargetMode="External"/><Relationship Id="rId48" Type="http://schemas.openxmlformats.org/officeDocument/2006/relationships/hyperlink" Target="http://www.morningstar.es/es/funds/snapshot/snapshot.aspx?id=F00000T6GU" TargetMode="External"/><Relationship Id="rId8" Type="http://schemas.openxmlformats.org/officeDocument/2006/relationships/hyperlink" Target="http://www.morningstar.es/es/funds/snapshot/snapshot.aspx?id=F0GBR04JB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02D01-DA3F-43CF-B3FE-80BE946A742A}">
  <sheetPr codeName="Hoja14" filterMode="1"/>
  <dimension ref="A2:X174"/>
  <sheetViews>
    <sheetView tabSelected="1" topLeftCell="A131" workbookViewId="0">
      <selection activeCell="J24" sqref="J24:J174"/>
    </sheetView>
  </sheetViews>
  <sheetFormatPr baseColWidth="10" defaultRowHeight="15" x14ac:dyDescent="0.25"/>
  <cols>
    <col min="2" max="2" width="35.42578125" customWidth="1"/>
    <col min="4" max="4" width="14.7109375" customWidth="1"/>
    <col min="5" max="5" width="33.28515625" customWidth="1"/>
    <col min="6" max="6" width="16" customWidth="1"/>
    <col min="17" max="17" width="26.7109375" customWidth="1"/>
    <col min="19" max="19" width="32.7109375" bestFit="1" customWidth="1"/>
    <col min="20" max="20" width="31.28515625" bestFit="1" customWidth="1"/>
  </cols>
  <sheetData>
    <row r="2" spans="1:24" x14ac:dyDescent="0.25">
      <c r="A2" t="s">
        <v>235</v>
      </c>
    </row>
    <row r="3" spans="1:24" x14ac:dyDescent="0.25">
      <c r="L3" t="s">
        <v>236</v>
      </c>
    </row>
    <row r="4" spans="1:24" x14ac:dyDescent="0.25">
      <c r="L4" t="s">
        <v>237</v>
      </c>
    </row>
    <row r="5" spans="1:24" x14ac:dyDescent="0.25">
      <c r="L5" t="s">
        <v>238</v>
      </c>
      <c r="Q5" t="s">
        <v>239</v>
      </c>
    </row>
    <row r="6" spans="1:24" x14ac:dyDescent="0.25">
      <c r="L6" t="s">
        <v>240</v>
      </c>
      <c r="S6" t="s">
        <v>241</v>
      </c>
    </row>
    <row r="7" spans="1:24" x14ac:dyDescent="0.25">
      <c r="L7" t="s">
        <v>242</v>
      </c>
      <c r="Q7" t="s">
        <v>243</v>
      </c>
      <c r="X7" t="s">
        <v>244</v>
      </c>
    </row>
    <row r="8" spans="1:24" x14ac:dyDescent="0.25">
      <c r="L8" t="s">
        <v>245</v>
      </c>
      <c r="R8" t="s">
        <v>246</v>
      </c>
    </row>
    <row r="9" spans="1:24" x14ac:dyDescent="0.25">
      <c r="L9" t="s">
        <v>247</v>
      </c>
    </row>
    <row r="10" spans="1:24" x14ac:dyDescent="0.25">
      <c r="A10" t="s">
        <v>248</v>
      </c>
    </row>
    <row r="12" spans="1:24" x14ac:dyDescent="0.25">
      <c r="A12" t="s">
        <v>249</v>
      </c>
    </row>
    <row r="13" spans="1:24" x14ac:dyDescent="0.25">
      <c r="A13" t="s">
        <v>250</v>
      </c>
    </row>
    <row r="17" spans="1:19" x14ac:dyDescent="0.25">
      <c r="B17" s="2"/>
    </row>
    <row r="23" spans="1:19" x14ac:dyDescent="0.25">
      <c r="A23" s="13" t="s">
        <v>13</v>
      </c>
      <c r="B23" s="13" t="s">
        <v>8</v>
      </c>
      <c r="C23" s="13" t="s">
        <v>2</v>
      </c>
      <c r="D23" s="13" t="s">
        <v>361</v>
      </c>
      <c r="E23" s="13" t="s">
        <v>256</v>
      </c>
      <c r="F23" s="13" t="s">
        <v>292</v>
      </c>
      <c r="G23" s="13" t="s">
        <v>359</v>
      </c>
      <c r="H23" s="13" t="s">
        <v>360</v>
      </c>
    </row>
    <row r="24" spans="1:19" x14ac:dyDescent="0.25">
      <c r="A24" s="14">
        <v>30001</v>
      </c>
      <c r="B24" s="14" t="s">
        <v>182</v>
      </c>
      <c r="C24" s="14" t="s">
        <v>251</v>
      </c>
      <c r="D24" s="14" t="s">
        <v>254</v>
      </c>
      <c r="E24" s="14" t="str">
        <f>VLOOKUP(B24,$S$35:$T$87,2,FALSE)</f>
        <v>SPAIN</v>
      </c>
      <c r="F24" s="14">
        <v>1</v>
      </c>
      <c r="G24" s="14" t="str">
        <f>VLOOKUP($B24,$S$35:$V$87,3,FALSE)</f>
        <v>0830</v>
      </c>
      <c r="H24" s="14" t="str">
        <f>VLOOKUP($B24,$S$35:$V$87,4,FALSE)</f>
        <v>2000</v>
      </c>
      <c r="J24" t="str">
        <f>CONCATENATE("INSERT INTO IEB_PRO.T_SUBYACENTES (ID_SUBYACENTE, NOMBRE, TIPO_SUBYACENTE, ZONA_GEOGRAFICA, MERCADO, MULTIPLICADOR, HORA_APERTURA, HORA_CIERRE) VALUES (",A24,", '",B24,"', '",C24,"', '",D24,"', '",E24,"', ",F24,", '",G24,"', '",H24,"');")</f>
        <v>INSERT INTO IEB_PRO.T_SUBYACENTES (ID_SUBYACENTE, NOMBRE, TIPO_SUBYACENTE, ZONA_GEOGRAFICA, MERCADO, MULTIPLICADOR, HORA_APERTURA, HORA_CIERRE) VALUES (30001, 'Futuro Mini Ibex 35', 'OPTION', 'Europa', 'SPAIN', 1, '0830', '2000');</v>
      </c>
    </row>
    <row r="25" spans="1:19" x14ac:dyDescent="0.25">
      <c r="A25" s="14">
        <v>30002</v>
      </c>
      <c r="B25" s="14" t="s">
        <v>183</v>
      </c>
      <c r="C25" s="14" t="s">
        <v>251</v>
      </c>
      <c r="D25" s="14" t="s">
        <v>254</v>
      </c>
      <c r="E25" s="14" t="str">
        <f>VLOOKUP(B25,$S$35:$T$87,2,FALSE)</f>
        <v>FRANCE</v>
      </c>
      <c r="F25" s="14">
        <v>10</v>
      </c>
      <c r="G25" s="14" t="str">
        <f t="shared" ref="G25:G76" si="0">VLOOKUP($B25,$S$35:$V$87,3,FALSE)</f>
        <v>0830</v>
      </c>
      <c r="H25" s="14" t="str">
        <f t="shared" ref="H25:H76" si="1">VLOOKUP($B25,$S$35:$V$87,4,FALSE)</f>
        <v>2000</v>
      </c>
      <c r="J25" t="str">
        <f t="shared" ref="J25:J88" si="2">CONCATENATE("INSERT INTO IEB_PRO.T_SUBYACENTES (ID_SUBYACENTE, NOMBRE, TIPO_SUBYACENTE, ZONA_GEOGRAFICA, MERCADO, MULTIPLICADOR, HORA_APERTURA, HORA_CIERRE) VALUES (",A25,", '",B25,"', '",C25,"', '",D25,"', '",E25,"', ",F25,", '",G25,"', '",H25,"');")</f>
        <v>INSERT INTO IEB_PRO.T_SUBYACENTES (ID_SUBYACENTE, NOMBRE, TIPO_SUBYACENTE, ZONA_GEOGRAFICA, MERCADO, MULTIPLICADOR, HORA_APERTURA, HORA_CIERRE) VALUES (30002, 'Índice Cac 40', 'OPTION', 'Europa', 'FRANCE', 10, '0830', '2000');</v>
      </c>
    </row>
    <row r="26" spans="1:19" x14ac:dyDescent="0.25">
      <c r="A26" s="14">
        <v>30003</v>
      </c>
      <c r="B26" s="14" t="s">
        <v>184</v>
      </c>
      <c r="C26" s="14" t="s">
        <v>251</v>
      </c>
      <c r="D26" s="14" t="s">
        <v>254</v>
      </c>
      <c r="E26" s="14" t="str">
        <f t="shared" ref="E26:E76" si="3">VLOOKUP(B26,$S$35:$T$87,2,FALSE)</f>
        <v>GERMANY</v>
      </c>
      <c r="F26" s="14">
        <v>5</v>
      </c>
      <c r="G26" s="14" t="str">
        <f t="shared" si="0"/>
        <v>0830</v>
      </c>
      <c r="H26" s="14" t="str">
        <f t="shared" si="1"/>
        <v>2000</v>
      </c>
      <c r="J26" t="str">
        <f t="shared" si="2"/>
        <v>INSERT INTO IEB_PRO.T_SUBYACENTES (ID_SUBYACENTE, NOMBRE, TIPO_SUBYACENTE, ZONA_GEOGRAFICA, MERCADO, MULTIPLICADOR, HORA_APERTURA, HORA_CIERRE) VALUES (30003, 'Índice Dax 30', 'OPTION', 'Europa', 'GERMANY', 5, '0830', '2000');</v>
      </c>
    </row>
    <row r="27" spans="1:19" x14ac:dyDescent="0.25">
      <c r="A27" s="14">
        <v>30004</v>
      </c>
      <c r="B27" s="14" t="s">
        <v>185</v>
      </c>
      <c r="C27" s="14" t="s">
        <v>251</v>
      </c>
      <c r="D27" s="14" t="s">
        <v>254</v>
      </c>
      <c r="E27" s="14" t="str">
        <f t="shared" si="3"/>
        <v>ÍNDICE EUROSTOXX</v>
      </c>
      <c r="F27" s="14">
        <v>10</v>
      </c>
      <c r="G27" s="14" t="str">
        <f t="shared" si="0"/>
        <v>0830</v>
      </c>
      <c r="H27" s="14" t="str">
        <f t="shared" si="1"/>
        <v>2000</v>
      </c>
      <c r="J27" t="str">
        <f t="shared" si="2"/>
        <v>INSERT INTO IEB_PRO.T_SUBYACENTES (ID_SUBYACENTE, NOMBRE, TIPO_SUBYACENTE, ZONA_GEOGRAFICA, MERCADO, MULTIPLICADOR, HORA_APERTURA, HORA_CIERRE) VALUES (30004, 'Índice Eurostoxx 50', 'OPTION', 'Europa', 'ÍNDICE EUROSTOXX', 10, '0830', '2000');</v>
      </c>
    </row>
    <row r="28" spans="1:19" x14ac:dyDescent="0.25">
      <c r="A28" s="14">
        <v>30009</v>
      </c>
      <c r="B28" s="14" t="s">
        <v>186</v>
      </c>
      <c r="C28" s="14" t="s">
        <v>251</v>
      </c>
      <c r="D28" s="14" t="s">
        <v>254</v>
      </c>
      <c r="E28" s="14" t="str">
        <f t="shared" si="3"/>
        <v>SPAIN</v>
      </c>
      <c r="F28" s="14">
        <v>100</v>
      </c>
      <c r="G28" s="14" t="str">
        <f t="shared" si="0"/>
        <v>0830</v>
      </c>
      <c r="H28" s="14" t="str">
        <f t="shared" si="1"/>
        <v>2000</v>
      </c>
      <c r="J28" t="str">
        <f t="shared" si="2"/>
        <v>INSERT INTO IEB_PRO.T_SUBYACENTES (ID_SUBYACENTE, NOMBRE, TIPO_SUBYACENTE, ZONA_GEOGRAFICA, MERCADO, MULTIPLICADOR, HORA_APERTURA, HORA_CIERRE) VALUES (30009, 'Telefónica', 'OPTION', 'Europa', 'SPAIN', 100, '0830', '2000');</v>
      </c>
    </row>
    <row r="29" spans="1:19" x14ac:dyDescent="0.25">
      <c r="A29" s="14">
        <v>30010</v>
      </c>
      <c r="B29" s="14" t="s">
        <v>187</v>
      </c>
      <c r="C29" s="14" t="s">
        <v>251</v>
      </c>
      <c r="D29" s="14" t="s">
        <v>254</v>
      </c>
      <c r="E29" s="14" t="str">
        <f t="shared" si="3"/>
        <v>SPAIN</v>
      </c>
      <c r="F29" s="14">
        <v>100</v>
      </c>
      <c r="G29" s="14" t="str">
        <f t="shared" si="0"/>
        <v>0830</v>
      </c>
      <c r="H29" s="14" t="str">
        <f t="shared" si="1"/>
        <v>2000</v>
      </c>
      <c r="J29" t="str">
        <f t="shared" si="2"/>
        <v>INSERT INTO IEB_PRO.T_SUBYACENTES (ID_SUBYACENTE, NOMBRE, TIPO_SUBYACENTE, ZONA_GEOGRAFICA, MERCADO, MULTIPLICADOR, HORA_APERTURA, HORA_CIERRE) VALUES (30010, 'Endesa', 'OPTION', 'Europa', 'SPAIN', 100, '0830', '2000');</v>
      </c>
    </row>
    <row r="30" spans="1:19" x14ac:dyDescent="0.25">
      <c r="A30" s="14">
        <v>30011</v>
      </c>
      <c r="B30" s="14" t="s">
        <v>188</v>
      </c>
      <c r="C30" s="14" t="s">
        <v>251</v>
      </c>
      <c r="D30" s="14" t="s">
        <v>254</v>
      </c>
      <c r="E30" s="14" t="str">
        <f t="shared" si="3"/>
        <v>SPAIN</v>
      </c>
      <c r="F30" s="14">
        <v>100</v>
      </c>
      <c r="G30" s="14" t="str">
        <f t="shared" si="0"/>
        <v>0830</v>
      </c>
      <c r="H30" s="14" t="str">
        <f t="shared" si="1"/>
        <v>2000</v>
      </c>
      <c r="J30" t="str">
        <f t="shared" si="2"/>
        <v>INSERT INTO IEB_PRO.T_SUBYACENTES (ID_SUBYACENTE, NOMBRE, TIPO_SUBYACENTE, ZONA_GEOGRAFICA, MERCADO, MULTIPLICADOR, HORA_APERTURA, HORA_CIERRE) VALUES (30011, 'Repsol', 'OPTION', 'Europa', 'SPAIN', 100, '0830', '2000');</v>
      </c>
    </row>
    <row r="31" spans="1:19" x14ac:dyDescent="0.25">
      <c r="A31" s="14">
        <v>30012</v>
      </c>
      <c r="B31" s="14" t="s">
        <v>189</v>
      </c>
      <c r="C31" s="14" t="s">
        <v>251</v>
      </c>
      <c r="D31" s="14" t="s">
        <v>254</v>
      </c>
      <c r="E31" s="14" t="str">
        <f t="shared" si="3"/>
        <v>SPAIN</v>
      </c>
      <c r="F31" s="14">
        <v>100</v>
      </c>
      <c r="G31" s="14" t="str">
        <f t="shared" si="0"/>
        <v>0830</v>
      </c>
      <c r="H31" s="14" t="str">
        <f t="shared" si="1"/>
        <v>2000</v>
      </c>
      <c r="J31" t="str">
        <f t="shared" si="2"/>
        <v>INSERT INTO IEB_PRO.T_SUBYACENTES (ID_SUBYACENTE, NOMBRE, TIPO_SUBYACENTE, ZONA_GEOGRAFICA, MERCADO, MULTIPLICADOR, HORA_APERTURA, HORA_CIERRE) VALUES (30012, 'Banco Bbva', 'OPTION', 'Europa', 'SPAIN', 100, '0830', '2000');</v>
      </c>
    </row>
    <row r="32" spans="1:19" x14ac:dyDescent="0.25">
      <c r="A32" s="14">
        <v>30013</v>
      </c>
      <c r="B32" s="14" t="s">
        <v>190</v>
      </c>
      <c r="C32" s="14" t="s">
        <v>251</v>
      </c>
      <c r="D32" s="14" t="s">
        <v>254</v>
      </c>
      <c r="E32" s="14" t="str">
        <f t="shared" si="3"/>
        <v>SPAIN</v>
      </c>
      <c r="F32" s="14">
        <v>100</v>
      </c>
      <c r="G32" s="14" t="str">
        <f t="shared" si="0"/>
        <v>0830</v>
      </c>
      <c r="H32" s="14" t="str">
        <f t="shared" si="1"/>
        <v>2000</v>
      </c>
      <c r="J32" t="str">
        <f t="shared" si="2"/>
        <v>INSERT INTO IEB_PRO.T_SUBYACENTES (ID_SUBYACENTE, NOMBRE, TIPO_SUBYACENTE, ZONA_GEOGRAFICA, MERCADO, MULTIPLICADOR, HORA_APERTURA, HORA_CIERRE) VALUES (30013, 'Iberdrola', 'OPTION', 'Europa', 'SPAIN', 100, '0830', '2000');</v>
      </c>
      <c r="L32" t="s">
        <v>253</v>
      </c>
      <c r="Q32" t="str">
        <f>RIGHT(L32,LEN(L32)-FIND("""",L32))</f>
        <v>30046"&gt;AXA&lt;/option&gt;</v>
      </c>
      <c r="R32" t="str">
        <f>LEFT(Q32,FIND("""",Q32)-1)</f>
        <v>30046</v>
      </c>
      <c r="S32" t="str">
        <f>LEFT(RIGHT(Q32,LEN(Q32)-(FIND("&gt;",Q32))),FIND("&lt;",RIGHT(Q32,LEN(Q32)-(FIND("&gt;",Q32))))-1)</f>
        <v>AXA</v>
      </c>
    </row>
    <row r="33" spans="1:22" x14ac:dyDescent="0.25">
      <c r="A33" s="14">
        <v>30014</v>
      </c>
      <c r="B33" s="14" t="s">
        <v>191</v>
      </c>
      <c r="C33" s="14" t="s">
        <v>251</v>
      </c>
      <c r="D33" s="14" t="s">
        <v>254</v>
      </c>
      <c r="E33" s="14" t="str">
        <f t="shared" si="3"/>
        <v>SPAIN</v>
      </c>
      <c r="F33" s="14">
        <v>100</v>
      </c>
      <c r="G33" s="14" t="str">
        <f t="shared" si="0"/>
        <v>0830</v>
      </c>
      <c r="H33" s="14" t="str">
        <f t="shared" si="1"/>
        <v>2000</v>
      </c>
      <c r="J33" t="str">
        <f t="shared" si="2"/>
        <v>INSERT INTO IEB_PRO.T_SUBYACENTES (ID_SUBYACENTE, NOMBRE, TIPO_SUBYACENTE, ZONA_GEOGRAFICA, MERCADO, MULTIPLICADOR, HORA_APERTURA, HORA_CIERRE) VALUES (30014, 'CAIXABANK', 'OPTION', 'Europa', 'SPAIN', 100, '0830', '2000');</v>
      </c>
    </row>
    <row r="34" spans="1:22" x14ac:dyDescent="0.25">
      <c r="A34" s="14">
        <v>30015</v>
      </c>
      <c r="B34" s="14" t="s">
        <v>192</v>
      </c>
      <c r="C34" s="14" t="s">
        <v>251</v>
      </c>
      <c r="D34" s="14" t="s">
        <v>254</v>
      </c>
      <c r="E34" s="14" t="str">
        <f t="shared" si="3"/>
        <v>SPAIN</v>
      </c>
      <c r="F34" s="14">
        <v>100</v>
      </c>
      <c r="G34" s="14" t="str">
        <f t="shared" si="0"/>
        <v>0830</v>
      </c>
      <c r="H34" s="14" t="str">
        <f t="shared" si="1"/>
        <v>2000</v>
      </c>
      <c r="J34" t="str">
        <f t="shared" si="2"/>
        <v>INSERT INTO IEB_PRO.T_SUBYACENTES (ID_SUBYACENTE, NOMBRE, TIPO_SUBYACENTE, ZONA_GEOGRAFICA, MERCADO, MULTIPLICADOR, HORA_APERTURA, HORA_CIERRE) VALUES (30015, 'Banco Santander', 'OPTION', 'Europa', 'SPAIN', 100, '0830', '2000');</v>
      </c>
    </row>
    <row r="35" spans="1:22" x14ac:dyDescent="0.25">
      <c r="A35" s="14">
        <v>30017</v>
      </c>
      <c r="B35" s="14" t="s">
        <v>193</v>
      </c>
      <c r="C35" s="14" t="s">
        <v>251</v>
      </c>
      <c r="D35" s="14" t="s">
        <v>254</v>
      </c>
      <c r="E35" s="14" t="str">
        <f t="shared" si="3"/>
        <v>SPAIN</v>
      </c>
      <c r="F35" s="14">
        <v>100</v>
      </c>
      <c r="G35" s="14" t="str">
        <f t="shared" si="0"/>
        <v>0830</v>
      </c>
      <c r="H35" s="14" t="str">
        <f t="shared" si="1"/>
        <v>2000</v>
      </c>
      <c r="J35" t="str">
        <f t="shared" si="2"/>
        <v>INSERT INTO IEB_PRO.T_SUBYACENTES (ID_SUBYACENTE, NOMBRE, TIPO_SUBYACENTE, ZONA_GEOGRAFICA, MERCADO, MULTIPLICADOR, HORA_APERTURA, HORA_CIERRE) VALUES (30017, 'Acerinox', 'OPTION', 'Europa', 'SPAIN', 100, '0830', '2000');</v>
      </c>
      <c r="R35" t="s">
        <v>263</v>
      </c>
      <c r="S35" t="s">
        <v>212</v>
      </c>
      <c r="T35" s="11" t="s">
        <v>252</v>
      </c>
      <c r="U35" s="12" t="s">
        <v>296</v>
      </c>
      <c r="V35" s="12" t="s">
        <v>297</v>
      </c>
    </row>
    <row r="36" spans="1:22" x14ac:dyDescent="0.25">
      <c r="A36" s="14">
        <v>30019</v>
      </c>
      <c r="B36" s="14" t="s">
        <v>194</v>
      </c>
      <c r="C36" s="14" t="s">
        <v>251</v>
      </c>
      <c r="D36" s="14" t="s">
        <v>254</v>
      </c>
      <c r="E36" s="14" t="str">
        <f t="shared" si="3"/>
        <v>SPAIN</v>
      </c>
      <c r="F36" s="14">
        <v>100</v>
      </c>
      <c r="G36" s="14" t="str">
        <f t="shared" si="0"/>
        <v>0830</v>
      </c>
      <c r="H36" s="14" t="str">
        <f t="shared" si="1"/>
        <v>2000</v>
      </c>
      <c r="J36" t="str">
        <f t="shared" si="2"/>
        <v>INSERT INTO IEB_PRO.T_SUBYACENTES (ID_SUBYACENTE, NOMBRE, TIPO_SUBYACENTE, ZONA_GEOGRAFICA, MERCADO, MULTIPLICADOR, HORA_APERTURA, HORA_CIERRE) VALUES (30019, 'Gas Natural', 'OPTION', 'Europa', 'SPAIN', 100, '0830', '2000');</v>
      </c>
      <c r="R36" t="s">
        <v>264</v>
      </c>
      <c r="S36" t="s">
        <v>213</v>
      </c>
      <c r="T36" s="11" t="s">
        <v>252</v>
      </c>
      <c r="U36" s="12" t="s">
        <v>296</v>
      </c>
      <c r="V36" s="12" t="s">
        <v>297</v>
      </c>
    </row>
    <row r="37" spans="1:22" x14ac:dyDescent="0.25">
      <c r="A37" s="14">
        <v>30022</v>
      </c>
      <c r="B37" s="14" t="s">
        <v>195</v>
      </c>
      <c r="C37" s="14" t="s">
        <v>251</v>
      </c>
      <c r="D37" s="14" t="s">
        <v>254</v>
      </c>
      <c r="E37" s="14" t="str">
        <f t="shared" si="3"/>
        <v>SPAIN</v>
      </c>
      <c r="F37" s="14">
        <v>100</v>
      </c>
      <c r="G37" s="14" t="str">
        <f t="shared" si="0"/>
        <v>0830</v>
      </c>
      <c r="H37" s="14" t="str">
        <f t="shared" si="1"/>
        <v>2000</v>
      </c>
      <c r="J37" t="str">
        <f t="shared" si="2"/>
        <v>INSERT INTO IEB_PRO.T_SUBYACENTES (ID_SUBYACENTE, NOMBRE, TIPO_SUBYACENTE, ZONA_GEOGRAFICA, MERCADO, MULTIPLICADOR, HORA_APERTURA, HORA_CIERRE) VALUES (30022, 'Indra Sistemas', 'OPTION', 'Europa', 'SPAIN', 100, '0830', '2000');</v>
      </c>
      <c r="R37" t="s">
        <v>265</v>
      </c>
      <c r="S37" t="s">
        <v>205</v>
      </c>
      <c r="T37" s="11" t="s">
        <v>252</v>
      </c>
      <c r="U37" s="12" t="s">
        <v>296</v>
      </c>
      <c r="V37" s="12" t="s">
        <v>297</v>
      </c>
    </row>
    <row r="38" spans="1:22" x14ac:dyDescent="0.25">
      <c r="A38" s="14">
        <v>30027</v>
      </c>
      <c r="B38" s="14" t="s">
        <v>196</v>
      </c>
      <c r="C38" s="14" t="s">
        <v>251</v>
      </c>
      <c r="D38" s="14" t="s">
        <v>254</v>
      </c>
      <c r="E38" s="14" t="str">
        <f t="shared" si="3"/>
        <v>SPAIN</v>
      </c>
      <c r="F38" s="14">
        <v>100</v>
      </c>
      <c r="G38" s="14" t="str">
        <f t="shared" si="0"/>
        <v>0830</v>
      </c>
      <c r="H38" s="14" t="str">
        <f t="shared" si="1"/>
        <v>2000</v>
      </c>
      <c r="J38" t="str">
        <f t="shared" si="2"/>
        <v>INSERT INTO IEB_PRO.T_SUBYACENTES (ID_SUBYACENTE, NOMBRE, TIPO_SUBYACENTE, ZONA_GEOGRAFICA, MERCADO, MULTIPLICADOR, HORA_APERTURA, HORA_CIERRE) VALUES (30027, 'Inditex', 'OPTION', 'Europa', 'SPAIN', 100, '0830', '2000');</v>
      </c>
      <c r="R38" t="s">
        <v>266</v>
      </c>
      <c r="S38" t="s">
        <v>211</v>
      </c>
      <c r="T38" s="11" t="s">
        <v>252</v>
      </c>
      <c r="U38" s="12" t="s">
        <v>296</v>
      </c>
      <c r="V38" s="12" t="s">
        <v>297</v>
      </c>
    </row>
    <row r="39" spans="1:22" x14ac:dyDescent="0.25">
      <c r="A39" s="14">
        <v>30029</v>
      </c>
      <c r="B39" s="14" t="s">
        <v>197</v>
      </c>
      <c r="C39" s="14" t="s">
        <v>251</v>
      </c>
      <c r="D39" s="14" t="s">
        <v>254</v>
      </c>
      <c r="E39" s="14" t="str">
        <f t="shared" si="3"/>
        <v>ÍNDICE EUROSTOXX</v>
      </c>
      <c r="F39" s="14">
        <v>100</v>
      </c>
      <c r="G39" s="14" t="str">
        <f t="shared" si="0"/>
        <v>0830</v>
      </c>
      <c r="H39" s="14" t="str">
        <f t="shared" si="1"/>
        <v>2000</v>
      </c>
      <c r="J39" t="str">
        <f t="shared" si="2"/>
        <v>INSERT INTO IEB_PRO.T_SUBYACENTES (ID_SUBYACENTE, NOMBRE, TIPO_SUBYACENTE, ZONA_GEOGRAFICA, MERCADO, MULTIPLICADOR, HORA_APERTURA, HORA_CIERRE) VALUES (30029, 'Daimler', 'OPTION', 'Europa', 'ÍNDICE EUROSTOXX', 100, '0830', '2000');</v>
      </c>
      <c r="R39" t="s">
        <v>267</v>
      </c>
      <c r="S39" t="s">
        <v>203</v>
      </c>
      <c r="T39" s="11" t="s">
        <v>252</v>
      </c>
      <c r="U39" s="12" t="s">
        <v>296</v>
      </c>
      <c r="V39" s="12" t="s">
        <v>297</v>
      </c>
    </row>
    <row r="40" spans="1:22" x14ac:dyDescent="0.25">
      <c r="A40" s="14">
        <v>30030</v>
      </c>
      <c r="B40" s="14" t="s">
        <v>198</v>
      </c>
      <c r="C40" s="14" t="s">
        <v>251</v>
      </c>
      <c r="D40" s="14" t="s">
        <v>254</v>
      </c>
      <c r="E40" s="14" t="str">
        <f t="shared" si="3"/>
        <v>ÍNDICE EUROSTOXX</v>
      </c>
      <c r="F40" s="14">
        <v>100</v>
      </c>
      <c r="G40" s="14" t="str">
        <f t="shared" si="0"/>
        <v>0830</v>
      </c>
      <c r="H40" s="14" t="str">
        <f t="shared" si="1"/>
        <v>2000</v>
      </c>
      <c r="J40" t="str">
        <f t="shared" si="2"/>
        <v>INSERT INTO IEB_PRO.T_SUBYACENTES (ID_SUBYACENTE, NOMBRE, TIPO_SUBYACENTE, ZONA_GEOGRAFICA, MERCADO, MULTIPLICADOR, HORA_APERTURA, HORA_CIERRE) VALUES (30030, 'Volkswagen', 'OPTION', 'Europa', 'ÍNDICE EUROSTOXX', 100, '0830', '2000');</v>
      </c>
      <c r="R40" t="s">
        <v>268</v>
      </c>
      <c r="S40" t="s">
        <v>199</v>
      </c>
      <c r="T40" s="11" t="s">
        <v>252</v>
      </c>
      <c r="U40" s="12" t="s">
        <v>296</v>
      </c>
      <c r="V40" s="12" t="s">
        <v>297</v>
      </c>
    </row>
    <row r="41" spans="1:22" x14ac:dyDescent="0.25">
      <c r="A41" s="14">
        <v>30032</v>
      </c>
      <c r="B41" s="14" t="s">
        <v>199</v>
      </c>
      <c r="C41" s="14" t="s">
        <v>251</v>
      </c>
      <c r="D41" s="14" t="s">
        <v>254</v>
      </c>
      <c r="E41" s="14" t="str">
        <f t="shared" si="3"/>
        <v>ÍNDICE EUROSTOXX</v>
      </c>
      <c r="F41" s="14">
        <v>100</v>
      </c>
      <c r="G41" s="14" t="str">
        <f t="shared" si="0"/>
        <v>0830</v>
      </c>
      <c r="H41" s="14" t="str">
        <f t="shared" si="1"/>
        <v>2000</v>
      </c>
      <c r="J41" t="str">
        <f t="shared" si="2"/>
        <v>INSERT INTO IEB_PRO.T_SUBYACENTES (ID_SUBYACENTE, NOMBRE, TIPO_SUBYACENTE, ZONA_GEOGRAFICA, MERCADO, MULTIPLICADOR, HORA_APERTURA, HORA_CIERRE) VALUES (30032, 'BNP Paribas', 'OPTION', 'Europa', 'ÍNDICE EUROSTOXX', 100, '0830', '2000');</v>
      </c>
      <c r="R41" t="s">
        <v>269</v>
      </c>
      <c r="S41" t="s">
        <v>204</v>
      </c>
      <c r="T41" s="11" t="s">
        <v>252</v>
      </c>
      <c r="U41" s="12" t="s">
        <v>296</v>
      </c>
      <c r="V41" s="12" t="s">
        <v>297</v>
      </c>
    </row>
    <row r="42" spans="1:22" x14ac:dyDescent="0.25">
      <c r="A42" s="14">
        <v>30033</v>
      </c>
      <c r="B42" s="14" t="s">
        <v>200</v>
      </c>
      <c r="C42" s="14" t="s">
        <v>251</v>
      </c>
      <c r="D42" s="14" t="s">
        <v>254</v>
      </c>
      <c r="E42" s="14" t="str">
        <f t="shared" si="3"/>
        <v>ÍNDICE EUROSTOXX</v>
      </c>
      <c r="F42" s="14">
        <v>100</v>
      </c>
      <c r="G42" s="14" t="str">
        <f t="shared" si="0"/>
        <v>0830</v>
      </c>
      <c r="H42" s="14" t="str">
        <f t="shared" si="1"/>
        <v>2000</v>
      </c>
      <c r="J42" t="str">
        <f t="shared" si="2"/>
        <v>INSERT INTO IEB_PRO.T_SUBYACENTES (ID_SUBYACENTE, NOMBRE, TIPO_SUBYACENTE, ZONA_GEOGRAFICA, MERCADO, MULTIPLICADOR, HORA_APERTURA, HORA_CIERRE) VALUES (30033, 'Deutsche Bank', 'OPTION', 'Europa', 'ÍNDICE EUROSTOXX', 100, '0830', '2000');</v>
      </c>
      <c r="R42" t="s">
        <v>270</v>
      </c>
      <c r="S42" t="s">
        <v>197</v>
      </c>
      <c r="T42" s="11" t="s">
        <v>252</v>
      </c>
      <c r="U42" s="12" t="s">
        <v>296</v>
      </c>
      <c r="V42" s="12" t="s">
        <v>297</v>
      </c>
    </row>
    <row r="43" spans="1:22" x14ac:dyDescent="0.25">
      <c r="A43" s="14">
        <v>30034</v>
      </c>
      <c r="B43" s="14" t="s">
        <v>201</v>
      </c>
      <c r="C43" s="14" t="s">
        <v>251</v>
      </c>
      <c r="D43" s="14" t="s">
        <v>254</v>
      </c>
      <c r="E43" s="14" t="str">
        <f t="shared" si="3"/>
        <v>ÍNDICE EUROSTOXX</v>
      </c>
      <c r="F43" s="14">
        <v>100</v>
      </c>
      <c r="G43" s="14" t="str">
        <f t="shared" si="0"/>
        <v>0830</v>
      </c>
      <c r="H43" s="14" t="str">
        <f t="shared" si="1"/>
        <v>2000</v>
      </c>
      <c r="J43" t="str">
        <f t="shared" si="2"/>
        <v>INSERT INTO IEB_PRO.T_SUBYACENTES (ID_SUBYACENTE, NOMBRE, TIPO_SUBYACENTE, ZONA_GEOGRAFICA, MERCADO, MULTIPLICADOR, HORA_APERTURA, HORA_CIERRE) VALUES (30034, 'Societe Generale', 'OPTION', 'Europa', 'ÍNDICE EUROSTOXX', 100, '0830', '2000');</v>
      </c>
      <c r="R43" t="s">
        <v>271</v>
      </c>
      <c r="S43" t="s">
        <v>200</v>
      </c>
      <c r="T43" s="11" t="s">
        <v>252</v>
      </c>
      <c r="U43" s="12" t="s">
        <v>296</v>
      </c>
      <c r="V43" s="12" t="s">
        <v>297</v>
      </c>
    </row>
    <row r="44" spans="1:22" x14ac:dyDescent="0.25">
      <c r="A44" s="14">
        <v>30035</v>
      </c>
      <c r="B44" s="14" t="s">
        <v>202</v>
      </c>
      <c r="C44" s="14" t="s">
        <v>251</v>
      </c>
      <c r="D44" s="14" t="s">
        <v>254</v>
      </c>
      <c r="E44" s="14" t="str">
        <f t="shared" si="3"/>
        <v>ÍNDICE EUROSTOXX</v>
      </c>
      <c r="F44" s="14">
        <v>100</v>
      </c>
      <c r="G44" s="14" t="str">
        <f t="shared" si="0"/>
        <v>0830</v>
      </c>
      <c r="H44" s="14" t="str">
        <f t="shared" si="1"/>
        <v>2000</v>
      </c>
      <c r="J44" t="str">
        <f t="shared" si="2"/>
        <v>INSERT INTO IEB_PRO.T_SUBYACENTES (ID_SUBYACENTE, NOMBRE, TIPO_SUBYACENTE, ZONA_GEOGRAFICA, MERCADO, MULTIPLICADOR, HORA_APERTURA, HORA_CIERRE) VALUES (30035, 'ING Groep', 'OPTION', 'Europa', 'ÍNDICE EUROSTOXX', 100, '0830', '2000');</v>
      </c>
      <c r="R44" t="s">
        <v>272</v>
      </c>
      <c r="S44" t="s">
        <v>216</v>
      </c>
      <c r="T44" s="11" t="s">
        <v>252</v>
      </c>
      <c r="U44" s="12" t="s">
        <v>296</v>
      </c>
      <c r="V44" s="12" t="s">
        <v>297</v>
      </c>
    </row>
    <row r="45" spans="1:22" x14ac:dyDescent="0.25">
      <c r="A45" s="14">
        <v>30036</v>
      </c>
      <c r="B45" s="14" t="s">
        <v>203</v>
      </c>
      <c r="C45" s="14" t="s">
        <v>251</v>
      </c>
      <c r="D45" s="14" t="s">
        <v>254</v>
      </c>
      <c r="E45" s="14" t="str">
        <f t="shared" si="3"/>
        <v>ÍNDICE EUROSTOXX</v>
      </c>
      <c r="F45" s="14">
        <v>100</v>
      </c>
      <c r="G45" s="14" t="str">
        <f t="shared" si="0"/>
        <v>0830</v>
      </c>
      <c r="H45" s="14" t="str">
        <f t="shared" si="1"/>
        <v>2000</v>
      </c>
      <c r="J45" t="str">
        <f t="shared" si="2"/>
        <v>INSERT INTO IEB_PRO.T_SUBYACENTES (ID_SUBYACENTE, NOMBRE, TIPO_SUBYACENTE, ZONA_GEOGRAFICA, MERCADO, MULTIPLICADOR, HORA_APERTURA, HORA_CIERRE) VALUES (30036, 'BASF', 'OPTION', 'Europa', 'ÍNDICE EUROSTOXX', 100, '0830', '2000');</v>
      </c>
      <c r="R45" t="s">
        <v>273</v>
      </c>
      <c r="S45" t="s">
        <v>218</v>
      </c>
      <c r="T45" s="11" t="s">
        <v>252</v>
      </c>
      <c r="U45" s="12" t="s">
        <v>296</v>
      </c>
      <c r="V45" s="12" t="s">
        <v>297</v>
      </c>
    </row>
    <row r="46" spans="1:22" x14ac:dyDescent="0.25">
      <c r="A46" s="14">
        <v>30037</v>
      </c>
      <c r="B46" s="14" t="s">
        <v>204</v>
      </c>
      <c r="C46" s="14" t="s">
        <v>251</v>
      </c>
      <c r="D46" s="14" t="s">
        <v>254</v>
      </c>
      <c r="E46" s="14" t="str">
        <f t="shared" si="3"/>
        <v>ÍNDICE EUROSTOXX</v>
      </c>
      <c r="F46" s="14">
        <v>100</v>
      </c>
      <c r="G46" s="14" t="str">
        <f t="shared" si="0"/>
        <v>0830</v>
      </c>
      <c r="H46" s="14" t="str">
        <f t="shared" si="1"/>
        <v>2000</v>
      </c>
      <c r="J46" t="str">
        <f t="shared" si="2"/>
        <v>INSERT INTO IEB_PRO.T_SUBYACENTES (ID_SUBYACENTE, NOMBRE, TIPO_SUBYACENTE, ZONA_GEOGRAFICA, MERCADO, MULTIPLICADOR, HORA_APERTURA, HORA_CIERRE) VALUES (30037, 'Bayer', 'OPTION', 'Europa', 'ÍNDICE EUROSTOXX', 100, '0830', '2000');</v>
      </c>
      <c r="R46" t="s">
        <v>274</v>
      </c>
      <c r="S46" t="s">
        <v>234</v>
      </c>
      <c r="T46" s="11" t="s">
        <v>252</v>
      </c>
      <c r="U46" s="12" t="s">
        <v>296</v>
      </c>
      <c r="V46" s="12" t="s">
        <v>297</v>
      </c>
    </row>
    <row r="47" spans="1:22" x14ac:dyDescent="0.25">
      <c r="A47" s="14">
        <v>30038</v>
      </c>
      <c r="B47" s="14" t="s">
        <v>205</v>
      </c>
      <c r="C47" s="14" t="s">
        <v>251</v>
      </c>
      <c r="D47" s="14" t="s">
        <v>254</v>
      </c>
      <c r="E47" s="14" t="str">
        <f t="shared" si="3"/>
        <v>ÍNDICE EUROSTOXX</v>
      </c>
      <c r="F47" s="14">
        <v>100</v>
      </c>
      <c r="G47" s="14" t="str">
        <f t="shared" si="0"/>
        <v>0830</v>
      </c>
      <c r="H47" s="14" t="str">
        <f t="shared" si="1"/>
        <v>2000</v>
      </c>
      <c r="J47" t="str">
        <f t="shared" si="2"/>
        <v>INSERT INTO IEB_PRO.T_SUBYACENTES (ID_SUBYACENTE, NOMBRE, TIPO_SUBYACENTE, ZONA_GEOGRAFICA, MERCADO, MULTIPLICADOR, HORA_APERTURA, HORA_CIERRE) VALUES (30038, 'Air Liquide', 'OPTION', 'Europa', 'ÍNDICE EUROSTOXX', 100, '0830', '2000');</v>
      </c>
      <c r="R47" t="s">
        <v>275</v>
      </c>
      <c r="S47" t="s">
        <v>219</v>
      </c>
      <c r="T47" s="11" t="s">
        <v>252</v>
      </c>
      <c r="U47" s="12" t="s">
        <v>296</v>
      </c>
      <c r="V47" s="12" t="s">
        <v>297</v>
      </c>
    </row>
    <row r="48" spans="1:22" x14ac:dyDescent="0.25">
      <c r="A48" s="14">
        <v>30039</v>
      </c>
      <c r="B48" s="14" t="s">
        <v>206</v>
      </c>
      <c r="C48" s="14" t="s">
        <v>251</v>
      </c>
      <c r="D48" s="14" t="s">
        <v>254</v>
      </c>
      <c r="E48" s="14" t="str">
        <f t="shared" si="3"/>
        <v>ÍNDICE EUROSTOXX</v>
      </c>
      <c r="F48" s="14">
        <v>100</v>
      </c>
      <c r="G48" s="14" t="str">
        <f t="shared" si="0"/>
        <v>0830</v>
      </c>
      <c r="H48" s="14" t="str">
        <f t="shared" si="1"/>
        <v>2000</v>
      </c>
      <c r="J48" t="str">
        <f t="shared" si="2"/>
        <v>INSERT INTO IEB_PRO.T_SUBYACENTES (ID_SUBYACENTE, NOMBRE, TIPO_SUBYACENTE, ZONA_GEOGRAFICA, MERCADO, MULTIPLICADOR, HORA_APERTURA, HORA_CIERRE) VALUES (30039, 'Groupe Danone', 'OPTION', 'Europa', 'ÍNDICE EUROSTOXX', 100, '0830', '2000');</v>
      </c>
      <c r="R48" t="s">
        <v>276</v>
      </c>
      <c r="S48" t="s">
        <v>206</v>
      </c>
      <c r="T48" s="11" t="s">
        <v>252</v>
      </c>
      <c r="U48" s="12" t="s">
        <v>296</v>
      </c>
      <c r="V48" s="12" t="s">
        <v>297</v>
      </c>
    </row>
    <row r="49" spans="1:22" x14ac:dyDescent="0.25">
      <c r="A49" s="14">
        <v>30040</v>
      </c>
      <c r="B49" s="14" t="s">
        <v>207</v>
      </c>
      <c r="C49" s="14" t="s">
        <v>251</v>
      </c>
      <c r="D49" s="14" t="s">
        <v>254</v>
      </c>
      <c r="E49" s="14" t="str">
        <f t="shared" si="3"/>
        <v>ÍNDICE EUROSTOXX</v>
      </c>
      <c r="F49" s="14">
        <v>100</v>
      </c>
      <c r="G49" s="14" t="str">
        <f t="shared" si="0"/>
        <v>0830</v>
      </c>
      <c r="H49" s="14" t="str">
        <f t="shared" si="1"/>
        <v>2000</v>
      </c>
      <c r="J49" t="str">
        <f t="shared" si="2"/>
        <v>INSERT INTO IEB_PRO.T_SUBYACENTES (ID_SUBYACENTE, NOMBRE, TIPO_SUBYACENTE, ZONA_GEOGRAFICA, MERCADO, MULTIPLICADOR, HORA_APERTURA, HORA_CIERRE) VALUES (30040, 'Unilever', 'OPTION', 'Europa', 'ÍNDICE EUROSTOXX', 100, '0830', '2000');</v>
      </c>
      <c r="R49" t="s">
        <v>277</v>
      </c>
      <c r="S49" t="s">
        <v>202</v>
      </c>
      <c r="T49" s="11" t="s">
        <v>252</v>
      </c>
      <c r="U49" s="12" t="s">
        <v>296</v>
      </c>
      <c r="V49" s="12" t="s">
        <v>297</v>
      </c>
    </row>
    <row r="50" spans="1:22" x14ac:dyDescent="0.25">
      <c r="A50" s="14">
        <v>30041</v>
      </c>
      <c r="B50" s="14" t="s">
        <v>208</v>
      </c>
      <c r="C50" s="14" t="s">
        <v>251</v>
      </c>
      <c r="D50" s="14" t="s">
        <v>254</v>
      </c>
      <c r="E50" s="14" t="str">
        <f t="shared" si="3"/>
        <v>ÍNDICE EUROSTOXX</v>
      </c>
      <c r="F50" s="14">
        <v>100</v>
      </c>
      <c r="G50" s="14" t="str">
        <f t="shared" si="0"/>
        <v>0830</v>
      </c>
      <c r="H50" s="14" t="str">
        <f t="shared" si="1"/>
        <v>2000</v>
      </c>
      <c r="J50" t="str">
        <f t="shared" si="2"/>
        <v>INSERT INTO IEB_PRO.T_SUBYACENTES (ID_SUBYACENTE, NOMBRE, TIPO_SUBYACENTE, ZONA_GEOGRAFICA, MERCADO, MULTIPLICADOR, HORA_APERTURA, HORA_CIERRE) VALUES (30041, 'Nokia OYJ', 'OPTION', 'Europa', 'ÍNDICE EUROSTOXX', 100, '0830', '2000');</v>
      </c>
      <c r="R50" t="s">
        <v>278</v>
      </c>
      <c r="S50" t="s">
        <v>210</v>
      </c>
      <c r="T50" s="11" t="s">
        <v>252</v>
      </c>
      <c r="U50" s="12" t="s">
        <v>296</v>
      </c>
      <c r="V50" s="12" t="s">
        <v>297</v>
      </c>
    </row>
    <row r="51" spans="1:22" x14ac:dyDescent="0.25">
      <c r="A51" s="14">
        <v>30042</v>
      </c>
      <c r="B51" s="14" t="s">
        <v>209</v>
      </c>
      <c r="C51" s="14" t="s">
        <v>251</v>
      </c>
      <c r="D51" s="14" t="s">
        <v>254</v>
      </c>
      <c r="E51" s="14" t="str">
        <f t="shared" si="3"/>
        <v>ÍNDICE EUROSTOXX</v>
      </c>
      <c r="F51" s="14">
        <v>100</v>
      </c>
      <c r="G51" s="14" t="str">
        <f t="shared" si="0"/>
        <v>0830</v>
      </c>
      <c r="H51" s="14" t="str">
        <f t="shared" si="1"/>
        <v>2000</v>
      </c>
      <c r="J51" t="str">
        <f t="shared" si="2"/>
        <v>INSERT INTO IEB_PRO.T_SUBYACENTES (ID_SUBYACENTE, NOMBRE, TIPO_SUBYACENTE, ZONA_GEOGRAFICA, MERCADO, MULTIPLICADOR, HORA_APERTURA, HORA_CIERRE) VALUES (30042, 'Siemens', 'OPTION', 'Europa', 'ÍNDICE EUROSTOXX', 100, '0830', '2000');</v>
      </c>
      <c r="R51" t="s">
        <v>279</v>
      </c>
      <c r="S51" t="s">
        <v>208</v>
      </c>
      <c r="T51" s="11" t="s">
        <v>252</v>
      </c>
      <c r="U51" s="12" t="s">
        <v>296</v>
      </c>
      <c r="V51" s="12" t="s">
        <v>297</v>
      </c>
    </row>
    <row r="52" spans="1:22" x14ac:dyDescent="0.25">
      <c r="A52" s="14">
        <v>30043</v>
      </c>
      <c r="B52" s="14" t="s">
        <v>210</v>
      </c>
      <c r="C52" s="14" t="s">
        <v>251</v>
      </c>
      <c r="D52" s="14" t="s">
        <v>254</v>
      </c>
      <c r="E52" s="14" t="str">
        <f t="shared" si="3"/>
        <v>ÍNDICE EUROSTOXX</v>
      </c>
      <c r="F52" s="14">
        <v>100</v>
      </c>
      <c r="G52" s="14" t="str">
        <f t="shared" si="0"/>
        <v>0830</v>
      </c>
      <c r="H52" s="14" t="str">
        <f t="shared" si="1"/>
        <v>2000</v>
      </c>
      <c r="J52" t="str">
        <f t="shared" si="2"/>
        <v>INSERT INTO IEB_PRO.T_SUBYACENTES (ID_SUBYACENTE, NOMBRE, TIPO_SUBYACENTE, ZONA_GEOGRAFICA, MERCADO, MULTIPLICADOR, HORA_APERTURA, HORA_CIERRE) VALUES (30043, 'Koninklije Philips', 'OPTION', 'Europa', 'ÍNDICE EUROSTOXX', 100, '0830', '2000');</v>
      </c>
      <c r="R52" t="s">
        <v>280</v>
      </c>
      <c r="S52" t="s">
        <v>217</v>
      </c>
      <c r="T52" s="11" t="s">
        <v>252</v>
      </c>
      <c r="U52" s="12" t="s">
        <v>296</v>
      </c>
      <c r="V52" s="12" t="s">
        <v>297</v>
      </c>
    </row>
    <row r="53" spans="1:22" x14ac:dyDescent="0.25">
      <c r="A53" s="14">
        <v>30045</v>
      </c>
      <c r="B53" s="14" t="s">
        <v>211</v>
      </c>
      <c r="C53" s="14" t="s">
        <v>251</v>
      </c>
      <c r="D53" s="14" t="s">
        <v>254</v>
      </c>
      <c r="E53" s="14" t="str">
        <f t="shared" si="3"/>
        <v>ÍNDICE EUROSTOXX</v>
      </c>
      <c r="F53" s="14">
        <v>100</v>
      </c>
      <c r="G53" s="14" t="str">
        <f t="shared" si="0"/>
        <v>0830</v>
      </c>
      <c r="H53" s="14" t="str">
        <f t="shared" si="1"/>
        <v>2000</v>
      </c>
      <c r="J53" t="str">
        <f t="shared" si="2"/>
        <v>INSERT INTO IEB_PRO.T_SUBYACENTES (ID_SUBYACENTE, NOMBRE, TIPO_SUBYACENTE, ZONA_GEOGRAFICA, MERCADO, MULTIPLICADOR, HORA_APERTURA, HORA_CIERRE) VALUES (30045, 'Allianz', 'OPTION', 'Europa', 'ÍNDICE EUROSTOXX', 100, '0830', '2000');</v>
      </c>
      <c r="R53" t="s">
        <v>281</v>
      </c>
      <c r="S53" t="s">
        <v>220</v>
      </c>
      <c r="T53" s="11" t="s">
        <v>252</v>
      </c>
      <c r="U53" s="12" t="s">
        <v>296</v>
      </c>
      <c r="V53" s="12" t="s">
        <v>297</v>
      </c>
    </row>
    <row r="54" spans="1:22" x14ac:dyDescent="0.25">
      <c r="A54" s="14">
        <v>30046</v>
      </c>
      <c r="B54" s="14" t="s">
        <v>212</v>
      </c>
      <c r="C54" s="14" t="s">
        <v>251</v>
      </c>
      <c r="D54" s="14" t="s">
        <v>254</v>
      </c>
      <c r="E54" s="14" t="str">
        <f t="shared" si="3"/>
        <v>ÍNDICE EUROSTOXX</v>
      </c>
      <c r="F54" s="14">
        <v>100</v>
      </c>
      <c r="G54" s="14" t="str">
        <f t="shared" si="0"/>
        <v>0830</v>
      </c>
      <c r="H54" s="14" t="str">
        <f t="shared" si="1"/>
        <v>2000</v>
      </c>
      <c r="J54" t="str">
        <f t="shared" si="2"/>
        <v>INSERT INTO IEB_PRO.T_SUBYACENTES (ID_SUBYACENTE, NOMBRE, TIPO_SUBYACENTE, ZONA_GEOGRAFICA, MERCADO, MULTIPLICADOR, HORA_APERTURA, HORA_CIERRE) VALUES (30046, 'AXA', 'OPTION', 'Europa', 'ÍNDICE EUROSTOXX', 100, '0830', '2000');</v>
      </c>
      <c r="R54" t="s">
        <v>282</v>
      </c>
      <c r="S54" t="s">
        <v>214</v>
      </c>
      <c r="T54" s="11" t="s">
        <v>252</v>
      </c>
      <c r="U54" s="12" t="s">
        <v>296</v>
      </c>
      <c r="V54" s="12" t="s">
        <v>297</v>
      </c>
    </row>
    <row r="55" spans="1:22" x14ac:dyDescent="0.25">
      <c r="A55" s="14">
        <v>30047</v>
      </c>
      <c r="B55" s="14" t="s">
        <v>213</v>
      </c>
      <c r="C55" s="14" t="s">
        <v>251</v>
      </c>
      <c r="D55" s="14" t="s">
        <v>254</v>
      </c>
      <c r="E55" s="14" t="str">
        <f t="shared" si="3"/>
        <v>ÍNDICE EUROSTOXX</v>
      </c>
      <c r="F55" s="14">
        <v>100</v>
      </c>
      <c r="G55" s="14" t="str">
        <f t="shared" si="0"/>
        <v>0830</v>
      </c>
      <c r="H55" s="14" t="str">
        <f t="shared" si="1"/>
        <v>2000</v>
      </c>
      <c r="J55" t="str">
        <f t="shared" si="2"/>
        <v>INSERT INTO IEB_PRO.T_SUBYACENTES (ID_SUBYACENTE, NOMBRE, TIPO_SUBYACENTE, ZONA_GEOGRAFICA, MERCADO, MULTIPLICADOR, HORA_APERTURA, HORA_CIERRE) VALUES (30047, 'Aegon', 'OPTION', 'Europa', 'ÍNDICE EUROSTOXX', 100, '0830', '2000');</v>
      </c>
      <c r="R55" t="s">
        <v>283</v>
      </c>
      <c r="S55" t="s">
        <v>224</v>
      </c>
      <c r="T55" s="11" t="s">
        <v>252</v>
      </c>
      <c r="U55" s="12" t="s">
        <v>296</v>
      </c>
      <c r="V55" s="12" t="s">
        <v>297</v>
      </c>
    </row>
    <row r="56" spans="1:22" x14ac:dyDescent="0.25">
      <c r="A56" s="14">
        <v>30048</v>
      </c>
      <c r="B56" s="14" t="s">
        <v>214</v>
      </c>
      <c r="C56" s="14" t="s">
        <v>251</v>
      </c>
      <c r="D56" s="14" t="s">
        <v>254</v>
      </c>
      <c r="E56" s="14" t="str">
        <f t="shared" si="3"/>
        <v>ÍNDICE EUROSTOXX</v>
      </c>
      <c r="F56" s="14">
        <v>100</v>
      </c>
      <c r="G56" s="14" t="str">
        <f t="shared" si="0"/>
        <v>0830</v>
      </c>
      <c r="H56" s="14" t="str">
        <f t="shared" si="1"/>
        <v>2000</v>
      </c>
      <c r="J56" t="str">
        <f t="shared" si="2"/>
        <v>INSERT INTO IEB_PRO.T_SUBYACENTES (ID_SUBYACENTE, NOMBRE, TIPO_SUBYACENTE, ZONA_GEOGRAFICA, MERCADO, MULTIPLICADOR, HORA_APERTURA, HORA_CIERRE) VALUES (30048, 'Royal Dutch Shell Plc', 'OPTION', 'Europa', 'ÍNDICE EUROSTOXX', 100, '0830', '2000');</v>
      </c>
      <c r="R56" t="s">
        <v>284</v>
      </c>
      <c r="S56" t="s">
        <v>209</v>
      </c>
      <c r="T56" s="11" t="s">
        <v>252</v>
      </c>
      <c r="U56" s="12" t="s">
        <v>296</v>
      </c>
      <c r="V56" s="12" t="s">
        <v>297</v>
      </c>
    </row>
    <row r="57" spans="1:22" x14ac:dyDescent="0.25">
      <c r="A57" s="14">
        <v>30049</v>
      </c>
      <c r="B57" s="14" t="s">
        <v>215</v>
      </c>
      <c r="C57" s="14" t="s">
        <v>251</v>
      </c>
      <c r="D57" s="14" t="s">
        <v>254</v>
      </c>
      <c r="E57" s="14" t="str">
        <f t="shared" si="3"/>
        <v>ÍNDICE EUROSTOXX</v>
      </c>
      <c r="F57" s="14">
        <v>100</v>
      </c>
      <c r="G57" s="14" t="str">
        <f t="shared" si="0"/>
        <v>0830</v>
      </c>
      <c r="H57" s="14" t="str">
        <f t="shared" si="1"/>
        <v>2000</v>
      </c>
      <c r="J57" t="str">
        <f t="shared" si="2"/>
        <v>INSERT INTO IEB_PRO.T_SUBYACENTES (ID_SUBYACENTE, NOMBRE, TIPO_SUBYACENTE, ZONA_GEOGRAFICA, MERCADO, MULTIPLICADOR, HORA_APERTURA, HORA_CIERRE) VALUES (30049, 'Total', 'OPTION', 'Europa', 'ÍNDICE EUROSTOXX', 100, '0830', '2000');</v>
      </c>
      <c r="R57" t="s">
        <v>285</v>
      </c>
      <c r="S57" t="s">
        <v>201</v>
      </c>
      <c r="T57" s="11" t="s">
        <v>252</v>
      </c>
      <c r="U57" s="12" t="s">
        <v>296</v>
      </c>
      <c r="V57" s="12" t="s">
        <v>297</v>
      </c>
    </row>
    <row r="58" spans="1:22" x14ac:dyDescent="0.25">
      <c r="A58" s="14">
        <v>30050</v>
      </c>
      <c r="B58" s="14" t="s">
        <v>216</v>
      </c>
      <c r="C58" s="14" t="s">
        <v>251</v>
      </c>
      <c r="D58" s="14" t="s">
        <v>254</v>
      </c>
      <c r="E58" s="14" t="str">
        <f t="shared" si="3"/>
        <v>ÍNDICE EUROSTOXX</v>
      </c>
      <c r="F58" s="14">
        <v>100</v>
      </c>
      <c r="G58" s="14" t="str">
        <f t="shared" si="0"/>
        <v>0830</v>
      </c>
      <c r="H58" s="14" t="str">
        <f t="shared" si="1"/>
        <v>2000</v>
      </c>
      <c r="J58" t="str">
        <f t="shared" si="2"/>
        <v>INSERT INTO IEB_PRO.T_SUBYACENTES (ID_SUBYACENTE, NOMBRE, TIPO_SUBYACENTE, ZONA_GEOGRAFICA, MERCADO, MULTIPLICADOR, HORA_APERTURA, HORA_CIERRE) VALUES (30050, 'Deutsche Telekom', 'OPTION', 'Europa', 'ÍNDICE EUROSTOXX', 100, '0830', '2000');</v>
      </c>
      <c r="R58" t="s">
        <v>286</v>
      </c>
      <c r="S58" t="s">
        <v>215</v>
      </c>
      <c r="T58" s="11" t="s">
        <v>252</v>
      </c>
      <c r="U58" s="12" t="s">
        <v>296</v>
      </c>
      <c r="V58" s="12" t="s">
        <v>297</v>
      </c>
    </row>
    <row r="59" spans="1:22" x14ac:dyDescent="0.25">
      <c r="A59" s="14">
        <v>30051</v>
      </c>
      <c r="B59" s="14" t="s">
        <v>217</v>
      </c>
      <c r="C59" s="14" t="s">
        <v>251</v>
      </c>
      <c r="D59" s="14" t="s">
        <v>254</v>
      </c>
      <c r="E59" s="14" t="str">
        <f t="shared" si="3"/>
        <v>ÍNDICE EUROSTOXX</v>
      </c>
      <c r="F59" s="14">
        <v>100</v>
      </c>
      <c r="G59" s="14" t="str">
        <f t="shared" si="0"/>
        <v>0830</v>
      </c>
      <c r="H59" s="14" t="str">
        <f t="shared" si="1"/>
        <v>2000</v>
      </c>
      <c r="J59" t="str">
        <f t="shared" si="2"/>
        <v>INSERT INTO IEB_PRO.T_SUBYACENTES (ID_SUBYACENTE, NOMBRE, TIPO_SUBYACENTE, ZONA_GEOGRAFICA, MERCADO, MULTIPLICADOR, HORA_APERTURA, HORA_CIERRE) VALUES (30051, 'Orange', 'OPTION', 'Europa', 'ÍNDICE EUROSTOXX', 100, '0830', '2000');</v>
      </c>
      <c r="R59" t="s">
        <v>287</v>
      </c>
      <c r="S59" t="s">
        <v>207</v>
      </c>
      <c r="T59" s="11" t="s">
        <v>252</v>
      </c>
      <c r="U59" s="12" t="s">
        <v>296</v>
      </c>
      <c r="V59" s="12" t="s">
        <v>297</v>
      </c>
    </row>
    <row r="60" spans="1:22" x14ac:dyDescent="0.25">
      <c r="A60" s="14">
        <v>30052</v>
      </c>
      <c r="B60" s="14" t="s">
        <v>218</v>
      </c>
      <c r="C60" s="14" t="s">
        <v>251</v>
      </c>
      <c r="D60" s="14" t="s">
        <v>254</v>
      </c>
      <c r="E60" s="14" t="str">
        <f t="shared" si="3"/>
        <v>ÍNDICE EUROSTOXX</v>
      </c>
      <c r="F60" s="14">
        <v>100</v>
      </c>
      <c r="G60" s="14" t="str">
        <f t="shared" si="0"/>
        <v>0830</v>
      </c>
      <c r="H60" s="14" t="str">
        <f t="shared" si="1"/>
        <v>2000</v>
      </c>
      <c r="J60" t="str">
        <f t="shared" si="2"/>
        <v>INSERT INTO IEB_PRO.T_SUBYACENTES (ID_SUBYACENTE, NOMBRE, TIPO_SUBYACENTE, ZONA_GEOGRAFICA, MERCADO, MULTIPLICADOR, HORA_APERTURA, HORA_CIERRE) VALUES (30052, 'E.ON', 'OPTION', 'Europa', 'ÍNDICE EUROSTOXX', 100, '0830', '2000');</v>
      </c>
      <c r="R60" t="s">
        <v>288</v>
      </c>
      <c r="S60" t="s">
        <v>198</v>
      </c>
      <c r="T60" s="11" t="s">
        <v>252</v>
      </c>
      <c r="U60" s="12" t="s">
        <v>296</v>
      </c>
      <c r="V60" s="12" t="s">
        <v>297</v>
      </c>
    </row>
    <row r="61" spans="1:22" x14ac:dyDescent="0.25">
      <c r="A61" s="14">
        <v>30053</v>
      </c>
      <c r="B61" s="14" t="s">
        <v>219</v>
      </c>
      <c r="C61" s="14" t="s">
        <v>251</v>
      </c>
      <c r="D61" s="14" t="s">
        <v>254</v>
      </c>
      <c r="E61" s="14" t="str">
        <f t="shared" si="3"/>
        <v>ÍNDICE EUROSTOXX</v>
      </c>
      <c r="F61" s="14">
        <v>100</v>
      </c>
      <c r="G61" s="14" t="str">
        <f t="shared" si="0"/>
        <v>0830</v>
      </c>
      <c r="H61" s="14" t="str">
        <f t="shared" si="1"/>
        <v>2000</v>
      </c>
      <c r="J61" t="str">
        <f t="shared" si="2"/>
        <v>INSERT INTO IEB_PRO.T_SUBYACENTES (ID_SUBYACENTE, NOMBRE, TIPO_SUBYACENTE, ZONA_GEOGRAFICA, MERCADO, MULTIPLICADOR, HORA_APERTURA, HORA_CIERRE) VALUES (30053, 'GDF SUEZ', 'OPTION', 'Europa', 'ÍNDICE EUROSTOXX', 100, '0830', '2000');</v>
      </c>
      <c r="R61" t="s">
        <v>289</v>
      </c>
      <c r="S61" t="s">
        <v>185</v>
      </c>
      <c r="T61" s="11" t="s">
        <v>252</v>
      </c>
      <c r="U61" s="12" t="s">
        <v>296</v>
      </c>
      <c r="V61" s="12" t="s">
        <v>297</v>
      </c>
    </row>
    <row r="62" spans="1:22" x14ac:dyDescent="0.25">
      <c r="A62" s="14">
        <v>30054</v>
      </c>
      <c r="B62" s="14" t="s">
        <v>220</v>
      </c>
      <c r="C62" s="14" t="s">
        <v>251</v>
      </c>
      <c r="D62" s="14" t="s">
        <v>254</v>
      </c>
      <c r="E62" s="14" t="str">
        <f t="shared" si="3"/>
        <v>ÍNDICE EUROSTOXX</v>
      </c>
      <c r="F62" s="14">
        <v>100</v>
      </c>
      <c r="G62" s="14" t="str">
        <f t="shared" si="0"/>
        <v>0830</v>
      </c>
      <c r="H62" s="14" t="str">
        <f t="shared" si="1"/>
        <v>2000</v>
      </c>
      <c r="J62" t="str">
        <f t="shared" si="2"/>
        <v>INSERT INTO IEB_PRO.T_SUBYACENTES (ID_SUBYACENTE, NOMBRE, TIPO_SUBYACENTE, ZONA_GEOGRAFICA, MERCADO, MULTIPLICADOR, HORA_APERTURA, HORA_CIERRE) VALUES (30054, 'RWE', 'OPTION', 'Europa', 'ÍNDICE EUROSTOXX', 100, '0830', '2000');</v>
      </c>
      <c r="R62" t="s">
        <v>290</v>
      </c>
      <c r="S62" t="s">
        <v>229</v>
      </c>
      <c r="T62" s="11" t="s">
        <v>252</v>
      </c>
      <c r="U62" s="12" t="s">
        <v>296</v>
      </c>
      <c r="V62" s="12" t="s">
        <v>297</v>
      </c>
    </row>
    <row r="63" spans="1:22" x14ac:dyDescent="0.25">
      <c r="A63" s="14">
        <v>30055</v>
      </c>
      <c r="B63" s="14" t="s">
        <v>221</v>
      </c>
      <c r="C63" s="14" t="s">
        <v>251</v>
      </c>
      <c r="D63" s="14" t="s">
        <v>254</v>
      </c>
      <c r="E63" s="14" t="str">
        <f t="shared" si="3"/>
        <v>SPAIN</v>
      </c>
      <c r="F63" s="14">
        <v>100</v>
      </c>
      <c r="G63" s="14" t="str">
        <f t="shared" si="0"/>
        <v>0830</v>
      </c>
      <c r="H63" s="14" t="str">
        <f t="shared" si="1"/>
        <v>2000</v>
      </c>
      <c r="J63" t="str">
        <f t="shared" si="2"/>
        <v>INSERT INTO IEB_PRO.T_SUBYACENTES (ID_SUBYACENTE, NOMBRE, TIPO_SUBYACENTE, ZONA_GEOGRAFICA, MERCADO, MULTIPLICADOR, HORA_APERTURA, HORA_CIERRE) VALUES (30055, 'Grifols', 'OPTION', 'Europa', 'SPAIN', 100, '0830', '2000');</v>
      </c>
      <c r="R63" t="s">
        <v>291</v>
      </c>
      <c r="S63" t="s">
        <v>230</v>
      </c>
      <c r="T63" s="11" t="s">
        <v>252</v>
      </c>
      <c r="U63" s="12" t="s">
        <v>296</v>
      </c>
      <c r="V63" s="12" t="s">
        <v>297</v>
      </c>
    </row>
    <row r="64" spans="1:22" x14ac:dyDescent="0.25">
      <c r="A64" s="14">
        <v>30056</v>
      </c>
      <c r="B64" s="14" t="s">
        <v>222</v>
      </c>
      <c r="C64" s="14" t="s">
        <v>251</v>
      </c>
      <c r="D64" s="14" t="s">
        <v>254</v>
      </c>
      <c r="E64" s="14" t="str">
        <f t="shared" si="3"/>
        <v>SPAIN</v>
      </c>
      <c r="F64" s="14">
        <v>100</v>
      </c>
      <c r="G64" s="14" t="str">
        <f t="shared" si="0"/>
        <v>0830</v>
      </c>
      <c r="H64" s="14" t="str">
        <f t="shared" si="1"/>
        <v>2000</v>
      </c>
      <c r="J64" t="str">
        <f t="shared" si="2"/>
        <v>INSERT INTO IEB_PRO.T_SUBYACENTES (ID_SUBYACENTE, NOMBRE, TIPO_SUBYACENTE, ZONA_GEOGRAFICA, MERCADO, MULTIPLICADOR, HORA_APERTURA, HORA_CIERRE) VALUES (30056, 'Gamesa Corp Tecnologica', 'OPTION', 'Europa', 'SPAIN', 100, '0830', '2000');</v>
      </c>
      <c r="R64">
        <v>30059</v>
      </c>
      <c r="S64" t="s">
        <v>225</v>
      </c>
      <c r="T64" t="s">
        <v>259</v>
      </c>
      <c r="U64" s="12" t="s">
        <v>295</v>
      </c>
      <c r="V64" s="12" t="s">
        <v>298</v>
      </c>
    </row>
    <row r="65" spans="1:22" x14ac:dyDescent="0.25">
      <c r="A65" s="14">
        <v>30057</v>
      </c>
      <c r="B65" s="14" t="s">
        <v>223</v>
      </c>
      <c r="C65" s="14" t="s">
        <v>251</v>
      </c>
      <c r="D65" s="14" t="s">
        <v>254</v>
      </c>
      <c r="E65" s="14" t="str">
        <f t="shared" si="3"/>
        <v>SPAIN</v>
      </c>
      <c r="F65" s="14">
        <v>100</v>
      </c>
      <c r="G65" s="14" t="str">
        <f t="shared" si="0"/>
        <v>0830</v>
      </c>
      <c r="H65" s="14" t="str">
        <f t="shared" si="1"/>
        <v>2000</v>
      </c>
      <c r="J65" t="str">
        <f t="shared" si="2"/>
        <v>INSERT INTO IEB_PRO.T_SUBYACENTES (ID_SUBYACENTE, NOMBRE, TIPO_SUBYACENTE, ZONA_GEOGRAFICA, MERCADO, MULTIPLICADOR, HORA_APERTURA, HORA_CIERRE) VALUES (30057, 'BME', 'OPTION', 'Europa', 'SPAIN', 100, '0830', '2000');</v>
      </c>
      <c r="R65">
        <v>30060</v>
      </c>
      <c r="S65" t="s">
        <v>226</v>
      </c>
      <c r="T65" t="s">
        <v>257</v>
      </c>
      <c r="U65" s="12" t="s">
        <v>295</v>
      </c>
      <c r="V65" s="12" t="s">
        <v>298</v>
      </c>
    </row>
    <row r="66" spans="1:22" x14ac:dyDescent="0.25">
      <c r="A66" s="14">
        <v>30058</v>
      </c>
      <c r="B66" s="14" t="s">
        <v>224</v>
      </c>
      <c r="C66" s="14" t="s">
        <v>251</v>
      </c>
      <c r="D66" s="14" t="s">
        <v>254</v>
      </c>
      <c r="E66" s="14" t="str">
        <f t="shared" si="3"/>
        <v>ÍNDICE EUROSTOXX</v>
      </c>
      <c r="F66" s="14">
        <v>100</v>
      </c>
      <c r="G66" s="14" t="str">
        <f t="shared" si="0"/>
        <v>0830</v>
      </c>
      <c r="H66" s="14" t="str">
        <f t="shared" si="1"/>
        <v>2000</v>
      </c>
      <c r="J66" t="str">
        <f t="shared" si="2"/>
        <v>INSERT INTO IEB_PRO.T_SUBYACENTES (ID_SUBYACENTE, NOMBRE, TIPO_SUBYACENTE, ZONA_GEOGRAFICA, MERCADO, MULTIPLICADOR, HORA_APERTURA, HORA_CIERRE) VALUES (30058, 'Sanofi', 'OPTION', 'Europa', 'ÍNDICE EUROSTOXX', 100, '0830', '2000');</v>
      </c>
      <c r="R66">
        <v>30061</v>
      </c>
      <c r="S66" t="s">
        <v>227</v>
      </c>
      <c r="T66" t="s">
        <v>258</v>
      </c>
      <c r="U66" s="12" t="s">
        <v>295</v>
      </c>
      <c r="V66" s="12" t="s">
        <v>298</v>
      </c>
    </row>
    <row r="67" spans="1:22" x14ac:dyDescent="0.25">
      <c r="A67" s="14">
        <v>30059</v>
      </c>
      <c r="B67" s="14" t="s">
        <v>225</v>
      </c>
      <c r="C67" s="14" t="s">
        <v>251</v>
      </c>
      <c r="D67" s="14" t="s">
        <v>255</v>
      </c>
      <c r="E67" s="14" t="str">
        <f t="shared" si="3"/>
        <v>ÍNDICE S&amp;P 500</v>
      </c>
      <c r="F67" s="14">
        <v>100</v>
      </c>
      <c r="G67" s="14" t="str">
        <f t="shared" si="0"/>
        <v>1500</v>
      </c>
      <c r="H67" s="14" t="str">
        <f t="shared" si="1"/>
        <v>2300</v>
      </c>
      <c r="J67" t="str">
        <f t="shared" si="2"/>
        <v>INSERT INTO IEB_PRO.T_SUBYACENTES (ID_SUBYACENTE, NOMBRE, TIPO_SUBYACENTE, ZONA_GEOGRAFICA, MERCADO, MULTIPLICADOR, HORA_APERTURA, HORA_CIERRE) VALUES (30059, 'S&amp;P500', 'OPTION', 'Estados Unidos', 'ÍNDICE S&amp;P 500', 100, '1500', '2300');</v>
      </c>
      <c r="R67">
        <v>30001</v>
      </c>
      <c r="S67" t="s">
        <v>182</v>
      </c>
      <c r="T67" t="s">
        <v>260</v>
      </c>
      <c r="U67" s="12" t="s">
        <v>296</v>
      </c>
      <c r="V67" s="12" t="s">
        <v>297</v>
      </c>
    </row>
    <row r="68" spans="1:22" x14ac:dyDescent="0.25">
      <c r="A68" s="14">
        <v>30060</v>
      </c>
      <c r="B68" s="14" t="s">
        <v>226</v>
      </c>
      <c r="C68" s="14" t="s">
        <v>251</v>
      </c>
      <c r="D68" s="14" t="s">
        <v>255</v>
      </c>
      <c r="E68" s="14" t="str">
        <f t="shared" si="3"/>
        <v>ÍNDICE DOW JONES INDUSTRIALES</v>
      </c>
      <c r="F68" s="14">
        <v>100</v>
      </c>
      <c r="G68" s="14" t="str">
        <f t="shared" si="0"/>
        <v>1500</v>
      </c>
      <c r="H68" s="14" t="str">
        <f t="shared" si="1"/>
        <v>2300</v>
      </c>
      <c r="J68" t="str">
        <f t="shared" si="2"/>
        <v>INSERT INTO IEB_PRO.T_SUBYACENTES (ID_SUBYACENTE, NOMBRE, TIPO_SUBYACENTE, ZONA_GEOGRAFICA, MERCADO, MULTIPLICADOR, HORA_APERTURA, HORA_CIERRE) VALUES (30060, 'Dow Jones Industrial', 'OPTION', 'Estados Unidos', 'ÍNDICE DOW JONES INDUSTRIALES', 100, '1500', '2300');</v>
      </c>
      <c r="R68">
        <v>30002</v>
      </c>
      <c r="S68" t="s">
        <v>183</v>
      </c>
      <c r="T68" t="s">
        <v>261</v>
      </c>
      <c r="U68" s="12" t="s">
        <v>296</v>
      </c>
      <c r="V68" s="12" t="s">
        <v>297</v>
      </c>
    </row>
    <row r="69" spans="1:22" x14ac:dyDescent="0.25">
      <c r="A69" s="14">
        <v>30061</v>
      </c>
      <c r="B69" s="14" t="s">
        <v>227</v>
      </c>
      <c r="C69" s="14" t="s">
        <v>251</v>
      </c>
      <c r="D69" s="14" t="s">
        <v>255</v>
      </c>
      <c r="E69" s="14" t="str">
        <f t="shared" si="3"/>
        <v>ÍNDICE NASDAQ 100</v>
      </c>
      <c r="F69" s="14">
        <v>100</v>
      </c>
      <c r="G69" s="14" t="str">
        <f t="shared" si="0"/>
        <v>1500</v>
      </c>
      <c r="H69" s="14" t="str">
        <f t="shared" si="1"/>
        <v>2300</v>
      </c>
      <c r="J69" t="str">
        <f t="shared" si="2"/>
        <v>INSERT INTO IEB_PRO.T_SUBYACENTES (ID_SUBYACENTE, NOMBRE, TIPO_SUBYACENTE, ZONA_GEOGRAFICA, MERCADO, MULTIPLICADOR, HORA_APERTURA, HORA_CIERRE) VALUES (30061, 'NASDAQ100', 'OPTION', 'Estados Unidos', 'ÍNDICE NASDAQ 100', 100, '1500', '2300');</v>
      </c>
      <c r="R69">
        <v>30003</v>
      </c>
      <c r="S69" t="s">
        <v>184</v>
      </c>
      <c r="T69" t="s">
        <v>262</v>
      </c>
      <c r="U69" s="12" t="s">
        <v>296</v>
      </c>
      <c r="V69" s="12" t="s">
        <v>297</v>
      </c>
    </row>
    <row r="70" spans="1:22" x14ac:dyDescent="0.25">
      <c r="A70" s="14">
        <v>30062</v>
      </c>
      <c r="B70" s="14" t="s">
        <v>228</v>
      </c>
      <c r="C70" s="14" t="s">
        <v>251</v>
      </c>
      <c r="D70" s="14" t="s">
        <v>254</v>
      </c>
      <c r="E70" s="14" t="str">
        <f t="shared" si="3"/>
        <v>HOLANDA</v>
      </c>
      <c r="F70" s="14">
        <v>100</v>
      </c>
      <c r="G70" s="14" t="str">
        <f t="shared" si="0"/>
        <v>0830</v>
      </c>
      <c r="H70" s="14" t="str">
        <f t="shared" si="1"/>
        <v>2000</v>
      </c>
      <c r="J70" t="str">
        <f t="shared" si="2"/>
        <v>INSERT INTO IEB_PRO.T_SUBYACENTES (ID_SUBYACENTE, NOMBRE, TIPO_SUBYACENTE, ZONA_GEOGRAFICA, MERCADO, MULTIPLICADOR, HORA_APERTURA, HORA_CIERRE) VALUES (30062, 'Índice AEX', 'OPTION', 'Europa', 'HOLANDA', 100, '0830', '2000');</v>
      </c>
      <c r="R70">
        <v>30009</v>
      </c>
      <c r="S70" t="s">
        <v>186</v>
      </c>
      <c r="T70" t="s">
        <v>260</v>
      </c>
      <c r="U70" s="12" t="s">
        <v>296</v>
      </c>
      <c r="V70" s="12" t="s">
        <v>297</v>
      </c>
    </row>
    <row r="71" spans="1:22" x14ac:dyDescent="0.25">
      <c r="A71" s="14">
        <v>30063</v>
      </c>
      <c r="B71" s="14" t="s">
        <v>229</v>
      </c>
      <c r="C71" s="14" t="s">
        <v>251</v>
      </c>
      <c r="D71" s="14" t="s">
        <v>254</v>
      </c>
      <c r="E71" s="14" t="str">
        <f t="shared" si="3"/>
        <v>ÍNDICE EUROSTOXX</v>
      </c>
      <c r="F71" s="14">
        <v>5</v>
      </c>
      <c r="G71" s="14" t="str">
        <f t="shared" si="0"/>
        <v>0830</v>
      </c>
      <c r="H71" s="14" t="str">
        <f t="shared" si="1"/>
        <v>2000</v>
      </c>
      <c r="J71" t="str">
        <f t="shared" si="2"/>
        <v>INSERT INTO IEB_PRO.T_SUBYACENTES (ID_SUBYACENTE, NOMBRE, TIPO_SUBYACENTE, ZONA_GEOGRAFICA, MERCADO, MULTIPLICADOR, HORA_APERTURA, HORA_CIERRE) VALUES (30063, 'Índice Stoxx Bancos', 'OPTION', 'Europa', 'ÍNDICE EUROSTOXX', 5, '0830', '2000');</v>
      </c>
      <c r="R71">
        <v>30010</v>
      </c>
      <c r="S71" t="s">
        <v>187</v>
      </c>
      <c r="T71" t="s">
        <v>260</v>
      </c>
      <c r="U71" s="12" t="s">
        <v>296</v>
      </c>
      <c r="V71" s="12" t="s">
        <v>297</v>
      </c>
    </row>
    <row r="72" spans="1:22" x14ac:dyDescent="0.25">
      <c r="A72" s="14">
        <v>30064</v>
      </c>
      <c r="B72" s="14" t="s">
        <v>230</v>
      </c>
      <c r="C72" s="14" t="s">
        <v>251</v>
      </c>
      <c r="D72" s="14" t="s">
        <v>254</v>
      </c>
      <c r="E72" s="14" t="str">
        <f t="shared" si="3"/>
        <v>ÍNDICE EUROSTOXX</v>
      </c>
      <c r="F72" s="14">
        <v>5</v>
      </c>
      <c r="G72" s="14" t="str">
        <f t="shared" si="0"/>
        <v>0830</v>
      </c>
      <c r="H72" s="14" t="str">
        <f t="shared" si="1"/>
        <v>2000</v>
      </c>
      <c r="J72" t="str">
        <f t="shared" si="2"/>
        <v>INSERT INTO IEB_PRO.T_SUBYACENTES (ID_SUBYACENTE, NOMBRE, TIPO_SUBYACENTE, ZONA_GEOGRAFICA, MERCADO, MULTIPLICADOR, HORA_APERTURA, HORA_CIERRE) VALUES (30064, 'Índice Stoxx Seguros', 'OPTION', 'Europa', 'ÍNDICE EUROSTOXX', 5, '0830', '2000');</v>
      </c>
      <c r="R72">
        <v>30011</v>
      </c>
      <c r="S72" t="s">
        <v>188</v>
      </c>
      <c r="T72" t="s">
        <v>260</v>
      </c>
      <c r="U72" s="12" t="s">
        <v>296</v>
      </c>
      <c r="V72" s="12" t="s">
        <v>297</v>
      </c>
    </row>
    <row r="73" spans="1:22" x14ac:dyDescent="0.25">
      <c r="A73" s="14">
        <v>30065</v>
      </c>
      <c r="B73" s="14" t="s">
        <v>231</v>
      </c>
      <c r="C73" s="14" t="s">
        <v>251</v>
      </c>
      <c r="D73" s="14" t="s">
        <v>254</v>
      </c>
      <c r="E73" s="14" t="str">
        <f t="shared" si="3"/>
        <v>ITALIA</v>
      </c>
      <c r="F73" s="14">
        <v>5</v>
      </c>
      <c r="G73" s="14" t="str">
        <f t="shared" si="0"/>
        <v>0830</v>
      </c>
      <c r="H73" s="14" t="str">
        <f t="shared" si="1"/>
        <v>2000</v>
      </c>
      <c r="J73" t="str">
        <f t="shared" si="2"/>
        <v>INSERT INTO IEB_PRO.T_SUBYACENTES (ID_SUBYACENTE, NOMBRE, TIPO_SUBYACENTE, ZONA_GEOGRAFICA, MERCADO, MULTIPLICADOR, HORA_APERTURA, HORA_CIERRE) VALUES (30065, 'Índice FTSEMIB', 'OPTION', 'Europa', 'ITALIA', 5, '0830', '2000');</v>
      </c>
      <c r="R73">
        <v>30012</v>
      </c>
      <c r="S73" t="s">
        <v>189</v>
      </c>
      <c r="T73" t="s">
        <v>260</v>
      </c>
      <c r="U73" s="12" t="s">
        <v>296</v>
      </c>
      <c r="V73" s="12" t="s">
        <v>297</v>
      </c>
    </row>
    <row r="74" spans="1:22" x14ac:dyDescent="0.25">
      <c r="A74" s="14">
        <v>30067</v>
      </c>
      <c r="B74" s="14" t="s">
        <v>232</v>
      </c>
      <c r="C74" s="14" t="s">
        <v>251</v>
      </c>
      <c r="D74" s="14" t="s">
        <v>254</v>
      </c>
      <c r="E74" s="14" t="str">
        <f t="shared" si="3"/>
        <v>SPAIN</v>
      </c>
      <c r="F74" s="14">
        <v>100</v>
      </c>
      <c r="G74" s="14" t="str">
        <f t="shared" si="0"/>
        <v>0830</v>
      </c>
      <c r="H74" s="14" t="str">
        <f t="shared" si="1"/>
        <v>2000</v>
      </c>
      <c r="J74" t="str">
        <f t="shared" si="2"/>
        <v>INSERT INTO IEB_PRO.T_SUBYACENTES (ID_SUBYACENTE, NOMBRE, TIPO_SUBYACENTE, ZONA_GEOGRAFICA, MERCADO, MULTIPLICADOR, HORA_APERTURA, HORA_CIERRE) VALUES (30067, 'ACS', 'OPTION', 'Europa', 'SPAIN', 100, '0830', '2000');</v>
      </c>
      <c r="R74">
        <v>30013</v>
      </c>
      <c r="S74" t="s">
        <v>190</v>
      </c>
      <c r="T74" t="s">
        <v>260</v>
      </c>
      <c r="U74" s="12" t="s">
        <v>296</v>
      </c>
      <c r="V74" s="12" t="s">
        <v>297</v>
      </c>
    </row>
    <row r="75" spans="1:22" x14ac:dyDescent="0.25">
      <c r="A75" s="14">
        <v>30068</v>
      </c>
      <c r="B75" s="14" t="s">
        <v>233</v>
      </c>
      <c r="C75" s="14" t="s">
        <v>251</v>
      </c>
      <c r="D75" s="14" t="s">
        <v>254</v>
      </c>
      <c r="E75" s="14" t="str">
        <f t="shared" si="3"/>
        <v>SPAIN</v>
      </c>
      <c r="F75" s="14">
        <v>100</v>
      </c>
      <c r="G75" s="14" t="str">
        <f t="shared" si="0"/>
        <v>0830</v>
      </c>
      <c r="H75" s="14" t="str">
        <f t="shared" si="1"/>
        <v>2000</v>
      </c>
      <c r="J75" t="str">
        <f t="shared" si="2"/>
        <v>INSERT INTO IEB_PRO.T_SUBYACENTES (ID_SUBYACENTE, NOMBRE, TIPO_SUBYACENTE, ZONA_GEOGRAFICA, MERCADO, MULTIPLICADOR, HORA_APERTURA, HORA_CIERRE) VALUES (30068, 'OHL', 'OPTION', 'Europa', 'SPAIN', 100, '0830', '2000');</v>
      </c>
      <c r="R75">
        <v>30014</v>
      </c>
      <c r="S75" t="s">
        <v>191</v>
      </c>
      <c r="T75" t="s">
        <v>260</v>
      </c>
      <c r="U75" s="12" t="s">
        <v>296</v>
      </c>
      <c r="V75" s="12" t="s">
        <v>297</v>
      </c>
    </row>
    <row r="76" spans="1:22" x14ac:dyDescent="0.25">
      <c r="A76" s="14">
        <v>30069</v>
      </c>
      <c r="B76" s="14" t="s">
        <v>234</v>
      </c>
      <c r="C76" s="14" t="s">
        <v>251</v>
      </c>
      <c r="D76" s="14" t="s">
        <v>254</v>
      </c>
      <c r="E76" s="14" t="str">
        <f t="shared" si="3"/>
        <v>ÍNDICE EUROSTOXX</v>
      </c>
      <c r="F76" s="14">
        <v>100</v>
      </c>
      <c r="G76" s="14" t="str">
        <f t="shared" si="0"/>
        <v>0830</v>
      </c>
      <c r="H76" s="14" t="str">
        <f t="shared" si="1"/>
        <v>2000</v>
      </c>
      <c r="J76" t="str">
        <f t="shared" si="2"/>
        <v>INSERT INTO IEB_PRO.T_SUBYACENTES (ID_SUBYACENTE, NOMBRE, TIPO_SUBYACENTE, ZONA_GEOGRAFICA, MERCADO, MULTIPLICADOR, HORA_APERTURA, HORA_CIERRE) VALUES (30069, 'ENEL SpA', 'OPTION', 'Europa', 'ÍNDICE EUROSTOXX', 100, '0830', '2000');</v>
      </c>
      <c r="R76">
        <v>30015</v>
      </c>
      <c r="S76" t="s">
        <v>192</v>
      </c>
      <c r="T76" t="s">
        <v>260</v>
      </c>
      <c r="U76" s="12" t="s">
        <v>296</v>
      </c>
      <c r="V76" s="12" t="s">
        <v>297</v>
      </c>
    </row>
    <row r="77" spans="1:22" x14ac:dyDescent="0.25">
      <c r="A77" s="14">
        <v>20001</v>
      </c>
      <c r="B77" s="14" t="s">
        <v>308</v>
      </c>
      <c r="C77" s="14" t="s">
        <v>299</v>
      </c>
      <c r="D77" s="14" t="str">
        <f>IFERROR(VLOOKUP(A77,$R$90:$W$187,6,FALSE),"")</f>
        <v>Europa</v>
      </c>
      <c r="E77" s="14" t="str">
        <f>IFERROR(VLOOKUP(A77,$R$90:$W$187,3,FALSE),"")</f>
        <v>SPAIN</v>
      </c>
      <c r="F77" s="14">
        <v>10</v>
      </c>
      <c r="G77" s="14" t="str">
        <f>IFERROR(VLOOKUP(A77,$R$90:$W$187,4,FALSE),"")</f>
        <v>0830</v>
      </c>
      <c r="H77" s="14" t="str">
        <f>IFERROR(VLOOKUP(A77,$R$90:$W$187,5,FALSE),"")</f>
        <v>2000</v>
      </c>
      <c r="J77" t="str">
        <f t="shared" si="2"/>
        <v>INSERT INTO IEB_PRO.T_SUBYACENTES (ID_SUBYACENTE, NOMBRE, TIPO_SUBYACENTE, ZONA_GEOGRAFICA, MERCADO, MULTIPLICADOR, HORA_APERTURA, HORA_CIERRE) VALUES (20001, 'IBEX35', 'FUTURE', 'Europa', 'SPAIN', 10, '0830', '2000');</v>
      </c>
      <c r="R77">
        <v>30017</v>
      </c>
      <c r="S77" t="s">
        <v>193</v>
      </c>
      <c r="T77" t="s">
        <v>260</v>
      </c>
      <c r="U77" s="12" t="s">
        <v>296</v>
      </c>
      <c r="V77" s="12" t="s">
        <v>297</v>
      </c>
    </row>
    <row r="78" spans="1:22" x14ac:dyDescent="0.25">
      <c r="A78" s="14">
        <v>20003</v>
      </c>
      <c r="B78" s="14" t="s">
        <v>183</v>
      </c>
      <c r="C78" s="14" t="s">
        <v>299</v>
      </c>
      <c r="D78" s="14" t="str">
        <f t="shared" ref="D78:D141" si="4">IFERROR(VLOOKUP(A78,$R$90:$W$187,6,FALSE),"")</f>
        <v>Europa</v>
      </c>
      <c r="E78" s="14" t="str">
        <f t="shared" ref="E78:E141" si="5">IFERROR(VLOOKUP(A78,$R$90:$W$187,3,FALSE),"")</f>
        <v>FRANCE</v>
      </c>
      <c r="F78" s="14">
        <v>10</v>
      </c>
      <c r="G78" s="14" t="str">
        <f t="shared" ref="G78:G141" si="6">IFERROR(VLOOKUP(A78,$R$90:$W$187,4,FALSE),"")</f>
        <v>0830</v>
      </c>
      <c r="H78" s="14" t="str">
        <f t="shared" ref="H78:H141" si="7">IFERROR(VLOOKUP(A78,$R$90:$W$187,5,FALSE),"")</f>
        <v>2000</v>
      </c>
      <c r="J78" t="str">
        <f t="shared" si="2"/>
        <v>INSERT INTO IEB_PRO.T_SUBYACENTES (ID_SUBYACENTE, NOMBRE, TIPO_SUBYACENTE, ZONA_GEOGRAFICA, MERCADO, MULTIPLICADOR, HORA_APERTURA, HORA_CIERRE) VALUES (20003, 'Índice Cac 40', 'FUTURE', 'Europa', 'FRANCE', 10, '0830', '2000');</v>
      </c>
      <c r="R78">
        <v>30019</v>
      </c>
      <c r="S78" t="s">
        <v>194</v>
      </c>
      <c r="T78" t="s">
        <v>260</v>
      </c>
      <c r="U78" s="12" t="s">
        <v>296</v>
      </c>
      <c r="V78" s="12" t="s">
        <v>297</v>
      </c>
    </row>
    <row r="79" spans="1:22" x14ac:dyDescent="0.25">
      <c r="A79" s="14">
        <v>20004</v>
      </c>
      <c r="B79" s="14" t="s">
        <v>184</v>
      </c>
      <c r="C79" s="14" t="s">
        <v>299</v>
      </c>
      <c r="D79" s="14" t="str">
        <f t="shared" si="4"/>
        <v>Europa</v>
      </c>
      <c r="E79" s="14" t="str">
        <f t="shared" si="5"/>
        <v>GERMANY</v>
      </c>
      <c r="F79" s="14">
        <v>25</v>
      </c>
      <c r="G79" s="14" t="str">
        <f t="shared" si="6"/>
        <v>0830</v>
      </c>
      <c r="H79" s="14" t="str">
        <f t="shared" si="7"/>
        <v>2000</v>
      </c>
      <c r="J79" t="str">
        <f t="shared" si="2"/>
        <v>INSERT INTO IEB_PRO.T_SUBYACENTES (ID_SUBYACENTE, NOMBRE, TIPO_SUBYACENTE, ZONA_GEOGRAFICA, MERCADO, MULTIPLICADOR, HORA_APERTURA, HORA_CIERRE) VALUES (20004, 'Índice Dax 30', 'FUTURE', 'Europa', 'GERMANY', 25, '0830', '2000');</v>
      </c>
      <c r="R79">
        <v>30022</v>
      </c>
      <c r="S79" t="s">
        <v>195</v>
      </c>
      <c r="T79" t="s">
        <v>260</v>
      </c>
      <c r="U79" s="12" t="s">
        <v>296</v>
      </c>
      <c r="V79" s="12" t="s">
        <v>297</v>
      </c>
    </row>
    <row r="80" spans="1:22" x14ac:dyDescent="0.25">
      <c r="A80" s="14">
        <v>20005</v>
      </c>
      <c r="B80" s="14" t="s">
        <v>304</v>
      </c>
      <c r="C80" s="14" t="s">
        <v>299</v>
      </c>
      <c r="D80" s="14" t="str">
        <f t="shared" si="4"/>
        <v>Europa</v>
      </c>
      <c r="E80" s="14" t="str">
        <f t="shared" si="5"/>
        <v>ÍNDICE EUROSTOXX</v>
      </c>
      <c r="F80" s="14">
        <v>10</v>
      </c>
      <c r="G80" s="14" t="str">
        <f t="shared" si="6"/>
        <v>0830</v>
      </c>
      <c r="H80" s="14" t="str">
        <f t="shared" si="7"/>
        <v>2000</v>
      </c>
      <c r="J80" t="str">
        <f t="shared" si="2"/>
        <v>INSERT INTO IEB_PRO.T_SUBYACENTES (ID_SUBYACENTE, NOMBRE, TIPO_SUBYACENTE, ZONA_GEOGRAFICA, MERCADO, MULTIPLICADOR, HORA_APERTURA, HORA_CIERRE) VALUES (20005, 'ÍNDICE EUROSTOXX 50', 'FUTURE', 'Europa', 'ÍNDICE EUROSTOXX', 10, '0830', '2000');</v>
      </c>
      <c r="R80">
        <v>30027</v>
      </c>
      <c r="S80" t="s">
        <v>196</v>
      </c>
      <c r="T80" t="s">
        <v>260</v>
      </c>
      <c r="U80" s="12" t="s">
        <v>296</v>
      </c>
      <c r="V80" s="12" t="s">
        <v>297</v>
      </c>
    </row>
    <row r="81" spans="1:23" x14ac:dyDescent="0.25">
      <c r="A81" s="14">
        <v>20006</v>
      </c>
      <c r="B81" s="14" t="s">
        <v>309</v>
      </c>
      <c r="C81" s="14" t="s">
        <v>299</v>
      </c>
      <c r="D81" s="14" t="str">
        <f t="shared" si="4"/>
        <v>Estados Unidos</v>
      </c>
      <c r="E81" s="14" t="str">
        <f t="shared" si="5"/>
        <v>ÍNDICE DOW JONES INDUSTRIALES</v>
      </c>
      <c r="F81" s="14">
        <v>10</v>
      </c>
      <c r="G81" s="14" t="str">
        <f t="shared" si="6"/>
        <v>1500</v>
      </c>
      <c r="H81" s="14" t="str">
        <f t="shared" si="7"/>
        <v>2300</v>
      </c>
      <c r="J81" t="str">
        <f t="shared" si="2"/>
        <v>INSERT INTO IEB_PRO.T_SUBYACENTES (ID_SUBYACENTE, NOMBRE, TIPO_SUBYACENTE, ZONA_GEOGRAFICA, MERCADO, MULTIPLICADOR, HORA_APERTURA, HORA_CIERRE) VALUES (20006, 'Índice Dow Jones Industrial', 'FUTURE', 'Estados Unidos', 'ÍNDICE DOW JONES INDUSTRIALES', 10, '1500', '2300');</v>
      </c>
      <c r="R81">
        <v>30055</v>
      </c>
      <c r="S81" t="s">
        <v>221</v>
      </c>
      <c r="T81" t="s">
        <v>260</v>
      </c>
      <c r="U81" s="12" t="s">
        <v>296</v>
      </c>
      <c r="V81" s="12" t="s">
        <v>297</v>
      </c>
    </row>
    <row r="82" spans="1:23" x14ac:dyDescent="0.25">
      <c r="A82" s="14">
        <v>20007</v>
      </c>
      <c r="B82" s="14" t="s">
        <v>310</v>
      </c>
      <c r="C82" s="14" t="s">
        <v>299</v>
      </c>
      <c r="D82" s="14" t="str">
        <f t="shared" si="4"/>
        <v>Estados Unidos</v>
      </c>
      <c r="E82" s="14" t="str">
        <f t="shared" si="5"/>
        <v>ÍNDICE S&amp;P 500</v>
      </c>
      <c r="F82" s="14">
        <v>250</v>
      </c>
      <c r="G82" s="14" t="str">
        <f t="shared" si="6"/>
        <v>1500</v>
      </c>
      <c r="H82" s="14" t="str">
        <f t="shared" si="7"/>
        <v>2300</v>
      </c>
      <c r="J82" t="str">
        <f t="shared" si="2"/>
        <v>INSERT INTO IEB_PRO.T_SUBYACENTES (ID_SUBYACENTE, NOMBRE, TIPO_SUBYACENTE, ZONA_GEOGRAFICA, MERCADO, MULTIPLICADOR, HORA_APERTURA, HORA_CIERRE) VALUES (20007, 'Índice S&amp;P500', 'FUTURE', 'Estados Unidos', 'ÍNDICE S&amp;P 500', 250, '1500', '2300');</v>
      </c>
      <c r="R82">
        <v>30056</v>
      </c>
      <c r="S82" t="s">
        <v>222</v>
      </c>
      <c r="T82" t="s">
        <v>260</v>
      </c>
      <c r="U82" s="12" t="s">
        <v>296</v>
      </c>
      <c r="V82" s="12" t="s">
        <v>297</v>
      </c>
    </row>
    <row r="83" spans="1:23" x14ac:dyDescent="0.25">
      <c r="A83" s="14">
        <v>20008</v>
      </c>
      <c r="B83" s="14" t="s">
        <v>311</v>
      </c>
      <c r="C83" s="14" t="s">
        <v>299</v>
      </c>
      <c r="D83" s="14" t="str">
        <f t="shared" si="4"/>
        <v>Estados Unidos</v>
      </c>
      <c r="E83" s="14" t="str">
        <f t="shared" si="5"/>
        <v>ÍNDICE NASDAQ 100</v>
      </c>
      <c r="F83" s="14">
        <v>100</v>
      </c>
      <c r="G83" s="14" t="str">
        <f t="shared" si="6"/>
        <v>1500</v>
      </c>
      <c r="H83" s="14" t="str">
        <f t="shared" si="7"/>
        <v>2300</v>
      </c>
      <c r="J83" t="str">
        <f t="shared" si="2"/>
        <v>INSERT INTO IEB_PRO.T_SUBYACENTES (ID_SUBYACENTE, NOMBRE, TIPO_SUBYACENTE, ZONA_GEOGRAFICA, MERCADO, MULTIPLICADOR, HORA_APERTURA, HORA_CIERRE) VALUES (20008, 'Índice Nasdaq 100', 'FUTURE', 'Estados Unidos', 'ÍNDICE NASDAQ 100', 100, '1500', '2300');</v>
      </c>
      <c r="R83">
        <v>30057</v>
      </c>
      <c r="S83" t="s">
        <v>223</v>
      </c>
      <c r="T83" t="s">
        <v>260</v>
      </c>
      <c r="U83" s="12" t="s">
        <v>296</v>
      </c>
      <c r="V83" s="12" t="s">
        <v>297</v>
      </c>
    </row>
    <row r="84" spans="1:23" x14ac:dyDescent="0.25">
      <c r="A84" s="14">
        <v>20010</v>
      </c>
      <c r="B84" s="14" t="s">
        <v>186</v>
      </c>
      <c r="C84" s="14" t="s">
        <v>299</v>
      </c>
      <c r="D84" s="14" t="str">
        <f t="shared" si="4"/>
        <v>Europa</v>
      </c>
      <c r="E84" s="14" t="str">
        <f t="shared" si="5"/>
        <v>SPAIN</v>
      </c>
      <c r="F84" s="14">
        <v>100</v>
      </c>
      <c r="G84" s="14" t="str">
        <f t="shared" si="6"/>
        <v>0830</v>
      </c>
      <c r="H84" s="14" t="str">
        <f t="shared" si="7"/>
        <v>2000</v>
      </c>
      <c r="J84" t="str">
        <f t="shared" si="2"/>
        <v>INSERT INTO IEB_PRO.T_SUBYACENTES (ID_SUBYACENTE, NOMBRE, TIPO_SUBYACENTE, ZONA_GEOGRAFICA, MERCADO, MULTIPLICADOR, HORA_APERTURA, HORA_CIERRE) VALUES (20010, 'Telefónica', 'FUTURE', 'Europa', 'SPAIN', 100, '0830', '2000');</v>
      </c>
      <c r="R84">
        <v>30062</v>
      </c>
      <c r="S84" t="s">
        <v>228</v>
      </c>
      <c r="T84" t="s">
        <v>294</v>
      </c>
      <c r="U84" s="12" t="s">
        <v>296</v>
      </c>
      <c r="V84" s="12" t="s">
        <v>297</v>
      </c>
    </row>
    <row r="85" spans="1:23" x14ac:dyDescent="0.25">
      <c r="A85" s="14">
        <v>20011</v>
      </c>
      <c r="B85" s="14" t="s">
        <v>187</v>
      </c>
      <c r="C85" s="14" t="s">
        <v>299</v>
      </c>
      <c r="D85" s="14" t="str">
        <f t="shared" si="4"/>
        <v>Europa</v>
      </c>
      <c r="E85" s="14" t="str">
        <f t="shared" si="5"/>
        <v>SPAIN</v>
      </c>
      <c r="F85" s="14">
        <v>100</v>
      </c>
      <c r="G85" s="14" t="str">
        <f t="shared" si="6"/>
        <v>0830</v>
      </c>
      <c r="H85" s="14" t="str">
        <f t="shared" si="7"/>
        <v>2000</v>
      </c>
      <c r="J85" t="str">
        <f t="shared" si="2"/>
        <v>INSERT INTO IEB_PRO.T_SUBYACENTES (ID_SUBYACENTE, NOMBRE, TIPO_SUBYACENTE, ZONA_GEOGRAFICA, MERCADO, MULTIPLICADOR, HORA_APERTURA, HORA_CIERRE) VALUES (20011, 'Endesa', 'FUTURE', 'Europa', 'SPAIN', 100, '0830', '2000');</v>
      </c>
      <c r="R85">
        <v>30065</v>
      </c>
      <c r="S85" t="s">
        <v>231</v>
      </c>
      <c r="T85" t="s">
        <v>293</v>
      </c>
      <c r="U85" s="12" t="s">
        <v>296</v>
      </c>
      <c r="V85" s="12" t="s">
        <v>297</v>
      </c>
    </row>
    <row r="86" spans="1:23" x14ac:dyDescent="0.25">
      <c r="A86" s="14">
        <v>20012</v>
      </c>
      <c r="B86" s="14" t="s">
        <v>188</v>
      </c>
      <c r="C86" s="14" t="s">
        <v>299</v>
      </c>
      <c r="D86" s="14" t="str">
        <f t="shared" si="4"/>
        <v>Europa</v>
      </c>
      <c r="E86" s="14" t="str">
        <f t="shared" si="5"/>
        <v>SPAIN</v>
      </c>
      <c r="F86" s="14">
        <v>100</v>
      </c>
      <c r="G86" s="14" t="str">
        <f t="shared" si="6"/>
        <v>0830</v>
      </c>
      <c r="H86" s="14" t="str">
        <f t="shared" si="7"/>
        <v>2000</v>
      </c>
      <c r="J86" t="str">
        <f t="shared" si="2"/>
        <v>INSERT INTO IEB_PRO.T_SUBYACENTES (ID_SUBYACENTE, NOMBRE, TIPO_SUBYACENTE, ZONA_GEOGRAFICA, MERCADO, MULTIPLICADOR, HORA_APERTURA, HORA_CIERRE) VALUES (20012, 'Repsol', 'FUTURE', 'Europa', 'SPAIN', 100, '0830', '2000');</v>
      </c>
      <c r="R86">
        <v>30067</v>
      </c>
      <c r="S86" t="s">
        <v>232</v>
      </c>
      <c r="T86" t="s">
        <v>260</v>
      </c>
      <c r="U86" s="12" t="s">
        <v>296</v>
      </c>
      <c r="V86" s="12" t="s">
        <v>297</v>
      </c>
    </row>
    <row r="87" spans="1:23" x14ac:dyDescent="0.25">
      <c r="A87" s="14">
        <v>20013</v>
      </c>
      <c r="B87" s="14" t="s">
        <v>189</v>
      </c>
      <c r="C87" s="14" t="s">
        <v>299</v>
      </c>
      <c r="D87" s="14" t="str">
        <f t="shared" si="4"/>
        <v>Europa</v>
      </c>
      <c r="E87" s="14" t="str">
        <f t="shared" si="5"/>
        <v>SPAIN</v>
      </c>
      <c r="F87" s="14">
        <v>100</v>
      </c>
      <c r="G87" s="14" t="str">
        <f t="shared" si="6"/>
        <v>0830</v>
      </c>
      <c r="H87" s="14" t="str">
        <f t="shared" si="7"/>
        <v>2000</v>
      </c>
      <c r="J87" t="str">
        <f t="shared" si="2"/>
        <v>INSERT INTO IEB_PRO.T_SUBYACENTES (ID_SUBYACENTE, NOMBRE, TIPO_SUBYACENTE, ZONA_GEOGRAFICA, MERCADO, MULTIPLICADOR, HORA_APERTURA, HORA_CIERRE) VALUES (20013, 'Banco Bbva', 'FUTURE', 'Europa', 'SPAIN', 100, '0830', '2000');</v>
      </c>
      <c r="R87">
        <v>30068</v>
      </c>
      <c r="S87" t="s">
        <v>233</v>
      </c>
      <c r="T87" t="s">
        <v>260</v>
      </c>
      <c r="U87" s="12" t="s">
        <v>296</v>
      </c>
      <c r="V87" s="12" t="s">
        <v>297</v>
      </c>
    </row>
    <row r="88" spans="1:23" x14ac:dyDescent="0.25">
      <c r="A88" s="14">
        <v>20016</v>
      </c>
      <c r="B88" s="14" t="s">
        <v>192</v>
      </c>
      <c r="C88" s="14" t="s">
        <v>299</v>
      </c>
      <c r="D88" s="14" t="str">
        <f t="shared" si="4"/>
        <v>Europa</v>
      </c>
      <c r="E88" s="14" t="str">
        <f t="shared" si="5"/>
        <v>SPAIN</v>
      </c>
      <c r="F88" s="14">
        <v>100</v>
      </c>
      <c r="G88" s="14" t="str">
        <f t="shared" si="6"/>
        <v>0830</v>
      </c>
      <c r="H88" s="14" t="str">
        <f t="shared" si="7"/>
        <v>2000</v>
      </c>
      <c r="J88" t="str">
        <f t="shared" si="2"/>
        <v>INSERT INTO IEB_PRO.T_SUBYACENTES (ID_SUBYACENTE, NOMBRE, TIPO_SUBYACENTE, ZONA_GEOGRAFICA, MERCADO, MULTIPLICADOR, HORA_APERTURA, HORA_CIERRE) VALUES (20016, 'Banco Santander', 'FUTURE', 'Europa', 'SPAIN', 100, '0830', '2000');</v>
      </c>
    </row>
    <row r="89" spans="1:23" x14ac:dyDescent="0.25">
      <c r="A89" s="14">
        <v>20031</v>
      </c>
      <c r="B89" s="14" t="s">
        <v>190</v>
      </c>
      <c r="C89" s="14" t="s">
        <v>299</v>
      </c>
      <c r="D89" s="14" t="str">
        <f t="shared" si="4"/>
        <v>Europa</v>
      </c>
      <c r="E89" s="14" t="str">
        <f t="shared" si="5"/>
        <v>SPAIN</v>
      </c>
      <c r="F89" s="14">
        <v>100</v>
      </c>
      <c r="G89" s="14" t="str">
        <f t="shared" si="6"/>
        <v>0830</v>
      </c>
      <c r="H89" s="14" t="str">
        <f t="shared" si="7"/>
        <v>2000</v>
      </c>
      <c r="J89" t="str">
        <f t="shared" ref="J89:J115" si="8">CONCATENATE("INSERT INTO IEB_PRO.T_SUBYACENTES (ID_SUBYACENTE, NOMBRE, TIPO_SUBYACENTE, ZONA_GEOGRAFICA, MERCADO, MULTIPLICADOR, HORA_APERTURA, HORA_CIERRE) VALUES (",A89,", '",B89,"', '",C89,"', '",D89,"', '",E89,"', ",F89,", '",G89,"', '",H89,"');")</f>
        <v>INSERT INTO IEB_PRO.T_SUBYACENTES (ID_SUBYACENTE, NOMBRE, TIPO_SUBYACENTE, ZONA_GEOGRAFICA, MERCADO, MULTIPLICADOR, HORA_APERTURA, HORA_CIERRE) VALUES (20031, 'Iberdrola', 'FUTURE', 'Europa', 'SPAIN', 100, '0830', '2000');</v>
      </c>
      <c r="R89" s="15" t="s">
        <v>307</v>
      </c>
      <c r="S89" s="15"/>
      <c r="T89" s="15"/>
      <c r="U89" s="15"/>
      <c r="V89" s="15"/>
      <c r="W89" s="15"/>
    </row>
    <row r="90" spans="1:23" x14ac:dyDescent="0.25">
      <c r="A90" s="14">
        <v>20032</v>
      </c>
      <c r="B90" s="14" t="s">
        <v>196</v>
      </c>
      <c r="C90" s="14" t="s">
        <v>299</v>
      </c>
      <c r="D90" s="14" t="str">
        <f t="shared" si="4"/>
        <v>Europa</v>
      </c>
      <c r="E90" s="14" t="str">
        <f t="shared" si="5"/>
        <v>SPAIN</v>
      </c>
      <c r="F90" s="14">
        <v>100</v>
      </c>
      <c r="G90" s="14" t="str">
        <f t="shared" si="6"/>
        <v>0830</v>
      </c>
      <c r="H90" s="14" t="str">
        <f t="shared" si="7"/>
        <v>2000</v>
      </c>
      <c r="J90" t="str">
        <f t="shared" si="8"/>
        <v>INSERT INTO IEB_PRO.T_SUBYACENTES (ID_SUBYACENTE, NOMBRE, TIPO_SUBYACENTE, ZONA_GEOGRAFICA, MERCADO, MULTIPLICADOR, HORA_APERTURA, HORA_CIERRE) VALUES (20032, 'Inditex', 'FUTURE', 'Europa', 'SPAIN', 100, '0830', '2000');</v>
      </c>
      <c r="R90">
        <v>20052</v>
      </c>
      <c r="S90" t="s">
        <v>212</v>
      </c>
      <c r="T90" s="11" t="s">
        <v>252</v>
      </c>
      <c r="U90" s="12" t="s">
        <v>296</v>
      </c>
      <c r="V90" s="12" t="s">
        <v>297</v>
      </c>
      <c r="W90" t="s">
        <v>254</v>
      </c>
    </row>
    <row r="91" spans="1:23" x14ac:dyDescent="0.25">
      <c r="A91" s="14">
        <v>20035</v>
      </c>
      <c r="B91" s="14" t="s">
        <v>197</v>
      </c>
      <c r="C91" s="14" t="s">
        <v>299</v>
      </c>
      <c r="D91" s="14" t="str">
        <f t="shared" si="4"/>
        <v>Europa</v>
      </c>
      <c r="E91" s="14" t="str">
        <f t="shared" si="5"/>
        <v>ÍNDICE EUROSTOXX</v>
      </c>
      <c r="F91" s="14">
        <v>100</v>
      </c>
      <c r="G91" s="14" t="str">
        <f t="shared" si="6"/>
        <v>0830</v>
      </c>
      <c r="H91" s="14" t="str">
        <f t="shared" si="7"/>
        <v>2000</v>
      </c>
      <c r="J91" t="str">
        <f t="shared" si="8"/>
        <v>INSERT INTO IEB_PRO.T_SUBYACENTES (ID_SUBYACENTE, NOMBRE, TIPO_SUBYACENTE, ZONA_GEOGRAFICA, MERCADO, MULTIPLICADOR, HORA_APERTURA, HORA_CIERRE) VALUES (20035, 'Daimler', 'FUTURE', 'Europa', 'ÍNDICE EUROSTOXX', 100, '0830', '2000');</v>
      </c>
      <c r="R91">
        <v>20053</v>
      </c>
      <c r="S91" t="s">
        <v>213</v>
      </c>
      <c r="T91" s="11" t="s">
        <v>252</v>
      </c>
      <c r="U91" s="12" t="s">
        <v>296</v>
      </c>
      <c r="V91" s="12" t="s">
        <v>297</v>
      </c>
      <c r="W91" t="s">
        <v>254</v>
      </c>
    </row>
    <row r="92" spans="1:23" x14ac:dyDescent="0.25">
      <c r="A92" s="14">
        <v>20036</v>
      </c>
      <c r="B92" s="14" t="s">
        <v>198</v>
      </c>
      <c r="C92" s="14" t="s">
        <v>299</v>
      </c>
      <c r="D92" s="14" t="str">
        <f t="shared" si="4"/>
        <v>Europa</v>
      </c>
      <c r="E92" s="14" t="str">
        <f t="shared" si="5"/>
        <v>ÍNDICE EUROSTOXX</v>
      </c>
      <c r="F92" s="14">
        <v>100</v>
      </c>
      <c r="G92" s="14" t="str">
        <f t="shared" si="6"/>
        <v>0830</v>
      </c>
      <c r="H92" s="14" t="str">
        <f t="shared" si="7"/>
        <v>2000</v>
      </c>
      <c r="J92" t="str">
        <f t="shared" si="8"/>
        <v>INSERT INTO IEB_PRO.T_SUBYACENTES (ID_SUBYACENTE, NOMBRE, TIPO_SUBYACENTE, ZONA_GEOGRAFICA, MERCADO, MULTIPLICADOR, HORA_APERTURA, HORA_CIERRE) VALUES (20036, 'Volkswagen', 'FUTURE', 'Europa', 'ÍNDICE EUROSTOXX', 100, '0830', '2000');</v>
      </c>
      <c r="R92">
        <v>20044</v>
      </c>
      <c r="S92" t="s">
        <v>205</v>
      </c>
      <c r="T92" s="11" t="s">
        <v>252</v>
      </c>
      <c r="U92" s="12" t="s">
        <v>296</v>
      </c>
      <c r="V92" s="12" t="s">
        <v>297</v>
      </c>
      <c r="W92" t="s">
        <v>254</v>
      </c>
    </row>
    <row r="93" spans="1:23" x14ac:dyDescent="0.25">
      <c r="A93" s="14">
        <v>20038</v>
      </c>
      <c r="B93" s="14" t="s">
        <v>199</v>
      </c>
      <c r="C93" s="14" t="s">
        <v>299</v>
      </c>
      <c r="D93" s="14" t="str">
        <f t="shared" si="4"/>
        <v>Europa</v>
      </c>
      <c r="E93" s="14" t="str">
        <f t="shared" si="5"/>
        <v>ÍNDICE EUROSTOXX</v>
      </c>
      <c r="F93" s="14">
        <v>100</v>
      </c>
      <c r="G93" s="14" t="str">
        <f t="shared" si="6"/>
        <v>0830</v>
      </c>
      <c r="H93" s="14" t="str">
        <f t="shared" si="7"/>
        <v>2000</v>
      </c>
      <c r="J93" t="str">
        <f t="shared" si="8"/>
        <v>INSERT INTO IEB_PRO.T_SUBYACENTES (ID_SUBYACENTE, NOMBRE, TIPO_SUBYACENTE, ZONA_GEOGRAFICA, MERCADO, MULTIPLICADOR, HORA_APERTURA, HORA_CIERRE) VALUES (20038, 'BNP Paribas', 'FUTURE', 'Europa', 'ÍNDICE EUROSTOXX', 100, '0830', '2000');</v>
      </c>
      <c r="R93">
        <v>20051</v>
      </c>
      <c r="S93" t="s">
        <v>211</v>
      </c>
      <c r="T93" s="11" t="s">
        <v>252</v>
      </c>
      <c r="U93" s="12" t="s">
        <v>296</v>
      </c>
      <c r="V93" s="12" t="s">
        <v>297</v>
      </c>
      <c r="W93" t="s">
        <v>254</v>
      </c>
    </row>
    <row r="94" spans="1:23" x14ac:dyDescent="0.25">
      <c r="A94" s="14">
        <v>20039</v>
      </c>
      <c r="B94" s="14" t="s">
        <v>200</v>
      </c>
      <c r="C94" s="14" t="s">
        <v>299</v>
      </c>
      <c r="D94" s="14" t="str">
        <f t="shared" si="4"/>
        <v>Europa</v>
      </c>
      <c r="E94" s="14" t="str">
        <f t="shared" si="5"/>
        <v>ÍNDICE EUROSTOXX</v>
      </c>
      <c r="F94" s="14">
        <v>100</v>
      </c>
      <c r="G94" s="14" t="str">
        <f t="shared" si="6"/>
        <v>0830</v>
      </c>
      <c r="H94" s="14" t="str">
        <f t="shared" si="7"/>
        <v>2000</v>
      </c>
      <c r="J94" t="str">
        <f t="shared" si="8"/>
        <v>INSERT INTO IEB_PRO.T_SUBYACENTES (ID_SUBYACENTE, NOMBRE, TIPO_SUBYACENTE, ZONA_GEOGRAFICA, MERCADO, MULTIPLICADOR, HORA_APERTURA, HORA_CIERRE) VALUES (20039, 'Deutsche Bank', 'FUTURE', 'Europa', 'ÍNDICE EUROSTOXX', 100, '0830', '2000');</v>
      </c>
      <c r="R94">
        <v>20042</v>
      </c>
      <c r="S94" t="s">
        <v>203</v>
      </c>
      <c r="T94" s="11" t="s">
        <v>252</v>
      </c>
      <c r="U94" s="12" t="s">
        <v>296</v>
      </c>
      <c r="V94" s="12" t="s">
        <v>297</v>
      </c>
      <c r="W94" t="s">
        <v>254</v>
      </c>
    </row>
    <row r="95" spans="1:23" x14ac:dyDescent="0.25">
      <c r="A95" s="14">
        <v>20040</v>
      </c>
      <c r="B95" s="14" t="s">
        <v>201</v>
      </c>
      <c r="C95" s="14" t="s">
        <v>299</v>
      </c>
      <c r="D95" s="14" t="str">
        <f t="shared" si="4"/>
        <v>Europa</v>
      </c>
      <c r="E95" s="14" t="str">
        <f t="shared" si="5"/>
        <v>ÍNDICE EUROSTOXX</v>
      </c>
      <c r="F95" s="14">
        <v>100</v>
      </c>
      <c r="G95" s="14" t="str">
        <f t="shared" si="6"/>
        <v>0830</v>
      </c>
      <c r="H95" s="14" t="str">
        <f t="shared" si="7"/>
        <v>2000</v>
      </c>
      <c r="J95" t="str">
        <f t="shared" si="8"/>
        <v>INSERT INTO IEB_PRO.T_SUBYACENTES (ID_SUBYACENTE, NOMBRE, TIPO_SUBYACENTE, ZONA_GEOGRAFICA, MERCADO, MULTIPLICADOR, HORA_APERTURA, HORA_CIERRE) VALUES (20040, 'Societe Generale', 'FUTURE', 'Europa', 'ÍNDICE EUROSTOXX', 100, '0830', '2000');</v>
      </c>
      <c r="R95">
        <v>20038</v>
      </c>
      <c r="S95" t="s">
        <v>199</v>
      </c>
      <c r="T95" s="11" t="s">
        <v>252</v>
      </c>
      <c r="U95" s="12" t="s">
        <v>296</v>
      </c>
      <c r="V95" s="12" t="s">
        <v>297</v>
      </c>
      <c r="W95" t="s">
        <v>254</v>
      </c>
    </row>
    <row r="96" spans="1:23" x14ac:dyDescent="0.25">
      <c r="A96" s="14">
        <v>20041</v>
      </c>
      <c r="B96" s="14" t="s">
        <v>202</v>
      </c>
      <c r="C96" s="14" t="s">
        <v>299</v>
      </c>
      <c r="D96" s="14" t="str">
        <f t="shared" si="4"/>
        <v>Europa</v>
      </c>
      <c r="E96" s="14" t="str">
        <f t="shared" si="5"/>
        <v>ÍNDICE EUROSTOXX</v>
      </c>
      <c r="F96" s="14">
        <v>100</v>
      </c>
      <c r="G96" s="14" t="str">
        <f t="shared" si="6"/>
        <v>0830</v>
      </c>
      <c r="H96" s="14" t="str">
        <f t="shared" si="7"/>
        <v>2000</v>
      </c>
      <c r="J96" t="str">
        <f t="shared" si="8"/>
        <v>INSERT INTO IEB_PRO.T_SUBYACENTES (ID_SUBYACENTE, NOMBRE, TIPO_SUBYACENTE, ZONA_GEOGRAFICA, MERCADO, MULTIPLICADOR, HORA_APERTURA, HORA_CIERRE) VALUES (20041, 'ING Groep', 'FUTURE', 'Europa', 'ÍNDICE EUROSTOXX', 100, '0830', '2000');</v>
      </c>
      <c r="R96">
        <v>20043</v>
      </c>
      <c r="S96" t="s">
        <v>204</v>
      </c>
      <c r="T96" s="11" t="s">
        <v>252</v>
      </c>
      <c r="U96" s="12" t="s">
        <v>296</v>
      </c>
      <c r="V96" s="12" t="s">
        <v>297</v>
      </c>
      <c r="W96" t="s">
        <v>254</v>
      </c>
    </row>
    <row r="97" spans="1:23" x14ac:dyDescent="0.25">
      <c r="A97" s="14">
        <v>20042</v>
      </c>
      <c r="B97" s="14" t="s">
        <v>203</v>
      </c>
      <c r="C97" s="14" t="s">
        <v>299</v>
      </c>
      <c r="D97" s="14" t="str">
        <f t="shared" si="4"/>
        <v>Europa</v>
      </c>
      <c r="E97" s="14" t="str">
        <f t="shared" si="5"/>
        <v>ÍNDICE EUROSTOXX</v>
      </c>
      <c r="F97" s="14">
        <v>100</v>
      </c>
      <c r="G97" s="14" t="str">
        <f t="shared" si="6"/>
        <v>0830</v>
      </c>
      <c r="H97" s="14" t="str">
        <f t="shared" si="7"/>
        <v>2000</v>
      </c>
      <c r="J97" t="str">
        <f t="shared" si="8"/>
        <v>INSERT INTO IEB_PRO.T_SUBYACENTES (ID_SUBYACENTE, NOMBRE, TIPO_SUBYACENTE, ZONA_GEOGRAFICA, MERCADO, MULTIPLICADOR, HORA_APERTURA, HORA_CIERRE) VALUES (20042, 'BASF', 'FUTURE', 'Europa', 'ÍNDICE EUROSTOXX', 100, '0830', '2000');</v>
      </c>
      <c r="R97">
        <v>20035</v>
      </c>
      <c r="S97" t="s">
        <v>197</v>
      </c>
      <c r="T97" s="11" t="s">
        <v>252</v>
      </c>
      <c r="U97" s="12" t="s">
        <v>296</v>
      </c>
      <c r="V97" s="12" t="s">
        <v>297</v>
      </c>
      <c r="W97" t="s">
        <v>254</v>
      </c>
    </row>
    <row r="98" spans="1:23" x14ac:dyDescent="0.25">
      <c r="A98" s="14">
        <v>20043</v>
      </c>
      <c r="B98" s="14" t="s">
        <v>204</v>
      </c>
      <c r="C98" s="14" t="s">
        <v>299</v>
      </c>
      <c r="D98" s="14" t="str">
        <f t="shared" si="4"/>
        <v>Europa</v>
      </c>
      <c r="E98" s="14" t="str">
        <f t="shared" si="5"/>
        <v>ÍNDICE EUROSTOXX</v>
      </c>
      <c r="F98" s="14">
        <v>100</v>
      </c>
      <c r="G98" s="14" t="str">
        <f t="shared" si="6"/>
        <v>0830</v>
      </c>
      <c r="H98" s="14" t="str">
        <f t="shared" si="7"/>
        <v>2000</v>
      </c>
      <c r="J98" t="str">
        <f t="shared" si="8"/>
        <v>INSERT INTO IEB_PRO.T_SUBYACENTES (ID_SUBYACENTE, NOMBRE, TIPO_SUBYACENTE, ZONA_GEOGRAFICA, MERCADO, MULTIPLICADOR, HORA_APERTURA, HORA_CIERRE) VALUES (20043, 'Bayer', 'FUTURE', 'Europa', 'ÍNDICE EUROSTOXX', 100, '0830', '2000');</v>
      </c>
      <c r="R98">
        <v>20039</v>
      </c>
      <c r="S98" t="s">
        <v>200</v>
      </c>
      <c r="T98" s="11" t="s">
        <v>252</v>
      </c>
      <c r="U98" s="12" t="s">
        <v>296</v>
      </c>
      <c r="V98" s="12" t="s">
        <v>297</v>
      </c>
      <c r="W98" t="s">
        <v>254</v>
      </c>
    </row>
    <row r="99" spans="1:23" x14ac:dyDescent="0.25">
      <c r="A99" s="14">
        <v>20044</v>
      </c>
      <c r="B99" s="14" t="s">
        <v>205</v>
      </c>
      <c r="C99" s="14" t="s">
        <v>299</v>
      </c>
      <c r="D99" s="14" t="str">
        <f t="shared" si="4"/>
        <v>Europa</v>
      </c>
      <c r="E99" s="14" t="str">
        <f t="shared" si="5"/>
        <v>ÍNDICE EUROSTOXX</v>
      </c>
      <c r="F99" s="14">
        <v>100</v>
      </c>
      <c r="G99" s="14" t="str">
        <f t="shared" si="6"/>
        <v>0830</v>
      </c>
      <c r="H99" s="14" t="str">
        <f t="shared" si="7"/>
        <v>2000</v>
      </c>
      <c r="J99" t="str">
        <f t="shared" si="8"/>
        <v>INSERT INTO IEB_PRO.T_SUBYACENTES (ID_SUBYACENTE, NOMBRE, TIPO_SUBYACENTE, ZONA_GEOGRAFICA, MERCADO, MULTIPLICADOR, HORA_APERTURA, HORA_CIERRE) VALUES (20044, 'Air Liquide', 'FUTURE', 'Europa', 'ÍNDICE EUROSTOXX', 100, '0830', '2000');</v>
      </c>
      <c r="R99">
        <v>20056</v>
      </c>
      <c r="S99" t="s">
        <v>216</v>
      </c>
      <c r="T99" s="11" t="s">
        <v>252</v>
      </c>
      <c r="U99" s="12" t="s">
        <v>296</v>
      </c>
      <c r="V99" s="12" t="s">
        <v>297</v>
      </c>
      <c r="W99" t="s">
        <v>254</v>
      </c>
    </row>
    <row r="100" spans="1:23" x14ac:dyDescent="0.25">
      <c r="A100" s="14">
        <v>20045</v>
      </c>
      <c r="B100" s="14" t="s">
        <v>206</v>
      </c>
      <c r="C100" s="14" t="s">
        <v>299</v>
      </c>
      <c r="D100" s="14" t="str">
        <f t="shared" si="4"/>
        <v>Europa</v>
      </c>
      <c r="E100" s="14" t="str">
        <f t="shared" si="5"/>
        <v>ÍNDICE EUROSTOXX</v>
      </c>
      <c r="F100" s="14">
        <v>100</v>
      </c>
      <c r="G100" s="14" t="str">
        <f t="shared" si="6"/>
        <v>0830</v>
      </c>
      <c r="H100" s="14" t="str">
        <f t="shared" si="7"/>
        <v>2000</v>
      </c>
      <c r="J100" t="str">
        <f t="shared" si="8"/>
        <v>INSERT INTO IEB_PRO.T_SUBYACENTES (ID_SUBYACENTE, NOMBRE, TIPO_SUBYACENTE, ZONA_GEOGRAFICA, MERCADO, MULTIPLICADOR, HORA_APERTURA, HORA_CIERRE) VALUES (20045, 'Groupe Danone', 'FUTURE', 'Europa', 'ÍNDICE EUROSTOXX', 100, '0830', '2000');</v>
      </c>
      <c r="R100">
        <v>20058</v>
      </c>
      <c r="S100" t="s">
        <v>218</v>
      </c>
      <c r="T100" s="11" t="s">
        <v>252</v>
      </c>
      <c r="U100" s="12" t="s">
        <v>296</v>
      </c>
      <c r="V100" s="12" t="s">
        <v>297</v>
      </c>
      <c r="W100" t="s">
        <v>254</v>
      </c>
    </row>
    <row r="101" spans="1:23" x14ac:dyDescent="0.25">
      <c r="A101" s="14">
        <v>20046</v>
      </c>
      <c r="B101" s="14" t="s">
        <v>207</v>
      </c>
      <c r="C101" s="14" t="s">
        <v>299</v>
      </c>
      <c r="D101" s="14" t="str">
        <f t="shared" si="4"/>
        <v>Europa</v>
      </c>
      <c r="E101" s="14" t="str">
        <f t="shared" si="5"/>
        <v>ÍNDICE EUROSTOXX</v>
      </c>
      <c r="F101" s="14">
        <v>100</v>
      </c>
      <c r="G101" s="14" t="str">
        <f t="shared" si="6"/>
        <v>0830</v>
      </c>
      <c r="H101" s="14" t="str">
        <f t="shared" si="7"/>
        <v>2000</v>
      </c>
      <c r="J101" t="str">
        <f t="shared" si="8"/>
        <v>INSERT INTO IEB_PRO.T_SUBYACENTES (ID_SUBYACENTE, NOMBRE, TIPO_SUBYACENTE, ZONA_GEOGRAFICA, MERCADO, MULTIPLICADOR, HORA_APERTURA, HORA_CIERRE) VALUES (20046, 'Unilever', 'FUTURE', 'Europa', 'ÍNDICE EUROSTOXX', 100, '0830', '2000');</v>
      </c>
      <c r="R101">
        <v>20059</v>
      </c>
      <c r="S101" t="s">
        <v>219</v>
      </c>
      <c r="T101" s="11" t="s">
        <v>252</v>
      </c>
      <c r="U101" s="12" t="s">
        <v>296</v>
      </c>
      <c r="V101" s="12" t="s">
        <v>297</v>
      </c>
      <c r="W101" t="s">
        <v>254</v>
      </c>
    </row>
    <row r="102" spans="1:23" x14ac:dyDescent="0.25">
      <c r="A102" s="14">
        <v>20047</v>
      </c>
      <c r="B102" s="14" t="s">
        <v>208</v>
      </c>
      <c r="C102" s="14" t="s">
        <v>299</v>
      </c>
      <c r="D102" s="14" t="str">
        <f t="shared" si="4"/>
        <v>Europa</v>
      </c>
      <c r="E102" s="14" t="str">
        <f t="shared" si="5"/>
        <v>ÍNDICE EUROSTOXX</v>
      </c>
      <c r="F102" s="14">
        <v>100</v>
      </c>
      <c r="G102" s="14" t="str">
        <f t="shared" si="6"/>
        <v>0830</v>
      </c>
      <c r="H102" s="14" t="str">
        <f t="shared" si="7"/>
        <v>2000</v>
      </c>
      <c r="J102" t="str">
        <f t="shared" si="8"/>
        <v>INSERT INTO IEB_PRO.T_SUBYACENTES (ID_SUBYACENTE, NOMBRE, TIPO_SUBYACENTE, ZONA_GEOGRAFICA, MERCADO, MULTIPLICADOR, HORA_APERTURA, HORA_CIERRE) VALUES (20047, 'Nokia OYJ', 'FUTURE', 'Europa', 'ÍNDICE EUROSTOXX', 100, '0830', '2000');</v>
      </c>
      <c r="R102">
        <v>20045</v>
      </c>
      <c r="S102" t="s">
        <v>206</v>
      </c>
      <c r="T102" s="11" t="s">
        <v>252</v>
      </c>
      <c r="U102" s="12" t="s">
        <v>296</v>
      </c>
      <c r="V102" s="12" t="s">
        <v>297</v>
      </c>
      <c r="W102" t="s">
        <v>254</v>
      </c>
    </row>
    <row r="103" spans="1:23" x14ac:dyDescent="0.25">
      <c r="A103" s="14">
        <v>20048</v>
      </c>
      <c r="B103" s="14" t="s">
        <v>209</v>
      </c>
      <c r="C103" s="14" t="s">
        <v>299</v>
      </c>
      <c r="D103" s="14" t="str">
        <f t="shared" si="4"/>
        <v>Europa</v>
      </c>
      <c r="E103" s="14" t="str">
        <f t="shared" si="5"/>
        <v>ÍNDICE EUROSTOXX</v>
      </c>
      <c r="F103" s="14">
        <v>100</v>
      </c>
      <c r="G103" s="14" t="str">
        <f t="shared" si="6"/>
        <v>0830</v>
      </c>
      <c r="H103" s="14" t="str">
        <f t="shared" si="7"/>
        <v>2000</v>
      </c>
      <c r="J103" t="str">
        <f t="shared" si="8"/>
        <v>INSERT INTO IEB_PRO.T_SUBYACENTES (ID_SUBYACENTE, NOMBRE, TIPO_SUBYACENTE, ZONA_GEOGRAFICA, MERCADO, MULTIPLICADOR, HORA_APERTURA, HORA_CIERRE) VALUES (20048, 'Siemens', 'FUTURE', 'Europa', 'ÍNDICE EUROSTOXX', 100, '0830', '2000');</v>
      </c>
      <c r="R103">
        <v>20041</v>
      </c>
      <c r="S103" t="s">
        <v>202</v>
      </c>
      <c r="T103" s="11" t="s">
        <v>252</v>
      </c>
      <c r="U103" s="12" t="s">
        <v>296</v>
      </c>
      <c r="V103" s="12" t="s">
        <v>297</v>
      </c>
      <c r="W103" t="s">
        <v>254</v>
      </c>
    </row>
    <row r="104" spans="1:23" x14ac:dyDescent="0.25">
      <c r="A104" s="14">
        <v>20049</v>
      </c>
      <c r="B104" s="14" t="s">
        <v>210</v>
      </c>
      <c r="C104" s="14" t="s">
        <v>299</v>
      </c>
      <c r="D104" s="14" t="str">
        <f t="shared" si="4"/>
        <v>Europa</v>
      </c>
      <c r="E104" s="14" t="str">
        <f t="shared" si="5"/>
        <v>ÍNDICE EUROSTOXX</v>
      </c>
      <c r="F104" s="14">
        <v>100</v>
      </c>
      <c r="G104" s="14" t="str">
        <f t="shared" si="6"/>
        <v>0830</v>
      </c>
      <c r="H104" s="14" t="str">
        <f t="shared" si="7"/>
        <v>2000</v>
      </c>
      <c r="J104" t="str">
        <f t="shared" si="8"/>
        <v>INSERT INTO IEB_PRO.T_SUBYACENTES (ID_SUBYACENTE, NOMBRE, TIPO_SUBYACENTE, ZONA_GEOGRAFICA, MERCADO, MULTIPLICADOR, HORA_APERTURA, HORA_CIERRE) VALUES (20049, 'Koninklije Philips', 'FUTURE', 'Europa', 'ÍNDICE EUROSTOXX', 100, '0830', '2000');</v>
      </c>
      <c r="R104">
        <v>20049</v>
      </c>
      <c r="S104" t="s">
        <v>210</v>
      </c>
      <c r="T104" s="11" t="s">
        <v>252</v>
      </c>
      <c r="U104" s="12" t="s">
        <v>296</v>
      </c>
      <c r="V104" s="12" t="s">
        <v>297</v>
      </c>
      <c r="W104" t="s">
        <v>254</v>
      </c>
    </row>
    <row r="105" spans="1:23" x14ac:dyDescent="0.25">
      <c r="A105" s="14">
        <v>20051</v>
      </c>
      <c r="B105" s="14" t="s">
        <v>211</v>
      </c>
      <c r="C105" s="14" t="s">
        <v>299</v>
      </c>
      <c r="D105" s="14" t="str">
        <f t="shared" si="4"/>
        <v>Europa</v>
      </c>
      <c r="E105" s="14" t="str">
        <f t="shared" si="5"/>
        <v>ÍNDICE EUROSTOXX</v>
      </c>
      <c r="F105" s="14">
        <v>100</v>
      </c>
      <c r="G105" s="14" t="str">
        <f t="shared" si="6"/>
        <v>0830</v>
      </c>
      <c r="H105" s="14" t="str">
        <f t="shared" si="7"/>
        <v>2000</v>
      </c>
      <c r="J105" t="str">
        <f t="shared" si="8"/>
        <v>INSERT INTO IEB_PRO.T_SUBYACENTES (ID_SUBYACENTE, NOMBRE, TIPO_SUBYACENTE, ZONA_GEOGRAFICA, MERCADO, MULTIPLICADOR, HORA_APERTURA, HORA_CIERRE) VALUES (20051, 'Allianz', 'FUTURE', 'Europa', 'ÍNDICE EUROSTOXX', 100, '0830', '2000');</v>
      </c>
      <c r="R105">
        <v>20047</v>
      </c>
      <c r="S105" t="s">
        <v>208</v>
      </c>
      <c r="T105" s="11" t="s">
        <v>252</v>
      </c>
      <c r="U105" s="12" t="s">
        <v>296</v>
      </c>
      <c r="V105" s="12" t="s">
        <v>297</v>
      </c>
      <c r="W105" t="s">
        <v>254</v>
      </c>
    </row>
    <row r="106" spans="1:23" x14ac:dyDescent="0.25">
      <c r="A106" s="14">
        <v>20052</v>
      </c>
      <c r="B106" s="14" t="s">
        <v>212</v>
      </c>
      <c r="C106" s="14" t="s">
        <v>299</v>
      </c>
      <c r="D106" s="14" t="str">
        <f t="shared" si="4"/>
        <v>Europa</v>
      </c>
      <c r="E106" s="14" t="str">
        <f t="shared" si="5"/>
        <v>ÍNDICE EUROSTOXX</v>
      </c>
      <c r="F106" s="14">
        <v>100</v>
      </c>
      <c r="G106" s="14" t="str">
        <f t="shared" si="6"/>
        <v>0830</v>
      </c>
      <c r="H106" s="14" t="str">
        <f t="shared" si="7"/>
        <v>2000</v>
      </c>
      <c r="J106" t="str">
        <f t="shared" si="8"/>
        <v>INSERT INTO IEB_PRO.T_SUBYACENTES (ID_SUBYACENTE, NOMBRE, TIPO_SUBYACENTE, ZONA_GEOGRAFICA, MERCADO, MULTIPLICADOR, HORA_APERTURA, HORA_CIERRE) VALUES (20052, 'AXA', 'FUTURE', 'Europa', 'ÍNDICE EUROSTOXX', 100, '0830', '2000');</v>
      </c>
      <c r="R106">
        <v>20057</v>
      </c>
      <c r="S106" t="s">
        <v>300</v>
      </c>
      <c r="T106" s="11" t="s">
        <v>252</v>
      </c>
      <c r="U106" s="12" t="s">
        <v>296</v>
      </c>
      <c r="V106" s="12" t="s">
        <v>297</v>
      </c>
      <c r="W106" t="s">
        <v>254</v>
      </c>
    </row>
    <row r="107" spans="1:23" x14ac:dyDescent="0.25">
      <c r="A107" s="14">
        <v>20053</v>
      </c>
      <c r="B107" s="14" t="s">
        <v>213</v>
      </c>
      <c r="C107" s="14" t="s">
        <v>299</v>
      </c>
      <c r="D107" s="14" t="str">
        <f t="shared" si="4"/>
        <v>Europa</v>
      </c>
      <c r="E107" s="14" t="str">
        <f t="shared" si="5"/>
        <v>ÍNDICE EUROSTOXX</v>
      </c>
      <c r="F107" s="14">
        <v>100</v>
      </c>
      <c r="G107" s="14" t="str">
        <f t="shared" si="6"/>
        <v>0830</v>
      </c>
      <c r="H107" s="14" t="str">
        <f t="shared" si="7"/>
        <v>2000</v>
      </c>
      <c r="J107" t="str">
        <f t="shared" si="8"/>
        <v>INSERT INTO IEB_PRO.T_SUBYACENTES (ID_SUBYACENTE, NOMBRE, TIPO_SUBYACENTE, ZONA_GEOGRAFICA, MERCADO, MULTIPLICADOR, HORA_APERTURA, HORA_CIERRE) VALUES (20053, 'Aegon', 'FUTURE', 'Europa', 'ÍNDICE EUROSTOXX', 100, '0830', '2000');</v>
      </c>
      <c r="R107">
        <v>20060</v>
      </c>
      <c r="S107" t="s">
        <v>220</v>
      </c>
      <c r="T107" s="11" t="s">
        <v>252</v>
      </c>
      <c r="U107" s="12" t="s">
        <v>296</v>
      </c>
      <c r="V107" s="12" t="s">
        <v>297</v>
      </c>
      <c r="W107" t="s">
        <v>254</v>
      </c>
    </row>
    <row r="108" spans="1:23" x14ac:dyDescent="0.25">
      <c r="A108" s="14">
        <v>20054</v>
      </c>
      <c r="B108" s="14" t="s">
        <v>214</v>
      </c>
      <c r="C108" s="14" t="s">
        <v>299</v>
      </c>
      <c r="D108" s="14" t="str">
        <f t="shared" si="4"/>
        <v>Europa</v>
      </c>
      <c r="E108" s="14" t="str">
        <f t="shared" si="5"/>
        <v>ÍNDICE EUROSTOXX</v>
      </c>
      <c r="F108" s="14">
        <v>100</v>
      </c>
      <c r="G108" s="14" t="str">
        <f t="shared" si="6"/>
        <v>0830</v>
      </c>
      <c r="H108" s="14" t="str">
        <f t="shared" si="7"/>
        <v>2000</v>
      </c>
      <c r="J108" t="str">
        <f t="shared" si="8"/>
        <v>INSERT INTO IEB_PRO.T_SUBYACENTES (ID_SUBYACENTE, NOMBRE, TIPO_SUBYACENTE, ZONA_GEOGRAFICA, MERCADO, MULTIPLICADOR, HORA_APERTURA, HORA_CIERRE) VALUES (20054, 'Royal Dutch Shell Plc', 'FUTURE', 'Europa', 'ÍNDICE EUROSTOXX', 100, '0830', '2000');</v>
      </c>
      <c r="R108">
        <v>20054</v>
      </c>
      <c r="S108" t="s">
        <v>214</v>
      </c>
      <c r="T108" s="11" t="s">
        <v>252</v>
      </c>
      <c r="U108" s="12" t="s">
        <v>296</v>
      </c>
      <c r="V108" s="12" t="s">
        <v>297</v>
      </c>
      <c r="W108" t="s">
        <v>254</v>
      </c>
    </row>
    <row r="109" spans="1:23" x14ac:dyDescent="0.25">
      <c r="A109" s="14">
        <v>20055</v>
      </c>
      <c r="B109" s="14" t="s">
        <v>215</v>
      </c>
      <c r="C109" s="14" t="s">
        <v>299</v>
      </c>
      <c r="D109" s="14" t="str">
        <f t="shared" si="4"/>
        <v>Europa</v>
      </c>
      <c r="E109" s="14" t="str">
        <f t="shared" si="5"/>
        <v>ÍNDICE EUROSTOXX</v>
      </c>
      <c r="F109" s="14">
        <v>100</v>
      </c>
      <c r="G109" s="14" t="str">
        <f t="shared" si="6"/>
        <v>0830</v>
      </c>
      <c r="H109" s="14" t="str">
        <f t="shared" si="7"/>
        <v>2000</v>
      </c>
      <c r="J109" t="str">
        <f t="shared" si="8"/>
        <v>INSERT INTO IEB_PRO.T_SUBYACENTES (ID_SUBYACENTE, NOMBRE, TIPO_SUBYACENTE, ZONA_GEOGRAFICA, MERCADO, MULTIPLICADOR, HORA_APERTURA, HORA_CIERRE) VALUES (20055, 'Total', 'FUTURE', 'Europa', 'ÍNDICE EUROSTOXX', 100, '0830', '2000');</v>
      </c>
      <c r="R109">
        <v>20082</v>
      </c>
      <c r="S109" t="s">
        <v>301</v>
      </c>
      <c r="T109" s="11" t="s">
        <v>252</v>
      </c>
      <c r="U109" s="12" t="s">
        <v>296</v>
      </c>
      <c r="V109" s="12" t="s">
        <v>297</v>
      </c>
      <c r="W109" t="s">
        <v>254</v>
      </c>
    </row>
    <row r="110" spans="1:23" x14ac:dyDescent="0.25">
      <c r="A110" s="14">
        <v>20056</v>
      </c>
      <c r="B110" s="14" t="s">
        <v>216</v>
      </c>
      <c r="C110" s="14" t="s">
        <v>299</v>
      </c>
      <c r="D110" s="14" t="str">
        <f t="shared" si="4"/>
        <v>Europa</v>
      </c>
      <c r="E110" s="14" t="str">
        <f t="shared" si="5"/>
        <v>ÍNDICE EUROSTOXX</v>
      </c>
      <c r="F110" s="14">
        <v>100</v>
      </c>
      <c r="G110" s="14" t="str">
        <f t="shared" si="6"/>
        <v>0830</v>
      </c>
      <c r="H110" s="14" t="str">
        <f t="shared" si="7"/>
        <v>2000</v>
      </c>
      <c r="J110" t="str">
        <f t="shared" si="8"/>
        <v>INSERT INTO IEB_PRO.T_SUBYACENTES (ID_SUBYACENTE, NOMBRE, TIPO_SUBYACENTE, ZONA_GEOGRAFICA, MERCADO, MULTIPLICADOR, HORA_APERTURA, HORA_CIERRE) VALUES (20056, 'Deutsche Telekom', 'FUTURE', 'Europa', 'ÍNDICE EUROSTOXX', 100, '0830', '2000');</v>
      </c>
      <c r="R110">
        <v>20093</v>
      </c>
      <c r="S110" t="s">
        <v>302</v>
      </c>
      <c r="T110" s="11" t="s">
        <v>252</v>
      </c>
      <c r="U110" s="12" t="s">
        <v>296</v>
      </c>
      <c r="V110" s="12" t="s">
        <v>297</v>
      </c>
      <c r="W110" t="s">
        <v>254</v>
      </c>
    </row>
    <row r="111" spans="1:23" x14ac:dyDescent="0.25">
      <c r="A111" s="14">
        <v>20057</v>
      </c>
      <c r="B111" s="14" t="s">
        <v>300</v>
      </c>
      <c r="C111" s="14" t="s">
        <v>299</v>
      </c>
      <c r="D111" s="14" t="str">
        <f t="shared" si="4"/>
        <v>Europa</v>
      </c>
      <c r="E111" s="14" t="str">
        <f t="shared" si="5"/>
        <v>ÍNDICE EUROSTOXX</v>
      </c>
      <c r="F111" s="14">
        <v>100</v>
      </c>
      <c r="G111" s="14" t="str">
        <f t="shared" si="6"/>
        <v>0830</v>
      </c>
      <c r="H111" s="14" t="str">
        <f t="shared" si="7"/>
        <v>2000</v>
      </c>
      <c r="J111" t="str">
        <f t="shared" si="8"/>
        <v>INSERT INTO IEB_PRO.T_SUBYACENTES (ID_SUBYACENTE, NOMBRE, TIPO_SUBYACENTE, ZONA_GEOGRAFICA, MERCADO, MULTIPLICADOR, HORA_APERTURA, HORA_CIERRE) VALUES (20057, 'ORANGE', 'FUTURE', 'Europa', 'ÍNDICE EUROSTOXX', 100, '0830', '2000');</v>
      </c>
      <c r="R111">
        <v>20048</v>
      </c>
      <c r="S111" t="s">
        <v>209</v>
      </c>
      <c r="T111" s="11" t="s">
        <v>252</v>
      </c>
      <c r="U111" s="12" t="s">
        <v>296</v>
      </c>
      <c r="V111" s="12" t="s">
        <v>297</v>
      </c>
      <c r="W111" t="s">
        <v>254</v>
      </c>
    </row>
    <row r="112" spans="1:23" x14ac:dyDescent="0.25">
      <c r="A112" s="14">
        <v>20058</v>
      </c>
      <c r="B112" s="14" t="s">
        <v>218</v>
      </c>
      <c r="C112" s="14" t="s">
        <v>299</v>
      </c>
      <c r="D112" s="14" t="str">
        <f t="shared" si="4"/>
        <v>Europa</v>
      </c>
      <c r="E112" s="14" t="str">
        <f t="shared" si="5"/>
        <v>ÍNDICE EUROSTOXX</v>
      </c>
      <c r="F112" s="14">
        <v>100</v>
      </c>
      <c r="G112" s="14" t="str">
        <f t="shared" si="6"/>
        <v>0830</v>
      </c>
      <c r="H112" s="14" t="str">
        <f t="shared" si="7"/>
        <v>2000</v>
      </c>
      <c r="J112" t="str">
        <f t="shared" si="8"/>
        <v>INSERT INTO IEB_PRO.T_SUBYACENTES (ID_SUBYACENTE, NOMBRE, TIPO_SUBYACENTE, ZONA_GEOGRAFICA, MERCADO, MULTIPLICADOR, HORA_APERTURA, HORA_CIERRE) VALUES (20058, 'E.ON', 'FUTURE', 'Europa', 'ÍNDICE EUROSTOXX', 100, '0830', '2000');</v>
      </c>
      <c r="R112">
        <v>20040</v>
      </c>
      <c r="S112" t="s">
        <v>201</v>
      </c>
      <c r="T112" s="11" t="s">
        <v>252</v>
      </c>
      <c r="U112" s="12" t="s">
        <v>296</v>
      </c>
      <c r="V112" s="12" t="s">
        <v>297</v>
      </c>
      <c r="W112" t="s">
        <v>254</v>
      </c>
    </row>
    <row r="113" spans="1:23" x14ac:dyDescent="0.25">
      <c r="A113" s="14">
        <v>20059</v>
      </c>
      <c r="B113" s="14" t="s">
        <v>219</v>
      </c>
      <c r="C113" s="14" t="s">
        <v>299</v>
      </c>
      <c r="D113" s="14" t="str">
        <f t="shared" si="4"/>
        <v>Europa</v>
      </c>
      <c r="E113" s="14" t="str">
        <f t="shared" si="5"/>
        <v>ÍNDICE EUROSTOXX</v>
      </c>
      <c r="F113" s="14">
        <v>100</v>
      </c>
      <c r="G113" s="14" t="str">
        <f t="shared" si="6"/>
        <v>0830</v>
      </c>
      <c r="H113" s="14" t="str">
        <f t="shared" si="7"/>
        <v>2000</v>
      </c>
      <c r="J113" t="str">
        <f t="shared" si="8"/>
        <v>INSERT INTO IEB_PRO.T_SUBYACENTES (ID_SUBYACENTE, NOMBRE, TIPO_SUBYACENTE, ZONA_GEOGRAFICA, MERCADO, MULTIPLICADOR, HORA_APERTURA, HORA_CIERRE) VALUES (20059, 'GDF SUEZ', 'FUTURE', 'Europa', 'ÍNDICE EUROSTOXX', 100, '0830', '2000');</v>
      </c>
      <c r="R113">
        <v>20055</v>
      </c>
      <c r="S113" t="s">
        <v>215</v>
      </c>
      <c r="T113" s="11" t="s">
        <v>252</v>
      </c>
      <c r="U113" s="12" t="s">
        <v>296</v>
      </c>
      <c r="V113" s="12" t="s">
        <v>297</v>
      </c>
      <c r="W113" t="s">
        <v>254</v>
      </c>
    </row>
    <row r="114" spans="1:23" x14ac:dyDescent="0.25">
      <c r="A114" s="14">
        <v>20060</v>
      </c>
      <c r="B114" s="14" t="s">
        <v>220</v>
      </c>
      <c r="C114" s="14" t="s">
        <v>299</v>
      </c>
      <c r="D114" s="14" t="str">
        <f t="shared" si="4"/>
        <v>Europa</v>
      </c>
      <c r="E114" s="14" t="str">
        <f t="shared" si="5"/>
        <v>ÍNDICE EUROSTOXX</v>
      </c>
      <c r="F114" s="14">
        <v>100</v>
      </c>
      <c r="G114" s="14" t="str">
        <f t="shared" si="6"/>
        <v>0830</v>
      </c>
      <c r="H114" s="14" t="str">
        <f t="shared" si="7"/>
        <v>2000</v>
      </c>
      <c r="J114" t="str">
        <f t="shared" si="8"/>
        <v>INSERT INTO IEB_PRO.T_SUBYACENTES (ID_SUBYACENTE, NOMBRE, TIPO_SUBYACENTE, ZONA_GEOGRAFICA, MERCADO, MULTIPLICADOR, HORA_APERTURA, HORA_CIERRE) VALUES (20060, 'RWE', 'FUTURE', 'Europa', 'ÍNDICE EUROSTOXX', 100, '0830', '2000');</v>
      </c>
      <c r="R114">
        <v>20046</v>
      </c>
      <c r="S114" t="s">
        <v>207</v>
      </c>
      <c r="T114" s="11" t="s">
        <v>252</v>
      </c>
      <c r="U114" s="12" t="s">
        <v>296</v>
      </c>
      <c r="V114" s="12" t="s">
        <v>297</v>
      </c>
      <c r="W114" t="s">
        <v>254</v>
      </c>
    </row>
    <row r="115" spans="1:23" x14ac:dyDescent="0.25">
      <c r="A115" s="14">
        <v>20061</v>
      </c>
      <c r="B115" s="14" t="s">
        <v>194</v>
      </c>
      <c r="C115" s="14" t="s">
        <v>299</v>
      </c>
      <c r="D115" s="14" t="str">
        <f t="shared" si="4"/>
        <v>Europa</v>
      </c>
      <c r="E115" s="14" t="str">
        <f t="shared" si="5"/>
        <v>SPAIN</v>
      </c>
      <c r="F115" s="14">
        <v>100</v>
      </c>
      <c r="G115" s="14" t="str">
        <f t="shared" si="6"/>
        <v>0830</v>
      </c>
      <c r="H115" s="14" t="str">
        <f t="shared" si="7"/>
        <v>2000</v>
      </c>
      <c r="J115" t="str">
        <f t="shared" si="8"/>
        <v>INSERT INTO IEB_PRO.T_SUBYACENTES (ID_SUBYACENTE, NOMBRE, TIPO_SUBYACENTE, ZONA_GEOGRAFICA, MERCADO, MULTIPLICADOR, HORA_APERTURA, HORA_CIERRE) VALUES (20061, 'Gas Natural', 'FUTURE', 'Europa', 'SPAIN', 100, '0830', '2000');</v>
      </c>
      <c r="R115">
        <v>20036</v>
      </c>
      <c r="S115" t="s">
        <v>198</v>
      </c>
      <c r="T115" s="11" t="s">
        <v>252</v>
      </c>
      <c r="U115" s="12" t="s">
        <v>296</v>
      </c>
      <c r="V115" s="12" t="s">
        <v>297</v>
      </c>
      <c r="W115" t="s">
        <v>254</v>
      </c>
    </row>
    <row r="116" spans="1:23" hidden="1" x14ac:dyDescent="0.25">
      <c r="A116" s="14">
        <v>20062</v>
      </c>
      <c r="B116" s="14" t="s">
        <v>312</v>
      </c>
      <c r="C116" s="14" t="s">
        <v>299</v>
      </c>
      <c r="D116" s="14" t="str">
        <f t="shared" si="4"/>
        <v/>
      </c>
      <c r="E116" s="14" t="str">
        <f t="shared" si="5"/>
        <v/>
      </c>
      <c r="F116" s="14"/>
      <c r="G116" s="14" t="str">
        <f t="shared" si="6"/>
        <v/>
      </c>
      <c r="H116" s="14" t="str">
        <f t="shared" si="7"/>
        <v/>
      </c>
      <c r="R116">
        <v>20094</v>
      </c>
      <c r="S116" t="s">
        <v>303</v>
      </c>
      <c r="T116" s="11" t="s">
        <v>252</v>
      </c>
      <c r="U116" s="12" t="s">
        <v>296</v>
      </c>
      <c r="V116" s="12" t="s">
        <v>297</v>
      </c>
      <c r="W116" t="s">
        <v>254</v>
      </c>
    </row>
    <row r="117" spans="1:23" hidden="1" x14ac:dyDescent="0.25">
      <c r="A117" s="14">
        <v>20063</v>
      </c>
      <c r="B117" s="14" t="s">
        <v>313</v>
      </c>
      <c r="C117" s="14" t="s">
        <v>299</v>
      </c>
      <c r="D117" s="14" t="str">
        <f t="shared" si="4"/>
        <v/>
      </c>
      <c r="E117" s="14" t="str">
        <f t="shared" si="5"/>
        <v/>
      </c>
      <c r="F117" s="14"/>
      <c r="G117" s="14" t="str">
        <f t="shared" si="6"/>
        <v/>
      </c>
      <c r="H117" s="14" t="str">
        <f t="shared" si="7"/>
        <v/>
      </c>
      <c r="R117">
        <v>20005</v>
      </c>
      <c r="S117" t="s">
        <v>304</v>
      </c>
      <c r="T117" s="11" t="s">
        <v>252</v>
      </c>
      <c r="U117" s="12" t="s">
        <v>296</v>
      </c>
      <c r="V117" s="12" t="s">
        <v>297</v>
      </c>
      <c r="W117" t="s">
        <v>254</v>
      </c>
    </row>
    <row r="118" spans="1:23" hidden="1" x14ac:dyDescent="0.25">
      <c r="A118" s="14">
        <v>20064</v>
      </c>
      <c r="B118" s="14" t="s">
        <v>314</v>
      </c>
      <c r="C118" s="14" t="s">
        <v>299</v>
      </c>
      <c r="D118" s="14" t="str">
        <f t="shared" si="4"/>
        <v/>
      </c>
      <c r="E118" s="14" t="str">
        <f t="shared" si="5"/>
        <v/>
      </c>
      <c r="F118" s="14"/>
      <c r="G118" s="14" t="str">
        <f t="shared" si="6"/>
        <v/>
      </c>
      <c r="H118" s="14" t="str">
        <f t="shared" si="7"/>
        <v/>
      </c>
      <c r="R118">
        <v>20083</v>
      </c>
      <c r="S118" t="s">
        <v>305</v>
      </c>
      <c r="T118" s="11" t="s">
        <v>252</v>
      </c>
      <c r="U118" s="12" t="s">
        <v>296</v>
      </c>
      <c r="V118" s="12" t="s">
        <v>297</v>
      </c>
      <c r="W118" t="s">
        <v>254</v>
      </c>
    </row>
    <row r="119" spans="1:23" x14ac:dyDescent="0.25">
      <c r="A119" s="14">
        <v>20065</v>
      </c>
      <c r="B119" s="14" t="s">
        <v>315</v>
      </c>
      <c r="C119" s="14" t="s">
        <v>299</v>
      </c>
      <c r="D119" s="14" t="str">
        <f t="shared" si="4"/>
        <v>Europa</v>
      </c>
      <c r="E119" s="14" t="str">
        <f t="shared" si="5"/>
        <v>SPAIN</v>
      </c>
      <c r="F119" s="14">
        <v>100</v>
      </c>
      <c r="G119" s="14" t="str">
        <f t="shared" si="6"/>
        <v>0830</v>
      </c>
      <c r="H119" s="14" t="str">
        <f t="shared" si="7"/>
        <v>2000</v>
      </c>
      <c r="J119" t="str">
        <f t="shared" ref="J119:J125" si="9">CONCATENATE("INSERT INTO IEB_PRO.T_SUBYACENTES (ID_SUBYACENTE, NOMBRE, TIPO_SUBYACENTE, ZONA_GEOGRAFICA, MERCADO, MULTIPLICADOR, HORA_APERTURA, HORA_CIERRE) VALUES (",A119,", '",B119,"', '",C119,"', '",D119,"', '",E119,"', ",F119,", '",G119,"', '",H119,"');")</f>
        <v>INSERT INTO IEB_PRO.T_SUBYACENTES (ID_SUBYACENTE, NOMBRE, TIPO_SUBYACENTE, ZONA_GEOGRAFICA, MERCADO, MULTIPLICADOR, HORA_APERTURA, HORA_CIERRE) VALUES (20065, 'Abertis', 'FUTURE', 'Europa', 'SPAIN', 100, '0830', '2000');</v>
      </c>
      <c r="R119">
        <v>20125</v>
      </c>
      <c r="S119" t="s">
        <v>306</v>
      </c>
      <c r="T119" s="11" t="s">
        <v>252</v>
      </c>
      <c r="U119" s="12" t="s">
        <v>296</v>
      </c>
      <c r="V119" s="12" t="s">
        <v>297</v>
      </c>
      <c r="W119" t="s">
        <v>254</v>
      </c>
    </row>
    <row r="120" spans="1:23" x14ac:dyDescent="0.25">
      <c r="A120" s="14">
        <v>20066</v>
      </c>
      <c r="B120" s="14" t="s">
        <v>193</v>
      </c>
      <c r="C120" s="14" t="s">
        <v>299</v>
      </c>
      <c r="D120" s="14" t="str">
        <f t="shared" si="4"/>
        <v>Europa</v>
      </c>
      <c r="E120" s="14" t="str">
        <f t="shared" si="5"/>
        <v>SPAIN</v>
      </c>
      <c r="F120" s="14">
        <v>100</v>
      </c>
      <c r="G120" s="14" t="str">
        <f t="shared" si="6"/>
        <v>0830</v>
      </c>
      <c r="H120" s="14" t="str">
        <f t="shared" si="7"/>
        <v>2000</v>
      </c>
      <c r="J120" t="str">
        <f t="shared" si="9"/>
        <v>INSERT INTO IEB_PRO.T_SUBYACENTES (ID_SUBYACENTE, NOMBRE, TIPO_SUBYACENTE, ZONA_GEOGRAFICA, MERCADO, MULTIPLICADOR, HORA_APERTURA, HORA_CIERRE) VALUES (20066, 'Acerinox', 'FUTURE', 'Europa', 'SPAIN', 100, '0830', '2000');</v>
      </c>
      <c r="R120">
        <v>20089</v>
      </c>
      <c r="S120" t="s">
        <v>230</v>
      </c>
      <c r="T120" s="11" t="s">
        <v>252</v>
      </c>
      <c r="U120" s="12" t="s">
        <v>296</v>
      </c>
      <c r="V120" s="12" t="s">
        <v>297</v>
      </c>
      <c r="W120" t="s">
        <v>254</v>
      </c>
    </row>
    <row r="121" spans="1:23" x14ac:dyDescent="0.25">
      <c r="A121" s="14">
        <v>20068</v>
      </c>
      <c r="B121" s="14" t="s">
        <v>316</v>
      </c>
      <c r="C121" s="14" t="s">
        <v>299</v>
      </c>
      <c r="D121" s="14" t="str">
        <f t="shared" si="4"/>
        <v>Europa</v>
      </c>
      <c r="E121" s="14" t="str">
        <f t="shared" si="5"/>
        <v>SPAIN</v>
      </c>
      <c r="F121" s="14">
        <v>100</v>
      </c>
      <c r="G121" s="14" t="str">
        <f t="shared" si="6"/>
        <v>0830</v>
      </c>
      <c r="H121" s="14" t="str">
        <f t="shared" si="7"/>
        <v>2000</v>
      </c>
      <c r="J121" t="str">
        <f t="shared" si="9"/>
        <v>INSERT INTO IEB_PRO.T_SUBYACENTES (ID_SUBYACENTE, NOMBRE, TIPO_SUBYACENTE, ZONA_GEOGRAFICA, MERCADO, MULTIPLICADOR, HORA_APERTURA, HORA_CIERRE) VALUES (20068, 'Bankinter', 'FUTURE', 'Europa', 'SPAIN', 100, '0830', '2000');</v>
      </c>
      <c r="R121">
        <v>20001</v>
      </c>
      <c r="S121" t="s">
        <v>308</v>
      </c>
      <c r="T121" s="11" t="s">
        <v>260</v>
      </c>
      <c r="U121" s="12" t="s">
        <v>296</v>
      </c>
      <c r="V121" s="12" t="s">
        <v>297</v>
      </c>
      <c r="W121" t="s">
        <v>254</v>
      </c>
    </row>
    <row r="122" spans="1:23" x14ac:dyDescent="0.25">
      <c r="A122" s="14">
        <v>20069</v>
      </c>
      <c r="B122" s="14" t="s">
        <v>195</v>
      </c>
      <c r="C122" s="14" t="s">
        <v>299</v>
      </c>
      <c r="D122" s="14" t="str">
        <f t="shared" si="4"/>
        <v>Europa</v>
      </c>
      <c r="E122" s="14" t="str">
        <f t="shared" si="5"/>
        <v>SPAIN</v>
      </c>
      <c r="F122" s="14">
        <v>100</v>
      </c>
      <c r="G122" s="14" t="str">
        <f t="shared" si="6"/>
        <v>0830</v>
      </c>
      <c r="H122" s="14" t="str">
        <f t="shared" si="7"/>
        <v>2000</v>
      </c>
      <c r="J122" t="str">
        <f t="shared" si="9"/>
        <v>INSERT INTO IEB_PRO.T_SUBYACENTES (ID_SUBYACENTE, NOMBRE, TIPO_SUBYACENTE, ZONA_GEOGRAFICA, MERCADO, MULTIPLICADOR, HORA_APERTURA, HORA_CIERRE) VALUES (20069, 'Indra Sistemas', 'FUTURE', 'Europa', 'SPAIN', 100, '0830', '2000');</v>
      </c>
      <c r="R122">
        <v>20010</v>
      </c>
      <c r="S122" t="s">
        <v>186</v>
      </c>
      <c r="T122" s="11" t="s">
        <v>260</v>
      </c>
      <c r="U122" s="12" t="s">
        <v>296</v>
      </c>
      <c r="V122" s="12" t="s">
        <v>297</v>
      </c>
      <c r="W122" t="s">
        <v>254</v>
      </c>
    </row>
    <row r="123" spans="1:23" x14ac:dyDescent="0.25">
      <c r="A123" s="14">
        <v>20070</v>
      </c>
      <c r="B123" s="14" t="s">
        <v>317</v>
      </c>
      <c r="C123" s="14" t="s">
        <v>299</v>
      </c>
      <c r="D123" s="14" t="str">
        <f t="shared" si="4"/>
        <v>Estados Unidos</v>
      </c>
      <c r="E123" s="14" t="str">
        <f t="shared" si="5"/>
        <v>ÍNDICE S&amp;P 500</v>
      </c>
      <c r="F123" s="14">
        <v>50</v>
      </c>
      <c r="G123" s="14" t="str">
        <f t="shared" si="6"/>
        <v>1500</v>
      </c>
      <c r="H123" s="14" t="str">
        <f t="shared" si="7"/>
        <v>2300</v>
      </c>
      <c r="J123" t="str">
        <f t="shared" si="9"/>
        <v>INSERT INTO IEB_PRO.T_SUBYACENTES (ID_SUBYACENTE, NOMBRE, TIPO_SUBYACENTE, ZONA_GEOGRAFICA, MERCADO, MULTIPLICADOR, HORA_APERTURA, HORA_CIERRE) VALUES (20070, 'Índice S&amp;P500 EMINI', 'FUTURE', 'Estados Unidos', 'ÍNDICE S&amp;P 500', 50, '1500', '2300');</v>
      </c>
      <c r="R123">
        <v>20011</v>
      </c>
      <c r="S123" t="s">
        <v>187</v>
      </c>
      <c r="T123" s="11" t="s">
        <v>260</v>
      </c>
      <c r="U123" s="12" t="s">
        <v>296</v>
      </c>
      <c r="V123" s="12" t="s">
        <v>297</v>
      </c>
      <c r="W123" t="s">
        <v>254</v>
      </c>
    </row>
    <row r="124" spans="1:23" x14ac:dyDescent="0.25">
      <c r="A124" s="14">
        <v>20071</v>
      </c>
      <c r="B124" s="14" t="s">
        <v>318</v>
      </c>
      <c r="C124" s="14" t="s">
        <v>299</v>
      </c>
      <c r="D124" s="14" t="str">
        <f t="shared" si="4"/>
        <v>Estados Unidos</v>
      </c>
      <c r="E124" s="14" t="str">
        <f t="shared" si="5"/>
        <v>ÍNDICE NASDAQ 100</v>
      </c>
      <c r="F124" s="14">
        <v>20</v>
      </c>
      <c r="G124" s="14" t="str">
        <f t="shared" si="6"/>
        <v>1500</v>
      </c>
      <c r="H124" s="14" t="str">
        <f t="shared" si="7"/>
        <v>2300</v>
      </c>
      <c r="J124" t="str">
        <f t="shared" si="9"/>
        <v>INSERT INTO IEB_PRO.T_SUBYACENTES (ID_SUBYACENTE, NOMBRE, TIPO_SUBYACENTE, ZONA_GEOGRAFICA, MERCADO, MULTIPLICADOR, HORA_APERTURA, HORA_CIERRE) VALUES (20071, 'Índice Nasdaq 100 EMINI', 'FUTURE', 'Estados Unidos', 'ÍNDICE NASDAQ 100', 20, '1500', '2300');</v>
      </c>
      <c r="R124">
        <v>20012</v>
      </c>
      <c r="S124" t="s">
        <v>188</v>
      </c>
      <c r="T124" s="11" t="s">
        <v>260</v>
      </c>
      <c r="U124" s="12" t="s">
        <v>296</v>
      </c>
      <c r="V124" s="12" t="s">
        <v>297</v>
      </c>
      <c r="W124" t="s">
        <v>254</v>
      </c>
    </row>
    <row r="125" spans="1:23" x14ac:dyDescent="0.25">
      <c r="A125" s="14">
        <v>20072</v>
      </c>
      <c r="B125" s="14" t="s">
        <v>319</v>
      </c>
      <c r="C125" s="14" t="s">
        <v>299</v>
      </c>
      <c r="D125" s="14" t="str">
        <f t="shared" si="4"/>
        <v>Europa</v>
      </c>
      <c r="E125" s="14" t="str">
        <f t="shared" si="5"/>
        <v>SPAIN</v>
      </c>
      <c r="F125" s="14">
        <v>1</v>
      </c>
      <c r="G125" s="14" t="str">
        <f t="shared" si="6"/>
        <v>0830</v>
      </c>
      <c r="H125" s="14" t="str">
        <f t="shared" si="7"/>
        <v>2000</v>
      </c>
      <c r="J125" t="str">
        <f t="shared" si="9"/>
        <v>INSERT INTO IEB_PRO.T_SUBYACENTES (ID_SUBYACENTE, NOMBRE, TIPO_SUBYACENTE, ZONA_GEOGRAFICA, MERCADO, MULTIPLICADOR, HORA_APERTURA, HORA_CIERRE) VALUES (20072, 'IBEX35 MINI', 'FUTURE', 'Europa', 'SPAIN', 1, '0830', '2000');</v>
      </c>
      <c r="R125">
        <v>20013</v>
      </c>
      <c r="S125" t="s">
        <v>189</v>
      </c>
      <c r="T125" s="11" t="s">
        <v>260</v>
      </c>
      <c r="U125" s="12" t="s">
        <v>296</v>
      </c>
      <c r="V125" s="12" t="s">
        <v>297</v>
      </c>
      <c r="W125" t="s">
        <v>254</v>
      </c>
    </row>
    <row r="126" spans="1:23" hidden="1" x14ac:dyDescent="0.25">
      <c r="A126" s="14">
        <v>20073</v>
      </c>
      <c r="B126" s="14" t="s">
        <v>320</v>
      </c>
      <c r="C126" s="14" t="s">
        <v>299</v>
      </c>
      <c r="D126" s="14" t="str">
        <f t="shared" si="4"/>
        <v/>
      </c>
      <c r="E126" s="14" t="str">
        <f t="shared" si="5"/>
        <v/>
      </c>
      <c r="F126" s="14"/>
      <c r="G126" s="14" t="str">
        <f t="shared" si="6"/>
        <v/>
      </c>
      <c r="H126" s="14" t="str">
        <f t="shared" si="7"/>
        <v/>
      </c>
      <c r="R126">
        <v>20016</v>
      </c>
      <c r="S126" t="s">
        <v>192</v>
      </c>
      <c r="T126" s="11" t="s">
        <v>260</v>
      </c>
      <c r="U126" s="12" t="s">
        <v>296</v>
      </c>
      <c r="V126" s="12" t="s">
        <v>297</v>
      </c>
      <c r="W126" t="s">
        <v>254</v>
      </c>
    </row>
    <row r="127" spans="1:23" hidden="1" x14ac:dyDescent="0.25">
      <c r="A127" s="14">
        <v>20074</v>
      </c>
      <c r="B127" s="14" t="s">
        <v>231</v>
      </c>
      <c r="C127" s="14" t="s">
        <v>299</v>
      </c>
      <c r="D127" s="14" t="str">
        <f t="shared" si="4"/>
        <v/>
      </c>
      <c r="E127" s="14" t="str">
        <f t="shared" si="5"/>
        <v/>
      </c>
      <c r="F127" s="14"/>
      <c r="G127" s="14" t="str">
        <f t="shared" si="6"/>
        <v/>
      </c>
      <c r="H127" s="14" t="str">
        <f t="shared" si="7"/>
        <v/>
      </c>
      <c r="R127">
        <v>20031</v>
      </c>
      <c r="S127" t="s">
        <v>190</v>
      </c>
      <c r="T127" s="11" t="s">
        <v>260</v>
      </c>
      <c r="U127" s="12" t="s">
        <v>296</v>
      </c>
      <c r="V127" s="12" t="s">
        <v>297</v>
      </c>
      <c r="W127" t="s">
        <v>254</v>
      </c>
    </row>
    <row r="128" spans="1:23" hidden="1" x14ac:dyDescent="0.25">
      <c r="A128" s="14">
        <v>20075</v>
      </c>
      <c r="B128" s="14" t="s">
        <v>321</v>
      </c>
      <c r="C128" s="14" t="s">
        <v>299</v>
      </c>
      <c r="D128" s="14" t="str">
        <f t="shared" si="4"/>
        <v/>
      </c>
      <c r="E128" s="14" t="str">
        <f t="shared" si="5"/>
        <v/>
      </c>
      <c r="F128" s="14"/>
      <c r="G128" s="14" t="str">
        <f t="shared" si="6"/>
        <v/>
      </c>
      <c r="H128" s="14" t="str">
        <f t="shared" si="7"/>
        <v/>
      </c>
      <c r="R128">
        <v>20032</v>
      </c>
      <c r="S128" t="s">
        <v>196</v>
      </c>
      <c r="T128" s="11" t="s">
        <v>260</v>
      </c>
      <c r="U128" s="12" t="s">
        <v>296</v>
      </c>
      <c r="V128" s="12" t="s">
        <v>297</v>
      </c>
      <c r="W128" t="s">
        <v>254</v>
      </c>
    </row>
    <row r="129" spans="1:23" hidden="1" x14ac:dyDescent="0.25">
      <c r="A129" s="14">
        <v>20076</v>
      </c>
      <c r="B129" s="14" t="s">
        <v>322</v>
      </c>
      <c r="C129" s="14" t="s">
        <v>299</v>
      </c>
      <c r="D129" s="14" t="str">
        <f t="shared" si="4"/>
        <v/>
      </c>
      <c r="E129" s="14" t="str">
        <f t="shared" si="5"/>
        <v/>
      </c>
      <c r="F129" s="14"/>
      <c r="G129" s="14" t="str">
        <f t="shared" si="6"/>
        <v/>
      </c>
      <c r="H129" s="14" t="str">
        <f t="shared" si="7"/>
        <v/>
      </c>
      <c r="R129">
        <v>20061</v>
      </c>
      <c r="S129" t="s">
        <v>194</v>
      </c>
      <c r="T129" s="11" t="s">
        <v>260</v>
      </c>
      <c r="U129" s="12" t="s">
        <v>296</v>
      </c>
      <c r="V129" s="12" t="s">
        <v>297</v>
      </c>
      <c r="W129" t="s">
        <v>254</v>
      </c>
    </row>
    <row r="130" spans="1:23" hidden="1" x14ac:dyDescent="0.25">
      <c r="A130" s="14">
        <v>20078</v>
      </c>
      <c r="B130" s="14" t="s">
        <v>323</v>
      </c>
      <c r="C130" s="14" t="s">
        <v>299</v>
      </c>
      <c r="D130" s="14" t="str">
        <f t="shared" si="4"/>
        <v/>
      </c>
      <c r="E130" s="14" t="str">
        <f t="shared" si="5"/>
        <v/>
      </c>
      <c r="F130" s="14"/>
      <c r="G130" s="14" t="str">
        <f t="shared" si="6"/>
        <v/>
      </c>
      <c r="H130" s="14" t="str">
        <f t="shared" si="7"/>
        <v/>
      </c>
      <c r="R130">
        <v>20065</v>
      </c>
      <c r="S130" t="s">
        <v>315</v>
      </c>
      <c r="T130" s="11" t="s">
        <v>260</v>
      </c>
      <c r="U130" s="12" t="s">
        <v>296</v>
      </c>
      <c r="V130" s="12" t="s">
        <v>297</v>
      </c>
      <c r="W130" t="s">
        <v>254</v>
      </c>
    </row>
    <row r="131" spans="1:23" x14ac:dyDescent="0.25">
      <c r="A131" s="14">
        <v>20079</v>
      </c>
      <c r="B131" s="14" t="s">
        <v>324</v>
      </c>
      <c r="C131" s="14" t="s">
        <v>299</v>
      </c>
      <c r="D131" s="14" t="str">
        <f t="shared" si="4"/>
        <v>Europa</v>
      </c>
      <c r="E131" s="14" t="str">
        <f t="shared" si="5"/>
        <v>SPAIN</v>
      </c>
      <c r="F131" s="14">
        <v>100</v>
      </c>
      <c r="G131" s="14" t="str">
        <f t="shared" si="6"/>
        <v>0830</v>
      </c>
      <c r="H131" s="14" t="str">
        <f t="shared" si="7"/>
        <v>2000</v>
      </c>
      <c r="J131" t="str">
        <f t="shared" ref="J131:J135" si="10">CONCATENATE("INSERT INTO IEB_PRO.T_SUBYACENTES (ID_SUBYACENTE, NOMBRE, TIPO_SUBYACENTE, ZONA_GEOGRAFICA, MERCADO, MULTIPLICADOR, HORA_APERTURA, HORA_CIERRE) VALUES (",A131,", '",B131,"', '",C131,"', '",D131,"', '",E131,"', ",F131,", '",G131,"', '",H131,"');")</f>
        <v>INSERT INTO IEB_PRO.T_SUBYACENTES (ID_SUBYACENTE, NOMBRE, TIPO_SUBYACENTE, ZONA_GEOGRAFICA, MERCADO, MULTIPLICADOR, HORA_APERTURA, HORA_CIERRE) VALUES (20079, 'GAMESA CORP TECNOLOGICA', 'FUTURE', 'Europa', 'SPAIN', 100, '0830', '2000');</v>
      </c>
      <c r="R131">
        <v>20066</v>
      </c>
      <c r="S131" t="s">
        <v>193</v>
      </c>
      <c r="T131" s="11" t="s">
        <v>260</v>
      </c>
      <c r="U131" s="12" t="s">
        <v>296</v>
      </c>
      <c r="V131" s="12" t="s">
        <v>297</v>
      </c>
      <c r="W131" t="s">
        <v>254</v>
      </c>
    </row>
    <row r="132" spans="1:23" x14ac:dyDescent="0.25">
      <c r="A132" s="14">
        <v>20080</v>
      </c>
      <c r="B132" s="14" t="s">
        <v>221</v>
      </c>
      <c r="C132" s="14" t="s">
        <v>299</v>
      </c>
      <c r="D132" s="14" t="str">
        <f t="shared" si="4"/>
        <v>Europa</v>
      </c>
      <c r="E132" s="14" t="str">
        <f t="shared" si="5"/>
        <v>SPAIN</v>
      </c>
      <c r="F132" s="14">
        <v>100</v>
      </c>
      <c r="G132" s="14" t="str">
        <f t="shared" si="6"/>
        <v>0830</v>
      </c>
      <c r="H132" s="14" t="str">
        <f t="shared" si="7"/>
        <v>2000</v>
      </c>
      <c r="J132" t="str">
        <f t="shared" si="10"/>
        <v>INSERT INTO IEB_PRO.T_SUBYACENTES (ID_SUBYACENTE, NOMBRE, TIPO_SUBYACENTE, ZONA_GEOGRAFICA, MERCADO, MULTIPLICADOR, HORA_APERTURA, HORA_CIERRE) VALUES (20080, 'Grifols', 'FUTURE', 'Europa', 'SPAIN', 100, '0830', '2000');</v>
      </c>
      <c r="R132">
        <v>20068</v>
      </c>
      <c r="S132" t="s">
        <v>316</v>
      </c>
      <c r="T132" s="11" t="s">
        <v>260</v>
      </c>
      <c r="U132" s="12" t="s">
        <v>296</v>
      </c>
      <c r="V132" s="12" t="s">
        <v>297</v>
      </c>
      <c r="W132" t="s">
        <v>254</v>
      </c>
    </row>
    <row r="133" spans="1:23" x14ac:dyDescent="0.25">
      <c r="A133" s="14">
        <v>20081</v>
      </c>
      <c r="B133" s="14" t="s">
        <v>325</v>
      </c>
      <c r="C133" s="14" t="s">
        <v>299</v>
      </c>
      <c r="D133" s="14" t="str">
        <f t="shared" si="4"/>
        <v>Europa</v>
      </c>
      <c r="E133" s="14" t="str">
        <f t="shared" si="5"/>
        <v>SPAIN</v>
      </c>
      <c r="F133" s="14">
        <v>100</v>
      </c>
      <c r="G133" s="14" t="str">
        <f t="shared" si="6"/>
        <v>0830</v>
      </c>
      <c r="H133" s="14" t="str">
        <f t="shared" si="7"/>
        <v>2000</v>
      </c>
      <c r="J133" t="str">
        <f t="shared" si="10"/>
        <v>INSERT INTO IEB_PRO.T_SUBYACENTES (ID_SUBYACENTE, NOMBRE, TIPO_SUBYACENTE, ZONA_GEOGRAFICA, MERCADO, MULTIPLICADOR, HORA_APERTURA, HORA_CIERRE) VALUES (20081, 'Banco Sabadell', 'FUTURE', 'Europa', 'SPAIN', 100, '0830', '2000');</v>
      </c>
      <c r="R133">
        <v>20069</v>
      </c>
      <c r="S133" t="s">
        <v>195</v>
      </c>
      <c r="T133" s="11" t="s">
        <v>260</v>
      </c>
      <c r="U133" s="12" t="s">
        <v>296</v>
      </c>
      <c r="V133" s="12" t="s">
        <v>297</v>
      </c>
      <c r="W133" t="s">
        <v>254</v>
      </c>
    </row>
    <row r="134" spans="1:23" x14ac:dyDescent="0.25">
      <c r="A134" s="14">
        <v>20082</v>
      </c>
      <c r="B134" s="14" t="s">
        <v>301</v>
      </c>
      <c r="C134" s="14" t="s">
        <v>299</v>
      </c>
      <c r="D134" s="14" t="str">
        <f t="shared" si="4"/>
        <v>Europa</v>
      </c>
      <c r="E134" s="14" t="str">
        <f t="shared" si="5"/>
        <v>ÍNDICE EUROSTOXX</v>
      </c>
      <c r="F134" s="14">
        <v>100</v>
      </c>
      <c r="G134" s="14" t="str">
        <f t="shared" si="6"/>
        <v>0830</v>
      </c>
      <c r="H134" s="14" t="str">
        <f t="shared" si="7"/>
        <v>2000</v>
      </c>
      <c r="J134" t="str">
        <f t="shared" si="10"/>
        <v>INSERT INTO IEB_PRO.T_SUBYACENTES (ID_SUBYACENTE, NOMBRE, TIPO_SUBYACENTE, ZONA_GEOGRAFICA, MERCADO, MULTIPLICADOR, HORA_APERTURA, HORA_CIERRE) VALUES (20082, 'SANOFI', 'FUTURE', 'Europa', 'ÍNDICE EUROSTOXX', 100, '0830', '2000');</v>
      </c>
      <c r="R134">
        <v>20072</v>
      </c>
      <c r="S134" t="s">
        <v>319</v>
      </c>
      <c r="T134" s="11" t="s">
        <v>260</v>
      </c>
      <c r="U134" s="12" t="s">
        <v>296</v>
      </c>
      <c r="V134" s="12" t="s">
        <v>297</v>
      </c>
      <c r="W134" t="s">
        <v>254</v>
      </c>
    </row>
    <row r="135" spans="1:23" x14ac:dyDescent="0.25">
      <c r="A135" s="14">
        <v>20083</v>
      </c>
      <c r="B135" s="14" t="s">
        <v>305</v>
      </c>
      <c r="C135" s="14" t="s">
        <v>299</v>
      </c>
      <c r="D135" s="14" t="str">
        <f t="shared" si="4"/>
        <v>Europa</v>
      </c>
      <c r="E135" s="14" t="str">
        <f t="shared" si="5"/>
        <v>ÍNDICE EUROSTOXX</v>
      </c>
      <c r="F135" s="14">
        <v>1</v>
      </c>
      <c r="G135" s="14" t="str">
        <f t="shared" si="6"/>
        <v>0830</v>
      </c>
      <c r="H135" s="14" t="str">
        <f t="shared" si="7"/>
        <v>2000</v>
      </c>
      <c r="J135" t="str">
        <f t="shared" si="10"/>
        <v>INSERT INTO IEB_PRO.T_SUBYACENTES (ID_SUBYACENTE, NOMBRE, TIPO_SUBYACENTE, ZONA_GEOGRAFICA, MERCADO, MULTIPLICADOR, HORA_APERTURA, HORA_CIERRE) VALUES (20083, 'ÍNDICE EUROSTOXX 50 MINI', 'FUTURE', 'Europa', 'ÍNDICE EUROSTOXX', 1, '0830', '2000');</v>
      </c>
      <c r="R135">
        <v>20079</v>
      </c>
      <c r="S135" t="s">
        <v>324</v>
      </c>
      <c r="T135" s="11" t="s">
        <v>260</v>
      </c>
      <c r="U135" s="12" t="s">
        <v>296</v>
      </c>
      <c r="V135" s="12" t="s">
        <v>297</v>
      </c>
      <c r="W135" t="s">
        <v>254</v>
      </c>
    </row>
    <row r="136" spans="1:23" hidden="1" x14ac:dyDescent="0.25">
      <c r="A136" s="14">
        <v>20084</v>
      </c>
      <c r="B136" s="14" t="s">
        <v>326</v>
      </c>
      <c r="C136" s="14" t="s">
        <v>299</v>
      </c>
      <c r="D136" s="14" t="str">
        <f t="shared" si="4"/>
        <v/>
      </c>
      <c r="E136" s="14" t="str">
        <f t="shared" si="5"/>
        <v/>
      </c>
      <c r="F136" s="14"/>
      <c r="G136" s="14" t="str">
        <f t="shared" si="6"/>
        <v/>
      </c>
      <c r="H136" s="14" t="str">
        <f t="shared" si="7"/>
        <v/>
      </c>
      <c r="R136">
        <v>20080</v>
      </c>
      <c r="S136" t="s">
        <v>221</v>
      </c>
      <c r="T136" s="11" t="s">
        <v>260</v>
      </c>
      <c r="U136" s="12" t="s">
        <v>296</v>
      </c>
      <c r="V136" s="12" t="s">
        <v>297</v>
      </c>
      <c r="W136" t="s">
        <v>254</v>
      </c>
    </row>
    <row r="137" spans="1:23" hidden="1" x14ac:dyDescent="0.25">
      <c r="A137" s="14">
        <v>20085</v>
      </c>
      <c r="B137" s="14" t="s">
        <v>327</v>
      </c>
      <c r="C137" s="14" t="s">
        <v>299</v>
      </c>
      <c r="D137" s="14" t="str">
        <f t="shared" si="4"/>
        <v/>
      </c>
      <c r="E137" s="14" t="str">
        <f t="shared" si="5"/>
        <v/>
      </c>
      <c r="F137" s="14"/>
      <c r="G137" s="14" t="str">
        <f t="shared" si="6"/>
        <v/>
      </c>
      <c r="H137" s="14" t="str">
        <f t="shared" si="7"/>
        <v/>
      </c>
      <c r="R137">
        <v>20081</v>
      </c>
      <c r="S137" t="s">
        <v>325</v>
      </c>
      <c r="T137" s="11" t="s">
        <v>260</v>
      </c>
      <c r="U137" s="12" t="s">
        <v>296</v>
      </c>
      <c r="V137" s="12" t="s">
        <v>297</v>
      </c>
      <c r="W137" t="s">
        <v>254</v>
      </c>
    </row>
    <row r="138" spans="1:23" hidden="1" x14ac:dyDescent="0.25">
      <c r="A138" s="14">
        <v>20086</v>
      </c>
      <c r="B138" s="14" t="s">
        <v>328</v>
      </c>
      <c r="C138" s="14" t="s">
        <v>299</v>
      </c>
      <c r="D138" s="14" t="str">
        <f t="shared" si="4"/>
        <v/>
      </c>
      <c r="E138" s="14" t="str">
        <f t="shared" si="5"/>
        <v/>
      </c>
      <c r="F138" s="14"/>
      <c r="G138" s="14" t="str">
        <f t="shared" si="6"/>
        <v/>
      </c>
      <c r="H138" s="14" t="str">
        <f t="shared" si="7"/>
        <v/>
      </c>
      <c r="R138">
        <v>20091</v>
      </c>
      <c r="S138" t="s">
        <v>232</v>
      </c>
      <c r="T138" s="11" t="s">
        <v>260</v>
      </c>
      <c r="U138" s="12" t="s">
        <v>296</v>
      </c>
      <c r="V138" s="12" t="s">
        <v>297</v>
      </c>
      <c r="W138" t="s">
        <v>254</v>
      </c>
    </row>
    <row r="139" spans="1:23" hidden="1" x14ac:dyDescent="0.25">
      <c r="A139" s="14">
        <v>20087</v>
      </c>
      <c r="B139" s="14" t="s">
        <v>329</v>
      </c>
      <c r="C139" s="14" t="s">
        <v>299</v>
      </c>
      <c r="D139" s="14" t="str">
        <f t="shared" si="4"/>
        <v/>
      </c>
      <c r="E139" s="14" t="str">
        <f t="shared" si="5"/>
        <v/>
      </c>
      <c r="F139" s="14"/>
      <c r="G139" s="14" t="str">
        <f t="shared" si="6"/>
        <v/>
      </c>
      <c r="H139" s="14" t="str">
        <f t="shared" si="7"/>
        <v/>
      </c>
      <c r="R139">
        <v>20092</v>
      </c>
      <c r="S139" t="s">
        <v>233</v>
      </c>
      <c r="T139" s="11" t="s">
        <v>260</v>
      </c>
      <c r="U139" s="12" t="s">
        <v>296</v>
      </c>
      <c r="V139" s="12" t="s">
        <v>297</v>
      </c>
      <c r="W139" t="s">
        <v>254</v>
      </c>
    </row>
    <row r="140" spans="1:23" hidden="1" x14ac:dyDescent="0.25">
      <c r="A140" s="14">
        <v>20088</v>
      </c>
      <c r="B140" s="14" t="s">
        <v>330</v>
      </c>
      <c r="C140" s="14" t="s">
        <v>299</v>
      </c>
      <c r="D140" s="14" t="str">
        <f t="shared" si="4"/>
        <v/>
      </c>
      <c r="E140" s="14" t="str">
        <f t="shared" si="5"/>
        <v/>
      </c>
      <c r="F140" s="14"/>
      <c r="G140" s="14" t="str">
        <f t="shared" si="6"/>
        <v/>
      </c>
      <c r="H140" s="14" t="str">
        <f t="shared" si="7"/>
        <v/>
      </c>
      <c r="R140">
        <v>20003</v>
      </c>
      <c r="S140" t="s">
        <v>183</v>
      </c>
      <c r="T140" t="s">
        <v>261</v>
      </c>
      <c r="U140" s="12" t="s">
        <v>296</v>
      </c>
      <c r="V140" s="12" t="s">
        <v>297</v>
      </c>
      <c r="W140" t="s">
        <v>254</v>
      </c>
    </row>
    <row r="141" spans="1:23" x14ac:dyDescent="0.25">
      <c r="A141" s="14">
        <v>20089</v>
      </c>
      <c r="B141" s="14" t="s">
        <v>230</v>
      </c>
      <c r="C141" s="14" t="s">
        <v>299</v>
      </c>
      <c r="D141" s="14" t="str">
        <f t="shared" si="4"/>
        <v>Europa</v>
      </c>
      <c r="E141" s="14" t="str">
        <f t="shared" si="5"/>
        <v>ÍNDICE EUROSTOXX</v>
      </c>
      <c r="F141" s="14">
        <v>10</v>
      </c>
      <c r="G141" s="14" t="str">
        <f t="shared" si="6"/>
        <v>0830</v>
      </c>
      <c r="H141" s="14" t="str">
        <f t="shared" si="7"/>
        <v>2000</v>
      </c>
      <c r="J141" t="str">
        <f>CONCATENATE("INSERT INTO IEB_PRO.T_SUBYACENTES (ID_SUBYACENTE, NOMBRE, TIPO_SUBYACENTE, ZONA_GEOGRAFICA, MERCADO, MULTIPLICADOR, HORA_APERTURA, HORA_CIERRE) VALUES (",A141,", '",B141,"', '",C141,"', '",D141,"', '",E141,"', ",F141,", '",G141,"', '",H141,"');")</f>
        <v>INSERT INTO IEB_PRO.T_SUBYACENTES (ID_SUBYACENTE, NOMBRE, TIPO_SUBYACENTE, ZONA_GEOGRAFICA, MERCADO, MULTIPLICADOR, HORA_APERTURA, HORA_CIERRE) VALUES (20089, 'Índice Stoxx Seguros', 'FUTURE', 'Europa', 'ÍNDICE EUROSTOXX', 10, '0830', '2000');</v>
      </c>
      <c r="R141">
        <v>20004</v>
      </c>
      <c r="S141" t="s">
        <v>184</v>
      </c>
      <c r="T141" t="s">
        <v>262</v>
      </c>
      <c r="U141" s="12" t="s">
        <v>296</v>
      </c>
      <c r="V141" s="12" t="s">
        <v>297</v>
      </c>
      <c r="W141" t="s">
        <v>254</v>
      </c>
    </row>
    <row r="142" spans="1:23" hidden="1" x14ac:dyDescent="0.25">
      <c r="A142" s="14">
        <v>20090</v>
      </c>
      <c r="B142" s="14" t="s">
        <v>331</v>
      </c>
      <c r="C142" s="14" t="s">
        <v>299</v>
      </c>
      <c r="D142" s="14" t="str">
        <f t="shared" ref="D142:D174" si="11">IFERROR(VLOOKUP(A142,$R$90:$W$187,6,FALSE),"")</f>
        <v/>
      </c>
      <c r="E142" s="14" t="str">
        <f t="shared" ref="E142:E174" si="12">IFERROR(VLOOKUP(A142,$R$90:$W$187,3,FALSE),"")</f>
        <v/>
      </c>
      <c r="F142" s="14"/>
      <c r="G142" s="14" t="str">
        <f t="shared" ref="G142:G174" si="13">IFERROR(VLOOKUP(A142,$R$90:$W$187,4,FALSE),"")</f>
        <v/>
      </c>
      <c r="H142" s="14" t="str">
        <f t="shared" ref="H142:H174" si="14">IFERROR(VLOOKUP(A142,$R$90:$W$187,5,FALSE),"")</f>
        <v/>
      </c>
      <c r="R142">
        <v>20006</v>
      </c>
      <c r="S142" t="s">
        <v>309</v>
      </c>
      <c r="T142" t="s">
        <v>257</v>
      </c>
      <c r="U142" s="12" t="s">
        <v>295</v>
      </c>
      <c r="V142" s="12" t="s">
        <v>298</v>
      </c>
      <c r="W142" t="s">
        <v>255</v>
      </c>
    </row>
    <row r="143" spans="1:23" x14ac:dyDescent="0.25">
      <c r="A143" s="14">
        <v>20091</v>
      </c>
      <c r="B143" s="14" t="s">
        <v>232</v>
      </c>
      <c r="C143" s="14" t="s">
        <v>299</v>
      </c>
      <c r="D143" s="14" t="str">
        <f t="shared" si="11"/>
        <v>Europa</v>
      </c>
      <c r="E143" s="14" t="str">
        <f t="shared" si="12"/>
        <v>SPAIN</v>
      </c>
      <c r="F143" s="14">
        <v>100</v>
      </c>
      <c r="G143" s="14" t="str">
        <f t="shared" si="13"/>
        <v>0830</v>
      </c>
      <c r="H143" s="14" t="str">
        <f t="shared" si="14"/>
        <v>2000</v>
      </c>
      <c r="J143" t="str">
        <f t="shared" ref="J143:J146" si="15">CONCATENATE("INSERT INTO IEB_PRO.T_SUBYACENTES (ID_SUBYACENTE, NOMBRE, TIPO_SUBYACENTE, ZONA_GEOGRAFICA, MERCADO, MULTIPLICADOR, HORA_APERTURA, HORA_CIERRE) VALUES (",A143,", '",B143,"', '",C143,"', '",D143,"', '",E143,"', ",F143,", '",G143,"', '",H143,"');")</f>
        <v>INSERT INTO IEB_PRO.T_SUBYACENTES (ID_SUBYACENTE, NOMBRE, TIPO_SUBYACENTE, ZONA_GEOGRAFICA, MERCADO, MULTIPLICADOR, HORA_APERTURA, HORA_CIERRE) VALUES (20091, 'ACS', 'FUTURE', 'Europa', 'SPAIN', 100, '0830', '2000');</v>
      </c>
      <c r="R143">
        <v>20007</v>
      </c>
      <c r="S143" t="s">
        <v>310</v>
      </c>
      <c r="T143" t="s">
        <v>259</v>
      </c>
      <c r="U143" s="12" t="s">
        <v>295</v>
      </c>
      <c r="V143" s="12" t="s">
        <v>298</v>
      </c>
      <c r="W143" t="s">
        <v>255</v>
      </c>
    </row>
    <row r="144" spans="1:23" x14ac:dyDescent="0.25">
      <c r="A144" s="14">
        <v>20092</v>
      </c>
      <c r="B144" s="14" t="s">
        <v>233</v>
      </c>
      <c r="C144" s="14" t="s">
        <v>299</v>
      </c>
      <c r="D144" s="14" t="str">
        <f t="shared" si="11"/>
        <v>Europa</v>
      </c>
      <c r="E144" s="14" t="str">
        <f t="shared" si="12"/>
        <v>SPAIN</v>
      </c>
      <c r="F144" s="14">
        <v>100</v>
      </c>
      <c r="G144" s="14" t="str">
        <f t="shared" si="13"/>
        <v>0830</v>
      </c>
      <c r="H144" s="14" t="str">
        <f t="shared" si="14"/>
        <v>2000</v>
      </c>
      <c r="J144" t="str">
        <f t="shared" si="15"/>
        <v>INSERT INTO IEB_PRO.T_SUBYACENTES (ID_SUBYACENTE, NOMBRE, TIPO_SUBYACENTE, ZONA_GEOGRAFICA, MERCADO, MULTIPLICADOR, HORA_APERTURA, HORA_CIERRE) VALUES (20092, 'OHL', 'FUTURE', 'Europa', 'SPAIN', 100, '0830', '2000');</v>
      </c>
      <c r="R144">
        <v>20008</v>
      </c>
      <c r="S144" t="s">
        <v>311</v>
      </c>
      <c r="T144" t="s">
        <v>258</v>
      </c>
      <c r="U144" s="12" t="s">
        <v>295</v>
      </c>
      <c r="V144" s="12" t="s">
        <v>298</v>
      </c>
      <c r="W144" t="s">
        <v>255</v>
      </c>
    </row>
    <row r="145" spans="1:23" x14ac:dyDescent="0.25">
      <c r="A145" s="14">
        <v>20093</v>
      </c>
      <c r="B145" s="14" t="s">
        <v>302</v>
      </c>
      <c r="C145" s="14" t="s">
        <v>299</v>
      </c>
      <c r="D145" s="14" t="str">
        <f t="shared" si="11"/>
        <v>Europa</v>
      </c>
      <c r="E145" s="14" t="str">
        <f t="shared" si="12"/>
        <v>ÍNDICE EUROSTOXX</v>
      </c>
      <c r="F145" s="14">
        <v>100</v>
      </c>
      <c r="G145" s="14" t="str">
        <f t="shared" si="13"/>
        <v>0830</v>
      </c>
      <c r="H145" s="14" t="str">
        <f t="shared" si="14"/>
        <v>2000</v>
      </c>
      <c r="J145" t="str">
        <f t="shared" si="15"/>
        <v>INSERT INTO IEB_PRO.T_SUBYACENTES (ID_SUBYACENTE, NOMBRE, TIPO_SUBYACENTE, ZONA_GEOGRAFICA, MERCADO, MULTIPLICADOR, HORA_APERTURA, HORA_CIERRE) VALUES (20093, 'SWISS RE', 'FUTURE', 'Europa', 'ÍNDICE EUROSTOXX', 100, '0830', '2000');</v>
      </c>
      <c r="R145">
        <v>20070</v>
      </c>
      <c r="S145" t="s">
        <v>317</v>
      </c>
      <c r="T145" t="s">
        <v>259</v>
      </c>
      <c r="U145" s="12" t="s">
        <v>295</v>
      </c>
      <c r="V145" s="12" t="s">
        <v>298</v>
      </c>
      <c r="W145" t="s">
        <v>255</v>
      </c>
    </row>
    <row r="146" spans="1:23" x14ac:dyDescent="0.25">
      <c r="A146" s="14">
        <v>20094</v>
      </c>
      <c r="B146" s="14" t="s">
        <v>303</v>
      </c>
      <c r="C146" s="14" t="s">
        <v>299</v>
      </c>
      <c r="D146" s="14" t="str">
        <f t="shared" si="11"/>
        <v>Europa</v>
      </c>
      <c r="E146" s="14" t="str">
        <f t="shared" si="12"/>
        <v>ÍNDICE EUROSTOXX</v>
      </c>
      <c r="F146" s="14">
        <v>100</v>
      </c>
      <c r="G146" s="14" t="str">
        <f t="shared" si="13"/>
        <v>0830</v>
      </c>
      <c r="H146" s="14" t="str">
        <f t="shared" si="14"/>
        <v>2000</v>
      </c>
      <c r="J146" t="str">
        <f t="shared" si="15"/>
        <v>INSERT INTO IEB_PRO.T_SUBYACENTES (ID_SUBYACENTE, NOMBRE, TIPO_SUBYACENTE, ZONA_GEOGRAFICA, MERCADO, MULTIPLICADOR, HORA_APERTURA, HORA_CIERRE) VALUES (20094, 'ZURICH INSURANCE', 'FUTURE', 'Europa', 'ÍNDICE EUROSTOXX', 100, '0830', '2000');</v>
      </c>
      <c r="R146">
        <v>20071</v>
      </c>
      <c r="S146" t="s">
        <v>318</v>
      </c>
      <c r="T146" t="s">
        <v>258</v>
      </c>
      <c r="U146" s="12" t="s">
        <v>295</v>
      </c>
      <c r="V146" s="12" t="s">
        <v>298</v>
      </c>
      <c r="W146" t="s">
        <v>255</v>
      </c>
    </row>
    <row r="147" spans="1:23" hidden="1" x14ac:dyDescent="0.25">
      <c r="A147" s="14">
        <v>20097</v>
      </c>
      <c r="B147" s="14" t="s">
        <v>332</v>
      </c>
      <c r="C147" s="14" t="s">
        <v>299</v>
      </c>
      <c r="D147" s="14" t="str">
        <f t="shared" si="11"/>
        <v/>
      </c>
      <c r="E147" s="14" t="str">
        <f t="shared" si="12"/>
        <v/>
      </c>
      <c r="F147" s="14"/>
      <c r="G147" s="14" t="str">
        <f t="shared" si="13"/>
        <v/>
      </c>
      <c r="H147" s="14" t="str">
        <f t="shared" si="14"/>
        <v/>
      </c>
    </row>
    <row r="148" spans="1:23" hidden="1" x14ac:dyDescent="0.25">
      <c r="A148" s="14">
        <v>20098</v>
      </c>
      <c r="B148" s="14" t="s">
        <v>333</v>
      </c>
      <c r="C148" s="14" t="s">
        <v>299</v>
      </c>
      <c r="D148" s="14" t="str">
        <f t="shared" si="11"/>
        <v/>
      </c>
      <c r="E148" s="14" t="str">
        <f t="shared" si="12"/>
        <v/>
      </c>
      <c r="F148" s="14"/>
      <c r="G148" s="14" t="str">
        <f t="shared" si="13"/>
        <v/>
      </c>
      <c r="H148" s="14" t="str">
        <f t="shared" si="14"/>
        <v/>
      </c>
    </row>
    <row r="149" spans="1:23" hidden="1" x14ac:dyDescent="0.25">
      <c r="A149" s="14">
        <v>20099</v>
      </c>
      <c r="B149" s="14" t="s">
        <v>334</v>
      </c>
      <c r="C149" s="14" t="s">
        <v>299</v>
      </c>
      <c r="D149" s="14" t="str">
        <f t="shared" si="11"/>
        <v/>
      </c>
      <c r="E149" s="14" t="str">
        <f t="shared" si="12"/>
        <v/>
      </c>
      <c r="F149" s="14"/>
      <c r="G149" s="14" t="str">
        <f t="shared" si="13"/>
        <v/>
      </c>
      <c r="H149" s="14" t="str">
        <f t="shared" si="14"/>
        <v/>
      </c>
    </row>
    <row r="150" spans="1:23" hidden="1" x14ac:dyDescent="0.25">
      <c r="A150" s="14">
        <v>20100</v>
      </c>
      <c r="B150" s="14" t="s">
        <v>335</v>
      </c>
      <c r="C150" s="14" t="s">
        <v>299</v>
      </c>
      <c r="D150" s="14" t="str">
        <f t="shared" si="11"/>
        <v/>
      </c>
      <c r="E150" s="14" t="str">
        <f t="shared" si="12"/>
        <v/>
      </c>
      <c r="F150" s="14"/>
      <c r="G150" s="14" t="str">
        <f t="shared" si="13"/>
        <v/>
      </c>
      <c r="H150" s="14" t="str">
        <f t="shared" si="14"/>
        <v/>
      </c>
    </row>
    <row r="151" spans="1:23" hidden="1" x14ac:dyDescent="0.25">
      <c r="A151" s="14">
        <v>20101</v>
      </c>
      <c r="B151" s="14" t="s">
        <v>336</v>
      </c>
      <c r="C151" s="14" t="s">
        <v>299</v>
      </c>
      <c r="D151" s="14" t="str">
        <f t="shared" si="11"/>
        <v/>
      </c>
      <c r="E151" s="14" t="str">
        <f t="shared" si="12"/>
        <v/>
      </c>
      <c r="F151" s="14"/>
      <c r="G151" s="14" t="str">
        <f t="shared" si="13"/>
        <v/>
      </c>
      <c r="H151" s="14" t="str">
        <f t="shared" si="14"/>
        <v/>
      </c>
    </row>
    <row r="152" spans="1:23" hidden="1" x14ac:dyDescent="0.25">
      <c r="A152" s="14">
        <v>20102</v>
      </c>
      <c r="B152" s="14" t="s">
        <v>337</v>
      </c>
      <c r="C152" s="14" t="s">
        <v>299</v>
      </c>
      <c r="D152" s="14" t="str">
        <f t="shared" si="11"/>
        <v/>
      </c>
      <c r="E152" s="14" t="str">
        <f t="shared" si="12"/>
        <v/>
      </c>
      <c r="F152" s="14"/>
      <c r="G152" s="14" t="str">
        <f t="shared" si="13"/>
        <v/>
      </c>
      <c r="H152" s="14" t="str">
        <f t="shared" si="14"/>
        <v/>
      </c>
    </row>
    <row r="153" spans="1:23" hidden="1" x14ac:dyDescent="0.25">
      <c r="A153" s="14">
        <v>20103</v>
      </c>
      <c r="B153" s="14" t="s">
        <v>338</v>
      </c>
      <c r="C153" s="14" t="s">
        <v>299</v>
      </c>
      <c r="D153" s="14" t="str">
        <f t="shared" si="11"/>
        <v/>
      </c>
      <c r="E153" s="14" t="str">
        <f t="shared" si="12"/>
        <v/>
      </c>
      <c r="F153" s="14"/>
      <c r="G153" s="14" t="str">
        <f t="shared" si="13"/>
        <v/>
      </c>
      <c r="H153" s="14" t="str">
        <f t="shared" si="14"/>
        <v/>
      </c>
    </row>
    <row r="154" spans="1:23" hidden="1" x14ac:dyDescent="0.25">
      <c r="A154" s="14">
        <v>20105</v>
      </c>
      <c r="B154" s="14" t="s">
        <v>339</v>
      </c>
      <c r="C154" s="14" t="s">
        <v>299</v>
      </c>
      <c r="D154" s="14" t="str">
        <f t="shared" si="11"/>
        <v/>
      </c>
      <c r="E154" s="14" t="str">
        <f t="shared" si="12"/>
        <v/>
      </c>
      <c r="F154" s="14"/>
      <c r="G154" s="14" t="str">
        <f t="shared" si="13"/>
        <v/>
      </c>
      <c r="H154" s="14" t="str">
        <f t="shared" si="14"/>
        <v/>
      </c>
    </row>
    <row r="155" spans="1:23" hidden="1" x14ac:dyDescent="0.25">
      <c r="A155" s="14">
        <v>20106</v>
      </c>
      <c r="B155" s="14" t="s">
        <v>340</v>
      </c>
      <c r="C155" s="14" t="s">
        <v>299</v>
      </c>
      <c r="D155" s="14" t="str">
        <f t="shared" si="11"/>
        <v/>
      </c>
      <c r="E155" s="14" t="str">
        <f t="shared" si="12"/>
        <v/>
      </c>
      <c r="F155" s="14"/>
      <c r="G155" s="14" t="str">
        <f t="shared" si="13"/>
        <v/>
      </c>
      <c r="H155" s="14" t="str">
        <f t="shared" si="14"/>
        <v/>
      </c>
    </row>
    <row r="156" spans="1:23" hidden="1" x14ac:dyDescent="0.25">
      <c r="A156" s="14">
        <v>20107</v>
      </c>
      <c r="B156" s="14" t="s">
        <v>341</v>
      </c>
      <c r="C156" s="14" t="s">
        <v>299</v>
      </c>
      <c r="D156" s="14" t="str">
        <f t="shared" si="11"/>
        <v/>
      </c>
      <c r="E156" s="14" t="str">
        <f t="shared" si="12"/>
        <v/>
      </c>
      <c r="F156" s="14"/>
      <c r="G156" s="14" t="str">
        <f t="shared" si="13"/>
        <v/>
      </c>
      <c r="H156" s="14" t="str">
        <f t="shared" si="14"/>
        <v/>
      </c>
    </row>
    <row r="157" spans="1:23" hidden="1" x14ac:dyDescent="0.25">
      <c r="A157" s="14">
        <v>20108</v>
      </c>
      <c r="B157" s="14" t="s">
        <v>342</v>
      </c>
      <c r="C157" s="14" t="s">
        <v>299</v>
      </c>
      <c r="D157" s="14" t="str">
        <f t="shared" si="11"/>
        <v/>
      </c>
      <c r="E157" s="14" t="str">
        <f t="shared" si="12"/>
        <v/>
      </c>
      <c r="F157" s="14"/>
      <c r="G157" s="14" t="str">
        <f t="shared" si="13"/>
        <v/>
      </c>
      <c r="H157" s="14" t="str">
        <f t="shared" si="14"/>
        <v/>
      </c>
    </row>
    <row r="158" spans="1:23" hidden="1" x14ac:dyDescent="0.25">
      <c r="A158" s="14">
        <v>20109</v>
      </c>
      <c r="B158" s="14" t="s">
        <v>343</v>
      </c>
      <c r="C158" s="14" t="s">
        <v>299</v>
      </c>
      <c r="D158" s="14" t="str">
        <f t="shared" si="11"/>
        <v/>
      </c>
      <c r="E158" s="14" t="str">
        <f t="shared" si="12"/>
        <v/>
      </c>
      <c r="F158" s="14"/>
      <c r="G158" s="14" t="str">
        <f t="shared" si="13"/>
        <v/>
      </c>
      <c r="H158" s="14" t="str">
        <f t="shared" si="14"/>
        <v/>
      </c>
    </row>
    <row r="159" spans="1:23" hidden="1" x14ac:dyDescent="0.25">
      <c r="A159" s="14">
        <v>20110</v>
      </c>
      <c r="B159" s="14" t="s">
        <v>344</v>
      </c>
      <c r="C159" s="14" t="s">
        <v>299</v>
      </c>
      <c r="D159" s="14" t="str">
        <f t="shared" si="11"/>
        <v/>
      </c>
      <c r="E159" s="14" t="str">
        <f t="shared" si="12"/>
        <v/>
      </c>
      <c r="F159" s="14"/>
      <c r="G159" s="14" t="str">
        <f t="shared" si="13"/>
        <v/>
      </c>
      <c r="H159" s="14" t="str">
        <f t="shared" si="14"/>
        <v/>
      </c>
    </row>
    <row r="160" spans="1:23" hidden="1" x14ac:dyDescent="0.25">
      <c r="A160" s="14">
        <v>20111</v>
      </c>
      <c r="B160" s="14" t="s">
        <v>345</v>
      </c>
      <c r="C160" s="14" t="s">
        <v>299</v>
      </c>
      <c r="D160" s="14" t="str">
        <f t="shared" si="11"/>
        <v/>
      </c>
      <c r="E160" s="14" t="str">
        <f t="shared" si="12"/>
        <v/>
      </c>
      <c r="F160" s="14"/>
      <c r="G160" s="14" t="str">
        <f t="shared" si="13"/>
        <v/>
      </c>
      <c r="H160" s="14" t="str">
        <f t="shared" si="14"/>
        <v/>
      </c>
    </row>
    <row r="161" spans="1:10" hidden="1" x14ac:dyDescent="0.25">
      <c r="A161" s="14">
        <v>20112</v>
      </c>
      <c r="B161" s="14" t="s">
        <v>346</v>
      </c>
      <c r="C161" s="14" t="s">
        <v>299</v>
      </c>
      <c r="D161" s="14" t="str">
        <f t="shared" si="11"/>
        <v/>
      </c>
      <c r="E161" s="14" t="str">
        <f t="shared" si="12"/>
        <v/>
      </c>
      <c r="F161" s="14"/>
      <c r="G161" s="14" t="str">
        <f t="shared" si="13"/>
        <v/>
      </c>
      <c r="H161" s="14" t="str">
        <f t="shared" si="14"/>
        <v/>
      </c>
    </row>
    <row r="162" spans="1:10" hidden="1" x14ac:dyDescent="0.25">
      <c r="A162" s="14">
        <v>20113</v>
      </c>
      <c r="B162" s="14" t="s">
        <v>347</v>
      </c>
      <c r="C162" s="14" t="s">
        <v>299</v>
      </c>
      <c r="D162" s="14" t="str">
        <f t="shared" si="11"/>
        <v/>
      </c>
      <c r="E162" s="14" t="str">
        <f t="shared" si="12"/>
        <v/>
      </c>
      <c r="F162" s="14"/>
      <c r="G162" s="14" t="str">
        <f t="shared" si="13"/>
        <v/>
      </c>
      <c r="H162" s="14" t="str">
        <f t="shared" si="14"/>
        <v/>
      </c>
    </row>
    <row r="163" spans="1:10" hidden="1" x14ac:dyDescent="0.25">
      <c r="A163" s="14">
        <v>20114</v>
      </c>
      <c r="B163" s="14" t="s">
        <v>348</v>
      </c>
      <c r="C163" s="14" t="s">
        <v>299</v>
      </c>
      <c r="D163" s="14" t="str">
        <f t="shared" si="11"/>
        <v/>
      </c>
      <c r="E163" s="14" t="str">
        <f t="shared" si="12"/>
        <v/>
      </c>
      <c r="F163" s="14"/>
      <c r="G163" s="14" t="str">
        <f t="shared" si="13"/>
        <v/>
      </c>
      <c r="H163" s="14" t="str">
        <f t="shared" si="14"/>
        <v/>
      </c>
    </row>
    <row r="164" spans="1:10" hidden="1" x14ac:dyDescent="0.25">
      <c r="A164" s="14">
        <v>20115</v>
      </c>
      <c r="B164" s="14" t="s">
        <v>349</v>
      </c>
      <c r="C164" s="14" t="s">
        <v>299</v>
      </c>
      <c r="D164" s="14" t="str">
        <f t="shared" si="11"/>
        <v/>
      </c>
      <c r="E164" s="14" t="str">
        <f t="shared" si="12"/>
        <v/>
      </c>
      <c r="F164" s="14"/>
      <c r="G164" s="14" t="str">
        <f t="shared" si="13"/>
        <v/>
      </c>
      <c r="H164" s="14" t="str">
        <f t="shared" si="14"/>
        <v/>
      </c>
    </row>
    <row r="165" spans="1:10" hidden="1" x14ac:dyDescent="0.25">
      <c r="A165" s="14">
        <v>20116</v>
      </c>
      <c r="B165" s="14" t="s">
        <v>350</v>
      </c>
      <c r="C165" s="14" t="s">
        <v>299</v>
      </c>
      <c r="D165" s="14" t="str">
        <f t="shared" si="11"/>
        <v/>
      </c>
      <c r="E165" s="14" t="str">
        <f t="shared" si="12"/>
        <v/>
      </c>
      <c r="F165" s="14"/>
      <c r="G165" s="14" t="str">
        <f t="shared" si="13"/>
        <v/>
      </c>
      <c r="H165" s="14" t="str">
        <f t="shared" si="14"/>
        <v/>
      </c>
    </row>
    <row r="166" spans="1:10" hidden="1" x14ac:dyDescent="0.25">
      <c r="A166" s="14">
        <v>20117</v>
      </c>
      <c r="B166" s="14" t="s">
        <v>351</v>
      </c>
      <c r="C166" s="14" t="s">
        <v>299</v>
      </c>
      <c r="D166" s="14" t="str">
        <f t="shared" si="11"/>
        <v/>
      </c>
      <c r="E166" s="14" t="str">
        <f t="shared" si="12"/>
        <v/>
      </c>
      <c r="F166" s="14"/>
      <c r="G166" s="14" t="str">
        <f t="shared" si="13"/>
        <v/>
      </c>
      <c r="H166" s="14" t="str">
        <f t="shared" si="14"/>
        <v/>
      </c>
    </row>
    <row r="167" spans="1:10" hidden="1" x14ac:dyDescent="0.25">
      <c r="A167" s="14">
        <v>20118</v>
      </c>
      <c r="B167" s="14" t="s">
        <v>352</v>
      </c>
      <c r="C167" s="14" t="s">
        <v>299</v>
      </c>
      <c r="D167" s="14" t="str">
        <f t="shared" si="11"/>
        <v/>
      </c>
      <c r="E167" s="14" t="str">
        <f t="shared" si="12"/>
        <v/>
      </c>
      <c r="F167" s="14"/>
      <c r="G167" s="14" t="str">
        <f t="shared" si="13"/>
        <v/>
      </c>
      <c r="H167" s="14" t="str">
        <f t="shared" si="14"/>
        <v/>
      </c>
    </row>
    <row r="168" spans="1:10" hidden="1" x14ac:dyDescent="0.25">
      <c r="A168" s="14">
        <v>20119</v>
      </c>
      <c r="B168" s="14" t="s">
        <v>353</v>
      </c>
      <c r="C168" s="14" t="s">
        <v>299</v>
      </c>
      <c r="D168" s="14" t="str">
        <f t="shared" si="11"/>
        <v/>
      </c>
      <c r="E168" s="14" t="str">
        <f t="shared" si="12"/>
        <v/>
      </c>
      <c r="F168" s="14"/>
      <c r="G168" s="14" t="str">
        <f t="shared" si="13"/>
        <v/>
      </c>
      <c r="H168" s="14" t="str">
        <f t="shared" si="14"/>
        <v/>
      </c>
    </row>
    <row r="169" spans="1:10" hidden="1" x14ac:dyDescent="0.25">
      <c r="A169" s="14">
        <v>20120</v>
      </c>
      <c r="B169" s="14" t="s">
        <v>354</v>
      </c>
      <c r="C169" s="14" t="s">
        <v>299</v>
      </c>
      <c r="D169" s="14" t="str">
        <f t="shared" si="11"/>
        <v/>
      </c>
      <c r="E169" s="14" t="str">
        <f t="shared" si="12"/>
        <v/>
      </c>
      <c r="F169" s="14"/>
      <c r="G169" s="14" t="str">
        <f t="shared" si="13"/>
        <v/>
      </c>
      <c r="H169" s="14" t="str">
        <f t="shared" si="14"/>
        <v/>
      </c>
    </row>
    <row r="170" spans="1:10" hidden="1" x14ac:dyDescent="0.25">
      <c r="A170" s="14">
        <v>20121</v>
      </c>
      <c r="B170" s="14" t="s">
        <v>355</v>
      </c>
      <c r="C170" s="14" t="s">
        <v>299</v>
      </c>
      <c r="D170" s="14" t="str">
        <f t="shared" si="11"/>
        <v/>
      </c>
      <c r="E170" s="14" t="str">
        <f t="shared" si="12"/>
        <v/>
      </c>
      <c r="F170" s="14"/>
      <c r="G170" s="14" t="str">
        <f t="shared" si="13"/>
        <v/>
      </c>
      <c r="H170" s="14" t="str">
        <f t="shared" si="14"/>
        <v/>
      </c>
    </row>
    <row r="171" spans="1:10" hidden="1" x14ac:dyDescent="0.25">
      <c r="A171" s="14">
        <v>20122</v>
      </c>
      <c r="B171" s="14" t="s">
        <v>356</v>
      </c>
      <c r="C171" s="14" t="s">
        <v>299</v>
      </c>
      <c r="D171" s="14" t="str">
        <f t="shared" si="11"/>
        <v/>
      </c>
      <c r="E171" s="14" t="str">
        <f t="shared" si="12"/>
        <v/>
      </c>
      <c r="F171" s="14"/>
      <c r="G171" s="14" t="str">
        <f t="shared" si="13"/>
        <v/>
      </c>
      <c r="H171" s="14" t="str">
        <f t="shared" si="14"/>
        <v/>
      </c>
    </row>
    <row r="172" spans="1:10" hidden="1" x14ac:dyDescent="0.25">
      <c r="A172" s="14">
        <v>20123</v>
      </c>
      <c r="B172" s="14" t="s">
        <v>357</v>
      </c>
      <c r="C172" s="14" t="s">
        <v>299</v>
      </c>
      <c r="D172" s="14" t="str">
        <f t="shared" si="11"/>
        <v/>
      </c>
      <c r="E172" s="14" t="str">
        <f t="shared" si="12"/>
        <v/>
      </c>
      <c r="F172" s="14"/>
      <c r="G172" s="14" t="str">
        <f t="shared" si="13"/>
        <v/>
      </c>
      <c r="H172" s="14" t="str">
        <f t="shared" si="14"/>
        <v/>
      </c>
    </row>
    <row r="173" spans="1:10" hidden="1" x14ac:dyDescent="0.25">
      <c r="A173" s="14">
        <v>20124</v>
      </c>
      <c r="B173" s="14" t="s">
        <v>358</v>
      </c>
      <c r="C173" s="14" t="s">
        <v>299</v>
      </c>
      <c r="D173" s="14" t="str">
        <f t="shared" si="11"/>
        <v/>
      </c>
      <c r="E173" s="14" t="str">
        <f t="shared" si="12"/>
        <v/>
      </c>
      <c r="F173" s="14"/>
      <c r="G173" s="14" t="str">
        <f t="shared" si="13"/>
        <v/>
      </c>
      <c r="H173" s="14" t="str">
        <f t="shared" si="14"/>
        <v/>
      </c>
    </row>
    <row r="174" spans="1:10" x14ac:dyDescent="0.25">
      <c r="A174" s="14">
        <v>20125</v>
      </c>
      <c r="B174" s="14" t="s">
        <v>306</v>
      </c>
      <c r="C174" s="14" t="s">
        <v>299</v>
      </c>
      <c r="D174" s="14" t="str">
        <f t="shared" si="11"/>
        <v>Europa</v>
      </c>
      <c r="E174" s="14" t="str">
        <f t="shared" si="12"/>
        <v>ÍNDICE EUROSTOXX</v>
      </c>
      <c r="F174" s="14">
        <v>1</v>
      </c>
      <c r="G174" s="14" t="str">
        <f t="shared" si="13"/>
        <v>0830</v>
      </c>
      <c r="H174" s="14" t="str">
        <f t="shared" si="14"/>
        <v>2000</v>
      </c>
      <c r="J174" t="str">
        <f>CONCATENATE("INSERT INTO IEB_PRO.T_SUBYACENTES (ID_SUBYACENTE, NOMBRE, TIPO_SUBYACENTE, ZONA_GEOGRAFICA, MERCADO, MULTIPLICADOR, HORA_APERTURA, HORA_CIERRE) VALUES (",A174,", '",B174,"', '",C174,"', '",D174,"', '",E174,"', ",F174,", '",G174,"', '",H174,"');")</f>
        <v>INSERT INTO IEB_PRO.T_SUBYACENTES (ID_SUBYACENTE, NOMBRE, TIPO_SUBYACENTE, ZONA_GEOGRAFICA, MERCADO, MULTIPLICADOR, HORA_APERTURA, HORA_CIERRE) VALUES (20125, 'ÍNDICE EUROSTOXX BANKS', 'FUTURE', 'Europa', 'ÍNDICE EUROSTOXX', 1, '0830', '2000');</v>
      </c>
    </row>
  </sheetData>
  <autoFilter ref="A23:H174" xr:uid="{EC492FD2-4F7D-4CE5-AB96-050B76A1E126}">
    <filterColumn colId="4">
      <customFilters>
        <customFilter operator="notEqual" val=" "/>
      </customFilters>
    </filterColumn>
  </autoFilter>
  <mergeCells count="1">
    <mergeCell ref="R89:W89"/>
  </mergeCells>
  <dataValidations disablePrompts="1" count="1">
    <dataValidation type="list" allowBlank="1" showInputMessage="1" showErrorMessage="1" sqref="A17:A22" xr:uid="{0303224C-0A4B-481C-BAEF-232C1385CC19}">
      <formula1>"C,T,PK,FK,UI,I"</formula1>
    </dataValidation>
  </dataValidations>
  <hyperlinks>
    <hyperlink ref="A24" r:id="rId1" display="http://www.morningstar.es/es/funds/snapshot/snapshot.aspx?id=F0GBR04F2N" xr:uid="{2CFDB9F0-765C-4155-9506-84880C93BE4B}"/>
    <hyperlink ref="A25" r:id="rId2" display="http://www.morningstar.es/es/funds/snapshot/snapshot.aspx?id=F0GBR04COC" xr:uid="{87AB7E7E-4060-483E-BC85-93D4B8AF05EA}"/>
    <hyperlink ref="A26" r:id="rId3" display="http://www.morningstar.es/es/funds/snapshot/snapshot.aspx?id=FOGBR05KLU" xr:uid="{3A10811C-F26C-45AC-A288-8FBB57C7D783}"/>
    <hyperlink ref="A27" r:id="rId4" display="http://www.morningstar.es/es/funds/snapshot/snapshot.aspx?id=F00000VQR7" xr:uid="{FCEDC2A6-BFF2-49F3-900C-40BBE44C8387}"/>
    <hyperlink ref="A28" r:id="rId5" display="http://www.morningstar.es/es/funds/snapshot/snapshot.aspx?id=F0GBR04K6R" xr:uid="{0653D7E0-1967-4954-A357-BF8F1B9034D6}"/>
    <hyperlink ref="A29" r:id="rId6" display="http://www.morningstar.es/es/funds/snapshot/snapshot.aspx?id=F00000V7MU" xr:uid="{D0040CB4-B6F6-4BFC-A5FD-EC52F39395F2}"/>
    <hyperlink ref="A30" r:id="rId7" display="http://www.morningstar.es/es/funds/snapshot/snapshot.aspx?id=F00000V7MR" xr:uid="{FF546822-778C-4114-B92B-8F0582E6596E}"/>
    <hyperlink ref="R67" r:id="rId8" display="http://www.morningstar.es/es/funds/snapshot/snapshot.aspx?id=F0GBR04F2N" xr:uid="{EF0F4B70-8A89-4138-A730-B3DD79F6DD12}"/>
    <hyperlink ref="R68" r:id="rId9" display="http://www.morningstar.es/es/funds/snapshot/snapshot.aspx?id=F0GBR04COC" xr:uid="{80AD08C3-0D22-4C36-9516-4D3CD9D96325}"/>
    <hyperlink ref="R69" r:id="rId10" display="http://www.morningstar.es/es/funds/snapshot/snapshot.aspx?id=FOGBR05KLU" xr:uid="{03E868A4-3BD1-45E4-8455-AE51DD8F51B8}"/>
    <hyperlink ref="R70" r:id="rId11" display="http://www.morningstar.es/es/funds/snapshot/snapshot.aspx?id=F0GBR04K6R" xr:uid="{9BE015AF-AA5F-4954-BCF6-3BF719B58C74}"/>
    <hyperlink ref="R71" r:id="rId12" display="http://www.morningstar.es/es/funds/snapshot/snapshot.aspx?id=F00000V7MU" xr:uid="{687BDC57-E476-4A64-8256-06129F7AF084}"/>
    <hyperlink ref="R72" r:id="rId13" display="http://www.morningstar.es/es/funds/snapshot/snapshot.aspx?id=F00000V7MR" xr:uid="{D6F98503-3FD8-40DF-A909-6025895BC84B}"/>
  </hyperlinks>
  <pageMargins left="0.7" right="0.7" top="0.75" bottom="0.75" header="0.3" footer="0.3"/>
  <pageSetup paperSize="9" orientation="portrait" r:id="rId1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5"/>
  <dimension ref="A1:I10"/>
  <sheetViews>
    <sheetView topLeftCell="A4" workbookViewId="0">
      <selection activeCell="F31" sqref="F31:F33"/>
    </sheetView>
  </sheetViews>
  <sheetFormatPr baseColWidth="10" defaultRowHeight="15" x14ac:dyDescent="0.25"/>
  <cols>
    <col min="7" max="7" width="17.28515625" bestFit="1" customWidth="1"/>
  </cols>
  <sheetData>
    <row r="1" spans="1:9" x14ac:dyDescent="0.25">
      <c r="A1" s="1" t="s">
        <v>40</v>
      </c>
      <c r="B1" s="1" t="s">
        <v>1</v>
      </c>
      <c r="C1" s="1" t="s">
        <v>2</v>
      </c>
      <c r="D1" s="1" t="s">
        <v>11</v>
      </c>
      <c r="E1" s="1" t="s">
        <v>12</v>
      </c>
      <c r="F1" s="1" t="s">
        <v>3</v>
      </c>
      <c r="G1" s="1" t="s">
        <v>7</v>
      </c>
      <c r="H1" s="1" t="s">
        <v>8</v>
      </c>
      <c r="I1" s="1" t="s">
        <v>57</v>
      </c>
    </row>
    <row r="2" spans="1:9" x14ac:dyDescent="0.25">
      <c r="A2" t="s">
        <v>41</v>
      </c>
      <c r="B2" t="s">
        <v>0</v>
      </c>
      <c r="C2" t="s">
        <v>4</v>
      </c>
      <c r="F2" t="s">
        <v>5</v>
      </c>
      <c r="G2" t="s">
        <v>6</v>
      </c>
    </row>
    <row r="3" spans="1:9" x14ac:dyDescent="0.25">
      <c r="A3" t="s">
        <v>41</v>
      </c>
      <c r="B3" t="s">
        <v>10</v>
      </c>
      <c r="C3" t="s">
        <v>9</v>
      </c>
      <c r="D3">
        <v>250</v>
      </c>
      <c r="F3" t="s">
        <v>5</v>
      </c>
    </row>
    <row r="4" spans="1:9" x14ac:dyDescent="0.25">
      <c r="A4" t="s">
        <v>41</v>
      </c>
      <c r="B4" t="s">
        <v>8</v>
      </c>
      <c r="C4" t="s">
        <v>9</v>
      </c>
      <c r="D4">
        <v>250</v>
      </c>
      <c r="F4" t="s">
        <v>5</v>
      </c>
    </row>
    <row r="5" spans="1:9" x14ac:dyDescent="0.25">
      <c r="A5" t="s">
        <v>41</v>
      </c>
      <c r="B5" t="s">
        <v>42</v>
      </c>
      <c r="C5" t="s">
        <v>9</v>
      </c>
      <c r="D5">
        <v>30</v>
      </c>
      <c r="F5" t="s">
        <v>5</v>
      </c>
    </row>
    <row r="6" spans="1:9" x14ac:dyDescent="0.25">
      <c r="A6" t="s">
        <v>41</v>
      </c>
      <c r="B6" t="s">
        <v>44</v>
      </c>
      <c r="C6" t="s">
        <v>43</v>
      </c>
      <c r="D6">
        <v>12</v>
      </c>
      <c r="E6">
        <v>5</v>
      </c>
    </row>
    <row r="7" spans="1:9" x14ac:dyDescent="0.25">
      <c r="A7" t="s">
        <v>41</v>
      </c>
      <c r="B7" t="s">
        <v>45</v>
      </c>
      <c r="C7" t="s">
        <v>43</v>
      </c>
      <c r="D7">
        <v>12</v>
      </c>
      <c r="E7">
        <v>5</v>
      </c>
    </row>
    <row r="8" spans="1:9" x14ac:dyDescent="0.25">
      <c r="A8" t="s">
        <v>41</v>
      </c>
      <c r="B8" t="s">
        <v>46</v>
      </c>
      <c r="C8" t="s">
        <v>9</v>
      </c>
      <c r="D8">
        <v>3</v>
      </c>
    </row>
    <row r="9" spans="1:9" x14ac:dyDescent="0.25">
      <c r="A9" t="s">
        <v>41</v>
      </c>
      <c r="B9" t="s">
        <v>47</v>
      </c>
      <c r="C9" t="s">
        <v>39</v>
      </c>
    </row>
    <row r="10" spans="1:9" x14ac:dyDescent="0.25">
      <c r="A10" t="s">
        <v>56</v>
      </c>
      <c r="B10" t="s">
        <v>10</v>
      </c>
      <c r="H10" t="s">
        <v>64</v>
      </c>
    </row>
  </sheetData>
  <dataValidations count="1">
    <dataValidation type="list" allowBlank="1" showInputMessage="1" showErrorMessage="1" sqref="A2:A23" xr:uid="{00000000-0002-0000-0700-000000000000}">
      <formula1>"C,T,PK,FK,UI,I"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6"/>
  <dimension ref="A1:I16"/>
  <sheetViews>
    <sheetView workbookViewId="0">
      <selection activeCell="E13" sqref="E13"/>
    </sheetView>
  </sheetViews>
  <sheetFormatPr baseColWidth="10" defaultRowHeight="15" x14ac:dyDescent="0.25"/>
  <sheetData>
    <row r="1" spans="1:9" x14ac:dyDescent="0.25">
      <c r="A1" s="1" t="s">
        <v>40</v>
      </c>
      <c r="B1" s="1" t="s">
        <v>1</v>
      </c>
      <c r="C1" s="1" t="s">
        <v>2</v>
      </c>
      <c r="D1" s="1" t="s">
        <v>11</v>
      </c>
      <c r="E1" s="1" t="s">
        <v>12</v>
      </c>
      <c r="F1" s="1" t="s">
        <v>3</v>
      </c>
      <c r="G1" s="1" t="s">
        <v>7</v>
      </c>
      <c r="H1" s="1" t="s">
        <v>8</v>
      </c>
      <c r="I1" s="1" t="s">
        <v>57</v>
      </c>
    </row>
    <row r="2" spans="1:9" x14ac:dyDescent="0.25">
      <c r="A2" t="s">
        <v>41</v>
      </c>
      <c r="B2" t="s">
        <v>0</v>
      </c>
      <c r="C2" t="s">
        <v>4</v>
      </c>
      <c r="F2" t="s">
        <v>5</v>
      </c>
      <c r="G2" t="s">
        <v>6</v>
      </c>
    </row>
    <row r="3" spans="1:9" x14ac:dyDescent="0.25">
      <c r="A3" t="s">
        <v>41</v>
      </c>
      <c r="B3" t="s">
        <v>50</v>
      </c>
      <c r="C3" t="s">
        <v>9</v>
      </c>
      <c r="D3">
        <v>50</v>
      </c>
      <c r="F3" t="s">
        <v>5</v>
      </c>
    </row>
    <row r="4" spans="1:9" x14ac:dyDescent="0.25">
      <c r="A4" t="s">
        <v>56</v>
      </c>
      <c r="B4" t="s">
        <v>50</v>
      </c>
      <c r="H4" t="s">
        <v>62</v>
      </c>
    </row>
    <row r="12" spans="1:9" x14ac:dyDescent="0.25">
      <c r="A12" s="1" t="s">
        <v>13</v>
      </c>
    </row>
    <row r="13" spans="1:9" x14ac:dyDescent="0.25">
      <c r="A13" t="s">
        <v>51</v>
      </c>
    </row>
    <row r="14" spans="1:9" x14ac:dyDescent="0.25">
      <c r="A14" t="s">
        <v>52</v>
      </c>
    </row>
    <row r="15" spans="1:9" x14ac:dyDescent="0.25">
      <c r="A15" t="s">
        <v>74</v>
      </c>
    </row>
    <row r="16" spans="1:9" x14ac:dyDescent="0.25">
      <c r="A16" t="s">
        <v>87</v>
      </c>
    </row>
  </sheetData>
  <dataValidations count="1">
    <dataValidation type="list" allowBlank="1" showInputMessage="1" showErrorMessage="1" sqref="A2:A4" xr:uid="{00000000-0002-0000-0800-000000000000}">
      <formula1>"C,T,PK,FK,UI,I"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7"/>
  <dimension ref="A1:I24"/>
  <sheetViews>
    <sheetView workbookViewId="0">
      <selection activeCell="F23" sqref="F23"/>
    </sheetView>
  </sheetViews>
  <sheetFormatPr baseColWidth="10" defaultRowHeight="15" x14ac:dyDescent="0.25"/>
  <cols>
    <col min="1" max="1" width="14.5703125" customWidth="1"/>
    <col min="2" max="2" width="16.85546875" bestFit="1" customWidth="1"/>
  </cols>
  <sheetData>
    <row r="1" spans="1:9" x14ac:dyDescent="0.25">
      <c r="A1" s="1" t="s">
        <v>40</v>
      </c>
      <c r="B1" s="1" t="s">
        <v>1</v>
      </c>
      <c r="C1" s="1" t="s">
        <v>2</v>
      </c>
      <c r="D1" s="1" t="s">
        <v>11</v>
      </c>
      <c r="E1" s="1" t="s">
        <v>12</v>
      </c>
      <c r="F1" s="1" t="s">
        <v>3</v>
      </c>
      <c r="G1" s="1" t="s">
        <v>7</v>
      </c>
      <c r="H1" s="1" t="s">
        <v>8</v>
      </c>
      <c r="I1" s="1" t="s">
        <v>57</v>
      </c>
    </row>
    <row r="2" spans="1:9" x14ac:dyDescent="0.25">
      <c r="A2" t="s">
        <v>41</v>
      </c>
      <c r="B2" t="s">
        <v>0</v>
      </c>
      <c r="C2" t="s">
        <v>4</v>
      </c>
      <c r="F2" t="s">
        <v>5</v>
      </c>
      <c r="G2" t="s">
        <v>6</v>
      </c>
    </row>
    <row r="3" spans="1:9" x14ac:dyDescent="0.25">
      <c r="A3" t="s">
        <v>41</v>
      </c>
      <c r="B3" t="s">
        <v>53</v>
      </c>
      <c r="C3" t="s">
        <v>9</v>
      </c>
      <c r="D3">
        <v>30</v>
      </c>
      <c r="F3" t="s">
        <v>5</v>
      </c>
    </row>
    <row r="4" spans="1:9" x14ac:dyDescent="0.25">
      <c r="A4" t="s">
        <v>41</v>
      </c>
      <c r="B4" t="s">
        <v>50</v>
      </c>
      <c r="C4" t="s">
        <v>9</v>
      </c>
      <c r="D4">
        <v>30</v>
      </c>
      <c r="F4" t="s">
        <v>5</v>
      </c>
    </row>
    <row r="5" spans="1:9" x14ac:dyDescent="0.25">
      <c r="A5" t="s">
        <v>41</v>
      </c>
      <c r="B5" t="s">
        <v>84</v>
      </c>
      <c r="C5" t="s">
        <v>4</v>
      </c>
      <c r="F5" t="s">
        <v>3</v>
      </c>
    </row>
    <row r="6" spans="1:9" x14ac:dyDescent="0.25">
      <c r="A6" t="s">
        <v>41</v>
      </c>
      <c r="B6" t="s">
        <v>80</v>
      </c>
      <c r="C6" t="s">
        <v>4</v>
      </c>
      <c r="F6" t="s">
        <v>3</v>
      </c>
    </row>
    <row r="7" spans="1:9" x14ac:dyDescent="0.25">
      <c r="A7" t="s">
        <v>41</v>
      </c>
      <c r="B7" t="s">
        <v>81</v>
      </c>
      <c r="C7" t="s">
        <v>4</v>
      </c>
      <c r="F7" t="s">
        <v>3</v>
      </c>
    </row>
    <row r="8" spans="1:9" x14ac:dyDescent="0.25">
      <c r="A8" t="s">
        <v>41</v>
      </c>
      <c r="B8" t="s">
        <v>82</v>
      </c>
      <c r="C8" t="s">
        <v>4</v>
      </c>
      <c r="F8" t="s">
        <v>3</v>
      </c>
    </row>
    <row r="9" spans="1:9" x14ac:dyDescent="0.25">
      <c r="A9" t="s">
        <v>41</v>
      </c>
      <c r="B9" t="s">
        <v>83</v>
      </c>
      <c r="C9" t="s">
        <v>4</v>
      </c>
      <c r="F9" t="s">
        <v>3</v>
      </c>
    </row>
    <row r="10" spans="1:9" x14ac:dyDescent="0.25">
      <c r="A10" t="s">
        <v>56</v>
      </c>
      <c r="B10" t="s">
        <v>53</v>
      </c>
      <c r="H10" t="s">
        <v>63</v>
      </c>
    </row>
    <row r="11" spans="1:9" x14ac:dyDescent="0.25">
      <c r="A11" t="s">
        <v>56</v>
      </c>
      <c r="B11" t="s">
        <v>50</v>
      </c>
      <c r="H11" t="s">
        <v>63</v>
      </c>
    </row>
    <row r="14" spans="1:9" x14ac:dyDescent="0.25">
      <c r="A14" s="1" t="s">
        <v>13</v>
      </c>
    </row>
    <row r="15" spans="1:9" x14ac:dyDescent="0.25">
      <c r="A15" t="s">
        <v>52</v>
      </c>
      <c r="B15" t="s">
        <v>51</v>
      </c>
      <c r="C15">
        <v>1</v>
      </c>
      <c r="D15">
        <v>50</v>
      </c>
      <c r="E15">
        <v>500</v>
      </c>
      <c r="F15">
        <v>150</v>
      </c>
      <c r="G15">
        <v>40</v>
      </c>
    </row>
    <row r="16" spans="1:9" x14ac:dyDescent="0.25">
      <c r="A16" t="s">
        <v>87</v>
      </c>
      <c r="B16" t="s">
        <v>51</v>
      </c>
      <c r="C16">
        <v>2</v>
      </c>
      <c r="D16">
        <v>50</v>
      </c>
      <c r="E16">
        <v>550</v>
      </c>
      <c r="F16">
        <v>150</v>
      </c>
      <c r="G16">
        <v>40</v>
      </c>
    </row>
    <row r="17" spans="1:7" x14ac:dyDescent="0.25">
      <c r="A17" t="s">
        <v>74</v>
      </c>
      <c r="B17" t="s">
        <v>52</v>
      </c>
      <c r="C17">
        <v>3</v>
      </c>
      <c r="D17">
        <v>220</v>
      </c>
      <c r="E17">
        <v>500</v>
      </c>
      <c r="F17">
        <v>150</v>
      </c>
      <c r="G17">
        <v>40</v>
      </c>
    </row>
    <row r="18" spans="1:7" x14ac:dyDescent="0.25">
      <c r="A18" t="s">
        <v>88</v>
      </c>
      <c r="B18" t="s">
        <v>52</v>
      </c>
      <c r="C18">
        <v>1</v>
      </c>
      <c r="D18">
        <v>50</v>
      </c>
      <c r="E18">
        <v>500</v>
      </c>
      <c r="F18">
        <v>150</v>
      </c>
      <c r="G18">
        <v>40</v>
      </c>
    </row>
    <row r="19" spans="1:7" x14ac:dyDescent="0.25">
      <c r="A19" t="s">
        <v>89</v>
      </c>
      <c r="B19" t="s">
        <v>52</v>
      </c>
      <c r="C19">
        <v>2</v>
      </c>
      <c r="D19">
        <v>50</v>
      </c>
      <c r="E19">
        <v>550</v>
      </c>
      <c r="F19">
        <v>150</v>
      </c>
      <c r="G19">
        <v>40</v>
      </c>
    </row>
    <row r="20" spans="1:7" x14ac:dyDescent="0.25">
      <c r="A20" t="s">
        <v>92</v>
      </c>
      <c r="B20" t="s">
        <v>52</v>
      </c>
      <c r="C20">
        <v>4</v>
      </c>
      <c r="D20">
        <v>1050</v>
      </c>
      <c r="E20">
        <v>50</v>
      </c>
      <c r="F20">
        <v>150</v>
      </c>
      <c r="G20">
        <v>40</v>
      </c>
    </row>
    <row r="21" spans="1:7" x14ac:dyDescent="0.25">
      <c r="A21" t="s">
        <v>92</v>
      </c>
      <c r="B21" t="s">
        <v>87</v>
      </c>
      <c r="C21">
        <v>1</v>
      </c>
      <c r="D21">
        <v>1050</v>
      </c>
      <c r="E21">
        <v>50</v>
      </c>
      <c r="F21">
        <v>150</v>
      </c>
      <c r="G21">
        <v>40</v>
      </c>
    </row>
    <row r="22" spans="1:7" x14ac:dyDescent="0.25">
      <c r="A22" t="s">
        <v>93</v>
      </c>
      <c r="B22" t="s">
        <v>52</v>
      </c>
      <c r="C22">
        <v>5</v>
      </c>
      <c r="D22">
        <v>390</v>
      </c>
      <c r="E22">
        <v>500</v>
      </c>
      <c r="F22">
        <v>150</v>
      </c>
      <c r="G22">
        <v>40</v>
      </c>
    </row>
    <row r="23" spans="1:7" x14ac:dyDescent="0.25">
      <c r="A23" t="s">
        <v>119</v>
      </c>
      <c r="B23" t="s">
        <v>121</v>
      </c>
      <c r="C23">
        <v>1</v>
      </c>
      <c r="D23">
        <v>340</v>
      </c>
      <c r="E23">
        <v>450</v>
      </c>
      <c r="F23">
        <v>150</v>
      </c>
      <c r="G23">
        <v>40</v>
      </c>
    </row>
    <row r="24" spans="1:7" x14ac:dyDescent="0.25">
      <c r="A24" t="s">
        <v>120</v>
      </c>
      <c r="B24" t="s">
        <v>121</v>
      </c>
      <c r="C24">
        <v>2</v>
      </c>
      <c r="D24">
        <v>100</v>
      </c>
      <c r="E24">
        <v>500</v>
      </c>
      <c r="F24">
        <v>150</v>
      </c>
      <c r="G24">
        <v>40</v>
      </c>
    </row>
  </sheetData>
  <dataValidations count="1">
    <dataValidation type="list" allowBlank="1" showInputMessage="1" showErrorMessage="1" sqref="A2:A9" xr:uid="{00000000-0002-0000-0900-000000000000}">
      <formula1>"C,T,PK,FK,UI,I"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8"/>
  <dimension ref="A1:I12"/>
  <sheetViews>
    <sheetView workbookViewId="0">
      <selection activeCell="E13" sqref="E13"/>
    </sheetView>
  </sheetViews>
  <sheetFormatPr baseColWidth="10" defaultRowHeight="15" x14ac:dyDescent="0.25"/>
  <cols>
    <col min="1" max="1" width="16.85546875" bestFit="1" customWidth="1"/>
  </cols>
  <sheetData>
    <row r="1" spans="1:9" x14ac:dyDescent="0.25">
      <c r="A1" s="1" t="s">
        <v>40</v>
      </c>
      <c r="B1" s="1" t="s">
        <v>1</v>
      </c>
      <c r="C1" s="1" t="s">
        <v>2</v>
      </c>
      <c r="D1" s="1" t="s">
        <v>11</v>
      </c>
      <c r="E1" s="1" t="s">
        <v>12</v>
      </c>
      <c r="F1" s="1" t="s">
        <v>3</v>
      </c>
      <c r="G1" s="1" t="s">
        <v>7</v>
      </c>
      <c r="H1" s="1" t="s">
        <v>8</v>
      </c>
      <c r="I1" s="1" t="s">
        <v>57</v>
      </c>
    </row>
    <row r="2" spans="1:9" x14ac:dyDescent="0.25">
      <c r="A2" t="s">
        <v>41</v>
      </c>
      <c r="B2" t="s">
        <v>0</v>
      </c>
      <c r="C2" t="s">
        <v>4</v>
      </c>
      <c r="F2" t="s">
        <v>5</v>
      </c>
      <c r="G2" t="s">
        <v>6</v>
      </c>
    </row>
    <row r="3" spans="1:9" x14ac:dyDescent="0.25">
      <c r="A3" t="s">
        <v>41</v>
      </c>
      <c r="B3" t="s">
        <v>123</v>
      </c>
      <c r="C3" t="s">
        <v>9</v>
      </c>
      <c r="D3">
        <v>30</v>
      </c>
      <c r="F3" t="s">
        <v>5</v>
      </c>
    </row>
    <row r="4" spans="1:9" x14ac:dyDescent="0.25">
      <c r="A4" t="s">
        <v>41</v>
      </c>
      <c r="B4" t="s">
        <v>80</v>
      </c>
      <c r="C4" t="s">
        <v>4</v>
      </c>
      <c r="F4" t="s">
        <v>3</v>
      </c>
    </row>
    <row r="5" spans="1:9" x14ac:dyDescent="0.25">
      <c r="A5" t="s">
        <v>41</v>
      </c>
      <c r="B5" t="s">
        <v>81</v>
      </c>
      <c r="C5" t="s">
        <v>4</v>
      </c>
      <c r="F5" t="s">
        <v>3</v>
      </c>
    </row>
    <row r="6" spans="1:9" x14ac:dyDescent="0.25">
      <c r="A6" t="s">
        <v>41</v>
      </c>
      <c r="B6" t="s">
        <v>82</v>
      </c>
      <c r="C6" t="s">
        <v>4</v>
      </c>
      <c r="F6" t="s">
        <v>3</v>
      </c>
    </row>
    <row r="7" spans="1:9" x14ac:dyDescent="0.25">
      <c r="A7" t="s">
        <v>41</v>
      </c>
      <c r="B7" t="s">
        <v>83</v>
      </c>
      <c r="C7" t="s">
        <v>4</v>
      </c>
      <c r="F7" t="s">
        <v>3</v>
      </c>
    </row>
    <row r="8" spans="1:9" x14ac:dyDescent="0.25">
      <c r="A8" t="s">
        <v>56</v>
      </c>
      <c r="B8" t="s">
        <v>123</v>
      </c>
      <c r="H8" t="s">
        <v>122</v>
      </c>
    </row>
    <row r="11" spans="1:9" x14ac:dyDescent="0.25">
      <c r="A11" s="1" t="s">
        <v>13</v>
      </c>
    </row>
    <row r="12" spans="1:9" x14ac:dyDescent="0.25">
      <c r="A12" t="s">
        <v>121</v>
      </c>
      <c r="B12">
        <v>100</v>
      </c>
      <c r="C12">
        <v>100</v>
      </c>
      <c r="D12">
        <v>600</v>
      </c>
      <c r="E12">
        <v>600</v>
      </c>
    </row>
  </sheetData>
  <dataValidations count="1">
    <dataValidation type="list" allowBlank="1" showInputMessage="1" showErrorMessage="1" sqref="A2:A7" xr:uid="{00000000-0002-0000-0A00-000000000000}">
      <formula1>"C,T,PK,FK,UI,I"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9"/>
  <dimension ref="A1:I15"/>
  <sheetViews>
    <sheetView workbookViewId="0">
      <selection activeCell="E8" sqref="E8"/>
    </sheetView>
  </sheetViews>
  <sheetFormatPr baseColWidth="10" defaultRowHeight="15" x14ac:dyDescent="0.25"/>
  <cols>
    <col min="1" max="1" width="16.7109375" bestFit="1" customWidth="1"/>
    <col min="2" max="2" width="16.85546875" bestFit="1" customWidth="1"/>
  </cols>
  <sheetData>
    <row r="1" spans="1:9" x14ac:dyDescent="0.25">
      <c r="A1" s="1" t="s">
        <v>40</v>
      </c>
      <c r="B1" s="1" t="s">
        <v>1</v>
      </c>
      <c r="C1" s="1" t="s">
        <v>2</v>
      </c>
      <c r="D1" s="1" t="s">
        <v>11</v>
      </c>
      <c r="E1" s="1" t="s">
        <v>12</v>
      </c>
      <c r="F1" s="1" t="s">
        <v>3</v>
      </c>
      <c r="G1" s="1" t="s">
        <v>7</v>
      </c>
      <c r="H1" s="1" t="s">
        <v>8</v>
      </c>
      <c r="I1" s="1" t="s">
        <v>57</v>
      </c>
    </row>
    <row r="2" spans="1:9" x14ac:dyDescent="0.25">
      <c r="A2" t="s">
        <v>41</v>
      </c>
      <c r="B2" t="s">
        <v>0</v>
      </c>
      <c r="C2" t="s">
        <v>4</v>
      </c>
      <c r="F2" t="s">
        <v>5</v>
      </c>
      <c r="G2" t="s">
        <v>6</v>
      </c>
    </row>
    <row r="3" spans="1:9" x14ac:dyDescent="0.25">
      <c r="A3" t="s">
        <v>41</v>
      </c>
      <c r="B3" t="s">
        <v>124</v>
      </c>
      <c r="C3" t="s">
        <v>9</v>
      </c>
      <c r="D3">
        <v>30</v>
      </c>
      <c r="F3" t="s">
        <v>5</v>
      </c>
    </row>
    <row r="4" spans="1:9" x14ac:dyDescent="0.25">
      <c r="A4" t="s">
        <v>41</v>
      </c>
      <c r="B4" t="s">
        <v>50</v>
      </c>
      <c r="C4" t="s">
        <v>9</v>
      </c>
      <c r="D4">
        <v>30</v>
      </c>
      <c r="F4" t="s">
        <v>5</v>
      </c>
    </row>
    <row r="5" spans="1:9" x14ac:dyDescent="0.25">
      <c r="A5" t="s">
        <v>41</v>
      </c>
      <c r="B5" t="s">
        <v>126</v>
      </c>
      <c r="C5" t="s">
        <v>9</v>
      </c>
      <c r="D5">
        <v>30</v>
      </c>
      <c r="F5" t="s">
        <v>5</v>
      </c>
    </row>
    <row r="6" spans="1:9" x14ac:dyDescent="0.25">
      <c r="A6" t="s">
        <v>41</v>
      </c>
      <c r="B6" t="s">
        <v>80</v>
      </c>
      <c r="C6" t="s">
        <v>4</v>
      </c>
      <c r="F6" t="s">
        <v>3</v>
      </c>
    </row>
    <row r="7" spans="1:9" x14ac:dyDescent="0.25">
      <c r="A7" t="s">
        <v>41</v>
      </c>
      <c r="B7" t="s">
        <v>81</v>
      </c>
      <c r="C7" t="s">
        <v>4</v>
      </c>
      <c r="F7" t="s">
        <v>3</v>
      </c>
    </row>
    <row r="8" spans="1:9" x14ac:dyDescent="0.25">
      <c r="A8" t="s">
        <v>41</v>
      </c>
      <c r="B8" t="s">
        <v>82</v>
      </c>
      <c r="C8" t="s">
        <v>4</v>
      </c>
      <c r="F8" t="s">
        <v>3</v>
      </c>
    </row>
    <row r="9" spans="1:9" x14ac:dyDescent="0.25">
      <c r="A9" t="s">
        <v>41</v>
      </c>
      <c r="B9" t="s">
        <v>83</v>
      </c>
      <c r="C9" t="s">
        <v>4</v>
      </c>
      <c r="F9" t="s">
        <v>3</v>
      </c>
    </row>
    <row r="10" spans="1:9" x14ac:dyDescent="0.25">
      <c r="A10" t="s">
        <v>56</v>
      </c>
      <c r="B10" t="s">
        <v>124</v>
      </c>
      <c r="H10" t="s">
        <v>125</v>
      </c>
    </row>
    <row r="11" spans="1:9" x14ac:dyDescent="0.25">
      <c r="A11" t="s">
        <v>56</v>
      </c>
      <c r="B11" t="s">
        <v>50</v>
      </c>
      <c r="H11" t="s">
        <v>125</v>
      </c>
    </row>
    <row r="13" spans="1:9" ht="17.45" customHeight="1" x14ac:dyDescent="0.25">
      <c r="A13" s="1" t="s">
        <v>13</v>
      </c>
    </row>
    <row r="14" spans="1:9" x14ac:dyDescent="0.25">
      <c r="A14" t="s">
        <v>128</v>
      </c>
      <c r="B14" t="s">
        <v>121</v>
      </c>
      <c r="C14" t="s">
        <v>127</v>
      </c>
      <c r="D14">
        <v>50</v>
      </c>
      <c r="E14">
        <v>50</v>
      </c>
      <c r="F14">
        <v>150</v>
      </c>
      <c r="G14">
        <v>40</v>
      </c>
    </row>
    <row r="15" spans="1:9" x14ac:dyDescent="0.25">
      <c r="A15" t="s">
        <v>129</v>
      </c>
      <c r="B15" t="s">
        <v>121</v>
      </c>
      <c r="C15" t="s">
        <v>130</v>
      </c>
      <c r="D15">
        <v>230</v>
      </c>
      <c r="E15">
        <v>50</v>
      </c>
      <c r="F15">
        <v>150</v>
      </c>
      <c r="G15">
        <v>40</v>
      </c>
    </row>
  </sheetData>
  <dataValidations count="1">
    <dataValidation type="list" allowBlank="1" showInputMessage="1" showErrorMessage="1" sqref="A2:A9" xr:uid="{00000000-0002-0000-0B00-000000000000}">
      <formula1>"C,T,PK,FK,UI,I"</formula1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12"/>
  <dimension ref="A1:I22"/>
  <sheetViews>
    <sheetView workbookViewId="0">
      <selection activeCell="J16" sqref="J16"/>
    </sheetView>
  </sheetViews>
  <sheetFormatPr baseColWidth="10" defaultRowHeight="15" x14ac:dyDescent="0.25"/>
  <sheetData>
    <row r="1" spans="1:9" x14ac:dyDescent="0.25">
      <c r="A1" s="1" t="s">
        <v>40</v>
      </c>
      <c r="B1" s="1" t="s">
        <v>1</v>
      </c>
      <c r="C1" s="1" t="s">
        <v>2</v>
      </c>
      <c r="D1" s="1" t="s">
        <v>11</v>
      </c>
      <c r="E1" s="1" t="s">
        <v>12</v>
      </c>
      <c r="F1" s="1" t="s">
        <v>3</v>
      </c>
      <c r="G1" s="1" t="s">
        <v>7</v>
      </c>
      <c r="H1" s="1" t="s">
        <v>8</v>
      </c>
      <c r="I1" s="1" t="s">
        <v>57</v>
      </c>
    </row>
    <row r="2" spans="1:9" x14ac:dyDescent="0.25">
      <c r="A2" t="s">
        <v>41</v>
      </c>
      <c r="B2" t="s">
        <v>0</v>
      </c>
      <c r="C2" t="s">
        <v>4</v>
      </c>
      <c r="F2" t="s">
        <v>5</v>
      </c>
      <c r="G2" t="s">
        <v>6</v>
      </c>
    </row>
    <row r="3" spans="1:9" x14ac:dyDescent="0.25">
      <c r="A3" t="s">
        <v>41</v>
      </c>
      <c r="B3" t="s">
        <v>8</v>
      </c>
      <c r="C3" t="s">
        <v>9</v>
      </c>
      <c r="D3">
        <v>30</v>
      </c>
      <c r="F3" t="s">
        <v>5</v>
      </c>
    </row>
    <row r="4" spans="1:9" x14ac:dyDescent="0.25">
      <c r="A4" t="s">
        <v>41</v>
      </c>
      <c r="B4" t="s">
        <v>75</v>
      </c>
      <c r="C4" t="s">
        <v>9</v>
      </c>
      <c r="D4">
        <v>150</v>
      </c>
      <c r="F4" t="s">
        <v>5</v>
      </c>
    </row>
    <row r="5" spans="1:9" x14ac:dyDescent="0.25">
      <c r="A5" t="s">
        <v>41</v>
      </c>
      <c r="B5" t="s">
        <v>50</v>
      </c>
      <c r="C5" t="s">
        <v>9</v>
      </c>
      <c r="D5">
        <v>30</v>
      </c>
      <c r="F5" t="s">
        <v>5</v>
      </c>
    </row>
    <row r="6" spans="1:9" x14ac:dyDescent="0.25">
      <c r="A6" t="s">
        <v>41</v>
      </c>
      <c r="B6" t="s">
        <v>84</v>
      </c>
      <c r="C6" t="s">
        <v>4</v>
      </c>
      <c r="F6" t="s">
        <v>3</v>
      </c>
    </row>
    <row r="7" spans="1:9" x14ac:dyDescent="0.25">
      <c r="A7" t="s">
        <v>41</v>
      </c>
      <c r="B7" t="s">
        <v>80</v>
      </c>
      <c r="C7" t="s">
        <v>4</v>
      </c>
      <c r="F7" t="s">
        <v>3</v>
      </c>
    </row>
    <row r="8" spans="1:9" x14ac:dyDescent="0.25">
      <c r="A8" t="s">
        <v>41</v>
      </c>
      <c r="B8" t="s">
        <v>81</v>
      </c>
      <c r="C8" t="s">
        <v>4</v>
      </c>
      <c r="F8" t="s">
        <v>3</v>
      </c>
    </row>
    <row r="9" spans="1:9" x14ac:dyDescent="0.25">
      <c r="A9" t="s">
        <v>41</v>
      </c>
      <c r="B9" t="s">
        <v>82</v>
      </c>
      <c r="C9" t="s">
        <v>4</v>
      </c>
      <c r="F9" t="s">
        <v>3</v>
      </c>
    </row>
    <row r="10" spans="1:9" x14ac:dyDescent="0.25">
      <c r="A10" t="s">
        <v>41</v>
      </c>
      <c r="B10" t="s">
        <v>83</v>
      </c>
      <c r="C10" t="s">
        <v>4</v>
      </c>
      <c r="F10" t="s">
        <v>3</v>
      </c>
    </row>
    <row r="11" spans="1:9" x14ac:dyDescent="0.25">
      <c r="A11" t="s">
        <v>56</v>
      </c>
      <c r="B11" t="s">
        <v>75</v>
      </c>
      <c r="H11" t="s">
        <v>76</v>
      </c>
    </row>
    <row r="12" spans="1:9" x14ac:dyDescent="0.25">
      <c r="A12" t="s">
        <v>56</v>
      </c>
      <c r="B12" t="s">
        <v>50</v>
      </c>
      <c r="H12" t="s">
        <v>76</v>
      </c>
    </row>
    <row r="13" spans="1:9" x14ac:dyDescent="0.25">
      <c r="A13" t="s">
        <v>65</v>
      </c>
      <c r="B13" t="s">
        <v>8</v>
      </c>
      <c r="H13" t="s">
        <v>77</v>
      </c>
    </row>
    <row r="16" spans="1:9" x14ac:dyDescent="0.25">
      <c r="A16" s="1" t="s">
        <v>13</v>
      </c>
    </row>
    <row r="17" spans="1:8" x14ac:dyDescent="0.25">
      <c r="A17" t="s">
        <v>78</v>
      </c>
      <c r="B17" t="s">
        <v>85</v>
      </c>
      <c r="C17" t="s">
        <v>51</v>
      </c>
      <c r="D17">
        <v>1</v>
      </c>
      <c r="E17">
        <v>0</v>
      </c>
      <c r="F17">
        <v>0</v>
      </c>
      <c r="G17">
        <v>1200</v>
      </c>
      <c r="H17">
        <v>750</v>
      </c>
    </row>
    <row r="18" spans="1:8" x14ac:dyDescent="0.25">
      <c r="A18" t="s">
        <v>79</v>
      </c>
      <c r="B18" t="s">
        <v>86</v>
      </c>
      <c r="C18" t="s">
        <v>51</v>
      </c>
      <c r="D18">
        <v>2</v>
      </c>
      <c r="E18">
        <v>50</v>
      </c>
      <c r="F18">
        <v>50</v>
      </c>
      <c r="G18">
        <v>250</v>
      </c>
      <c r="H18">
        <v>240</v>
      </c>
    </row>
    <row r="19" spans="1:8" x14ac:dyDescent="0.25">
      <c r="A19" t="s">
        <v>90</v>
      </c>
      <c r="B19" t="s">
        <v>91</v>
      </c>
      <c r="C19" t="s">
        <v>52</v>
      </c>
      <c r="D19">
        <v>1</v>
      </c>
      <c r="E19">
        <v>0</v>
      </c>
      <c r="F19">
        <v>0</v>
      </c>
      <c r="G19">
        <v>1200</v>
      </c>
      <c r="H19">
        <v>750</v>
      </c>
    </row>
    <row r="20" spans="1:8" x14ac:dyDescent="0.25">
      <c r="A20" t="s">
        <v>79</v>
      </c>
      <c r="B20" t="s">
        <v>86</v>
      </c>
      <c r="C20" t="s">
        <v>52</v>
      </c>
      <c r="D20">
        <v>2</v>
      </c>
      <c r="E20">
        <v>50</v>
      </c>
      <c r="F20">
        <v>50</v>
      </c>
      <c r="G20">
        <v>250</v>
      </c>
      <c r="H20">
        <v>240</v>
      </c>
    </row>
    <row r="21" spans="1:8" x14ac:dyDescent="0.25">
      <c r="A21" t="s">
        <v>78</v>
      </c>
      <c r="B21" t="s">
        <v>85</v>
      </c>
      <c r="C21" t="s">
        <v>87</v>
      </c>
      <c r="D21">
        <v>1</v>
      </c>
      <c r="E21">
        <v>0</v>
      </c>
      <c r="F21">
        <v>0</v>
      </c>
      <c r="G21">
        <v>1200</v>
      </c>
      <c r="H21">
        <v>750</v>
      </c>
    </row>
    <row r="22" spans="1:8" x14ac:dyDescent="0.25">
      <c r="A22" t="s">
        <v>79</v>
      </c>
      <c r="B22" t="s">
        <v>86</v>
      </c>
      <c r="C22" t="s">
        <v>87</v>
      </c>
      <c r="D22">
        <v>2</v>
      </c>
      <c r="E22">
        <v>50</v>
      </c>
      <c r="F22">
        <v>50</v>
      </c>
      <c r="G22">
        <v>250</v>
      </c>
      <c r="H22">
        <v>240</v>
      </c>
    </row>
  </sheetData>
  <dataValidations count="1">
    <dataValidation type="list" allowBlank="1" showInputMessage="1" showErrorMessage="1" sqref="A2:A10" xr:uid="{00000000-0002-0000-0C00-000000000000}">
      <formula1>"C,T,PK,FK,UI,I"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394F96-1752-443C-ADFB-15244A2D7BA0}">
  <sheetPr codeName="Hoja15"/>
  <dimension ref="A1"/>
  <sheetViews>
    <sheetView workbookViewId="0">
      <selection activeCell="B2" sqref="B2"/>
    </sheetView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I19"/>
  <sheetViews>
    <sheetView workbookViewId="0">
      <selection activeCell="A18" sqref="A18"/>
    </sheetView>
  </sheetViews>
  <sheetFormatPr baseColWidth="10" defaultColWidth="8.85546875" defaultRowHeight="15" x14ac:dyDescent="0.25"/>
  <cols>
    <col min="1" max="1" width="11.5703125"/>
    <col min="2" max="2" width="11.7109375" customWidth="1"/>
    <col min="5" max="5" width="9.85546875" bestFit="1" customWidth="1"/>
    <col min="7" max="7" width="17" bestFit="1" customWidth="1"/>
  </cols>
  <sheetData>
    <row r="1" spans="1:9" x14ac:dyDescent="0.25">
      <c r="A1" s="1" t="s">
        <v>40</v>
      </c>
      <c r="B1" s="1" t="s">
        <v>1</v>
      </c>
      <c r="C1" s="1" t="s">
        <v>2</v>
      </c>
      <c r="D1" s="1" t="s">
        <v>11</v>
      </c>
      <c r="E1" s="1" t="s">
        <v>12</v>
      </c>
      <c r="F1" s="1" t="s">
        <v>3</v>
      </c>
      <c r="G1" s="1" t="s">
        <v>7</v>
      </c>
      <c r="H1" s="1" t="s">
        <v>8</v>
      </c>
      <c r="I1" s="1" t="s">
        <v>57</v>
      </c>
    </row>
    <row r="2" spans="1:9" x14ac:dyDescent="0.25">
      <c r="A2" t="s">
        <v>41</v>
      </c>
      <c r="B2" t="s">
        <v>0</v>
      </c>
      <c r="C2" t="s">
        <v>4</v>
      </c>
      <c r="F2" t="s">
        <v>5</v>
      </c>
      <c r="G2" t="s">
        <v>6</v>
      </c>
    </row>
    <row r="3" spans="1:9" x14ac:dyDescent="0.25">
      <c r="A3" t="s">
        <v>41</v>
      </c>
      <c r="B3" t="s">
        <v>8</v>
      </c>
      <c r="C3" t="s">
        <v>9</v>
      </c>
      <c r="D3">
        <v>30</v>
      </c>
      <c r="F3" t="s">
        <v>5</v>
      </c>
    </row>
    <row r="4" spans="1:9" x14ac:dyDescent="0.25">
      <c r="A4" t="s">
        <v>41</v>
      </c>
      <c r="B4" t="s">
        <v>10</v>
      </c>
      <c r="C4" t="s">
        <v>9</v>
      </c>
      <c r="D4">
        <v>250</v>
      </c>
      <c r="F4" t="s">
        <v>5</v>
      </c>
    </row>
    <row r="5" spans="1:9" x14ac:dyDescent="0.25">
      <c r="A5" t="s">
        <v>56</v>
      </c>
      <c r="B5" t="s">
        <v>8</v>
      </c>
      <c r="H5" t="s">
        <v>58</v>
      </c>
    </row>
    <row r="6" spans="1:9" x14ac:dyDescent="0.25">
      <c r="A6" t="s">
        <v>65</v>
      </c>
      <c r="B6" t="s">
        <v>10</v>
      </c>
      <c r="H6" t="s">
        <v>66</v>
      </c>
    </row>
    <row r="16" spans="1:9" x14ac:dyDescent="0.25">
      <c r="A16" s="1" t="s">
        <v>13</v>
      </c>
    </row>
    <row r="17" spans="1:2" x14ac:dyDescent="0.25">
      <c r="A17" t="s">
        <v>22</v>
      </c>
      <c r="B17" t="s">
        <v>24</v>
      </c>
    </row>
    <row r="18" spans="1:2" x14ac:dyDescent="0.25">
      <c r="A18" t="s">
        <v>23</v>
      </c>
      <c r="B18" t="s">
        <v>25</v>
      </c>
    </row>
    <row r="19" spans="1:2" x14ac:dyDescent="0.25">
      <c r="A19" t="s">
        <v>28</v>
      </c>
      <c r="B19" t="s">
        <v>29</v>
      </c>
    </row>
  </sheetData>
  <dataValidations count="1">
    <dataValidation type="list" allowBlank="1" showInputMessage="1" showErrorMessage="1" sqref="A2:A22" xr:uid="{00000000-0002-0000-0000-000000000000}">
      <formula1>"C,T,PK,FK,UI,I"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I20"/>
  <sheetViews>
    <sheetView workbookViewId="0">
      <selection activeCell="A16" sqref="A16"/>
    </sheetView>
  </sheetViews>
  <sheetFormatPr baseColWidth="10" defaultRowHeight="15" x14ac:dyDescent="0.25"/>
  <cols>
    <col min="2" max="2" width="14.7109375" bestFit="1" customWidth="1"/>
    <col min="7" max="7" width="17.28515625" bestFit="1" customWidth="1"/>
  </cols>
  <sheetData>
    <row r="1" spans="1:9" x14ac:dyDescent="0.25">
      <c r="A1" s="1" t="s">
        <v>40</v>
      </c>
      <c r="B1" s="1" t="s">
        <v>1</v>
      </c>
      <c r="C1" s="1" t="s">
        <v>2</v>
      </c>
      <c r="D1" s="1" t="s">
        <v>11</v>
      </c>
      <c r="E1" s="1" t="s">
        <v>12</v>
      </c>
      <c r="F1" s="1" t="s">
        <v>3</v>
      </c>
      <c r="G1" s="1" t="s">
        <v>7</v>
      </c>
      <c r="H1" s="1" t="s">
        <v>8</v>
      </c>
      <c r="I1" s="1" t="s">
        <v>57</v>
      </c>
    </row>
    <row r="2" spans="1:9" x14ac:dyDescent="0.25">
      <c r="A2" t="s">
        <v>41</v>
      </c>
      <c r="B2" t="s">
        <v>0</v>
      </c>
      <c r="C2" t="s">
        <v>4</v>
      </c>
      <c r="F2" t="s">
        <v>5</v>
      </c>
      <c r="G2" t="s">
        <v>6</v>
      </c>
    </row>
    <row r="3" spans="1:9" x14ac:dyDescent="0.25">
      <c r="A3" t="s">
        <v>41</v>
      </c>
      <c r="B3" t="s">
        <v>8</v>
      </c>
      <c r="C3" t="s">
        <v>9</v>
      </c>
      <c r="D3">
        <v>30</v>
      </c>
      <c r="F3" t="s">
        <v>5</v>
      </c>
    </row>
    <row r="4" spans="1:9" x14ac:dyDescent="0.25">
      <c r="A4" t="s">
        <v>56</v>
      </c>
      <c r="B4" t="s">
        <v>8</v>
      </c>
      <c r="H4" t="s">
        <v>59</v>
      </c>
    </row>
    <row r="12" spans="1:9" x14ac:dyDescent="0.25">
      <c r="A12" s="1" t="s">
        <v>13</v>
      </c>
    </row>
    <row r="13" spans="1:9" x14ac:dyDescent="0.25">
      <c r="A13" t="s">
        <v>14</v>
      </c>
    </row>
    <row r="14" spans="1:9" x14ac:dyDescent="0.25">
      <c r="A14" t="s">
        <v>15</v>
      </c>
    </row>
    <row r="15" spans="1:9" x14ac:dyDescent="0.25">
      <c r="A15" t="s">
        <v>16</v>
      </c>
    </row>
    <row r="16" spans="1:9" x14ac:dyDescent="0.25">
      <c r="A16" t="s">
        <v>17</v>
      </c>
    </row>
    <row r="17" spans="1:1" x14ac:dyDescent="0.25">
      <c r="A17" t="s">
        <v>18</v>
      </c>
    </row>
    <row r="18" spans="1:1" x14ac:dyDescent="0.25">
      <c r="A18" t="s">
        <v>19</v>
      </c>
    </row>
    <row r="19" spans="1:1" x14ac:dyDescent="0.25">
      <c r="A19" t="s">
        <v>20</v>
      </c>
    </row>
    <row r="20" spans="1:1" x14ac:dyDescent="0.25">
      <c r="A20" t="s">
        <v>21</v>
      </c>
    </row>
  </sheetData>
  <dataValidations count="1">
    <dataValidation type="list" allowBlank="1" showInputMessage="1" showErrorMessage="1" sqref="A2:A22" xr:uid="{00000000-0002-0000-0100-000000000000}">
      <formula1>"C,T,PK,FK,UI,I"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A1:I24"/>
  <sheetViews>
    <sheetView workbookViewId="0">
      <selection activeCell="A21" sqref="A21"/>
    </sheetView>
  </sheetViews>
  <sheetFormatPr baseColWidth="10" defaultRowHeight="15" x14ac:dyDescent="0.25"/>
  <cols>
    <col min="7" max="7" width="17.28515625" bestFit="1" customWidth="1"/>
  </cols>
  <sheetData>
    <row r="1" spans="1:9" x14ac:dyDescent="0.25">
      <c r="A1" s="1" t="s">
        <v>40</v>
      </c>
      <c r="B1" s="1" t="s">
        <v>1</v>
      </c>
      <c r="C1" s="1" t="s">
        <v>2</v>
      </c>
      <c r="D1" s="1" t="s">
        <v>11</v>
      </c>
      <c r="E1" s="1" t="s">
        <v>12</v>
      </c>
      <c r="F1" s="1" t="s">
        <v>3</v>
      </c>
      <c r="G1" s="1" t="s">
        <v>7</v>
      </c>
      <c r="H1" s="1" t="s">
        <v>8</v>
      </c>
      <c r="I1" s="1" t="s">
        <v>57</v>
      </c>
    </row>
    <row r="2" spans="1:9" x14ac:dyDescent="0.25">
      <c r="A2" t="s">
        <v>41</v>
      </c>
      <c r="B2" t="s">
        <v>0</v>
      </c>
      <c r="C2" t="s">
        <v>4</v>
      </c>
      <c r="F2" t="s">
        <v>5</v>
      </c>
      <c r="G2" t="s">
        <v>6</v>
      </c>
    </row>
    <row r="3" spans="1:9" x14ac:dyDescent="0.25">
      <c r="A3" t="s">
        <v>41</v>
      </c>
      <c r="B3" t="s">
        <v>26</v>
      </c>
      <c r="C3" t="s">
        <v>9</v>
      </c>
      <c r="D3">
        <v>30</v>
      </c>
      <c r="F3" t="s">
        <v>5</v>
      </c>
    </row>
    <row r="4" spans="1:9" x14ac:dyDescent="0.25">
      <c r="A4" t="s">
        <v>41</v>
      </c>
      <c r="B4" t="s">
        <v>27</v>
      </c>
      <c r="C4" t="s">
        <v>9</v>
      </c>
      <c r="D4">
        <v>30</v>
      </c>
      <c r="F4" t="s">
        <v>5</v>
      </c>
    </row>
    <row r="5" spans="1:9" x14ac:dyDescent="0.25">
      <c r="A5" t="s">
        <v>56</v>
      </c>
      <c r="B5" t="s">
        <v>26</v>
      </c>
      <c r="H5" t="s">
        <v>60</v>
      </c>
    </row>
    <row r="6" spans="1:9" x14ac:dyDescent="0.25">
      <c r="A6" t="s">
        <v>56</v>
      </c>
      <c r="B6" t="s">
        <v>27</v>
      </c>
      <c r="H6" t="s">
        <v>60</v>
      </c>
    </row>
    <row r="7" spans="1:9" x14ac:dyDescent="0.25">
      <c r="A7" t="s">
        <v>67</v>
      </c>
      <c r="B7" t="s">
        <v>26</v>
      </c>
      <c r="H7" t="s">
        <v>70</v>
      </c>
    </row>
    <row r="8" spans="1:9" x14ac:dyDescent="0.25">
      <c r="A8" t="s">
        <v>67</v>
      </c>
      <c r="B8" t="s">
        <v>27</v>
      </c>
      <c r="H8" t="s">
        <v>71</v>
      </c>
    </row>
    <row r="16" spans="1:9" x14ac:dyDescent="0.25">
      <c r="A16" s="1" t="s">
        <v>13</v>
      </c>
    </row>
    <row r="17" spans="1:2" x14ac:dyDescent="0.25">
      <c r="A17" t="s">
        <v>14</v>
      </c>
      <c r="B17" t="s">
        <v>23</v>
      </c>
    </row>
    <row r="18" spans="1:2" x14ac:dyDescent="0.25">
      <c r="A18" t="s">
        <v>15</v>
      </c>
      <c r="B18" t="s">
        <v>23</v>
      </c>
    </row>
    <row r="19" spans="1:2" x14ac:dyDescent="0.25">
      <c r="A19" t="s">
        <v>16</v>
      </c>
      <c r="B19" t="s">
        <v>23</v>
      </c>
    </row>
    <row r="20" spans="1:2" x14ac:dyDescent="0.25">
      <c r="A20" t="s">
        <v>17</v>
      </c>
      <c r="B20" t="s">
        <v>22</v>
      </c>
    </row>
    <row r="21" spans="1:2" x14ac:dyDescent="0.25">
      <c r="A21" t="s">
        <v>18</v>
      </c>
      <c r="B21" t="s">
        <v>22</v>
      </c>
    </row>
    <row r="22" spans="1:2" x14ac:dyDescent="0.25">
      <c r="A22" t="s">
        <v>19</v>
      </c>
      <c r="B22" t="s">
        <v>22</v>
      </c>
    </row>
    <row r="23" spans="1:2" x14ac:dyDescent="0.25">
      <c r="A23" t="s">
        <v>20</v>
      </c>
      <c r="B23" t="s">
        <v>22</v>
      </c>
    </row>
    <row r="24" spans="1:2" x14ac:dyDescent="0.25">
      <c r="A24" t="s">
        <v>21</v>
      </c>
      <c r="B24" t="s">
        <v>28</v>
      </c>
    </row>
  </sheetData>
  <dataValidations count="1">
    <dataValidation type="list" allowBlank="1" showInputMessage="1" showErrorMessage="1" sqref="A2:A25" xr:uid="{00000000-0002-0000-0200-000000000000}">
      <formula1>"C,T,PK,FK,UI,I"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/>
  <dimension ref="A1:J79"/>
  <sheetViews>
    <sheetView workbookViewId="0">
      <selection sqref="A1:K35"/>
    </sheetView>
  </sheetViews>
  <sheetFormatPr baseColWidth="10" defaultRowHeight="15" x14ac:dyDescent="0.25"/>
  <cols>
    <col min="1" max="1" width="68" customWidth="1"/>
    <col min="2" max="2" width="19.85546875" bestFit="1" customWidth="1"/>
  </cols>
  <sheetData>
    <row r="1" spans="1:10" x14ac:dyDescent="0.25">
      <c r="A1" s="1" t="s">
        <v>40</v>
      </c>
      <c r="B1" s="1" t="s">
        <v>1</v>
      </c>
      <c r="C1" s="1" t="s">
        <v>2</v>
      </c>
      <c r="D1" s="1" t="s">
        <v>11</v>
      </c>
      <c r="E1" s="1" t="s">
        <v>12</v>
      </c>
      <c r="F1" s="1" t="s">
        <v>3</v>
      </c>
      <c r="G1" s="1" t="s">
        <v>7</v>
      </c>
      <c r="H1" s="1" t="s">
        <v>8</v>
      </c>
      <c r="I1" s="1" t="s">
        <v>57</v>
      </c>
    </row>
    <row r="2" spans="1:10" x14ac:dyDescent="0.25">
      <c r="A2" t="s">
        <v>41</v>
      </c>
      <c r="B2" t="s">
        <v>0</v>
      </c>
      <c r="C2" t="s">
        <v>4</v>
      </c>
      <c r="F2" t="s">
        <v>5</v>
      </c>
      <c r="G2" t="s">
        <v>6</v>
      </c>
    </row>
    <row r="3" spans="1:10" x14ac:dyDescent="0.25">
      <c r="A3" t="s">
        <v>41</v>
      </c>
      <c r="B3" t="s">
        <v>10</v>
      </c>
      <c r="C3" t="s">
        <v>9</v>
      </c>
      <c r="D3">
        <v>250</v>
      </c>
      <c r="F3" t="s">
        <v>5</v>
      </c>
    </row>
    <row r="4" spans="1:10" x14ac:dyDescent="0.25">
      <c r="A4" t="s">
        <v>41</v>
      </c>
      <c r="B4" t="s">
        <v>8</v>
      </c>
      <c r="C4" t="s">
        <v>9</v>
      </c>
      <c r="D4">
        <v>250</v>
      </c>
      <c r="F4" t="s">
        <v>3</v>
      </c>
    </row>
    <row r="5" spans="1:10" x14ac:dyDescent="0.25">
      <c r="A5" t="s">
        <v>41</v>
      </c>
      <c r="B5" t="s">
        <v>27</v>
      </c>
      <c r="C5" t="s">
        <v>9</v>
      </c>
      <c r="D5">
        <v>30</v>
      </c>
      <c r="F5" t="s">
        <v>5</v>
      </c>
    </row>
    <row r="6" spans="1:10" x14ac:dyDescent="0.25">
      <c r="A6" t="s">
        <v>41</v>
      </c>
      <c r="B6" t="s">
        <v>26</v>
      </c>
      <c r="C6" t="s">
        <v>9</v>
      </c>
      <c r="D6">
        <v>30</v>
      </c>
      <c r="F6" t="s">
        <v>5</v>
      </c>
    </row>
    <row r="7" spans="1:10" x14ac:dyDescent="0.25">
      <c r="A7" t="s">
        <v>41</v>
      </c>
      <c r="B7" t="s">
        <v>30</v>
      </c>
      <c r="C7" t="s">
        <v>9</v>
      </c>
      <c r="D7">
        <v>50</v>
      </c>
      <c r="F7" t="s">
        <v>3</v>
      </c>
    </row>
    <row r="8" spans="1:10" x14ac:dyDescent="0.25">
      <c r="A8" t="s">
        <v>41</v>
      </c>
      <c r="B8" t="s">
        <v>42</v>
      </c>
      <c r="C8" t="s">
        <v>9</v>
      </c>
      <c r="D8">
        <v>30</v>
      </c>
      <c r="F8" t="s">
        <v>3</v>
      </c>
    </row>
    <row r="9" spans="1:10" x14ac:dyDescent="0.25">
      <c r="A9" t="s">
        <v>41</v>
      </c>
      <c r="B9" s="2" t="s">
        <v>35</v>
      </c>
      <c r="C9" t="s">
        <v>39</v>
      </c>
      <c r="F9" t="s">
        <v>3</v>
      </c>
    </row>
    <row r="10" spans="1:10" x14ac:dyDescent="0.25">
      <c r="A10" t="s">
        <v>41</v>
      </c>
      <c r="B10" t="s">
        <v>36</v>
      </c>
      <c r="C10" t="s">
        <v>39</v>
      </c>
      <c r="F10" t="s">
        <v>3</v>
      </c>
      <c r="J10" t="s">
        <v>31</v>
      </c>
    </row>
    <row r="11" spans="1:10" x14ac:dyDescent="0.25">
      <c r="A11" t="s">
        <v>41</v>
      </c>
      <c r="B11" t="s">
        <v>37</v>
      </c>
      <c r="C11" t="s">
        <v>39</v>
      </c>
      <c r="F11" t="s">
        <v>3</v>
      </c>
      <c r="J11" t="s">
        <v>32</v>
      </c>
    </row>
    <row r="12" spans="1:10" x14ac:dyDescent="0.25">
      <c r="A12" t="s">
        <v>41</v>
      </c>
      <c r="B12" t="s">
        <v>38</v>
      </c>
      <c r="C12" t="s">
        <v>9</v>
      </c>
      <c r="D12">
        <v>1</v>
      </c>
      <c r="F12" t="s">
        <v>3</v>
      </c>
      <c r="J12" t="s">
        <v>33</v>
      </c>
    </row>
    <row r="13" spans="1:10" x14ac:dyDescent="0.25">
      <c r="A13" t="s">
        <v>41</v>
      </c>
      <c r="B13" t="s">
        <v>55</v>
      </c>
      <c r="C13" t="s">
        <v>9</v>
      </c>
      <c r="D13">
        <v>1</v>
      </c>
      <c r="F13" t="s">
        <v>3</v>
      </c>
      <c r="J13" t="s">
        <v>34</v>
      </c>
    </row>
    <row r="14" spans="1:10" x14ac:dyDescent="0.25">
      <c r="A14" t="s">
        <v>41</v>
      </c>
      <c r="B14" t="s">
        <v>48</v>
      </c>
      <c r="C14" t="s">
        <v>43</v>
      </c>
      <c r="D14">
        <v>15</v>
      </c>
      <c r="E14">
        <v>5</v>
      </c>
      <c r="F14" t="s">
        <v>3</v>
      </c>
    </row>
    <row r="15" spans="1:10" x14ac:dyDescent="0.25">
      <c r="A15" t="s">
        <v>41</v>
      </c>
      <c r="B15" t="s">
        <v>49</v>
      </c>
      <c r="C15" t="s">
        <v>39</v>
      </c>
      <c r="F15" t="s">
        <v>3</v>
      </c>
    </row>
    <row r="16" spans="1:10" x14ac:dyDescent="0.25">
      <c r="A16" t="s">
        <v>41</v>
      </c>
      <c r="B16" t="s">
        <v>54</v>
      </c>
      <c r="C16" t="s">
        <v>43</v>
      </c>
      <c r="D16">
        <v>15</v>
      </c>
      <c r="E16">
        <v>5</v>
      </c>
      <c r="F16" t="s">
        <v>3</v>
      </c>
    </row>
    <row r="17" spans="1:8" x14ac:dyDescent="0.25">
      <c r="A17" t="s">
        <v>41</v>
      </c>
      <c r="B17" t="s">
        <v>131</v>
      </c>
      <c r="C17" t="s">
        <v>39</v>
      </c>
      <c r="F17" t="s">
        <v>3</v>
      </c>
    </row>
    <row r="18" spans="1:8" x14ac:dyDescent="0.25">
      <c r="A18" t="s">
        <v>56</v>
      </c>
      <c r="B18" t="s">
        <v>10</v>
      </c>
      <c r="H18" t="s">
        <v>61</v>
      </c>
    </row>
    <row r="19" spans="1:8" x14ac:dyDescent="0.25">
      <c r="A19" t="s">
        <v>67</v>
      </c>
      <c r="B19" t="s">
        <v>55</v>
      </c>
      <c r="H19" t="s">
        <v>68</v>
      </c>
    </row>
    <row r="20" spans="1:8" x14ac:dyDescent="0.25">
      <c r="A20" t="s">
        <v>67</v>
      </c>
      <c r="B20" t="s">
        <v>38</v>
      </c>
      <c r="H20" t="s">
        <v>69</v>
      </c>
    </row>
    <row r="21" spans="1:8" x14ac:dyDescent="0.25">
      <c r="A21" t="s">
        <v>67</v>
      </c>
      <c r="B21" t="s">
        <v>38</v>
      </c>
      <c r="H21" t="s">
        <v>72</v>
      </c>
    </row>
    <row r="22" spans="1:8" x14ac:dyDescent="0.25">
      <c r="A22" t="s">
        <v>67</v>
      </c>
      <c r="B22" t="s">
        <v>55</v>
      </c>
      <c r="H22" t="s">
        <v>72</v>
      </c>
    </row>
    <row r="23" spans="1:8" x14ac:dyDescent="0.25">
      <c r="A23" t="s">
        <v>67</v>
      </c>
      <c r="B23" t="s">
        <v>8</v>
      </c>
      <c r="H23" t="s">
        <v>73</v>
      </c>
    </row>
    <row r="28" spans="1:8" x14ac:dyDescent="0.25">
      <c r="A28" s="1" t="s">
        <v>13</v>
      </c>
    </row>
    <row r="29" spans="1:8" x14ac:dyDescent="0.25">
      <c r="A29" s="3" t="s">
        <v>94</v>
      </c>
      <c r="B29" t="s">
        <v>22</v>
      </c>
      <c r="C29" t="s">
        <v>17</v>
      </c>
      <c r="D29" t="str">
        <f>CONCATENATE("INSERT INTO ACCION_EAFI_PRE.T_ACTIVOS (LINK, FUENTE, TIPO_ACTIVO, F_INSERCION, EN_USO) VALUES ('",A29,"', '",B29,"', '",C29,"', SYSDATE(), 'S');")</f>
        <v>INSERT INTO ACCION_EAFI_PRE.T_ACTIVOS (LINK, FUENTE, TIPO_ACTIVO, F_INSERCION, EN_USO) VALUES ('http://www.morningstar.es/es/funds/snapshot/snapshot.aspx?id=F0GBR04F2N', 'MorningStar', 'Fondos RV', SYSDATE(), 'S');</v>
      </c>
    </row>
    <row r="30" spans="1:8" x14ac:dyDescent="0.25">
      <c r="A30" s="3" t="s">
        <v>95</v>
      </c>
      <c r="B30" t="s">
        <v>22</v>
      </c>
      <c r="C30" t="s">
        <v>17</v>
      </c>
      <c r="D30" t="str">
        <f t="shared" ref="D30:D79" si="0">CONCATENATE("INSERT INTO ACCION_EAFI_PRE.T_ACTIVOS (LINK, FUENTE, TIPO_ACTIVO, F_INSERCION, EN_USO) VALUES ('",A30,"', '",B30,"', '",C30,"', SYSDATE(), 'S');")</f>
        <v>INSERT INTO ACCION_EAFI_PRE.T_ACTIVOS (LINK, FUENTE, TIPO_ACTIVO, F_INSERCION, EN_USO) VALUES ('http://www.morningstar.es/es/funds/snapshot/snapshot.aspx?id=F0GBR04COC', 'MorningStar', 'Fondos RV', SYSDATE(), 'S');</v>
      </c>
    </row>
    <row r="31" spans="1:8" x14ac:dyDescent="0.25">
      <c r="A31" s="3" t="s">
        <v>96</v>
      </c>
      <c r="B31" t="s">
        <v>22</v>
      </c>
      <c r="C31" t="s">
        <v>17</v>
      </c>
      <c r="D31" t="str">
        <f t="shared" si="0"/>
        <v>INSERT INTO ACCION_EAFI_PRE.T_ACTIVOS (LINK, FUENTE, TIPO_ACTIVO, F_INSERCION, EN_USO) VALUES ('http://www.morningstar.es/es/funds/snapshot/snapshot.aspx?id=FOGBR05KLU', 'MorningStar', 'Fondos RV', SYSDATE(), 'S');</v>
      </c>
    </row>
    <row r="32" spans="1:8" x14ac:dyDescent="0.25">
      <c r="A32" s="3" t="s">
        <v>97</v>
      </c>
      <c r="B32" t="s">
        <v>22</v>
      </c>
      <c r="C32" t="s">
        <v>17</v>
      </c>
      <c r="D32" t="str">
        <f t="shared" si="0"/>
        <v>INSERT INTO ACCION_EAFI_PRE.T_ACTIVOS (LINK, FUENTE, TIPO_ACTIVO, F_INSERCION, EN_USO) VALUES ('http://www.morningstar.es/es/funds/snapshot/snapshot.aspx?id=F00000VQR7', 'MorningStar', 'Fondos RV', SYSDATE(), 'S');</v>
      </c>
    </row>
    <row r="33" spans="1:4" x14ac:dyDescent="0.25">
      <c r="A33" s="3" t="s">
        <v>98</v>
      </c>
      <c r="B33" t="s">
        <v>22</v>
      </c>
      <c r="C33" t="s">
        <v>17</v>
      </c>
      <c r="D33" t="str">
        <f t="shared" si="0"/>
        <v>INSERT INTO ACCION_EAFI_PRE.T_ACTIVOS (LINK, FUENTE, TIPO_ACTIVO, F_INSERCION, EN_USO) VALUES ('http://www.morningstar.es/es/funds/snapshot/snapshot.aspx?id=F0GBR04K6R', 'MorningStar', 'Fondos RV', SYSDATE(), 'S');</v>
      </c>
    </row>
    <row r="34" spans="1:4" x14ac:dyDescent="0.25">
      <c r="A34" s="3" t="s">
        <v>175</v>
      </c>
      <c r="B34" t="s">
        <v>22</v>
      </c>
      <c r="C34" t="s">
        <v>17</v>
      </c>
      <c r="D34" t="str">
        <f t="shared" si="0"/>
        <v>INSERT INTO ACCION_EAFI_PRE.T_ACTIVOS (LINK, FUENTE, TIPO_ACTIVO, F_INSERCION, EN_USO) VALUES ('http://www.morningstar.es/es/funds/snapshot/snapshot.aspx?id=F00000V7MU', 'MorningStar', 'Fondos RV', SYSDATE(), 'S');</v>
      </c>
    </row>
    <row r="35" spans="1:4" x14ac:dyDescent="0.25">
      <c r="A35" s="3" t="s">
        <v>176</v>
      </c>
      <c r="B35" t="s">
        <v>22</v>
      </c>
      <c r="C35" t="s">
        <v>17</v>
      </c>
      <c r="D35" t="str">
        <f t="shared" si="0"/>
        <v>INSERT INTO ACCION_EAFI_PRE.T_ACTIVOS (LINK, FUENTE, TIPO_ACTIVO, F_INSERCION, EN_USO) VALUES ('http://www.morningstar.es/es/funds/snapshot/snapshot.aspx?id=F00000V7MR', 'MorningStar', 'Fondos RV', SYSDATE(), 'S');</v>
      </c>
    </row>
    <row r="36" spans="1:4" x14ac:dyDescent="0.25">
      <c r="A36" s="3" t="s">
        <v>99</v>
      </c>
      <c r="B36" t="s">
        <v>22</v>
      </c>
      <c r="C36" t="s">
        <v>17</v>
      </c>
      <c r="D36" t="str">
        <f t="shared" si="0"/>
        <v>INSERT INTO ACCION_EAFI_PRE.T_ACTIVOS (LINK, FUENTE, TIPO_ACTIVO, F_INSERCION, EN_USO) VALUES ('http://www.morningstar.es/es/funds/snapshot/snapshot.aspx?id=F0GBR04JBA', 'MorningStar', 'Fondos RV', SYSDATE(), 'S');</v>
      </c>
    </row>
    <row r="37" spans="1:4" x14ac:dyDescent="0.25">
      <c r="A37" s="3" t="s">
        <v>100</v>
      </c>
      <c r="B37" t="s">
        <v>22</v>
      </c>
      <c r="C37" t="s">
        <v>17</v>
      </c>
      <c r="D37" t="str">
        <f t="shared" si="0"/>
        <v>INSERT INTO ACCION_EAFI_PRE.T_ACTIVOS (LINK, FUENTE, TIPO_ACTIVO, F_INSERCION, EN_USO) VALUES ('http://www.morningstar.es/es/funds/snapshot/snapshot.aspx?id=F0GBR04J4I', 'MorningStar', 'Fondos RV', SYSDATE(), 'S');</v>
      </c>
    </row>
    <row r="38" spans="1:4" x14ac:dyDescent="0.25">
      <c r="A38" s="3" t="s">
        <v>101</v>
      </c>
      <c r="B38" t="s">
        <v>22</v>
      </c>
      <c r="C38" t="s">
        <v>17</v>
      </c>
      <c r="D38" t="str">
        <f t="shared" si="0"/>
        <v>INSERT INTO ACCION_EAFI_PRE.T_ACTIVOS (LINK, FUENTE, TIPO_ACTIVO, F_INSERCION, EN_USO) VALUES ('http://www.morningstar.es/es/funds/snapshot/snapshot.aspx?id=F0GBR04AVQ', 'MorningStar', 'Fondos RV', SYSDATE(), 'S');</v>
      </c>
    </row>
    <row r="39" spans="1:4" x14ac:dyDescent="0.25">
      <c r="A39" s="4" t="s">
        <v>102</v>
      </c>
      <c r="B39" t="s">
        <v>22</v>
      </c>
      <c r="C39" t="s">
        <v>17</v>
      </c>
      <c r="D39" t="str">
        <f t="shared" si="0"/>
        <v>INSERT INTO ACCION_EAFI_PRE.T_ACTIVOS (LINK, FUENTE, TIPO_ACTIVO, F_INSERCION, EN_USO) VALUES ('http://www.morningstar.es/es/funds/snapshot/snapshot.aspx?id=F00000WWAT', 'MorningStar', 'Fondos RV', SYSDATE(), 'S');</v>
      </c>
    </row>
    <row r="40" spans="1:4" x14ac:dyDescent="0.25">
      <c r="A40" s="4" t="s">
        <v>103</v>
      </c>
      <c r="B40" t="s">
        <v>22</v>
      </c>
      <c r="C40" t="s">
        <v>17</v>
      </c>
      <c r="D40" t="str">
        <f t="shared" si="0"/>
        <v>INSERT INTO ACCION_EAFI_PRE.T_ACTIVOS (LINK, FUENTE, TIPO_ACTIVO, F_INSERCION, EN_USO) VALUES ('http://www.morningstar.es/es/funds/snapshot/snapshot.aspx?id=F00000WI0C', 'MorningStar', 'Fondos RV', SYSDATE(), 'S');</v>
      </c>
    </row>
    <row r="41" spans="1:4" x14ac:dyDescent="0.25">
      <c r="A41" s="4" t="s">
        <v>104</v>
      </c>
      <c r="B41" t="s">
        <v>22</v>
      </c>
      <c r="C41" t="s">
        <v>17</v>
      </c>
      <c r="D41" t="str">
        <f t="shared" si="0"/>
        <v>INSERT INTO ACCION_EAFI_PRE.T_ACTIVOS (LINK, FUENTE, TIPO_ACTIVO, F_INSERCION, EN_USO) VALUES ('http://www.morningstar.es/es/funds/snapshot/snapshot.aspx?id=F00000WI0D', 'MorningStar', 'Fondos RV', SYSDATE(), 'S');</v>
      </c>
    </row>
    <row r="42" spans="1:4" x14ac:dyDescent="0.25">
      <c r="A42" s="4" t="s">
        <v>105</v>
      </c>
      <c r="B42" t="s">
        <v>22</v>
      </c>
      <c r="C42" t="s">
        <v>17</v>
      </c>
      <c r="D42" t="str">
        <f t="shared" si="0"/>
        <v>INSERT INTO ACCION_EAFI_PRE.T_ACTIVOS (LINK, FUENTE, TIPO_ACTIVO, F_INSERCION, EN_USO) VALUES ('http://www.morningstar.es/es/funds/snapshot/snapshot.aspx?id=0P0000VHO6', 'MorningStar', 'Fondos RV', SYSDATE(), 'S');</v>
      </c>
    </row>
    <row r="43" spans="1:4" x14ac:dyDescent="0.25">
      <c r="A43" s="4" t="s">
        <v>106</v>
      </c>
      <c r="B43" t="s">
        <v>22</v>
      </c>
      <c r="C43" t="s">
        <v>17</v>
      </c>
      <c r="D43" t="str">
        <f t="shared" si="0"/>
        <v>INSERT INTO ACCION_EAFI_PRE.T_ACTIVOS (LINK, FUENTE, TIPO_ACTIVO, F_INSERCION, EN_USO) VALUES ('http://www.morningstar.es/es/funds/snapshot/snapshot.aspx?id=F0GBR04RBQ', 'MorningStar', 'Fondos RV', SYSDATE(), 'S');</v>
      </c>
    </row>
    <row r="44" spans="1:4" x14ac:dyDescent="0.25">
      <c r="A44" s="5" t="s">
        <v>107</v>
      </c>
      <c r="B44" t="s">
        <v>22</v>
      </c>
      <c r="C44" t="s">
        <v>17</v>
      </c>
      <c r="D44" t="str">
        <f t="shared" si="0"/>
        <v>INSERT INTO ACCION_EAFI_PRE.T_ACTIVOS (LINK, FUENTE, TIPO_ACTIVO, F_INSERCION, EN_USO) VALUES ('http://www.morningstar.es/es/funds/snapshot/snapshot.aspx?id=F00000073S', 'MorningStar', 'Fondos RV', SYSDATE(), 'S');</v>
      </c>
    </row>
    <row r="45" spans="1:4" x14ac:dyDescent="0.25">
      <c r="A45" s="4" t="s">
        <v>108</v>
      </c>
      <c r="B45" t="s">
        <v>22</v>
      </c>
      <c r="C45" t="s">
        <v>17</v>
      </c>
      <c r="D45" t="str">
        <f t="shared" si="0"/>
        <v>INSERT INTO ACCION_EAFI_PRE.T_ACTIVOS (LINK, FUENTE, TIPO_ACTIVO, F_INSERCION, EN_USO) VALUES ('http://www.morningstar.es/es/funds/snapshot/snapshot.aspx?id=F00000OV8T', 'MorningStar', 'Fondos RV', SYSDATE(), 'S');</v>
      </c>
    </row>
    <row r="46" spans="1:4" x14ac:dyDescent="0.25">
      <c r="A46" s="4" t="s">
        <v>109</v>
      </c>
      <c r="B46" t="s">
        <v>22</v>
      </c>
      <c r="C46" t="s">
        <v>17</v>
      </c>
      <c r="D46" t="str">
        <f t="shared" si="0"/>
        <v>INSERT INTO ACCION_EAFI_PRE.T_ACTIVOS (LINK, FUENTE, TIPO_ACTIVO, F_INSERCION, EN_USO) VALUES ('http://www.morningstar.es/es/funds/snapshot/snapshot.aspx?id=F0000000VT', 'MorningStar', 'Fondos RV', SYSDATE(), 'S');</v>
      </c>
    </row>
    <row r="47" spans="1:4" x14ac:dyDescent="0.25">
      <c r="A47" s="4" t="s">
        <v>110</v>
      </c>
      <c r="B47" t="s">
        <v>22</v>
      </c>
      <c r="C47" t="s">
        <v>17</v>
      </c>
      <c r="D47" t="str">
        <f t="shared" si="0"/>
        <v>INSERT INTO ACCION_EAFI_PRE.T_ACTIVOS (LINK, FUENTE, TIPO_ACTIVO, F_INSERCION, EN_USO) VALUES ('http://www.morningstar.es/es/funds/snapshot/snapshot.aspx?id=F00000YN5R', 'MorningStar', 'Fondos RV', SYSDATE(), 'S');</v>
      </c>
    </row>
    <row r="48" spans="1:4" x14ac:dyDescent="0.25">
      <c r="A48" s="4" t="s">
        <v>111</v>
      </c>
      <c r="B48" t="s">
        <v>22</v>
      </c>
      <c r="C48" t="s">
        <v>17</v>
      </c>
      <c r="D48" t="str">
        <f t="shared" si="0"/>
        <v>INSERT INTO ACCION_EAFI_PRE.T_ACTIVOS (LINK, FUENTE, TIPO_ACTIVO, F_INSERCION, EN_USO) VALUES ('http://www.morningstar.es/es/funds/snapshot/snapshot.aspx?id=F0000006PS', 'MorningStar', 'Fondos RV', SYSDATE(), 'S');</v>
      </c>
    </row>
    <row r="49" spans="1:4" x14ac:dyDescent="0.25">
      <c r="A49" s="4" t="s">
        <v>112</v>
      </c>
      <c r="B49" t="s">
        <v>22</v>
      </c>
      <c r="C49" t="s">
        <v>17</v>
      </c>
      <c r="D49" t="str">
        <f t="shared" si="0"/>
        <v>INSERT INTO ACCION_EAFI_PRE.T_ACTIVOS (LINK, FUENTE, TIPO_ACTIVO, F_INSERCION, EN_USO) VALUES ('http://www.morningstar.es/es/funds/snapshot/snapshot.aspx?id=F00000YPKL', 'MorningStar', 'Fondos RV', SYSDATE(), 'S');</v>
      </c>
    </row>
    <row r="50" spans="1:4" x14ac:dyDescent="0.25">
      <c r="A50" s="4" t="s">
        <v>113</v>
      </c>
      <c r="B50" t="s">
        <v>22</v>
      </c>
      <c r="C50" t="s">
        <v>17</v>
      </c>
      <c r="D50" t="str">
        <f t="shared" si="0"/>
        <v>INSERT INTO ACCION_EAFI_PRE.T_ACTIVOS (LINK, FUENTE, TIPO_ACTIVO, F_INSERCION, EN_USO) VALUES ('http://www.morningstar.es/es/funds/snapshot/snapshot.aspx?id=F000002YXO', 'MorningStar', 'Fondos RV', SYSDATE(), 'S');</v>
      </c>
    </row>
    <row r="51" spans="1:4" x14ac:dyDescent="0.25">
      <c r="A51" s="4" t="s">
        <v>114</v>
      </c>
      <c r="B51" t="s">
        <v>22</v>
      </c>
      <c r="C51" t="s">
        <v>17</v>
      </c>
      <c r="D51" t="str">
        <f t="shared" si="0"/>
        <v>INSERT INTO ACCION_EAFI_PRE.T_ACTIVOS (LINK, FUENTE, TIPO_ACTIVO, F_INSERCION, EN_USO) VALUES ('http://www.morningstar.es/es/funds/snapshot/snapshot.aspx?id=F00000VD4N', 'MorningStar', 'Fondos RV', SYSDATE(), 'S');</v>
      </c>
    </row>
    <row r="52" spans="1:4" x14ac:dyDescent="0.25">
      <c r="A52" s="4" t="s">
        <v>115</v>
      </c>
      <c r="B52" t="s">
        <v>22</v>
      </c>
      <c r="C52" t="s">
        <v>17</v>
      </c>
      <c r="D52" t="str">
        <f t="shared" si="0"/>
        <v>INSERT INTO ACCION_EAFI_PRE.T_ACTIVOS (LINK, FUENTE, TIPO_ACTIVO, F_INSERCION, EN_USO) VALUES ('http://www.morningstar.es/es/funds/snapshot/snapshot.aspx?id=F00000H125', 'MorningStar', 'Fondos RV', SYSDATE(), 'S');</v>
      </c>
    </row>
    <row r="53" spans="1:4" x14ac:dyDescent="0.25">
      <c r="A53" s="4" t="s">
        <v>116</v>
      </c>
      <c r="B53" t="s">
        <v>22</v>
      </c>
      <c r="C53" t="s">
        <v>17</v>
      </c>
      <c r="D53" t="str">
        <f t="shared" si="0"/>
        <v>INSERT INTO ACCION_EAFI_PRE.T_ACTIVOS (LINK, FUENTE, TIPO_ACTIVO, F_INSERCION, EN_USO) VALUES ('http://www.morningstar.es/es/funds/snapshot/snapshot.aspx?id=F00000SC7Y', 'MorningStar', 'Fondos RV', SYSDATE(), 'S');</v>
      </c>
    </row>
    <row r="54" spans="1:4" x14ac:dyDescent="0.25">
      <c r="A54" s="4" t="s">
        <v>117</v>
      </c>
      <c r="B54" t="s">
        <v>22</v>
      </c>
      <c r="C54" t="s">
        <v>17</v>
      </c>
      <c r="D54" t="str">
        <f t="shared" si="0"/>
        <v>INSERT INTO ACCION_EAFI_PRE.T_ACTIVOS (LINK, FUENTE, TIPO_ACTIVO, F_INSERCION, EN_USO) VALUES ('http://www.morningstar.es/es/funds/snapshot/snapshot.aspx?id=F00000SRXL', 'MorningStar', 'Fondos RV', SYSDATE(), 'S');</v>
      </c>
    </row>
    <row r="55" spans="1:4" x14ac:dyDescent="0.25">
      <c r="A55" s="4" t="s">
        <v>118</v>
      </c>
      <c r="B55" t="s">
        <v>22</v>
      </c>
      <c r="C55" t="s">
        <v>17</v>
      </c>
      <c r="D55" t="str">
        <f t="shared" si="0"/>
        <v>INSERT INTO ACCION_EAFI_PRE.T_ACTIVOS (LINK, FUENTE, TIPO_ACTIVO, F_INSERCION, EN_USO) VALUES ('http://www.morningstar.es/es/funds/snapshot/snapshot.aspx?id=F00000XJRM', 'MorningStar', 'Fondos RV', SYSDATE(), 'S');</v>
      </c>
    </row>
    <row r="56" spans="1:4" x14ac:dyDescent="0.25">
      <c r="A56" s="6" t="s">
        <v>133</v>
      </c>
      <c r="B56" t="s">
        <v>22</v>
      </c>
      <c r="C56" t="s">
        <v>18</v>
      </c>
      <c r="D56" t="str">
        <f t="shared" si="0"/>
        <v>INSERT INTO ACCION_EAFI_PRE.T_ACTIVOS (LINK, FUENTE, TIPO_ACTIVO, F_INSERCION, EN_USO) VALUES ('http://www.morningstar.es/es/funds/snapshot/snapshot.aspx?id=F0000001V3', 'MorningStar', 'Fondos RF', SYSDATE(), 'S');</v>
      </c>
    </row>
    <row r="57" spans="1:4" x14ac:dyDescent="0.25">
      <c r="A57" s="5" t="s">
        <v>134</v>
      </c>
      <c r="B57" t="s">
        <v>22</v>
      </c>
      <c r="C57" t="s">
        <v>18</v>
      </c>
      <c r="D57" t="str">
        <f t="shared" si="0"/>
        <v>INSERT INTO ACCION_EAFI_PRE.T_ACTIVOS (LINK, FUENTE, TIPO_ACTIVO, F_INSERCION, EN_USO) VALUES ('http://www.morningstar.es/es/funds/snapshot/snapshot.aspx?id=F0GBR04VSW', 'MorningStar', 'Fondos RF', SYSDATE(), 'S');</v>
      </c>
    </row>
    <row r="58" spans="1:4" x14ac:dyDescent="0.25">
      <c r="A58" s="6" t="s">
        <v>135</v>
      </c>
      <c r="B58" t="s">
        <v>22</v>
      </c>
      <c r="C58" t="s">
        <v>18</v>
      </c>
      <c r="D58" t="str">
        <f t="shared" si="0"/>
        <v>INSERT INTO ACCION_EAFI_PRE.T_ACTIVOS (LINK, FUENTE, TIPO_ACTIVO, F_INSERCION, EN_USO) VALUES ('http://www.morningstar.es/es/funds/snapshot/snapshot.aspx?id=F0GBR04DST', 'MorningStar', 'Fondos RF', SYSDATE(), 'S');</v>
      </c>
    </row>
    <row r="59" spans="1:4" x14ac:dyDescent="0.25">
      <c r="A59" s="6" t="s">
        <v>136</v>
      </c>
      <c r="B59" t="s">
        <v>22</v>
      </c>
      <c r="C59" t="s">
        <v>18</v>
      </c>
      <c r="D59" t="str">
        <f t="shared" si="0"/>
        <v>INSERT INTO ACCION_EAFI_PRE.T_ACTIVOS (LINK, FUENTE, TIPO_ACTIVO, F_INSERCION, EN_USO) VALUES ('http://www.morningstar.es/es/funds/snapshot/snapshot.aspx?id=F00000JRPN', 'MorningStar', 'Fondos RF', SYSDATE(), 'S');</v>
      </c>
    </row>
    <row r="60" spans="1:4" x14ac:dyDescent="0.25">
      <c r="A60" s="6" t="s">
        <v>137</v>
      </c>
      <c r="B60" t="s">
        <v>22</v>
      </c>
      <c r="C60" t="s">
        <v>18</v>
      </c>
      <c r="D60" t="str">
        <f t="shared" si="0"/>
        <v>INSERT INTO ACCION_EAFI_PRE.T_ACTIVOS (LINK, FUENTE, TIPO_ACTIVO, F_INSERCION, EN_USO) VALUES ('http://www.morningstar.es/es/funds/snapshot/snapshot.aspx?id=F0000007LD', 'MorningStar', 'Fondos RF', SYSDATE(), 'S');</v>
      </c>
    </row>
    <row r="61" spans="1:4" x14ac:dyDescent="0.25">
      <c r="A61" s="6" t="s">
        <v>138</v>
      </c>
      <c r="B61" t="s">
        <v>22</v>
      </c>
      <c r="C61" t="s">
        <v>18</v>
      </c>
      <c r="D61" t="str">
        <f t="shared" si="0"/>
        <v>INSERT INTO ACCION_EAFI_PRE.T_ACTIVOS (LINK, FUENTE, TIPO_ACTIVO, F_INSERCION, EN_USO) VALUES ('http://www.morningstar.es/es/funds/snapshot/snapshot.aspx?id=F00000SVPJ', 'MorningStar', 'Fondos RF', SYSDATE(), 'S');</v>
      </c>
    </row>
    <row r="62" spans="1:4" x14ac:dyDescent="0.25">
      <c r="A62" s="6" t="s">
        <v>139</v>
      </c>
      <c r="B62" t="s">
        <v>22</v>
      </c>
      <c r="C62" t="s">
        <v>18</v>
      </c>
      <c r="D62" t="str">
        <f t="shared" si="0"/>
        <v>INSERT INTO ACCION_EAFI_PRE.T_ACTIVOS (LINK, FUENTE, TIPO_ACTIVO, F_INSERCION, EN_USO) VALUES ('http://www.morningstar.es/es/funds/snapshot/snapshot.aspx?id=F0GBR04PRL', 'MorningStar', 'Fondos RF', SYSDATE(), 'S');</v>
      </c>
    </row>
    <row r="63" spans="1:4" x14ac:dyDescent="0.25">
      <c r="A63" s="5" t="s">
        <v>140</v>
      </c>
      <c r="B63" t="s">
        <v>22</v>
      </c>
      <c r="C63" t="s">
        <v>18</v>
      </c>
      <c r="D63" t="str">
        <f t="shared" si="0"/>
        <v>INSERT INTO ACCION_EAFI_PRE.T_ACTIVOS (LINK, FUENTE, TIPO_ACTIVO, F_INSERCION, EN_USO) VALUES ('http://www.morningstar.es/es/funds/snapshot/snapshot.aspx?id=F0GBR04JJT', 'MorningStar', 'Fondos RF', SYSDATE(), 'S');</v>
      </c>
    </row>
    <row r="64" spans="1:4" x14ac:dyDescent="0.25">
      <c r="A64" s="5" t="s">
        <v>141</v>
      </c>
      <c r="B64" t="s">
        <v>22</v>
      </c>
      <c r="C64" t="s">
        <v>18</v>
      </c>
      <c r="D64" t="str">
        <f t="shared" si="0"/>
        <v>INSERT INTO ACCION_EAFI_PRE.T_ACTIVOS (LINK, FUENTE, TIPO_ACTIVO, F_INSERCION, EN_USO) VALUES ('http://www.morningstar.es/es/funds/snapshot/snapshot.aspx?id=F00000NRSB', 'MorningStar', 'Fondos RF', SYSDATE(), 'S');</v>
      </c>
    </row>
    <row r="65" spans="1:4" x14ac:dyDescent="0.25">
      <c r="A65" s="5" t="s">
        <v>142</v>
      </c>
      <c r="B65" t="s">
        <v>22</v>
      </c>
      <c r="C65" t="s">
        <v>18</v>
      </c>
      <c r="D65" t="str">
        <f t="shared" si="0"/>
        <v>INSERT INTO ACCION_EAFI_PRE.T_ACTIVOS (LINK, FUENTE, TIPO_ACTIVO, F_INSERCION, EN_USO) VALUES ('http://www.morningstar.es/es/funds/snapshot/snapshot.aspx?id=FOGBR05JQG', 'MorningStar', 'Fondos RF', SYSDATE(), 'S');</v>
      </c>
    </row>
    <row r="66" spans="1:4" x14ac:dyDescent="0.25">
      <c r="A66" s="5" t="s">
        <v>143</v>
      </c>
      <c r="B66" t="s">
        <v>22</v>
      </c>
      <c r="C66" t="s">
        <v>18</v>
      </c>
      <c r="D66" t="str">
        <f t="shared" si="0"/>
        <v>INSERT INTO ACCION_EAFI_PRE.T_ACTIVOS (LINK, FUENTE, TIPO_ACTIVO, F_INSERCION, EN_USO) VALUES ('http://www.morningstar.es/es/funds/snapshot/snapshot.aspx?id=F0GBR04F90', 'MorningStar', 'Fondos RF', SYSDATE(), 'S');</v>
      </c>
    </row>
    <row r="67" spans="1:4" x14ac:dyDescent="0.25">
      <c r="A67" s="5" t="s">
        <v>144</v>
      </c>
      <c r="B67" t="s">
        <v>22</v>
      </c>
      <c r="C67" t="s">
        <v>18</v>
      </c>
      <c r="D67" t="str">
        <f t="shared" si="0"/>
        <v>INSERT INTO ACCION_EAFI_PRE.T_ACTIVOS (LINK, FUENTE, TIPO_ACTIVO, F_INSERCION, EN_USO) VALUES ('http://www.morningstar.es/es/funds/snapshot/snapshot.aspx?id=F0GBR04JSE', 'MorningStar', 'Fondos RF', SYSDATE(), 'S');</v>
      </c>
    </row>
    <row r="68" spans="1:4" x14ac:dyDescent="0.25">
      <c r="A68" s="5" t="s">
        <v>145</v>
      </c>
      <c r="B68" t="s">
        <v>22</v>
      </c>
      <c r="C68" t="s">
        <v>18</v>
      </c>
      <c r="D68" t="str">
        <f t="shared" si="0"/>
        <v>INSERT INTO ACCION_EAFI_PRE.T_ACTIVOS (LINK, FUENTE, TIPO_ACTIVO, F_INSERCION, EN_USO) VALUES ('http://www.morningstar.es/es/funds/snapshot/snapshot.aspx?id=F00000TP3F', 'MorningStar', 'Fondos RF', SYSDATE(), 'S');</v>
      </c>
    </row>
    <row r="69" spans="1:4" x14ac:dyDescent="0.25">
      <c r="A69" s="5" t="s">
        <v>146</v>
      </c>
      <c r="B69" t="s">
        <v>22</v>
      </c>
      <c r="C69" t="s">
        <v>18</v>
      </c>
      <c r="D69" t="str">
        <f t="shared" si="0"/>
        <v>INSERT INTO ACCION_EAFI_PRE.T_ACTIVOS (LINK, FUENTE, TIPO_ACTIVO, F_INSERCION, EN_USO) VALUES ('http://www.morningstar.es/es/funds/snapshot/snapshot.aspx?id=F0GBR04J6E', 'MorningStar', 'Fondos RF', SYSDATE(), 'S');</v>
      </c>
    </row>
    <row r="70" spans="1:4" x14ac:dyDescent="0.25">
      <c r="A70" s="5" t="s">
        <v>147</v>
      </c>
      <c r="B70" t="s">
        <v>22</v>
      </c>
      <c r="C70" t="s">
        <v>18</v>
      </c>
      <c r="D70" t="str">
        <f t="shared" si="0"/>
        <v>INSERT INTO ACCION_EAFI_PRE.T_ACTIVOS (LINK, FUENTE, TIPO_ACTIVO, F_INSERCION, EN_USO) VALUES ('http://www.morningstar.es/es/funds/snapshot/snapshot.aspx?id=F0GBR04NQN', 'MorningStar', 'Fondos RF', SYSDATE(), 'S');</v>
      </c>
    </row>
    <row r="71" spans="1:4" x14ac:dyDescent="0.25">
      <c r="A71" s="5" t="s">
        <v>148</v>
      </c>
      <c r="B71" t="s">
        <v>22</v>
      </c>
      <c r="C71" t="s">
        <v>18</v>
      </c>
      <c r="D71" t="str">
        <f t="shared" si="0"/>
        <v>INSERT INTO ACCION_EAFI_PRE.T_ACTIVOS (LINK, FUENTE, TIPO_ACTIVO, F_INSERCION, EN_USO) VALUES ('http://www.morningstar.es/es/funds/snapshot/snapshot.aspx?id=F00000TP37', 'MorningStar', 'Fondos RF', SYSDATE(), 'S');</v>
      </c>
    </row>
    <row r="72" spans="1:4" x14ac:dyDescent="0.25">
      <c r="A72" s="5" t="s">
        <v>149</v>
      </c>
      <c r="B72" t="s">
        <v>22</v>
      </c>
      <c r="C72" t="s">
        <v>18</v>
      </c>
      <c r="D72" t="str">
        <f t="shared" si="0"/>
        <v>INSERT INTO ACCION_EAFI_PRE.T_ACTIVOS (LINK, FUENTE, TIPO_ACTIVO, F_INSERCION, EN_USO) VALUES ('http://www.morningstar.es/es/funds/snapshot/snapshot.aspx?id=F00000JQ2Q', 'MorningStar', 'Fondos RF', SYSDATE(), 'S');</v>
      </c>
    </row>
    <row r="73" spans="1:4" x14ac:dyDescent="0.25">
      <c r="A73" s="5" t="s">
        <v>150</v>
      </c>
      <c r="B73" t="s">
        <v>22</v>
      </c>
      <c r="C73" t="s">
        <v>18</v>
      </c>
      <c r="D73" t="str">
        <f t="shared" si="0"/>
        <v>INSERT INTO ACCION_EAFI_PRE.T_ACTIVOS (LINK, FUENTE, TIPO_ACTIVO, F_INSERCION, EN_USO) VALUES ('http://www.morningstar.es/es/funds/snapshot/snapshot.aspx?id=F0GBR05ZOS', 'MorningStar', 'Fondos RF', SYSDATE(), 'S');</v>
      </c>
    </row>
    <row r="74" spans="1:4" x14ac:dyDescent="0.25">
      <c r="A74" s="5" t="s">
        <v>151</v>
      </c>
      <c r="B74" t="s">
        <v>22</v>
      </c>
      <c r="C74" t="s">
        <v>18</v>
      </c>
      <c r="D74" t="str">
        <f t="shared" si="0"/>
        <v>INSERT INTO ACCION_EAFI_PRE.T_ACTIVOS (LINK, FUENTE, TIPO_ACTIVO, F_INSERCION, EN_USO) VALUES ('http://www.morningstar.es/es/funds/snapshot/snapshot.aspx?id=F00000MEJL', 'MorningStar', 'Fondos RF', SYSDATE(), 'S');</v>
      </c>
    </row>
    <row r="75" spans="1:4" x14ac:dyDescent="0.25">
      <c r="A75" s="5" t="s">
        <v>152</v>
      </c>
      <c r="B75" t="s">
        <v>22</v>
      </c>
      <c r="C75" t="s">
        <v>18</v>
      </c>
      <c r="D75" t="str">
        <f t="shared" si="0"/>
        <v>INSERT INTO ACCION_EAFI_PRE.T_ACTIVOS (LINK, FUENTE, TIPO_ACTIVO, F_INSERCION, EN_USO) VALUES ('http://www.morningstar.es/es/funds/snapshot/snapshot.aspx?id=F00000TP3H', 'MorningStar', 'Fondos RF', SYSDATE(), 'S');</v>
      </c>
    </row>
    <row r="76" spans="1:4" x14ac:dyDescent="0.25">
      <c r="A76" s="4" t="s">
        <v>153</v>
      </c>
      <c r="B76" t="s">
        <v>22</v>
      </c>
      <c r="C76" t="s">
        <v>18</v>
      </c>
      <c r="D76" t="str">
        <f t="shared" si="0"/>
        <v>INSERT INTO ACCION_EAFI_PRE.T_ACTIVOS (LINK, FUENTE, TIPO_ACTIVO, F_INSERCION, EN_USO) VALUES ('http://www.morningstar.es/es/funds/snapshot/snapshot.aspx?id=F00000T6GU', 'MorningStar', 'Fondos RF', SYSDATE(), 'S');</v>
      </c>
    </row>
    <row r="77" spans="1:4" x14ac:dyDescent="0.25">
      <c r="A77" s="5" t="s">
        <v>154</v>
      </c>
      <c r="B77" t="s">
        <v>22</v>
      </c>
      <c r="C77" t="s">
        <v>18</v>
      </c>
      <c r="D77" t="str">
        <f t="shared" si="0"/>
        <v>INSERT INTO ACCION_EAFI_PRE.T_ACTIVOS (LINK, FUENTE, TIPO_ACTIVO, F_INSERCION, EN_USO) VALUES ('http://www.morningstar.es/es/funds/snapshot/snapshot.aspx?id=F00000ZEJK', 'MorningStar', 'Fondos RF', SYSDATE(), 'S');</v>
      </c>
    </row>
    <row r="78" spans="1:4" x14ac:dyDescent="0.25">
      <c r="A78" t="s">
        <v>177</v>
      </c>
      <c r="B78" t="s">
        <v>22</v>
      </c>
      <c r="C78" t="s">
        <v>17</v>
      </c>
      <c r="D78" t="str">
        <f t="shared" si="0"/>
        <v>INSERT INTO ACCION_EAFI_PRE.T_ACTIVOS (LINK, FUENTE, TIPO_ACTIVO, F_INSERCION, EN_USO) VALUES ('http://www.morningstar.es/es/funds/snapshot/snapshot.aspx?id=F00000YN5Q', 'MorningStar', 'Fondos RV', SYSDATE(), 'S');</v>
      </c>
    </row>
    <row r="79" spans="1:4" x14ac:dyDescent="0.25">
      <c r="A79" s="4" t="s">
        <v>176</v>
      </c>
      <c r="B79" t="s">
        <v>22</v>
      </c>
      <c r="C79" t="s">
        <v>17</v>
      </c>
      <c r="D79" t="str">
        <f t="shared" si="0"/>
        <v>INSERT INTO ACCION_EAFI_PRE.T_ACTIVOS (LINK, FUENTE, TIPO_ACTIVO, F_INSERCION, EN_USO) VALUES ('http://www.morningstar.es/es/funds/snapshot/snapshot.aspx?id=F00000V7MR', 'MorningStar', 'Fondos RV', SYSDATE(), 'S');</v>
      </c>
    </row>
  </sheetData>
  <dataValidations count="1">
    <dataValidation type="list" allowBlank="1" showInputMessage="1" showErrorMessage="1" sqref="A2:A27 C29:C55" xr:uid="{00000000-0002-0000-0300-000000000000}">
      <formula1>"C,T,PK,FK,UI,I"</formula1>
    </dataValidation>
  </dataValidations>
  <hyperlinks>
    <hyperlink ref="A29" r:id="rId1" xr:uid="{00000000-0004-0000-0300-000000000000}"/>
    <hyperlink ref="A30" r:id="rId2" xr:uid="{00000000-0004-0000-0300-000001000000}"/>
    <hyperlink ref="A31" r:id="rId3" xr:uid="{00000000-0004-0000-0300-000002000000}"/>
    <hyperlink ref="A32" r:id="rId4" xr:uid="{00000000-0004-0000-0300-000003000000}"/>
    <hyperlink ref="A33" r:id="rId5" xr:uid="{00000000-0004-0000-0300-000004000000}"/>
    <hyperlink ref="A34" r:id="rId6" xr:uid="{00000000-0004-0000-0300-000005000000}"/>
    <hyperlink ref="A35" r:id="rId7" xr:uid="{00000000-0004-0000-0300-000006000000}"/>
    <hyperlink ref="A36" r:id="rId8" xr:uid="{00000000-0004-0000-0300-000007000000}"/>
    <hyperlink ref="A37" r:id="rId9" xr:uid="{00000000-0004-0000-0300-000008000000}"/>
    <hyperlink ref="A38" r:id="rId10" xr:uid="{00000000-0004-0000-0300-000009000000}"/>
    <hyperlink ref="A44" r:id="rId11" xr:uid="{00000000-0004-0000-0300-00000A000000}"/>
    <hyperlink ref="A39" r:id="rId12" xr:uid="{00000000-0004-0000-0300-00000B000000}"/>
    <hyperlink ref="A40" r:id="rId13" xr:uid="{00000000-0004-0000-0300-00000C000000}"/>
    <hyperlink ref="A41" r:id="rId14" xr:uid="{00000000-0004-0000-0300-00000D000000}"/>
    <hyperlink ref="A42" r:id="rId15" xr:uid="{00000000-0004-0000-0300-00000E000000}"/>
    <hyperlink ref="A43" r:id="rId16" xr:uid="{00000000-0004-0000-0300-00000F000000}"/>
    <hyperlink ref="A45" r:id="rId17" xr:uid="{00000000-0004-0000-0300-000010000000}"/>
    <hyperlink ref="A46" r:id="rId18" xr:uid="{00000000-0004-0000-0300-000011000000}"/>
    <hyperlink ref="A47" r:id="rId19" xr:uid="{00000000-0004-0000-0300-000012000000}"/>
    <hyperlink ref="A48" r:id="rId20" xr:uid="{00000000-0004-0000-0300-000013000000}"/>
    <hyperlink ref="A49" r:id="rId21" xr:uid="{00000000-0004-0000-0300-000014000000}"/>
    <hyperlink ref="A50" r:id="rId22" xr:uid="{00000000-0004-0000-0300-000015000000}"/>
    <hyperlink ref="A51" r:id="rId23" xr:uid="{00000000-0004-0000-0300-000016000000}"/>
    <hyperlink ref="A52" r:id="rId24" xr:uid="{00000000-0004-0000-0300-000017000000}"/>
    <hyperlink ref="A53" r:id="rId25" xr:uid="{00000000-0004-0000-0300-000018000000}"/>
    <hyperlink ref="A54" r:id="rId26" xr:uid="{00000000-0004-0000-0300-000019000000}"/>
    <hyperlink ref="A55" r:id="rId27" xr:uid="{00000000-0004-0000-0300-00001A000000}"/>
    <hyperlink ref="A56" r:id="rId28" xr:uid="{00000000-0004-0000-0300-00001B000000}"/>
    <hyperlink ref="A58" r:id="rId29" xr:uid="{00000000-0004-0000-0300-00001C000000}"/>
    <hyperlink ref="A59" r:id="rId30" xr:uid="{00000000-0004-0000-0300-00001D000000}"/>
    <hyperlink ref="A60" r:id="rId31" xr:uid="{00000000-0004-0000-0300-00001E000000}"/>
    <hyperlink ref="A61" r:id="rId32" xr:uid="{00000000-0004-0000-0300-00001F000000}"/>
    <hyperlink ref="A62" r:id="rId33" xr:uid="{00000000-0004-0000-0300-000020000000}"/>
    <hyperlink ref="A57" r:id="rId34" xr:uid="{00000000-0004-0000-0300-000021000000}"/>
    <hyperlink ref="A63" r:id="rId35" xr:uid="{00000000-0004-0000-0300-000022000000}"/>
    <hyperlink ref="A65" r:id="rId36" xr:uid="{00000000-0004-0000-0300-000023000000}"/>
    <hyperlink ref="A66" r:id="rId37" xr:uid="{00000000-0004-0000-0300-000024000000}"/>
    <hyperlink ref="A67" r:id="rId38" xr:uid="{00000000-0004-0000-0300-000025000000}"/>
    <hyperlink ref="A68" r:id="rId39" xr:uid="{00000000-0004-0000-0300-000026000000}"/>
    <hyperlink ref="A69" r:id="rId40" xr:uid="{00000000-0004-0000-0300-000027000000}"/>
    <hyperlink ref="A72" r:id="rId41" xr:uid="{00000000-0004-0000-0300-000028000000}"/>
    <hyperlink ref="A71" r:id="rId42" xr:uid="{00000000-0004-0000-0300-000029000000}"/>
    <hyperlink ref="A70" r:id="rId43" xr:uid="{00000000-0004-0000-0300-00002A000000}"/>
    <hyperlink ref="A74" r:id="rId44" xr:uid="{00000000-0004-0000-0300-00002B000000}"/>
    <hyperlink ref="A75" r:id="rId45" xr:uid="{00000000-0004-0000-0300-00002C000000}"/>
    <hyperlink ref="A73" r:id="rId46" xr:uid="{00000000-0004-0000-0300-00002D000000}"/>
    <hyperlink ref="A64" r:id="rId47" xr:uid="{00000000-0004-0000-0300-00002E000000}"/>
    <hyperlink ref="A76" r:id="rId48" xr:uid="{00000000-0004-0000-0300-00002F000000}"/>
    <hyperlink ref="A77" r:id="rId49" xr:uid="{00000000-0004-0000-0300-000030000000}"/>
    <hyperlink ref="A79" r:id="rId50" xr:uid="{00000000-0004-0000-0300-000031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10"/>
  <dimension ref="A1:I8"/>
  <sheetViews>
    <sheetView workbookViewId="0">
      <selection activeCell="G13" sqref="G13"/>
    </sheetView>
  </sheetViews>
  <sheetFormatPr baseColWidth="10" defaultRowHeight="15" x14ac:dyDescent="0.25"/>
  <sheetData>
    <row r="1" spans="1:9" x14ac:dyDescent="0.25">
      <c r="A1" s="1" t="s">
        <v>40</v>
      </c>
      <c r="B1" s="1" t="s">
        <v>1</v>
      </c>
      <c r="C1" s="1" t="s">
        <v>2</v>
      </c>
      <c r="D1" s="1" t="s">
        <v>11</v>
      </c>
      <c r="E1" s="1" t="s">
        <v>12</v>
      </c>
      <c r="F1" s="1" t="s">
        <v>3</v>
      </c>
      <c r="G1" s="1" t="s">
        <v>7</v>
      </c>
      <c r="H1" s="1" t="s">
        <v>8</v>
      </c>
      <c r="I1" s="1" t="s">
        <v>57</v>
      </c>
    </row>
    <row r="2" spans="1:9" x14ac:dyDescent="0.25">
      <c r="A2" t="s">
        <v>41</v>
      </c>
      <c r="B2" t="s">
        <v>0</v>
      </c>
      <c r="C2" t="s">
        <v>4</v>
      </c>
      <c r="F2" t="s">
        <v>5</v>
      </c>
    </row>
    <row r="3" spans="1:9" x14ac:dyDescent="0.25">
      <c r="A3" t="s">
        <v>41</v>
      </c>
      <c r="B3" t="s">
        <v>48</v>
      </c>
      <c r="C3" t="s">
        <v>43</v>
      </c>
      <c r="D3">
        <v>15</v>
      </c>
      <c r="E3">
        <v>5</v>
      </c>
      <c r="F3" t="s">
        <v>5</v>
      </c>
    </row>
    <row r="4" spans="1:9" ht="15.6" customHeight="1" x14ac:dyDescent="0.25">
      <c r="A4" t="s">
        <v>41</v>
      </c>
      <c r="B4" t="s">
        <v>49</v>
      </c>
      <c r="C4" t="s">
        <v>39</v>
      </c>
      <c r="F4" t="s">
        <v>5</v>
      </c>
    </row>
    <row r="5" spans="1:9" x14ac:dyDescent="0.25">
      <c r="A5" t="s">
        <v>56</v>
      </c>
      <c r="B5" t="s">
        <v>0</v>
      </c>
      <c r="H5" t="s">
        <v>158</v>
      </c>
    </row>
    <row r="6" spans="1:9" x14ac:dyDescent="0.25">
      <c r="A6" t="s">
        <v>56</v>
      </c>
      <c r="B6" t="s">
        <v>49</v>
      </c>
      <c r="H6" t="s">
        <v>158</v>
      </c>
    </row>
    <row r="7" spans="1:9" x14ac:dyDescent="0.25">
      <c r="A7" t="s">
        <v>67</v>
      </c>
      <c r="B7" t="s">
        <v>0</v>
      </c>
      <c r="H7" t="s">
        <v>132</v>
      </c>
    </row>
    <row r="8" spans="1:9" x14ac:dyDescent="0.25">
      <c r="A8" t="s">
        <v>67</v>
      </c>
      <c r="B8" t="s">
        <v>48</v>
      </c>
      <c r="H8" t="s">
        <v>132</v>
      </c>
    </row>
  </sheetData>
  <dataValidations count="1">
    <dataValidation type="list" allowBlank="1" showInputMessage="1" showErrorMessage="1" sqref="A2:A8" xr:uid="{00000000-0002-0000-0400-000000000000}">
      <formula1>"C,T,PK,FK,UI,I"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11"/>
  <dimension ref="A1:N30"/>
  <sheetViews>
    <sheetView workbookViewId="0">
      <selection activeCell="F35" sqref="F35"/>
    </sheetView>
  </sheetViews>
  <sheetFormatPr baseColWidth="10" defaultRowHeight="15" x14ac:dyDescent="0.25"/>
  <cols>
    <col min="1" max="1" width="14" customWidth="1"/>
    <col min="2" max="2" width="13.7109375" bestFit="1" customWidth="1"/>
  </cols>
  <sheetData>
    <row r="1" spans="1:14" x14ac:dyDescent="0.25">
      <c r="A1" s="1" t="s">
        <v>40</v>
      </c>
      <c r="B1" s="1" t="s">
        <v>1</v>
      </c>
      <c r="C1" s="1" t="s">
        <v>2</v>
      </c>
      <c r="D1" s="1" t="s">
        <v>11</v>
      </c>
      <c r="E1" s="1" t="s">
        <v>12</v>
      </c>
      <c r="F1" s="1" t="s">
        <v>3</v>
      </c>
      <c r="G1" s="1" t="s">
        <v>7</v>
      </c>
      <c r="H1" s="1" t="s">
        <v>8</v>
      </c>
      <c r="I1" s="1" t="s">
        <v>57</v>
      </c>
    </row>
    <row r="2" spans="1:14" x14ac:dyDescent="0.25">
      <c r="A2" t="s">
        <v>41</v>
      </c>
      <c r="B2" t="s">
        <v>0</v>
      </c>
      <c r="C2" t="s">
        <v>4</v>
      </c>
      <c r="F2" t="s">
        <v>5</v>
      </c>
      <c r="G2" t="s">
        <v>6</v>
      </c>
      <c r="M2" s="7" t="s">
        <v>42</v>
      </c>
      <c r="N2" s="8" t="s">
        <v>164</v>
      </c>
    </row>
    <row r="3" spans="1:14" x14ac:dyDescent="0.25">
      <c r="A3" t="s">
        <v>41</v>
      </c>
      <c r="B3" t="s">
        <v>155</v>
      </c>
      <c r="C3" t="s">
        <v>4</v>
      </c>
      <c r="F3" t="s">
        <v>5</v>
      </c>
      <c r="M3" s="9" t="s">
        <v>165</v>
      </c>
      <c r="N3" s="8"/>
    </row>
    <row r="4" spans="1:14" x14ac:dyDescent="0.25">
      <c r="A4" t="s">
        <v>41</v>
      </c>
      <c r="B4" t="s">
        <v>159</v>
      </c>
      <c r="C4" t="s">
        <v>43</v>
      </c>
      <c r="D4">
        <v>15</v>
      </c>
      <c r="E4">
        <v>5</v>
      </c>
      <c r="F4" t="s">
        <v>5</v>
      </c>
      <c r="M4" s="9" t="s">
        <v>166</v>
      </c>
      <c r="N4" s="8"/>
    </row>
    <row r="5" spans="1:14" x14ac:dyDescent="0.25">
      <c r="A5" t="s">
        <v>41</v>
      </c>
      <c r="B5" t="s">
        <v>179</v>
      </c>
      <c r="C5" t="s">
        <v>43</v>
      </c>
      <c r="D5">
        <v>15</v>
      </c>
      <c r="E5">
        <v>5</v>
      </c>
      <c r="F5" t="s">
        <v>5</v>
      </c>
      <c r="M5" s="10" t="s">
        <v>167</v>
      </c>
      <c r="N5" s="8"/>
    </row>
    <row r="6" spans="1:14" x14ac:dyDescent="0.25">
      <c r="A6" t="s">
        <v>41</v>
      </c>
      <c r="B6" t="s">
        <v>156</v>
      </c>
      <c r="C6" t="s">
        <v>39</v>
      </c>
      <c r="F6" t="s">
        <v>3</v>
      </c>
      <c r="M6" s="10" t="s">
        <v>168</v>
      </c>
      <c r="N6" s="8"/>
    </row>
    <row r="7" spans="1:14" x14ac:dyDescent="0.25">
      <c r="A7" t="s">
        <v>41</v>
      </c>
      <c r="B7" t="s">
        <v>160</v>
      </c>
      <c r="C7" t="s">
        <v>39</v>
      </c>
      <c r="F7" t="s">
        <v>3</v>
      </c>
      <c r="M7" s="10" t="s">
        <v>169</v>
      </c>
      <c r="N7" s="8"/>
    </row>
    <row r="8" spans="1:14" x14ac:dyDescent="0.25">
      <c r="A8" t="s">
        <v>41</v>
      </c>
      <c r="B8" t="s">
        <v>161</v>
      </c>
      <c r="C8" t="s">
        <v>9</v>
      </c>
      <c r="D8">
        <v>1</v>
      </c>
      <c r="F8" t="s">
        <v>3</v>
      </c>
      <c r="M8" s="10" t="s">
        <v>170</v>
      </c>
      <c r="N8" s="8"/>
    </row>
    <row r="9" spans="1:14" x14ac:dyDescent="0.25">
      <c r="A9" t="s">
        <v>56</v>
      </c>
      <c r="B9" t="s">
        <v>155</v>
      </c>
      <c r="H9" t="s">
        <v>162</v>
      </c>
      <c r="M9" s="10" t="s">
        <v>171</v>
      </c>
      <c r="N9" s="8"/>
    </row>
    <row r="10" spans="1:14" x14ac:dyDescent="0.25">
      <c r="A10" t="s">
        <v>67</v>
      </c>
      <c r="B10" t="s">
        <v>161</v>
      </c>
      <c r="H10" t="s">
        <v>163</v>
      </c>
      <c r="M10" s="10" t="s">
        <v>172</v>
      </c>
      <c r="N10" s="8"/>
    </row>
    <row r="11" spans="1:14" x14ac:dyDescent="0.25">
      <c r="M11" s="9" t="s">
        <v>173</v>
      </c>
      <c r="N11" s="8"/>
    </row>
    <row r="12" spans="1:14" x14ac:dyDescent="0.25">
      <c r="M12" s="10" t="s">
        <v>174</v>
      </c>
      <c r="N12" s="8"/>
    </row>
    <row r="18" spans="1:5" x14ac:dyDescent="0.25">
      <c r="A18" s="1" t="s">
        <v>13</v>
      </c>
    </row>
    <row r="19" spans="1:5" x14ac:dyDescent="0.25">
      <c r="A19" t="s">
        <v>165</v>
      </c>
      <c r="B19">
        <v>1</v>
      </c>
      <c r="C19">
        <v>1</v>
      </c>
      <c r="E19" t="str">
        <f>CONCATENATE("INSERT INTO ACCION_EAFI_PRE.T_ALERTAS_DD (ID_ACTIVO, PORCENTAJE, SIG_PORC) VALUES ((SELECT ID FROM ACCION_EAFI_PRE.T_ACTIVOS WHERE ISIN = '",A19,"'), ",B19,", ",C19,");")</f>
        <v>INSERT INTO ACCION_EAFI_PRE.T_ALERTAS_DD (ID_ACTIVO, PORCENTAJE, SIG_PORC) VALUES ((SELECT ID FROM ACCION_EAFI_PRE.T_ACTIVOS WHERE ISIN = 'ES0159259029'), 1, 1);</v>
      </c>
    </row>
    <row r="20" spans="1:5" x14ac:dyDescent="0.25">
      <c r="A20" t="s">
        <v>166</v>
      </c>
      <c r="B20">
        <v>1</v>
      </c>
      <c r="C20">
        <v>1</v>
      </c>
      <c r="E20" t="str">
        <f t="shared" ref="E20:E28" si="0">CONCATENATE("INSERT INTO ACCION_EAFI_PRE.T_ALERTAS_DD (ID_ACTIVO, PORCENTAJE, SIG_PORC) VALUES ((SELECT ID FROM ACCION_EAFI_PRE.T_ACTIVOS WHERE ISIN = '",A20,"'), ",B20,", ",C20,");")</f>
        <v>INSERT INTO ACCION_EAFI_PRE.T_ALERTAS_DD (ID_ACTIVO, PORCENTAJE, SIG_PORC) VALUES ((SELECT ID FROM ACCION_EAFI_PRE.T_ACTIVOS WHERE ISIN = 'ES0159201021'), 1, 1);</v>
      </c>
    </row>
    <row r="21" spans="1:5" x14ac:dyDescent="0.25">
      <c r="A21" t="s">
        <v>167</v>
      </c>
      <c r="B21">
        <v>1</v>
      </c>
      <c r="C21">
        <v>1</v>
      </c>
      <c r="E21" t="str">
        <f t="shared" si="0"/>
        <v>INSERT INTO ACCION_EAFI_PRE.T_ALERTAS_DD (ID_ACTIVO, PORCENTAJE, SIG_PORC) VALUES ((SELECT ID FROM ACCION_EAFI_PRE.T_ACTIVOS WHERE ISIN = 'ES0159202011'), 1, 1);</v>
      </c>
    </row>
    <row r="22" spans="1:5" x14ac:dyDescent="0.25">
      <c r="A22" t="s">
        <v>168</v>
      </c>
      <c r="B22">
        <v>1</v>
      </c>
      <c r="C22">
        <v>1</v>
      </c>
      <c r="E22" t="str">
        <f t="shared" si="0"/>
        <v>INSERT INTO ACCION_EAFI_PRE.T_ALERTAS_DD (ID_ACTIVO, PORCENTAJE, SIG_PORC) VALUES ((SELECT ID FROM ACCION_EAFI_PRE.T_ACTIVOS WHERE ISIN = 'ES0180792006'), 1, 1);</v>
      </c>
    </row>
    <row r="23" spans="1:5" x14ac:dyDescent="0.25">
      <c r="A23" t="s">
        <v>169</v>
      </c>
      <c r="B23">
        <v>1</v>
      </c>
      <c r="C23">
        <v>1</v>
      </c>
      <c r="E23" t="str">
        <f t="shared" si="0"/>
        <v>INSERT INTO ACCION_EAFI_PRE.T_ALERTAS_DD (ID_ACTIVO, PORCENTAJE, SIG_PORC) VALUES ((SELECT ID FROM ACCION_EAFI_PRE.T_ACTIVOS WHERE ISIN = 'ES0182769002'), 1, 1);</v>
      </c>
    </row>
    <row r="24" spans="1:5" x14ac:dyDescent="0.25">
      <c r="A24" t="s">
        <v>170</v>
      </c>
      <c r="B24">
        <v>1</v>
      </c>
      <c r="C24">
        <v>1</v>
      </c>
      <c r="E24" t="str">
        <f t="shared" si="0"/>
        <v>INSERT INTO ACCION_EAFI_PRE.T_ALERTAS_DD (ID_ACTIVO, PORCENTAJE, SIG_PORC) VALUES ((SELECT ID FROM ACCION_EAFI_PRE.T_ACTIVOS WHERE ISIN = 'ES0112611001'), 1, 1);</v>
      </c>
    </row>
    <row r="25" spans="1:5" x14ac:dyDescent="0.25">
      <c r="A25" t="s">
        <v>171</v>
      </c>
      <c r="B25">
        <v>1</v>
      </c>
      <c r="C25">
        <v>1</v>
      </c>
      <c r="E25" t="str">
        <f t="shared" si="0"/>
        <v>INSERT INTO ACCION_EAFI_PRE.T_ALERTAS_DD (ID_ACTIVO, PORCENTAJE, SIG_PORC) VALUES ((SELECT ID FROM ACCION_EAFI_PRE.T_ACTIVOS WHERE ISIN = 'ES0112616000'), 1, 1);</v>
      </c>
    </row>
    <row r="26" spans="1:5" x14ac:dyDescent="0.25">
      <c r="A26" t="s">
        <v>172</v>
      </c>
      <c r="B26">
        <v>1</v>
      </c>
      <c r="C26">
        <v>1</v>
      </c>
      <c r="E26" t="str">
        <f t="shared" si="0"/>
        <v>INSERT INTO ACCION_EAFI_PRE.T_ALERTAS_DD (ID_ACTIVO, PORCENTAJE, SIG_PORC) VALUES ((SELECT ID FROM ACCION_EAFI_PRE.T_ACTIVOS WHERE ISIN = 'ES0119199000'), 1, 1);</v>
      </c>
    </row>
    <row r="27" spans="1:5" x14ac:dyDescent="0.25">
      <c r="A27" t="s">
        <v>173</v>
      </c>
      <c r="B27">
        <v>1</v>
      </c>
      <c r="C27">
        <v>1</v>
      </c>
      <c r="E27" t="str">
        <f t="shared" si="0"/>
        <v>INSERT INTO ACCION_EAFI_PRE.T_ALERTAS_DD (ID_ACTIVO, PORCENTAJE, SIG_PORC) VALUES ((SELECT ID FROM ACCION_EAFI_PRE.T_ACTIVOS WHERE ISIN = 'ES0119184002'), 1, 1);</v>
      </c>
    </row>
    <row r="28" spans="1:5" x14ac:dyDescent="0.25">
      <c r="A28" t="s">
        <v>174</v>
      </c>
      <c r="B28">
        <v>1</v>
      </c>
      <c r="C28">
        <v>1</v>
      </c>
      <c r="E28" t="str">
        <f t="shared" si="0"/>
        <v>INSERT INTO ACCION_EAFI_PRE.T_ALERTAS_DD (ID_ACTIVO, PORCENTAJE, SIG_PORC) VALUES ((SELECT ID FROM ACCION_EAFI_PRE.T_ACTIVOS WHERE ISIN = 'ES0156673008'), 1, 1);</v>
      </c>
    </row>
    <row r="30" spans="1:5" x14ac:dyDescent="0.25">
      <c r="E30" t="s">
        <v>180</v>
      </c>
    </row>
  </sheetData>
  <dataValidations count="1">
    <dataValidation type="list" allowBlank="1" showInputMessage="1" showErrorMessage="1" sqref="A2:A4 A6:A10" xr:uid="{00000000-0002-0000-0500-000000000000}">
      <formula1>"C,T,PK,FK,UI,I"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13"/>
  <dimension ref="A1:H6"/>
  <sheetViews>
    <sheetView workbookViewId="0">
      <selection activeCell="F21" sqref="F21"/>
    </sheetView>
  </sheetViews>
  <sheetFormatPr baseColWidth="10" defaultRowHeight="15" x14ac:dyDescent="0.25"/>
  <sheetData>
    <row r="1" spans="1:8" x14ac:dyDescent="0.25">
      <c r="A1" s="1" t="s">
        <v>40</v>
      </c>
      <c r="B1" s="1" t="s">
        <v>1</v>
      </c>
      <c r="C1" s="1" t="s">
        <v>2</v>
      </c>
      <c r="D1" s="1" t="s">
        <v>11</v>
      </c>
      <c r="E1" s="1" t="s">
        <v>12</v>
      </c>
      <c r="F1" s="1" t="s">
        <v>3</v>
      </c>
      <c r="G1" s="1" t="s">
        <v>7</v>
      </c>
      <c r="H1" s="1" t="s">
        <v>8</v>
      </c>
    </row>
    <row r="2" spans="1:8" ht="13.15" customHeight="1" x14ac:dyDescent="0.25">
      <c r="A2" t="s">
        <v>41</v>
      </c>
      <c r="B2" t="s">
        <v>0</v>
      </c>
      <c r="C2" t="s">
        <v>4</v>
      </c>
      <c r="F2" t="s">
        <v>5</v>
      </c>
      <c r="G2" t="s">
        <v>6</v>
      </c>
    </row>
    <row r="3" spans="1:8" ht="15.6" customHeight="1" x14ac:dyDescent="0.25">
      <c r="A3" t="s">
        <v>41</v>
      </c>
      <c r="B3" t="s">
        <v>155</v>
      </c>
      <c r="C3" t="s">
        <v>4</v>
      </c>
      <c r="F3" t="s">
        <v>5</v>
      </c>
    </row>
    <row r="4" spans="1:8" ht="15.6" customHeight="1" x14ac:dyDescent="0.25">
      <c r="A4" t="s">
        <v>41</v>
      </c>
      <c r="B4" t="s">
        <v>181</v>
      </c>
      <c r="C4" t="s">
        <v>43</v>
      </c>
      <c r="D4">
        <v>15</v>
      </c>
      <c r="E4">
        <v>5</v>
      </c>
      <c r="F4" t="s">
        <v>5</v>
      </c>
    </row>
    <row r="5" spans="1:8" x14ac:dyDescent="0.25">
      <c r="A5" t="s">
        <v>41</v>
      </c>
      <c r="B5" t="s">
        <v>157</v>
      </c>
      <c r="C5" t="s">
        <v>39</v>
      </c>
      <c r="F5" t="s">
        <v>5</v>
      </c>
    </row>
    <row r="6" spans="1:8" x14ac:dyDescent="0.25">
      <c r="A6" t="s">
        <v>41</v>
      </c>
      <c r="B6" t="s">
        <v>178</v>
      </c>
      <c r="C6" t="s">
        <v>9</v>
      </c>
      <c r="D6">
        <v>200</v>
      </c>
      <c r="F6" t="s">
        <v>3</v>
      </c>
    </row>
  </sheetData>
  <dataValidations count="1">
    <dataValidation type="list" allowBlank="1" showInputMessage="1" showErrorMessage="1" sqref="A2:A8" xr:uid="{00000000-0002-0000-0600-000000000000}">
      <formula1>"C,T,PK,FK,UI,I"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15</vt:i4>
      </vt:variant>
    </vt:vector>
  </HeadingPairs>
  <TitlesOfParts>
    <vt:vector size="15" baseType="lpstr">
      <vt:lpstr>T_SUBYACENTES</vt:lpstr>
      <vt:lpstr>T_ES_INVESTING</vt:lpstr>
      <vt:lpstr>T_FUENTES</vt:lpstr>
      <vt:lpstr>T_TIPO_ACTIVOS</vt:lpstr>
      <vt:lpstr>T_ACTIVOS_FUENTES</vt:lpstr>
      <vt:lpstr>T_ACTIVOS_ANT</vt:lpstr>
      <vt:lpstr>T_COTIZACIONES</vt:lpstr>
      <vt:lpstr>T_ALERTAS_DD</vt:lpstr>
      <vt:lpstr>T_HISTO_ALERTAS_DD</vt:lpstr>
      <vt:lpstr>T_MORNING_1</vt:lpstr>
      <vt:lpstr>T_MENUS</vt:lpstr>
      <vt:lpstr>T_BOTONES</vt:lpstr>
      <vt:lpstr>T_DIALOGS</vt:lpstr>
      <vt:lpstr>T_COMBOS</vt:lpstr>
      <vt:lpstr>T_IMAGENES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2018-07-16T17:43:31Z</dcterms:modified>
</cp:coreProperties>
</file>