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SI649\Individual Project\Electoral College Viz\data\"/>
    </mc:Choice>
  </mc:AlternateContent>
  <xr:revisionPtr revIDLastSave="53" documentId="13_ncr:1_{5B5F4C54-75DE-4B40-8C1F-17ADC2581611}" xr6:coauthVersionLast="38" xr6:coauthVersionMax="38" xr10:uidLastSave="{998C2E62-D5F4-4C0A-AA90-8082041E9866}"/>
  <bookViews>
    <workbookView xWindow="0" yWindow="0" windowWidth="16860" windowHeight="6863" xr2:uid="{00000000-000D-0000-FFFF-FFFF00000000}"/>
  </bookViews>
  <sheets>
    <sheet name="Turnout Rates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3" i="1"/>
  <c r="O53" i="1"/>
  <c r="I53" i="1" s="1"/>
  <c r="F53" i="1"/>
  <c r="O52" i="1"/>
  <c r="I52" i="1"/>
  <c r="E52" i="1" s="1"/>
  <c r="F52" i="1"/>
  <c r="O51" i="1"/>
  <c r="I51" i="1"/>
  <c r="E51" i="1" s="1"/>
  <c r="F51" i="1"/>
  <c r="O50" i="1"/>
  <c r="I50" i="1" s="1"/>
  <c r="E50" i="1" s="1"/>
  <c r="F50" i="1"/>
  <c r="O49" i="1"/>
  <c r="I49" i="1" s="1"/>
  <c r="E49" i="1" s="1"/>
  <c r="F49" i="1"/>
  <c r="O48" i="1"/>
  <c r="I48" i="1"/>
  <c r="E48" i="1" s="1"/>
  <c r="F48" i="1"/>
  <c r="O47" i="1"/>
  <c r="I47" i="1" s="1"/>
  <c r="F47" i="1"/>
  <c r="O46" i="1"/>
  <c r="I46" i="1" s="1"/>
  <c r="F46" i="1"/>
  <c r="O45" i="1"/>
  <c r="I45" i="1" s="1"/>
  <c r="E45" i="1" s="1"/>
  <c r="F45" i="1"/>
  <c r="O44" i="1"/>
  <c r="I44" i="1"/>
  <c r="E44" i="1" s="1"/>
  <c r="F44" i="1"/>
  <c r="O43" i="1"/>
  <c r="I43" i="1" s="1"/>
  <c r="E43" i="1" s="1"/>
  <c r="F43" i="1"/>
  <c r="O42" i="1"/>
  <c r="I42" i="1" s="1"/>
  <c r="F42" i="1"/>
  <c r="O41" i="1"/>
  <c r="I41" i="1" s="1"/>
  <c r="E41" i="1" s="1"/>
  <c r="F41" i="1"/>
  <c r="O40" i="1"/>
  <c r="I40" i="1" s="1"/>
  <c r="F40" i="1"/>
  <c r="O39" i="1"/>
  <c r="I39" i="1"/>
  <c r="E39" i="1" s="1"/>
  <c r="F39" i="1"/>
  <c r="O38" i="1"/>
  <c r="I38" i="1" s="1"/>
  <c r="E38" i="1" s="1"/>
  <c r="F38" i="1"/>
  <c r="O37" i="1"/>
  <c r="I37" i="1"/>
  <c r="D37" i="1" s="1"/>
  <c r="F37" i="1"/>
  <c r="O36" i="1"/>
  <c r="I36" i="1" s="1"/>
  <c r="F36" i="1"/>
  <c r="O35" i="1"/>
  <c r="I35" i="1" s="1"/>
  <c r="F35" i="1"/>
  <c r="O34" i="1"/>
  <c r="I34" i="1" s="1"/>
  <c r="E34" i="1" s="1"/>
  <c r="F34" i="1"/>
  <c r="O33" i="1"/>
  <c r="I33" i="1"/>
  <c r="E33" i="1" s="1"/>
  <c r="F33" i="1"/>
  <c r="O32" i="1"/>
  <c r="I32" i="1" s="1"/>
  <c r="F32" i="1"/>
  <c r="O31" i="1"/>
  <c r="I31" i="1" s="1"/>
  <c r="F31" i="1"/>
  <c r="O30" i="1"/>
  <c r="I30" i="1" s="1"/>
  <c r="E30" i="1" s="1"/>
  <c r="F30" i="1"/>
  <c r="O29" i="1"/>
  <c r="I29" i="1"/>
  <c r="E29" i="1" s="1"/>
  <c r="F29" i="1"/>
  <c r="O28" i="1"/>
  <c r="I28" i="1" s="1"/>
  <c r="F28" i="1"/>
  <c r="O27" i="1"/>
  <c r="I27" i="1" s="1"/>
  <c r="E27" i="1" s="1"/>
  <c r="F27" i="1"/>
  <c r="O26" i="1"/>
  <c r="I26" i="1" s="1"/>
  <c r="F26" i="1"/>
  <c r="O25" i="1"/>
  <c r="I25" i="1" s="1"/>
  <c r="E25" i="1" s="1"/>
  <c r="F25" i="1"/>
  <c r="O24" i="1"/>
  <c r="I24" i="1"/>
  <c r="E24" i="1" s="1"/>
  <c r="F24" i="1"/>
  <c r="O23" i="1"/>
  <c r="I23" i="1" s="1"/>
  <c r="F23" i="1"/>
  <c r="O22" i="1"/>
  <c r="I22" i="1" s="1"/>
  <c r="F22" i="1"/>
  <c r="O21" i="1"/>
  <c r="I21" i="1" s="1"/>
  <c r="E21" i="1" s="1"/>
  <c r="F21" i="1"/>
  <c r="O20" i="1"/>
  <c r="I20" i="1"/>
  <c r="D20" i="1" s="1"/>
  <c r="F20" i="1"/>
  <c r="O19" i="1"/>
  <c r="I19" i="1" s="1"/>
  <c r="F19" i="1"/>
  <c r="O18" i="1"/>
  <c r="I18" i="1" s="1"/>
  <c r="F18" i="1"/>
  <c r="O17" i="1"/>
  <c r="I17" i="1" s="1"/>
  <c r="E17" i="1" s="1"/>
  <c r="F17" i="1"/>
  <c r="O16" i="1"/>
  <c r="I16" i="1"/>
  <c r="E16" i="1" s="1"/>
  <c r="F16" i="1"/>
  <c r="O15" i="1"/>
  <c r="I15" i="1" s="1"/>
  <c r="F15" i="1"/>
  <c r="O14" i="1"/>
  <c r="I14" i="1" s="1"/>
  <c r="F14" i="1"/>
  <c r="O13" i="1"/>
  <c r="I13" i="1" s="1"/>
  <c r="E13" i="1" s="1"/>
  <c r="F13" i="1"/>
  <c r="O12" i="1"/>
  <c r="I12" i="1"/>
  <c r="D12" i="1" s="1"/>
  <c r="F12" i="1"/>
  <c r="O11" i="1"/>
  <c r="I11" i="1" s="1"/>
  <c r="F11" i="1"/>
  <c r="O10" i="1"/>
  <c r="I10" i="1" s="1"/>
  <c r="F10" i="1"/>
  <c r="O9" i="1"/>
  <c r="I9" i="1" s="1"/>
  <c r="E9" i="1" s="1"/>
  <c r="F9" i="1"/>
  <c r="O8" i="1"/>
  <c r="I8" i="1"/>
  <c r="E8" i="1" s="1"/>
  <c r="F8" i="1"/>
  <c r="O7" i="1"/>
  <c r="I7" i="1" s="1"/>
  <c r="F7" i="1"/>
  <c r="O6" i="1"/>
  <c r="I6" i="1" s="1"/>
  <c r="F6" i="1"/>
  <c r="O5" i="1"/>
  <c r="I5" i="1" s="1"/>
  <c r="E5" i="1" s="1"/>
  <c r="F5" i="1"/>
  <c r="O4" i="1"/>
  <c r="I4" i="1"/>
  <c r="D4" i="1" s="1"/>
  <c r="F4" i="1"/>
  <c r="O3" i="1"/>
  <c r="I3" i="1" s="1"/>
  <c r="F3" i="1"/>
  <c r="O2" i="1"/>
  <c r="I2" i="1" s="1"/>
  <c r="D2" i="1" s="1"/>
  <c r="H2" i="1"/>
  <c r="E2" i="1" s="1"/>
  <c r="F2" i="1"/>
  <c r="E3" i="1" l="1"/>
  <c r="D3" i="1"/>
  <c r="E11" i="1"/>
  <c r="D11" i="1"/>
  <c r="E19" i="1"/>
  <c r="D19" i="1"/>
  <c r="D32" i="1"/>
  <c r="E32" i="1"/>
  <c r="D46" i="1"/>
  <c r="E46" i="1"/>
  <c r="D40" i="1"/>
  <c r="E40" i="1"/>
  <c r="E7" i="1"/>
  <c r="D7" i="1"/>
  <c r="E15" i="1"/>
  <c r="D15" i="1"/>
  <c r="E23" i="1"/>
  <c r="D23" i="1"/>
  <c r="E28" i="1"/>
  <c r="D28" i="1"/>
  <c r="E36" i="1"/>
  <c r="D36" i="1"/>
  <c r="D47" i="1"/>
  <c r="E47" i="1"/>
  <c r="D6" i="1"/>
  <c r="E6" i="1"/>
  <c r="D14" i="1"/>
  <c r="E14" i="1"/>
  <c r="D22" i="1"/>
  <c r="E22" i="1"/>
  <c r="D35" i="1"/>
  <c r="E35" i="1"/>
  <c r="E42" i="1"/>
  <c r="D42" i="1"/>
  <c r="D10" i="1"/>
  <c r="E10" i="1"/>
  <c r="D18" i="1"/>
  <c r="E18" i="1"/>
  <c r="D26" i="1"/>
  <c r="E26" i="1"/>
  <c r="D31" i="1"/>
  <c r="E31" i="1"/>
  <c r="D53" i="1"/>
  <c r="E53" i="1"/>
  <c r="D8" i="1"/>
  <c r="D16" i="1"/>
  <c r="D24" i="1"/>
  <c r="D29" i="1"/>
  <c r="D33" i="1"/>
  <c r="D43" i="1"/>
  <c r="D48" i="1"/>
  <c r="E4" i="1"/>
  <c r="D5" i="1"/>
  <c r="D9" i="1"/>
  <c r="E12" i="1"/>
  <c r="D13" i="1"/>
  <c r="D17" i="1"/>
  <c r="E20" i="1"/>
  <c r="D21" i="1"/>
  <c r="D25" i="1"/>
  <c r="D30" i="1"/>
  <c r="D34" i="1"/>
  <c r="E37" i="1"/>
  <c r="D38" i="1"/>
  <c r="D44" i="1"/>
  <c r="D50" i="1"/>
</calcChain>
</file>

<file path=xl/sharedStrings.xml><?xml version="1.0" encoding="utf-8"?>
<sst xmlns="http://schemas.openxmlformats.org/spreadsheetml/2006/main" count="427" uniqueCount="179">
  <si>
    <t>State</t>
  </si>
  <si>
    <t>State Results Website</t>
  </si>
  <si>
    <t>Status</t>
  </si>
  <si>
    <t>VEP Total Ballots Counted</t>
  </si>
  <si>
    <t>VEP Highest Office</t>
  </si>
  <si>
    <t>VAP Highest Office</t>
  </si>
  <si>
    <t>Total Ballots Counted (Estimate)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</si>
  <si>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</si>
  <si>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</si>
  <si>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</si>
  <si>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</si>
  <si>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</si>
  <si>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</si>
  <si>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</si>
  <si>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</si>
  <si>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</si>
  <si>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</si>
  <si>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</si>
  <si>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</si>
  <si>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http://www.alabamavotes.gov/downloads/election/2016/general/2016-Official-General-Election-Results-Certified-2016-11-29.pdf</t>
  </si>
  <si>
    <t>Official</t>
  </si>
  <si>
    <t>AL</t>
  </si>
  <si>
    <t>Alaska</t>
  </si>
  <si>
    <t>http://www.elections.alaska.gov/results/16GENR/</t>
  </si>
  <si>
    <t>AK</t>
  </si>
  <si>
    <t>Arizona</t>
  </si>
  <si>
    <t>http://apps.azsos.gov/election/2016/General/Official%20Signed%20State%20Canvass.pdf</t>
  </si>
  <si>
    <t>AZ</t>
  </si>
  <si>
    <t>Arkansas</t>
  </si>
  <si>
    <t>http://results.enr.clarityelections.com/AR/63912/182850/Web01/en/summary.html</t>
  </si>
  <si>
    <t>AR</t>
  </si>
  <si>
    <t>California</t>
  </si>
  <si>
    <t>http://www.sos.ca.gov/elections/prior-elections/statewide-election-results/general-election-november-8-2016/statement-vote/</t>
  </si>
  <si>
    <t>CA</t>
  </si>
  <si>
    <t>Colorado</t>
  </si>
  <si>
    <t>http://results.enr.clarityelections.com/CO/63746/182883/Web01/en/summary.html</t>
  </si>
  <si>
    <t>CO</t>
  </si>
  <si>
    <t>Connecticut</t>
  </si>
  <si>
    <t>http://ctemspublic.pcctg.net/#/home</t>
  </si>
  <si>
    <t>CT</t>
  </si>
  <si>
    <t>Delaware</t>
  </si>
  <si>
    <t>http://elections.delaware.gov/results/html/election.shtml</t>
  </si>
  <si>
    <t>DE</t>
  </si>
  <si>
    <t>District of Columbia</t>
  </si>
  <si>
    <t>https://www.dcboee.org/election_info/election_results/v3/2016/November-8-General-Election</t>
  </si>
  <si>
    <t>DC</t>
  </si>
  <si>
    <t>Florida</t>
  </si>
  <si>
    <t>http://enight.elections.myflorida.com/FederalOffices/Presidential/</t>
  </si>
  <si>
    <t>FL</t>
  </si>
  <si>
    <t>Georgia</t>
  </si>
  <si>
    <t>http://results.enr.clarityelections.com/GA/63991/182885/en/summary.html</t>
  </si>
  <si>
    <t>GA</t>
  </si>
  <si>
    <t>Hawaii</t>
  </si>
  <si>
    <t>http://elections.hawaii.gov/wp-content/results/histatewide.pdf</t>
  </si>
  <si>
    <t>HI</t>
  </si>
  <si>
    <t>Idaho</t>
  </si>
  <si>
    <t>http://www.sos.idaho.gov/elect/results/2016/General/statewide_totals.html</t>
  </si>
  <si>
    <t>ID</t>
  </si>
  <si>
    <t>Illinois</t>
  </si>
  <si>
    <t>https://www.elections.il.gov/ElectionResults.aspx?ID=vlS7uG8NT%2f0%3d</t>
  </si>
  <si>
    <t>Offiical</t>
  </si>
  <si>
    <t>IL</t>
  </si>
  <si>
    <t>Indiana</t>
  </si>
  <si>
    <t>http://www.in.gov/apps/sos/election/general/general2016</t>
  </si>
  <si>
    <t>IN</t>
  </si>
  <si>
    <t>Iowa</t>
  </si>
  <si>
    <t>https://electionresults.sos.iowa.gov/Views/TabularData.aspx?TabView=StateRaces^Federal%20/%20Statewide%20Races^86&amp;ElectionID=86</t>
  </si>
  <si>
    <t>IA</t>
  </si>
  <si>
    <t>Kansas</t>
  </si>
  <si>
    <t>http://www.kssos.org/elections/16elec/2016_General_Election_Official_Results.pdf</t>
  </si>
  <si>
    <t>KS</t>
  </si>
  <si>
    <t>Kentucky</t>
  </si>
  <si>
    <t>http://elect.ky.gov/results/2010-2019/Documents/2016%20General%20Election%20Results.pdf</t>
  </si>
  <si>
    <t>KY</t>
  </si>
  <si>
    <t>Louisiana</t>
  </si>
  <si>
    <t>https://voterportal.sos.la.gov/Graphical</t>
  </si>
  <si>
    <t>LA</t>
  </si>
  <si>
    <t>Maine</t>
  </si>
  <si>
    <t>http://www.maine.gov/sos/cec/elec/results/results16-17.html#nov</t>
  </si>
  <si>
    <t>ME</t>
  </si>
  <si>
    <t>Maryland</t>
  </si>
  <si>
    <t>http://elections.maryland.gov/elections/2016/results/General/gen_results_2016_4_001-.html</t>
  </si>
  <si>
    <t>MD</t>
  </si>
  <si>
    <t>Massachusetts</t>
  </si>
  <si>
    <t>http://www.sec.state.ma.us/ele/elepdf/2016-Electors-Certification.pdf</t>
  </si>
  <si>
    <t>MA</t>
  </si>
  <si>
    <t>Michigan</t>
  </si>
  <si>
    <t>http://miboecfr.nictusa.com/election/results/2016GEN_CENR.html</t>
  </si>
  <si>
    <t>MI</t>
  </si>
  <si>
    <t>Minnesota</t>
  </si>
  <si>
    <t>http://www.sos.state.mn.us/elections-voting/2016-general-election-results/</t>
  </si>
  <si>
    <t>MN</t>
  </si>
  <si>
    <t>Mississippi</t>
  </si>
  <si>
    <t>http://www.sos.ms.gov/Elections-Voting/Pages/2016-General-Election.aspx</t>
  </si>
  <si>
    <t>MS</t>
  </si>
  <si>
    <t>Missouri</t>
  </si>
  <si>
    <t>http://enr.sos.mo.gov/enrnet/default.aspx?eid=750003949</t>
  </si>
  <si>
    <t>MO</t>
  </si>
  <si>
    <t>Montana</t>
  </si>
  <si>
    <t>http://mtelectionresults.gov/</t>
  </si>
  <si>
    <t>MT</t>
  </si>
  <si>
    <t>Nebraska</t>
  </si>
  <si>
    <t>http://www.sos.ne.gov/elec/2016/pdf/2016-canvass-book.pdf</t>
  </si>
  <si>
    <t>NE</t>
  </si>
  <si>
    <t>Nevada</t>
  </si>
  <si>
    <t>http://silverstateelection.com/</t>
  </si>
  <si>
    <t>NV</t>
  </si>
  <si>
    <t>New Hampshire</t>
  </si>
  <si>
    <t>http://sos.nh.gov/2016GenResults.aspx</t>
  </si>
  <si>
    <t>NH</t>
  </si>
  <si>
    <t>New Jersey</t>
  </si>
  <si>
    <t>http://www.state.nj.us/state/elections/2016-results/2016-official-general-results-president-1206b.pdf</t>
  </si>
  <si>
    <t>NJ</t>
  </si>
  <si>
    <t>New Mexico</t>
  </si>
  <si>
    <t>http://electionresults.sos.state.nm.us/</t>
  </si>
  <si>
    <t>NM</t>
  </si>
  <si>
    <t>New York</t>
  </si>
  <si>
    <t>http://www.elections.ny.gov/2016ElectionResults.html</t>
  </si>
  <si>
    <t>NY</t>
  </si>
  <si>
    <t>North Carolina</t>
  </si>
  <si>
    <t>http://er.ncsbe.gov/?election_dt=11/08/2016&amp;county_id=0&amp;office=FED&amp;contest=0</t>
  </si>
  <si>
    <t>NC</t>
  </si>
  <si>
    <t>North Dakota</t>
  </si>
  <si>
    <t>http://results.sos.nd.gov/resultsSW.aspx?text=Race&amp;type=SW&amp;map=CTY</t>
  </si>
  <si>
    <t>ND</t>
  </si>
  <si>
    <t>Ohio</t>
  </si>
  <si>
    <t>https://vote.ohio.gov/</t>
  </si>
  <si>
    <t>OH</t>
  </si>
  <si>
    <t>Oklahoma</t>
  </si>
  <si>
    <t>https://www.ok.gov/elections/support/20161108_seb.html</t>
  </si>
  <si>
    <t>OK</t>
  </si>
  <si>
    <t>Oregon</t>
  </si>
  <si>
    <t>http://sos.oregon.gov/elections/Documents/results/november-2016-results.pdf</t>
  </si>
  <si>
    <t>OR</t>
  </si>
  <si>
    <t>Pennsylvania</t>
  </si>
  <si>
    <t>http://www.electionreturns.pa.gov/ENR_New/General/CountyBreakDownResults?officeId=1&amp;districtId=1&amp;ElectionID=undefined&amp;ElectionType=undefined&amp;IsActive=undefined</t>
  </si>
  <si>
    <t>PA</t>
  </si>
  <si>
    <t>Rhode Island</t>
  </si>
  <si>
    <t>http://www.ri.gov/election/results/2016/general_election/</t>
  </si>
  <si>
    <t>RI</t>
  </si>
  <si>
    <t>South Carolina</t>
  </si>
  <si>
    <t>http://www.enr-scvotes.org/SC/64658/182853/en/summary.html</t>
  </si>
  <si>
    <t>SC</t>
  </si>
  <si>
    <t>South Dakota</t>
  </si>
  <si>
    <t>https://sdsos.gov/elections-voting/assets/2016GeneralElectionOfficialStateCanvass.pdf</t>
  </si>
  <si>
    <t>SD</t>
  </si>
  <si>
    <t>Tennessee</t>
  </si>
  <si>
    <t>http://sos-tn-gov-files.s3.amazonaws.com/PresidentbyCountyNov2016.pdf</t>
  </si>
  <si>
    <t>TN</t>
  </si>
  <si>
    <t>Texas</t>
  </si>
  <si>
    <t>http://elections.sos.state.tx.us/elchist319_state.htm</t>
  </si>
  <si>
    <t>TX</t>
  </si>
  <si>
    <t>Utah</t>
  </si>
  <si>
    <t>https://elections.utah.gov/election-resources/2016-election-information</t>
  </si>
  <si>
    <t>UT</t>
  </si>
  <si>
    <t>Vermont</t>
  </si>
  <si>
    <t>https://vtelectionresults.sec.state.vt.us/Index.html#/state</t>
  </si>
  <si>
    <t>VT</t>
  </si>
  <si>
    <t>Virginia</t>
  </si>
  <si>
    <t>http://results.elections.virginia.gov/vaelections/2016%20November%20General/Site/Presidential.html</t>
  </si>
  <si>
    <t>VA</t>
  </si>
  <si>
    <t>Washington</t>
  </si>
  <si>
    <t>http://results.vote.wa.gov/results/current/</t>
  </si>
  <si>
    <t>Final</t>
  </si>
  <si>
    <t>WA</t>
  </si>
  <si>
    <t>West Virginia</t>
  </si>
  <si>
    <t>http://services.sos.wv.gov/apps/elections/results/</t>
  </si>
  <si>
    <t>WV</t>
  </si>
  <si>
    <t>Wisconsin</t>
  </si>
  <si>
    <t>http://elections.wi.gov/sites/default/files/Statewide%20Results%20All%20Offices%20%28post-Presidential%20recount%29.pdf</t>
  </si>
  <si>
    <t>WI</t>
  </si>
  <si>
    <t>Wyoming</t>
  </si>
  <si>
    <t>http://soswy.state.wy.us/Elections/Docs/2016/2016GeneralResults.aspx</t>
  </si>
  <si>
    <t>WY</t>
  </si>
  <si>
    <t>D.C.</t>
  </si>
  <si>
    <t>Electoral Votes</t>
  </si>
  <si>
    <t>Washington, D.C.</t>
  </si>
  <si>
    <t>Trump</t>
  </si>
  <si>
    <t>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</si>
</sst>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theme="10"/>
      <name val="Arial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FE2F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1" xfId="0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right" wrapText="1"/>
    </xf>
    <xf numFmtId="3" fontId="3" fillId="0" borderId="3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2" borderId="4" xfId="0" applyFont="1" applyFill="1" applyBorder="1" applyAlignment="1"/>
    <xf numFmtId="164" fontId="0" fillId="2" borderId="4" xfId="0" applyNumberFormat="1" applyFont="1" applyFill="1" applyBorder="1" applyAlignment="1"/>
    <xf numFmtId="3" fontId="5" fillId="2" borderId="4" xfId="0" applyNumberFormat="1" applyFont="1" applyFill="1" applyBorder="1" applyAlignment="1"/>
    <xf numFmtId="3" fontId="0" fillId="2" borderId="4" xfId="0" applyNumberFormat="1" applyFont="1" applyFill="1" applyBorder="1" applyAlignment="1"/>
    <xf numFmtId="164" fontId="5" fillId="2" borderId="4" xfId="0" applyNumberFormat="1" applyFont="1" applyFill="1" applyBorder="1" applyAlignment="1"/>
    <xf numFmtId="3" fontId="2" fillId="2" borderId="5" xfId="0" applyNumberFormat="1" applyFont="1" applyFill="1" applyBorder="1" applyAlignment="1"/>
    <xf numFmtId="3" fontId="2" fillId="2" borderId="0" xfId="0" applyNumberFormat="1" applyFont="1" applyFill="1" applyAlignment="1"/>
    <xf numFmtId="0" fontId="0" fillId="0" borderId="4" xfId="0" applyFont="1" applyBorder="1" applyAlignment="1"/>
    <xf numFmtId="0" fontId="6" fillId="0" borderId="4" xfId="0" applyFont="1" applyBorder="1" applyAlignment="1"/>
    <xf numFmtId="0" fontId="0" fillId="0" borderId="4" xfId="0" applyFont="1" applyBorder="1" applyAlignment="1"/>
    <xf numFmtId="164" fontId="0" fillId="0" borderId="4" xfId="0" applyNumberFormat="1" applyFont="1" applyBorder="1" applyAlignment="1"/>
    <xf numFmtId="3" fontId="5" fillId="0" borderId="4" xfId="0" applyNumberFormat="1" applyFont="1" applyBorder="1" applyAlignment="1"/>
    <xf numFmtId="3" fontId="0" fillId="0" borderId="4" xfId="0" applyNumberFormat="1" applyFont="1" applyBorder="1" applyAlignment="1"/>
    <xf numFmtId="164" fontId="5" fillId="0" borderId="4" xfId="0" applyNumberFormat="1" applyFont="1" applyBorder="1" applyAlignment="1"/>
    <xf numFmtId="3" fontId="0" fillId="0" borderId="4" xfId="0" applyNumberFormat="1" applyFont="1" applyBorder="1" applyAlignment="1"/>
    <xf numFmtId="3" fontId="2" fillId="0" borderId="5" xfId="0" applyNumberFormat="1" applyFont="1" applyBorder="1" applyAlignment="1"/>
    <xf numFmtId="3" fontId="2" fillId="0" borderId="0" xfId="0" applyNumberFormat="1" applyFont="1" applyAlignment="1"/>
    <xf numFmtId="0" fontId="0" fillId="2" borderId="4" xfId="0" applyFont="1" applyFill="1" applyBorder="1" applyAlignment="1"/>
    <xf numFmtId="0" fontId="7" fillId="2" borderId="4" xfId="0" applyFont="1" applyFill="1" applyBorder="1" applyAlignment="1"/>
    <xf numFmtId="0" fontId="0" fillId="2" borderId="4" xfId="0" applyFont="1" applyFill="1" applyBorder="1" applyAlignment="1"/>
    <xf numFmtId="3" fontId="0" fillId="2" borderId="4" xfId="0" applyNumberFormat="1" applyFont="1" applyFill="1" applyBorder="1" applyAlignment="1"/>
    <xf numFmtId="3" fontId="2" fillId="2" borderId="5" xfId="0" applyNumberFormat="1" applyFont="1" applyFill="1" applyBorder="1" applyAlignment="1"/>
    <xf numFmtId="3" fontId="2" fillId="2" borderId="0" xfId="0" applyNumberFormat="1" applyFont="1" applyFill="1" applyAlignment="1"/>
    <xf numFmtId="3" fontId="0" fillId="0" borderId="0" xfId="0" applyNumberFormat="1" applyFont="1" applyAlignment="1">
      <alignment horizontal="right"/>
    </xf>
    <xf numFmtId="3" fontId="8" fillId="0" borderId="0" xfId="0" applyNumberFormat="1" applyFont="1" applyAlignment="1"/>
    <xf numFmtId="164" fontId="0" fillId="0" borderId="4" xfId="0" applyNumberFormat="1" applyFont="1" applyBorder="1" applyAlignment="1"/>
    <xf numFmtId="164" fontId="0" fillId="2" borderId="4" xfId="0" applyNumberFormat="1" applyFont="1" applyFill="1" applyBorder="1" applyAlignment="1"/>
    <xf numFmtId="0" fontId="2" fillId="0" borderId="1" xfId="0" applyFont="1" applyBorder="1" applyAlignment="1"/>
    <xf numFmtId="0" fontId="9" fillId="4" borderId="0" xfId="1" applyFill="1" applyAlignment="1">
      <alignment horizontal="center" vertical="center" wrapText="1"/>
    </xf>
    <xf numFmtId="0" fontId="10" fillId="3" borderId="0" xfId="0" applyFont="1" applyFill="1" applyAlignment="1"/>
    <xf numFmtId="0" fontId="11" fillId="3" borderId="0" xfId="0" applyFont="1" applyFill="1" applyAlignment="1">
      <alignment vertical="center" wrapText="1"/>
    </xf>
    <xf numFmtId="0" fontId="10" fillId="0" borderId="0" xfId="0" applyFont="1" applyAlignment="1"/>
    <xf numFmtId="3" fontId="12" fillId="0" borderId="0" xfId="0" applyNumberFormat="1" applyFont="1" applyAlignment="1">
      <alignment horizontal="right"/>
    </xf>
    <xf numFmtId="0" fontId="13" fillId="5" borderId="0" xfId="0" applyFont="1" applyFill="1" applyAlignment="1">
      <alignment horizontal="left" vertical="center" wrapText="1" readingOrder="1"/>
    </xf>
    <xf numFmtId="0" fontId="14" fillId="6" borderId="0" xfId="0" applyFont="1" applyFill="1" applyAlignment="1">
      <alignment horizontal="center" vertical="center" wrapText="1" readingOrder="1"/>
    </xf>
    <xf numFmtId="0" fontId="14" fillId="5" borderId="0" xfId="0" applyFont="1" applyFill="1" applyAlignment="1">
      <alignment horizontal="right" vertical="center" readingOrder="1"/>
    </xf>
    <xf numFmtId="0" fontId="15" fillId="7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 readingOrder="1"/>
    </xf>
    <xf numFmtId="0" fontId="14" fillId="5" borderId="0" xfId="0" applyFont="1" applyFill="1" applyAlignment="1">
      <alignment horizontal="left" vertical="center" readingOrder="1"/>
    </xf>
    <xf numFmtId="0" fontId="13" fillId="5" borderId="0" xfId="0" applyFont="1" applyFill="1" applyAlignment="1">
      <alignment horizontal="left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os.idaho.gov/elect/results/2016/General/statewide_totals.html" TargetMode="External"/><Relationship Id="rId18" Type="http://schemas.openxmlformats.org/officeDocument/2006/relationships/hyperlink" Target="http://elect.ky.gov/results/2010-2019/Documents/2016%20General%20Election%20Results.pdf" TargetMode="External"/><Relationship Id="rId26" Type="http://schemas.openxmlformats.org/officeDocument/2006/relationships/hyperlink" Target="http://enr.sos.mo.gov/enrnet/default.aspx?eid=750003949" TargetMode="External"/><Relationship Id="rId39" Type="http://schemas.openxmlformats.org/officeDocument/2006/relationships/hyperlink" Target="http://www.electionreturns.pa.gov/ENR_New/General/CountyBreakDownResults?officeId=1&amp;districtId=1&amp;ElectionID=undefined&amp;ElectionType=undefined&amp;IsActive=undefined" TargetMode="External"/><Relationship Id="rId3" Type="http://schemas.openxmlformats.org/officeDocument/2006/relationships/hyperlink" Target="http://apps.azsos.gov/election/2016/General/Official%20Signed%20State%20Canvass.pdf" TargetMode="External"/><Relationship Id="rId21" Type="http://schemas.openxmlformats.org/officeDocument/2006/relationships/hyperlink" Target="http://elections.maryland.gov/elections/2016/results/General/gen_results_2016_4_001-.html" TargetMode="External"/><Relationship Id="rId34" Type="http://schemas.openxmlformats.org/officeDocument/2006/relationships/hyperlink" Target="http://er.ncsbe.gov/?election_dt=11/08/2016&amp;county_id=0&amp;office=FED&amp;contest=0" TargetMode="External"/><Relationship Id="rId42" Type="http://schemas.openxmlformats.org/officeDocument/2006/relationships/hyperlink" Target="https://sdsos.gov/elections-voting/assets/2016GeneralElectionOfficialStateCanvass.pdf" TargetMode="External"/><Relationship Id="rId47" Type="http://schemas.openxmlformats.org/officeDocument/2006/relationships/hyperlink" Target="http://results.elections.virginia.gov/vaelections/2016%20November%20General/Site/Presidential.html" TargetMode="External"/><Relationship Id="rId50" Type="http://schemas.openxmlformats.org/officeDocument/2006/relationships/hyperlink" Target="http://elections.wi.gov/sites/default/files/Statewide%20Results%20All%20Offices%20%28post-Presidential%20recount%29.pdf" TargetMode="External"/><Relationship Id="rId7" Type="http://schemas.openxmlformats.org/officeDocument/2006/relationships/hyperlink" Target="http://ctemspublic.pcctg.net/" TargetMode="External"/><Relationship Id="rId12" Type="http://schemas.openxmlformats.org/officeDocument/2006/relationships/hyperlink" Target="http://elections.hawaii.gov/wp-content/results/histatewide.pdf" TargetMode="External"/><Relationship Id="rId17" Type="http://schemas.openxmlformats.org/officeDocument/2006/relationships/hyperlink" Target="http://www.kssos.org/elections/16elec/2016_General_Election_Official_Results.pdf" TargetMode="External"/><Relationship Id="rId25" Type="http://schemas.openxmlformats.org/officeDocument/2006/relationships/hyperlink" Target="http://www.sos.ms.gov/Elections-Voting/Pages/2016-General-Election.aspx" TargetMode="External"/><Relationship Id="rId33" Type="http://schemas.openxmlformats.org/officeDocument/2006/relationships/hyperlink" Target="http://www.elections.ny.gov/2016ElectionResults.html" TargetMode="External"/><Relationship Id="rId38" Type="http://schemas.openxmlformats.org/officeDocument/2006/relationships/hyperlink" Target="http://sos.oregon.gov/elections/Documents/results/november-2016-results.pdf" TargetMode="External"/><Relationship Id="rId46" Type="http://schemas.openxmlformats.org/officeDocument/2006/relationships/hyperlink" Target="https://vtelectionresults.sec.state.vt.us/Index.html" TargetMode="External"/><Relationship Id="rId2" Type="http://schemas.openxmlformats.org/officeDocument/2006/relationships/hyperlink" Target="http://www.elections.alaska.gov/results/16GENR/" TargetMode="External"/><Relationship Id="rId16" Type="http://schemas.openxmlformats.org/officeDocument/2006/relationships/hyperlink" Target="https://electionresults.sos.iowa.gov/Views/TabularData.aspx?TabView=StateRaces%5eFederal%20/%20Statewide%20Races%5e86&amp;ElectionID=86" TargetMode="External"/><Relationship Id="rId20" Type="http://schemas.openxmlformats.org/officeDocument/2006/relationships/hyperlink" Target="http://www.maine.gov/sos/cec/elec/results/results16-17.html" TargetMode="External"/><Relationship Id="rId29" Type="http://schemas.openxmlformats.org/officeDocument/2006/relationships/hyperlink" Target="http://silverstateelection.com/" TargetMode="External"/><Relationship Id="rId41" Type="http://schemas.openxmlformats.org/officeDocument/2006/relationships/hyperlink" Target="http://www.enr-scvotes.org/SC/64658/182853/en/summary.html" TargetMode="External"/><Relationship Id="rId1" Type="http://schemas.openxmlformats.org/officeDocument/2006/relationships/hyperlink" Target="http://www.alabamavotes.gov/downloads/election/2016/general/2016-Official-General-Election-Results-Certified-2016-11-29.pdf" TargetMode="External"/><Relationship Id="rId6" Type="http://schemas.openxmlformats.org/officeDocument/2006/relationships/hyperlink" Target="http://results.enr.clarityelections.com/CO/63746/182883/Web01/en/summary.html" TargetMode="External"/><Relationship Id="rId11" Type="http://schemas.openxmlformats.org/officeDocument/2006/relationships/hyperlink" Target="http://results.enr.clarityelections.com/GA/63991/182885/en/summary.html" TargetMode="External"/><Relationship Id="rId24" Type="http://schemas.openxmlformats.org/officeDocument/2006/relationships/hyperlink" Target="http://www.sos.state.mn.us/elections-voting/2016-general-election-results/" TargetMode="External"/><Relationship Id="rId32" Type="http://schemas.openxmlformats.org/officeDocument/2006/relationships/hyperlink" Target="http://electionresults.sos.state.nm.us/" TargetMode="External"/><Relationship Id="rId37" Type="http://schemas.openxmlformats.org/officeDocument/2006/relationships/hyperlink" Target="https://www.ok.gov/elections/support/20161108_seb.html" TargetMode="External"/><Relationship Id="rId40" Type="http://schemas.openxmlformats.org/officeDocument/2006/relationships/hyperlink" Target="http://www.ri.gov/election/results/2016/general_election/" TargetMode="External"/><Relationship Id="rId45" Type="http://schemas.openxmlformats.org/officeDocument/2006/relationships/hyperlink" Target="https://elections.utah.gov/election-resources/2016-election-information" TargetMode="External"/><Relationship Id="rId5" Type="http://schemas.openxmlformats.org/officeDocument/2006/relationships/hyperlink" Target="http://www.sos.ca.gov/elections/prior-elections/statewide-election-results/general-election-november-8-2016/statement-vote/" TargetMode="External"/><Relationship Id="rId15" Type="http://schemas.openxmlformats.org/officeDocument/2006/relationships/hyperlink" Target="http://www.in.gov/apps/sos/election/general/general2016" TargetMode="External"/><Relationship Id="rId23" Type="http://schemas.openxmlformats.org/officeDocument/2006/relationships/hyperlink" Target="http://miboecfr.nictusa.com/election/results/2016GEN_CENR.html" TargetMode="External"/><Relationship Id="rId28" Type="http://schemas.openxmlformats.org/officeDocument/2006/relationships/hyperlink" Target="http://www.sos.ne.gov/elec/2016/pdf/2016-canvass-book.pdf" TargetMode="External"/><Relationship Id="rId36" Type="http://schemas.openxmlformats.org/officeDocument/2006/relationships/hyperlink" Target="https://vote.ohio.gov/" TargetMode="External"/><Relationship Id="rId49" Type="http://schemas.openxmlformats.org/officeDocument/2006/relationships/hyperlink" Target="http://services.sos.wv.gov/apps/elections/results/" TargetMode="External"/><Relationship Id="rId10" Type="http://schemas.openxmlformats.org/officeDocument/2006/relationships/hyperlink" Target="http://enight.elections.myflorida.com/FederalOffices/Presidential/" TargetMode="External"/><Relationship Id="rId19" Type="http://schemas.openxmlformats.org/officeDocument/2006/relationships/hyperlink" Target="https://voterportal.sos.la.gov/Graphical" TargetMode="External"/><Relationship Id="rId31" Type="http://schemas.openxmlformats.org/officeDocument/2006/relationships/hyperlink" Target="http://www.state.nj.us/state/elections/2016-results/2016-official-general-results-president-1206b.pdf" TargetMode="External"/><Relationship Id="rId44" Type="http://schemas.openxmlformats.org/officeDocument/2006/relationships/hyperlink" Target="http://elections.sos.state.tx.us/elchist319_state.htm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14" Type="http://schemas.openxmlformats.org/officeDocument/2006/relationships/hyperlink" Target="https://www.elections.il.gov/ElectionResults.aspx?ID=vlS7uG8NT%2f0%3d" TargetMode="External"/><Relationship Id="rId22" Type="http://schemas.openxmlformats.org/officeDocument/2006/relationships/hyperlink" Target="http://www.sec.state.ma.us/ele/elepdf/2016-Electors-Certification.pdf" TargetMode="External"/><Relationship Id="rId27" Type="http://schemas.openxmlformats.org/officeDocument/2006/relationships/hyperlink" Target="http://mtelectionresults.gov/" TargetMode="External"/><Relationship Id="rId30" Type="http://schemas.openxmlformats.org/officeDocument/2006/relationships/hyperlink" Target="http://sos.nh.gov/2016GenResults.aspx" TargetMode="External"/><Relationship Id="rId35" Type="http://schemas.openxmlformats.org/officeDocument/2006/relationships/hyperlink" Target="http://results.sos.nd.gov/resultsSW.aspx?text=Race&amp;type=SW&amp;map=CTY" TargetMode="External"/><Relationship Id="rId43" Type="http://schemas.openxmlformats.org/officeDocument/2006/relationships/hyperlink" Target="http://sos-tn-gov-files.s3.amazonaws.com/PresidentbyCountyNov2016.pdf" TargetMode="External"/><Relationship Id="rId48" Type="http://schemas.openxmlformats.org/officeDocument/2006/relationships/hyperlink" Target="http://results.vote.wa.gov/results/current/" TargetMode="External"/><Relationship Id="rId8" Type="http://schemas.openxmlformats.org/officeDocument/2006/relationships/hyperlink" Target="http://elections.delaware.gov/results/html/election.shtml" TargetMode="External"/><Relationship Id="rId51" Type="http://schemas.openxmlformats.org/officeDocument/2006/relationships/hyperlink" Target="http://soswy.state.wy.us/Elections/Docs/2016/2016GeneralResults.asp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Idaho" TargetMode="External"/><Relationship Id="rId18" Type="http://schemas.openxmlformats.org/officeDocument/2006/relationships/hyperlink" Target="https://en.wikipedia.org/wiki/Kentucky" TargetMode="External"/><Relationship Id="rId26" Type="http://schemas.openxmlformats.org/officeDocument/2006/relationships/hyperlink" Target="https://en.wikipedia.org/wiki/Missouri" TargetMode="External"/><Relationship Id="rId39" Type="http://schemas.openxmlformats.org/officeDocument/2006/relationships/hyperlink" Target="https://en.wikipedia.org/wiki/Pennsylvania" TargetMode="External"/><Relationship Id="rId3" Type="http://schemas.openxmlformats.org/officeDocument/2006/relationships/hyperlink" Target="https://en.wikipedia.org/wiki/Arizona" TargetMode="External"/><Relationship Id="rId21" Type="http://schemas.openxmlformats.org/officeDocument/2006/relationships/hyperlink" Target="https://en.wikipedia.org/wiki/Maryland" TargetMode="External"/><Relationship Id="rId34" Type="http://schemas.openxmlformats.org/officeDocument/2006/relationships/hyperlink" Target="https://en.wikipedia.org/wiki/North_Carolina" TargetMode="External"/><Relationship Id="rId42" Type="http://schemas.openxmlformats.org/officeDocument/2006/relationships/hyperlink" Target="https://en.wikipedia.org/wiki/South_Dakota" TargetMode="External"/><Relationship Id="rId47" Type="http://schemas.openxmlformats.org/officeDocument/2006/relationships/hyperlink" Target="https://en.wikipedia.org/wiki/Virginia" TargetMode="External"/><Relationship Id="rId50" Type="http://schemas.openxmlformats.org/officeDocument/2006/relationships/hyperlink" Target="https://en.wikipedia.org/wiki/Wisconsin" TargetMode="External"/><Relationship Id="rId7" Type="http://schemas.openxmlformats.org/officeDocument/2006/relationships/hyperlink" Target="https://en.wikipedia.org/wiki/Connecticut" TargetMode="External"/><Relationship Id="rId12" Type="http://schemas.openxmlformats.org/officeDocument/2006/relationships/hyperlink" Target="https://en.wikipedia.org/wiki/Hawaii" TargetMode="External"/><Relationship Id="rId17" Type="http://schemas.openxmlformats.org/officeDocument/2006/relationships/hyperlink" Target="https://en.wikipedia.org/wiki/Kansas" TargetMode="External"/><Relationship Id="rId25" Type="http://schemas.openxmlformats.org/officeDocument/2006/relationships/hyperlink" Target="https://en.wikipedia.org/wiki/Mississippi" TargetMode="External"/><Relationship Id="rId33" Type="http://schemas.openxmlformats.org/officeDocument/2006/relationships/hyperlink" Target="https://en.wikipedia.org/wiki/New_York_(state)" TargetMode="External"/><Relationship Id="rId38" Type="http://schemas.openxmlformats.org/officeDocument/2006/relationships/hyperlink" Target="https://en.wikipedia.org/wiki/Oregon" TargetMode="External"/><Relationship Id="rId46" Type="http://schemas.openxmlformats.org/officeDocument/2006/relationships/hyperlink" Target="https://en.wikipedia.org/wiki/Vermont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Iowa" TargetMode="External"/><Relationship Id="rId20" Type="http://schemas.openxmlformats.org/officeDocument/2006/relationships/hyperlink" Target="https://en.wikipedia.org/wiki/Maine" TargetMode="External"/><Relationship Id="rId29" Type="http://schemas.openxmlformats.org/officeDocument/2006/relationships/hyperlink" Target="https://en.wikipedia.org/wiki/Nevada" TargetMode="External"/><Relationship Id="rId41" Type="http://schemas.openxmlformats.org/officeDocument/2006/relationships/hyperlink" Target="https://en.wikipedia.org/wiki/South_Carolina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Colorado" TargetMode="External"/><Relationship Id="rId11" Type="http://schemas.openxmlformats.org/officeDocument/2006/relationships/hyperlink" Target="https://en.wikipedia.org/wiki/Georgia_(U.S._state)" TargetMode="External"/><Relationship Id="rId24" Type="http://schemas.openxmlformats.org/officeDocument/2006/relationships/hyperlink" Target="https://en.wikipedia.org/wiki/Minnesota" TargetMode="External"/><Relationship Id="rId32" Type="http://schemas.openxmlformats.org/officeDocument/2006/relationships/hyperlink" Target="https://en.wikipedia.org/wiki/New_Mexico" TargetMode="External"/><Relationship Id="rId37" Type="http://schemas.openxmlformats.org/officeDocument/2006/relationships/hyperlink" Target="https://en.wikipedia.org/wiki/Oklahoma" TargetMode="External"/><Relationship Id="rId40" Type="http://schemas.openxmlformats.org/officeDocument/2006/relationships/hyperlink" Target="https://en.wikipedia.org/wiki/Rhode_Island" TargetMode="External"/><Relationship Id="rId45" Type="http://schemas.openxmlformats.org/officeDocument/2006/relationships/hyperlink" Target="https://en.wikipedia.org/wiki/Utah" TargetMode="External"/><Relationship Id="rId5" Type="http://schemas.openxmlformats.org/officeDocument/2006/relationships/hyperlink" Target="https://en.wikipedia.org/wiki/California" TargetMode="External"/><Relationship Id="rId15" Type="http://schemas.openxmlformats.org/officeDocument/2006/relationships/hyperlink" Target="https://en.wikipedia.org/wiki/Indiana" TargetMode="External"/><Relationship Id="rId23" Type="http://schemas.openxmlformats.org/officeDocument/2006/relationships/hyperlink" Target="https://en.wikipedia.org/wiki/Michigan" TargetMode="External"/><Relationship Id="rId28" Type="http://schemas.openxmlformats.org/officeDocument/2006/relationships/hyperlink" Target="https://en.wikipedia.org/wiki/Nebrask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West_Virginia" TargetMode="External"/><Relationship Id="rId10" Type="http://schemas.openxmlformats.org/officeDocument/2006/relationships/hyperlink" Target="https://en.wikipedia.org/wiki/Florida" TargetMode="External"/><Relationship Id="rId19" Type="http://schemas.openxmlformats.org/officeDocument/2006/relationships/hyperlink" Target="https://en.wikipedia.org/wiki/Louisiana" TargetMode="External"/><Relationship Id="rId31" Type="http://schemas.openxmlformats.org/officeDocument/2006/relationships/hyperlink" Target="https://en.wikipedia.org/wiki/New_Jersey" TargetMode="External"/><Relationship Id="rId44" Type="http://schemas.openxmlformats.org/officeDocument/2006/relationships/hyperlink" Target="https://en.wikipedia.org/wiki/Texas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Arkansas" TargetMode="External"/><Relationship Id="rId9" Type="http://schemas.openxmlformats.org/officeDocument/2006/relationships/hyperlink" Target="https://en.wikipedia.org/wiki/Delaware" TargetMode="External"/><Relationship Id="rId14" Type="http://schemas.openxmlformats.org/officeDocument/2006/relationships/hyperlink" Target="https://en.wikipedia.org/wiki/Illinois" TargetMode="External"/><Relationship Id="rId22" Type="http://schemas.openxmlformats.org/officeDocument/2006/relationships/hyperlink" Target="https://en.wikipedia.org/wiki/Massachusetts" TargetMode="External"/><Relationship Id="rId27" Type="http://schemas.openxmlformats.org/officeDocument/2006/relationships/hyperlink" Target="https://en.wikipedia.org/wiki/Montana" TargetMode="External"/><Relationship Id="rId30" Type="http://schemas.openxmlformats.org/officeDocument/2006/relationships/hyperlink" Target="https://en.wikipedia.org/wiki/New_Hampshire" TargetMode="External"/><Relationship Id="rId35" Type="http://schemas.openxmlformats.org/officeDocument/2006/relationships/hyperlink" Target="https://en.wikipedia.org/wiki/North_Dakota" TargetMode="External"/><Relationship Id="rId43" Type="http://schemas.openxmlformats.org/officeDocument/2006/relationships/hyperlink" Target="https://en.wikipedia.org/wiki/Tennessee" TargetMode="External"/><Relationship Id="rId48" Type="http://schemas.openxmlformats.org/officeDocument/2006/relationships/hyperlink" Target="https://en.wikipedia.org/wiki/Washington_(state)" TargetMode="External"/><Relationship Id="rId8" Type="http://schemas.openxmlformats.org/officeDocument/2006/relationships/hyperlink" Target="https://en.wikipedia.org/wiki/Washington,_D.C." TargetMode="External"/><Relationship Id="rId51" Type="http://schemas.openxmlformats.org/officeDocument/2006/relationships/hyperlink" Target="https://en.wikipedia.org/wiki/Wyo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3"/>
  <sheetViews>
    <sheetView tabSelected="1" workbookViewId="0">
      <selection activeCell="I1" sqref="I1"/>
    </sheetView>
  </sheetViews>
  <sheetFormatPr defaultColWidth="17.265625" defaultRowHeight="15.75" customHeight="1" x14ac:dyDescent="0.35"/>
  <cols>
    <col min="1" max="1" width="18.3984375" customWidth="1"/>
    <col min="2" max="6" width="8.73046875" customWidth="1"/>
    <col min="7" max="8" width="12.265625" customWidth="1"/>
    <col min="9" max="9" width="15" customWidth="1"/>
    <col min="10" max="10" width="13.73046875" customWidth="1"/>
    <col min="11" max="11" width="12.73046875" customWidth="1"/>
    <col min="12" max="12" width="8.73046875" customWidth="1"/>
    <col min="13" max="13" width="11" customWidth="1"/>
    <col min="14" max="14" width="8.73046875" customWidth="1"/>
    <col min="15" max="15" width="10.53125" customWidth="1"/>
    <col min="16" max="26" width="10.265625" customWidth="1"/>
  </cols>
  <sheetData>
    <row r="1" spans="1:26" ht="57.75" customHeight="1" x14ac:dyDescent="0.4">
      <c r="A1" s="37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42" t="s">
        <v>175</v>
      </c>
      <c r="S1" s="9"/>
      <c r="T1" s="9"/>
      <c r="U1" s="9"/>
      <c r="V1" s="9"/>
      <c r="W1" s="9"/>
      <c r="X1" s="9"/>
      <c r="Y1" s="9"/>
      <c r="Z1" s="9"/>
    </row>
    <row r="2" spans="1:26" ht="15" customHeight="1" x14ac:dyDescent="0.4">
      <c r="A2" s="10" t="s">
        <v>17</v>
      </c>
      <c r="B2" s="11"/>
      <c r="C2" s="11"/>
      <c r="D2" s="11">
        <f t="shared" ref="D2:D26" si="0">G2/I2</f>
        <v>0.60124460034374294</v>
      </c>
      <c r="E2" s="11">
        <f t="shared" ref="E2:E53" si="1">H2/I2</f>
        <v>0.59195250340531491</v>
      </c>
      <c r="F2" s="11">
        <f t="shared" ref="F2:F53" si="2">H2/J2</f>
        <v>0.54668104111541793</v>
      </c>
      <c r="G2" s="12">
        <v>138846570.80000001</v>
      </c>
      <c r="H2" s="12">
        <f>SUM(H3:H53)</f>
        <v>136700729</v>
      </c>
      <c r="I2" s="13">
        <f t="shared" ref="I2:I53" si="3">(1-K2)*J2-O2+P2</f>
        <v>230931921.4187018</v>
      </c>
      <c r="J2" s="12">
        <v>250055734</v>
      </c>
      <c r="K2" s="14">
        <v>8.2729255000000002E-2</v>
      </c>
      <c r="L2" s="13">
        <v>1416810</v>
      </c>
      <c r="M2" s="13">
        <v>2198907</v>
      </c>
      <c r="N2" s="13">
        <v>506297</v>
      </c>
      <c r="O2" s="13">
        <f t="shared" ref="O2:O53" si="4">L2+M2*0.57+N2</f>
        <v>3176483.99</v>
      </c>
      <c r="P2" s="13">
        <v>4739595.9910000004</v>
      </c>
      <c r="Q2" s="15"/>
      <c r="R2" s="16"/>
      <c r="S2" s="16"/>
      <c r="T2" s="16"/>
      <c r="U2" s="16"/>
      <c r="V2" s="16"/>
      <c r="W2" s="16"/>
      <c r="X2" s="16"/>
      <c r="Y2" s="16"/>
      <c r="Z2" s="16"/>
    </row>
    <row r="3" spans="1:26" ht="15" customHeight="1" x14ac:dyDescent="0.35">
      <c r="A3" s="17" t="s">
        <v>18</v>
      </c>
      <c r="B3" s="18" t="s">
        <v>19</v>
      </c>
      <c r="C3" s="19" t="s">
        <v>20</v>
      </c>
      <c r="D3" s="20">
        <f t="shared" si="0"/>
        <v>0.5912431938802839</v>
      </c>
      <c r="E3" s="20">
        <f t="shared" si="1"/>
        <v>0.5882817984471701</v>
      </c>
      <c r="F3" s="20">
        <f t="shared" si="2"/>
        <v>0.56320743356616276</v>
      </c>
      <c r="G3" s="21">
        <v>2134061</v>
      </c>
      <c r="H3" s="21">
        <v>2123372</v>
      </c>
      <c r="I3" s="22">
        <f t="shared" si="3"/>
        <v>3609447.0466447496</v>
      </c>
      <c r="J3" s="21">
        <v>3770142</v>
      </c>
      <c r="K3" s="23">
        <v>2.4856375E-2</v>
      </c>
      <c r="L3" s="22">
        <v>28680</v>
      </c>
      <c r="M3" s="22">
        <v>52177</v>
      </c>
      <c r="N3" s="22">
        <v>8562</v>
      </c>
      <c r="O3" s="22">
        <f t="shared" si="4"/>
        <v>66982.89</v>
      </c>
      <c r="P3" s="24"/>
      <c r="Q3" s="25" t="s">
        <v>21</v>
      </c>
      <c r="R3" s="26">
        <f>Sheet1!B1</f>
        <v>9</v>
      </c>
      <c r="S3" s="44" t="s">
        <v>177</v>
      </c>
      <c r="T3" s="26"/>
      <c r="U3" s="26"/>
      <c r="V3" s="26"/>
      <c r="W3" s="26"/>
      <c r="X3" s="26"/>
      <c r="Y3" s="26"/>
      <c r="Z3" s="26"/>
    </row>
    <row r="4" spans="1:26" ht="15" customHeight="1" x14ac:dyDescent="0.35">
      <c r="A4" s="27" t="s">
        <v>22</v>
      </c>
      <c r="B4" s="28" t="s">
        <v>23</v>
      </c>
      <c r="C4" s="29" t="s">
        <v>20</v>
      </c>
      <c r="D4" s="11">
        <f t="shared" si="0"/>
        <v>0.61466158872125054</v>
      </c>
      <c r="E4" s="11">
        <f t="shared" si="1"/>
        <v>0.60956668812093273</v>
      </c>
      <c r="F4" s="11">
        <f t="shared" si="2"/>
        <v>0.57368911008396251</v>
      </c>
      <c r="G4" s="12">
        <v>321271</v>
      </c>
      <c r="H4" s="12">
        <v>318608</v>
      </c>
      <c r="I4" s="13">
        <f t="shared" si="3"/>
        <v>522679.48070152896</v>
      </c>
      <c r="J4" s="12">
        <v>555367</v>
      </c>
      <c r="K4" s="14">
        <v>4.1026113000000003E-2</v>
      </c>
      <c r="L4" s="13">
        <v>4317</v>
      </c>
      <c r="M4" s="13">
        <v>6621</v>
      </c>
      <c r="N4" s="13">
        <v>1812</v>
      </c>
      <c r="O4" s="13">
        <f t="shared" si="4"/>
        <v>9902.9699999999993</v>
      </c>
      <c r="P4" s="30"/>
      <c r="Q4" s="31" t="s">
        <v>24</v>
      </c>
      <c r="R4" s="26">
        <f>Sheet1!B2</f>
        <v>3</v>
      </c>
      <c r="S4" s="44" t="s">
        <v>177</v>
      </c>
      <c r="T4" s="32"/>
      <c r="U4" s="32"/>
      <c r="V4" s="32"/>
      <c r="W4" s="32"/>
      <c r="X4" s="32"/>
      <c r="Y4" s="32"/>
      <c r="Z4" s="32"/>
    </row>
    <row r="5" spans="1:26" ht="15" customHeight="1" x14ac:dyDescent="0.35">
      <c r="A5" s="17" t="s">
        <v>25</v>
      </c>
      <c r="B5" s="18" t="s">
        <v>26</v>
      </c>
      <c r="C5" s="19" t="s">
        <v>20</v>
      </c>
      <c r="D5" s="20">
        <f t="shared" si="0"/>
        <v>0.56146057116095138</v>
      </c>
      <c r="E5" s="20">
        <f t="shared" si="1"/>
        <v>0.54946979346524538</v>
      </c>
      <c r="F5" s="20">
        <f t="shared" si="2"/>
        <v>0.488583828202934</v>
      </c>
      <c r="G5" s="21">
        <v>2661497</v>
      </c>
      <c r="H5" s="33">
        <v>2604657</v>
      </c>
      <c r="I5" s="22">
        <f t="shared" si="3"/>
        <v>4740309.714886534</v>
      </c>
      <c r="J5" s="21">
        <v>5331034</v>
      </c>
      <c r="K5" s="23">
        <v>9.4079249000000004E-2</v>
      </c>
      <c r="L5" s="22">
        <v>37582</v>
      </c>
      <c r="M5" s="22">
        <v>77373</v>
      </c>
      <c r="N5" s="22">
        <v>7500</v>
      </c>
      <c r="O5" s="22">
        <f t="shared" si="4"/>
        <v>89184.609999999986</v>
      </c>
      <c r="P5" s="24"/>
      <c r="Q5" s="25" t="s">
        <v>27</v>
      </c>
      <c r="R5" s="26">
        <f>Sheet1!B3</f>
        <v>11</v>
      </c>
      <c r="S5" s="44" t="s">
        <v>177</v>
      </c>
      <c r="T5" s="26"/>
      <c r="U5" s="26"/>
      <c r="V5" s="26"/>
      <c r="W5" s="26"/>
      <c r="X5" s="26"/>
      <c r="Y5" s="26"/>
      <c r="Z5" s="26"/>
    </row>
    <row r="6" spans="1:26" ht="15" customHeight="1" x14ac:dyDescent="0.35">
      <c r="A6" s="27" t="s">
        <v>28</v>
      </c>
      <c r="B6" s="28" t="s">
        <v>29</v>
      </c>
      <c r="C6" s="29" t="s">
        <v>20</v>
      </c>
      <c r="D6" s="11">
        <f t="shared" si="0"/>
        <v>0.53164498270609173</v>
      </c>
      <c r="E6" s="11">
        <f t="shared" si="1"/>
        <v>0.52831008762906984</v>
      </c>
      <c r="F6" s="11">
        <f t="shared" si="2"/>
        <v>0.49445580276608536</v>
      </c>
      <c r="G6" s="13">
        <v>1137772</v>
      </c>
      <c r="H6" s="13">
        <v>1130635</v>
      </c>
      <c r="I6" s="13">
        <f t="shared" si="3"/>
        <v>2140097.3149576252</v>
      </c>
      <c r="J6" s="12">
        <v>2286625</v>
      </c>
      <c r="K6" s="14">
        <v>3.8437223E-2</v>
      </c>
      <c r="L6" s="13">
        <v>17242</v>
      </c>
      <c r="M6" s="13">
        <v>30881</v>
      </c>
      <c r="N6" s="13">
        <v>23792</v>
      </c>
      <c r="O6" s="13">
        <f t="shared" si="4"/>
        <v>58636.17</v>
      </c>
      <c r="P6" s="30"/>
      <c r="Q6" s="31" t="s">
        <v>30</v>
      </c>
      <c r="R6" s="26">
        <f>Sheet1!B4</f>
        <v>6</v>
      </c>
      <c r="S6" s="44" t="s">
        <v>177</v>
      </c>
      <c r="T6" s="32"/>
      <c r="U6" s="32"/>
      <c r="V6" s="32"/>
      <c r="W6" s="32"/>
      <c r="X6" s="32"/>
      <c r="Y6" s="32"/>
      <c r="Z6" s="32"/>
    </row>
    <row r="7" spans="1:26" ht="15" customHeight="1" x14ac:dyDescent="0.35">
      <c r="A7" s="17" t="s">
        <v>31</v>
      </c>
      <c r="B7" s="18" t="s">
        <v>32</v>
      </c>
      <c r="C7" s="19" t="s">
        <v>20</v>
      </c>
      <c r="D7" s="20">
        <f t="shared" si="0"/>
        <v>0.58197968608036776</v>
      </c>
      <c r="E7" s="20">
        <f t="shared" si="1"/>
        <v>0.56489477582327308</v>
      </c>
      <c r="F7" s="20">
        <f t="shared" si="2"/>
        <v>0.46956481171128484</v>
      </c>
      <c r="G7" s="21">
        <v>14610509</v>
      </c>
      <c r="H7" s="21">
        <v>14181595</v>
      </c>
      <c r="I7" s="22">
        <f t="shared" si="3"/>
        <v>25104843.604425017</v>
      </c>
      <c r="J7" s="21">
        <v>30201571</v>
      </c>
      <c r="K7" s="23">
        <v>0.16443970399999999</v>
      </c>
      <c r="L7" s="22">
        <v>130390</v>
      </c>
      <c r="M7" s="22">
        <v>0</v>
      </c>
      <c r="N7" s="22">
        <v>0</v>
      </c>
      <c r="O7" s="22">
        <f t="shared" si="4"/>
        <v>130390</v>
      </c>
      <c r="P7" s="24"/>
      <c r="Q7" s="25" t="s">
        <v>33</v>
      </c>
      <c r="R7" s="26">
        <f>Sheet1!B5</f>
        <v>55</v>
      </c>
      <c r="S7" s="47" t="s">
        <v>178</v>
      </c>
      <c r="T7" s="26"/>
      <c r="U7" s="26"/>
      <c r="V7" s="26"/>
      <c r="W7" s="26"/>
      <c r="X7" s="26"/>
      <c r="Y7" s="26"/>
      <c r="Z7" s="26"/>
    </row>
    <row r="8" spans="1:26" ht="15" customHeight="1" x14ac:dyDescent="0.35">
      <c r="A8" s="27" t="s">
        <v>34</v>
      </c>
      <c r="B8" s="28" t="s">
        <v>35</v>
      </c>
      <c r="C8" s="29" t="s">
        <v>20</v>
      </c>
      <c r="D8" s="11">
        <f t="shared" si="0"/>
        <v>0.71940722968428794</v>
      </c>
      <c r="E8" s="11">
        <f t="shared" si="1"/>
        <v>0.6995378425792429</v>
      </c>
      <c r="F8" s="11">
        <f t="shared" si="2"/>
        <v>0.64570892541284541</v>
      </c>
      <c r="G8" s="12">
        <v>2859216</v>
      </c>
      <c r="H8" s="12">
        <v>2780247</v>
      </c>
      <c r="I8" s="13">
        <f t="shared" si="3"/>
        <v>3974405.4299464957</v>
      </c>
      <c r="J8" s="12">
        <v>4305728</v>
      </c>
      <c r="K8" s="14">
        <v>7.0269317999999997E-2</v>
      </c>
      <c r="L8" s="13">
        <v>18576</v>
      </c>
      <c r="M8" s="13">
        <v>0</v>
      </c>
      <c r="N8" s="13">
        <v>10186</v>
      </c>
      <c r="O8" s="13">
        <f t="shared" si="4"/>
        <v>28762</v>
      </c>
      <c r="P8" s="30"/>
      <c r="Q8" s="31" t="s">
        <v>36</v>
      </c>
      <c r="R8" s="26">
        <f>Sheet1!B6</f>
        <v>9</v>
      </c>
      <c r="S8" s="47" t="s">
        <v>178</v>
      </c>
      <c r="T8" s="32"/>
      <c r="U8" s="32"/>
      <c r="V8" s="32"/>
      <c r="W8" s="32"/>
      <c r="X8" s="32"/>
      <c r="Y8" s="32"/>
      <c r="Z8" s="32"/>
    </row>
    <row r="9" spans="1:26" ht="15" customHeight="1" x14ac:dyDescent="0.35">
      <c r="A9" s="17" t="s">
        <v>37</v>
      </c>
      <c r="B9" s="18" t="s">
        <v>38</v>
      </c>
      <c r="C9" s="19" t="s">
        <v>20</v>
      </c>
      <c r="D9" s="20">
        <f t="shared" si="0"/>
        <v>0.64890061275680111</v>
      </c>
      <c r="E9" s="20">
        <f t="shared" si="1"/>
        <v>0.63688440079591468</v>
      </c>
      <c r="F9" s="20">
        <f t="shared" si="2"/>
        <v>0.58290499249628358</v>
      </c>
      <c r="G9" s="21">
        <v>1675955</v>
      </c>
      <c r="H9" s="22">
        <v>1644920</v>
      </c>
      <c r="I9" s="22">
        <f t="shared" si="3"/>
        <v>2582760.6987144649</v>
      </c>
      <c r="J9" s="21">
        <v>2821935</v>
      </c>
      <c r="K9" s="23">
        <v>7.8428560999999994E-2</v>
      </c>
      <c r="L9" s="22">
        <v>14475</v>
      </c>
      <c r="M9" s="22">
        <v>0</v>
      </c>
      <c r="N9" s="22">
        <v>3379</v>
      </c>
      <c r="O9" s="22">
        <f t="shared" si="4"/>
        <v>17854</v>
      </c>
      <c r="P9" s="24"/>
      <c r="Q9" s="25" t="s">
        <v>39</v>
      </c>
      <c r="R9" s="26">
        <f>Sheet1!B7</f>
        <v>7</v>
      </c>
      <c r="S9" s="47" t="s">
        <v>178</v>
      </c>
      <c r="T9" s="26"/>
      <c r="U9" s="26"/>
      <c r="V9" s="26"/>
      <c r="W9" s="26"/>
      <c r="X9" s="26"/>
      <c r="Y9" s="26"/>
      <c r="Z9" s="26"/>
    </row>
    <row r="10" spans="1:26" ht="15" customHeight="1" x14ac:dyDescent="0.35">
      <c r="A10" s="27" t="s">
        <v>40</v>
      </c>
      <c r="B10" s="28" t="s">
        <v>41</v>
      </c>
      <c r="C10" s="29" t="s">
        <v>20</v>
      </c>
      <c r="D10" s="11">
        <f t="shared" si="0"/>
        <v>0.64365316455473875</v>
      </c>
      <c r="E10" s="11">
        <f t="shared" si="1"/>
        <v>0.64160898589867854</v>
      </c>
      <c r="F10" s="11">
        <f t="shared" si="2"/>
        <v>0.59185300958030174</v>
      </c>
      <c r="G10" s="12">
        <v>445228</v>
      </c>
      <c r="H10" s="12">
        <v>443814</v>
      </c>
      <c r="I10" s="13">
        <f t="shared" si="3"/>
        <v>691720.36201825598</v>
      </c>
      <c r="J10" s="12">
        <v>749872</v>
      </c>
      <c r="K10" s="14">
        <v>5.6990377000000002E-2</v>
      </c>
      <c r="L10" s="13">
        <v>6254</v>
      </c>
      <c r="M10" s="13">
        <v>15395</v>
      </c>
      <c r="N10" s="29">
        <v>387</v>
      </c>
      <c r="O10" s="13">
        <f t="shared" si="4"/>
        <v>15416.15</v>
      </c>
      <c r="P10" s="30"/>
      <c r="Q10" s="31" t="s">
        <v>42</v>
      </c>
      <c r="R10" s="26">
        <f>Sheet1!B8</f>
        <v>3</v>
      </c>
      <c r="S10" s="47" t="s">
        <v>178</v>
      </c>
      <c r="T10" s="32"/>
      <c r="U10" s="32"/>
      <c r="V10" s="32"/>
      <c r="W10" s="32"/>
      <c r="X10" s="32"/>
      <c r="Y10" s="32"/>
      <c r="Z10" s="32"/>
    </row>
    <row r="11" spans="1:26" ht="15" customHeight="1" x14ac:dyDescent="0.35">
      <c r="A11" s="17" t="s">
        <v>43</v>
      </c>
      <c r="B11" s="18" t="s">
        <v>44</v>
      </c>
      <c r="C11" s="19" t="s">
        <v>20</v>
      </c>
      <c r="D11" s="20">
        <f t="shared" si="0"/>
        <v>0.60664903475835075</v>
      </c>
      <c r="E11" s="20">
        <f t="shared" si="1"/>
        <v>0.60411239462900856</v>
      </c>
      <c r="F11" s="20">
        <f t="shared" si="2"/>
        <v>0.55353360755002856</v>
      </c>
      <c r="G11" s="21">
        <v>312575</v>
      </c>
      <c r="H11" s="21">
        <v>311268</v>
      </c>
      <c r="I11" s="22">
        <f t="shared" si="3"/>
        <v>515248.49145191401</v>
      </c>
      <c r="J11" s="21">
        <v>562329</v>
      </c>
      <c r="K11" s="23">
        <v>8.3724134000000006E-2</v>
      </c>
      <c r="L11" s="22">
        <v>0</v>
      </c>
      <c r="M11" s="22">
        <v>0</v>
      </c>
      <c r="N11" s="22">
        <v>0</v>
      </c>
      <c r="O11" s="22">
        <f t="shared" si="4"/>
        <v>0</v>
      </c>
      <c r="P11" s="24"/>
      <c r="Q11" s="25" t="s">
        <v>45</v>
      </c>
      <c r="R11" s="26">
        <f>Sheet1!B9</f>
        <v>3</v>
      </c>
      <c r="S11" s="47" t="s">
        <v>178</v>
      </c>
      <c r="T11" s="26"/>
      <c r="U11" s="26"/>
      <c r="V11" s="26"/>
      <c r="W11" s="26"/>
      <c r="X11" s="26"/>
      <c r="Y11" s="26"/>
      <c r="Z11" s="26"/>
    </row>
    <row r="12" spans="1:26" ht="15" customHeight="1" x14ac:dyDescent="0.35">
      <c r="A12" s="27" t="s">
        <v>46</v>
      </c>
      <c r="B12" s="28" t="s">
        <v>47</v>
      </c>
      <c r="C12" s="29" t="s">
        <v>20</v>
      </c>
      <c r="D12" s="11">
        <f t="shared" si="0"/>
        <v>0.65614996067030595</v>
      </c>
      <c r="E12" s="11">
        <f t="shared" si="1"/>
        <v>0.64516103712062589</v>
      </c>
      <c r="F12" s="11">
        <f t="shared" si="2"/>
        <v>0.56865104939227029</v>
      </c>
      <c r="G12" s="13">
        <v>9580489</v>
      </c>
      <c r="H12" s="12">
        <v>9420039</v>
      </c>
      <c r="I12" s="13">
        <f t="shared" si="3"/>
        <v>14601066.180378672</v>
      </c>
      <c r="J12" s="12">
        <v>16565588</v>
      </c>
      <c r="K12" s="14">
        <v>0.105344356</v>
      </c>
      <c r="L12" s="13">
        <v>92847</v>
      </c>
      <c r="M12" s="13">
        <v>214066</v>
      </c>
      <c r="N12" s="13">
        <v>4566</v>
      </c>
      <c r="O12" s="13">
        <f t="shared" si="4"/>
        <v>219430.62</v>
      </c>
      <c r="P12" s="30"/>
      <c r="Q12" s="31" t="s">
        <v>48</v>
      </c>
      <c r="R12" s="26">
        <f>Sheet1!B10</f>
        <v>29</v>
      </c>
      <c r="S12" s="44" t="s">
        <v>177</v>
      </c>
      <c r="T12" s="32"/>
      <c r="U12" s="32"/>
      <c r="V12" s="32"/>
      <c r="W12" s="32"/>
      <c r="X12" s="32"/>
      <c r="Y12" s="32"/>
      <c r="Z12" s="32"/>
    </row>
    <row r="13" spans="1:26" ht="15" customHeight="1" x14ac:dyDescent="0.35">
      <c r="A13" s="17" t="s">
        <v>49</v>
      </c>
      <c r="B13" s="18" t="s">
        <v>50</v>
      </c>
      <c r="C13" s="19" t="s">
        <v>20</v>
      </c>
      <c r="D13" s="20">
        <f t="shared" si="0"/>
        <v>0.59848093522221291</v>
      </c>
      <c r="E13" s="20">
        <f t="shared" si="1"/>
        <v>0.59120029278035791</v>
      </c>
      <c r="F13" s="20">
        <f t="shared" si="2"/>
        <v>0.52562892115653048</v>
      </c>
      <c r="G13" s="21">
        <v>4165405</v>
      </c>
      <c r="H13" s="21">
        <v>4114732</v>
      </c>
      <c r="I13" s="22">
        <f t="shared" si="3"/>
        <v>6959962.7237138413</v>
      </c>
      <c r="J13" s="21">
        <v>7828207</v>
      </c>
      <c r="K13" s="23">
        <v>7.1602193999999994E-2</v>
      </c>
      <c r="L13" s="22">
        <v>51092</v>
      </c>
      <c r="M13" s="22">
        <v>410964</v>
      </c>
      <c r="N13" s="22">
        <v>22386</v>
      </c>
      <c r="O13" s="22">
        <f t="shared" si="4"/>
        <v>307727.48</v>
      </c>
      <c r="P13" s="24"/>
      <c r="Q13" s="25" t="s">
        <v>51</v>
      </c>
      <c r="R13" s="26">
        <f>Sheet1!B11</f>
        <v>16</v>
      </c>
      <c r="S13" s="44" t="s">
        <v>177</v>
      </c>
      <c r="T13" s="26"/>
      <c r="U13" s="26"/>
      <c r="V13" s="26"/>
      <c r="W13" s="26"/>
      <c r="X13" s="26"/>
      <c r="Y13" s="26"/>
      <c r="Z13" s="26"/>
    </row>
    <row r="14" spans="1:26" ht="15" customHeight="1" x14ac:dyDescent="0.35">
      <c r="A14" s="27" t="s">
        <v>52</v>
      </c>
      <c r="B14" s="28" t="s">
        <v>53</v>
      </c>
      <c r="C14" s="29" t="s">
        <v>20</v>
      </c>
      <c r="D14" s="11">
        <f t="shared" si="0"/>
        <v>0.43210718530722891</v>
      </c>
      <c r="E14" s="11">
        <f t="shared" si="1"/>
        <v>0.42349098793624068</v>
      </c>
      <c r="F14" s="11">
        <f t="shared" si="2"/>
        <v>0.38282052540686234</v>
      </c>
      <c r="G14" s="12">
        <v>437664</v>
      </c>
      <c r="H14" s="12">
        <v>428937</v>
      </c>
      <c r="I14" s="13">
        <f t="shared" si="3"/>
        <v>1012859.8062742701</v>
      </c>
      <c r="J14" s="12">
        <v>1120465</v>
      </c>
      <c r="K14" s="14">
        <v>9.1150722000000003E-2</v>
      </c>
      <c r="L14" s="13">
        <v>5474</v>
      </c>
      <c r="M14" s="13">
        <v>0</v>
      </c>
      <c r="N14" s="13">
        <v>0</v>
      </c>
      <c r="O14" s="13">
        <f t="shared" si="4"/>
        <v>5474</v>
      </c>
      <c r="P14" s="30"/>
      <c r="Q14" s="31" t="s">
        <v>54</v>
      </c>
      <c r="R14" s="26">
        <f>Sheet1!B12</f>
        <v>4</v>
      </c>
      <c r="S14" s="47" t="s">
        <v>178</v>
      </c>
      <c r="T14" s="32"/>
      <c r="U14" s="32"/>
      <c r="V14" s="32"/>
      <c r="W14" s="32"/>
      <c r="X14" s="32"/>
      <c r="Y14" s="32"/>
      <c r="Z14" s="32"/>
    </row>
    <row r="15" spans="1:26" ht="15" customHeight="1" x14ac:dyDescent="0.35">
      <c r="A15" s="17" t="s">
        <v>55</v>
      </c>
      <c r="B15" s="18" t="s">
        <v>56</v>
      </c>
      <c r="C15" s="19" t="s">
        <v>20</v>
      </c>
      <c r="D15" s="20">
        <f t="shared" si="0"/>
        <v>0.60901807598802571</v>
      </c>
      <c r="E15" s="20">
        <f t="shared" si="1"/>
        <v>0.59162723267507999</v>
      </c>
      <c r="F15" s="20">
        <f t="shared" si="2"/>
        <v>0.55047550690830793</v>
      </c>
      <c r="G15" s="21">
        <v>710545</v>
      </c>
      <c r="H15" s="21">
        <v>690255</v>
      </c>
      <c r="I15" s="22">
        <f t="shared" si="3"/>
        <v>1166705.9287973752</v>
      </c>
      <c r="J15" s="21">
        <v>1253925</v>
      </c>
      <c r="K15" s="23">
        <v>4.4454765E-2</v>
      </c>
      <c r="L15" s="22">
        <v>7949</v>
      </c>
      <c r="M15" s="22">
        <v>32409</v>
      </c>
      <c r="N15" s="22">
        <v>5054</v>
      </c>
      <c r="O15" s="22">
        <f t="shared" si="4"/>
        <v>31476.129999999997</v>
      </c>
      <c r="P15" s="24"/>
      <c r="Q15" s="25" t="s">
        <v>57</v>
      </c>
      <c r="R15" s="26">
        <f>Sheet1!B13</f>
        <v>4</v>
      </c>
      <c r="S15" s="44" t="s">
        <v>177</v>
      </c>
      <c r="T15" s="26"/>
      <c r="U15" s="26"/>
      <c r="V15" s="26"/>
      <c r="W15" s="26"/>
      <c r="X15" s="26"/>
      <c r="Y15" s="26"/>
      <c r="Z15" s="26"/>
    </row>
    <row r="16" spans="1:26" ht="15" customHeight="1" x14ac:dyDescent="0.35">
      <c r="A16" s="27" t="s">
        <v>58</v>
      </c>
      <c r="B16" s="28" t="s">
        <v>59</v>
      </c>
      <c r="C16" s="29" t="s">
        <v>60</v>
      </c>
      <c r="D16" s="11">
        <f t="shared" si="0"/>
        <v>0.63058863712670077</v>
      </c>
      <c r="E16" s="11">
        <f t="shared" si="1"/>
        <v>0.61615484617785177</v>
      </c>
      <c r="F16" s="11">
        <f t="shared" si="2"/>
        <v>0.56111652826818503</v>
      </c>
      <c r="G16" s="12">
        <v>5666118</v>
      </c>
      <c r="H16" s="12">
        <v>5536424</v>
      </c>
      <c r="I16" s="13">
        <f t="shared" si="3"/>
        <v>8985442.5950614419</v>
      </c>
      <c r="J16" s="12">
        <v>9866799</v>
      </c>
      <c r="K16" s="14">
        <v>8.5067041999999995E-2</v>
      </c>
      <c r="L16" s="13">
        <v>42017</v>
      </c>
      <c r="M16" s="13">
        <v>0</v>
      </c>
      <c r="N16" s="13">
        <v>0</v>
      </c>
      <c r="O16" s="13">
        <f t="shared" si="4"/>
        <v>42017</v>
      </c>
      <c r="P16" s="30"/>
      <c r="Q16" s="31" t="s">
        <v>61</v>
      </c>
      <c r="R16" s="26">
        <f>Sheet1!B14</f>
        <v>20</v>
      </c>
      <c r="S16" s="47" t="s">
        <v>178</v>
      </c>
      <c r="T16" s="32"/>
      <c r="U16" s="32"/>
      <c r="V16" s="32"/>
      <c r="W16" s="32"/>
      <c r="X16" s="32"/>
      <c r="Y16" s="32"/>
      <c r="Z16" s="32"/>
    </row>
    <row r="17" spans="1:26" ht="15" customHeight="1" x14ac:dyDescent="0.35">
      <c r="A17" s="17" t="s">
        <v>62</v>
      </c>
      <c r="B17" s="18" t="s">
        <v>63</v>
      </c>
      <c r="C17" s="19" t="s">
        <v>20</v>
      </c>
      <c r="D17" s="20">
        <f t="shared" si="0"/>
        <v>0.57890980057201258</v>
      </c>
      <c r="E17" s="20">
        <f t="shared" si="1"/>
        <v>0.56391620341977866</v>
      </c>
      <c r="F17" s="20">
        <f t="shared" si="2"/>
        <v>0.54014333866638442</v>
      </c>
      <c r="G17" s="21">
        <v>2807676</v>
      </c>
      <c r="H17" s="21">
        <v>2734958</v>
      </c>
      <c r="I17" s="22">
        <f t="shared" si="3"/>
        <v>4849936.8938404135</v>
      </c>
      <c r="J17" s="21">
        <v>5063393</v>
      </c>
      <c r="K17" s="23">
        <v>3.7229602000000001E-2</v>
      </c>
      <c r="L17" s="22">
        <v>24948</v>
      </c>
      <c r="M17" s="22">
        <v>0</v>
      </c>
      <c r="N17" s="22">
        <v>0</v>
      </c>
      <c r="O17" s="22">
        <f t="shared" si="4"/>
        <v>24948</v>
      </c>
      <c r="P17" s="24"/>
      <c r="Q17" s="25" t="s">
        <v>64</v>
      </c>
      <c r="R17" s="26">
        <f>Sheet1!B15</f>
        <v>11</v>
      </c>
      <c r="S17" s="44" t="s">
        <v>177</v>
      </c>
      <c r="T17" s="26"/>
      <c r="U17" s="26"/>
      <c r="V17" s="26"/>
      <c r="W17" s="26"/>
      <c r="X17" s="26"/>
      <c r="Y17" s="26"/>
      <c r="Z17" s="26"/>
    </row>
    <row r="18" spans="1:26" ht="15" customHeight="1" x14ac:dyDescent="0.35">
      <c r="A18" s="27" t="s">
        <v>65</v>
      </c>
      <c r="B18" s="28" t="s">
        <v>66</v>
      </c>
      <c r="C18" s="29" t="s">
        <v>20</v>
      </c>
      <c r="D18" s="11">
        <f t="shared" si="0"/>
        <v>0.69099663976708048</v>
      </c>
      <c r="E18" s="11">
        <f t="shared" si="1"/>
        <v>0.68429366592095131</v>
      </c>
      <c r="F18" s="11">
        <f t="shared" si="2"/>
        <v>0.65063826516515955</v>
      </c>
      <c r="G18" s="13">
        <v>1581371</v>
      </c>
      <c r="H18" s="12">
        <v>1566031</v>
      </c>
      <c r="I18" s="13">
        <f t="shared" si="3"/>
        <v>2288536.4544363702</v>
      </c>
      <c r="J18" s="12">
        <v>2406915</v>
      </c>
      <c r="K18" s="14">
        <v>3.6048122000000002E-2</v>
      </c>
      <c r="L18" s="13">
        <v>8888</v>
      </c>
      <c r="M18" s="13">
        <v>29254</v>
      </c>
      <c r="N18" s="13">
        <v>6051</v>
      </c>
      <c r="O18" s="13">
        <f t="shared" si="4"/>
        <v>31613.78</v>
      </c>
      <c r="P18" s="30"/>
      <c r="Q18" s="31" t="s">
        <v>67</v>
      </c>
      <c r="R18" s="26">
        <f>Sheet1!B16</f>
        <v>6</v>
      </c>
      <c r="S18" s="44" t="s">
        <v>177</v>
      </c>
      <c r="T18" s="32"/>
      <c r="U18" s="32"/>
      <c r="V18" s="32"/>
      <c r="W18" s="32"/>
      <c r="X18" s="32"/>
      <c r="Y18" s="32"/>
      <c r="Z18" s="32"/>
    </row>
    <row r="19" spans="1:26" ht="15" customHeight="1" x14ac:dyDescent="0.45">
      <c r="A19" s="17" t="s">
        <v>68</v>
      </c>
      <c r="B19" s="18" t="s">
        <v>69</v>
      </c>
      <c r="C19" s="19" t="s">
        <v>20</v>
      </c>
      <c r="D19" s="20">
        <f t="shared" si="0"/>
        <v>0.59671461165208972</v>
      </c>
      <c r="E19" s="20">
        <f t="shared" si="1"/>
        <v>0.57662479243543185</v>
      </c>
      <c r="F19" s="20">
        <f t="shared" si="2"/>
        <v>0.54022512991334248</v>
      </c>
      <c r="G19" s="34">
        <v>1225667</v>
      </c>
      <c r="H19" s="21">
        <v>1184402</v>
      </c>
      <c r="I19" s="22">
        <f t="shared" si="3"/>
        <v>2054025.4521446452</v>
      </c>
      <c r="J19" s="21">
        <v>2192423</v>
      </c>
      <c r="K19" s="23">
        <v>5.2207885000000002E-2</v>
      </c>
      <c r="L19" s="22">
        <v>9613</v>
      </c>
      <c r="M19" s="22">
        <v>16654</v>
      </c>
      <c r="N19" s="22">
        <v>4830</v>
      </c>
      <c r="O19" s="22">
        <f t="shared" si="4"/>
        <v>23935.78</v>
      </c>
      <c r="P19" s="24"/>
      <c r="Q19" s="25" t="s">
        <v>70</v>
      </c>
      <c r="R19" s="26">
        <f>Sheet1!B17</f>
        <v>6</v>
      </c>
      <c r="S19" s="44" t="s">
        <v>177</v>
      </c>
      <c r="T19" s="26"/>
      <c r="U19" s="26"/>
      <c r="V19" s="26"/>
      <c r="W19" s="26"/>
      <c r="X19" s="26"/>
      <c r="Y19" s="26"/>
      <c r="Z19" s="26"/>
    </row>
    <row r="20" spans="1:26" ht="15" customHeight="1" x14ac:dyDescent="0.35">
      <c r="A20" s="27" t="s">
        <v>71</v>
      </c>
      <c r="B20" s="28" t="s">
        <v>72</v>
      </c>
      <c r="C20" s="29" t="s">
        <v>60</v>
      </c>
      <c r="D20" s="11">
        <f t="shared" si="0"/>
        <v>0.59565651717054924</v>
      </c>
      <c r="E20" s="11">
        <f t="shared" si="1"/>
        <v>0.58619825227519251</v>
      </c>
      <c r="F20" s="11">
        <f t="shared" si="2"/>
        <v>0.5608697705275848</v>
      </c>
      <c r="G20" s="12">
        <v>1955195</v>
      </c>
      <c r="H20" s="12">
        <v>1924149</v>
      </c>
      <c r="I20" s="13">
        <f t="shared" si="3"/>
        <v>3282420.2264879877</v>
      </c>
      <c r="J20" s="12">
        <v>3430652</v>
      </c>
      <c r="K20" s="14">
        <v>2.4007180999999999E-2</v>
      </c>
      <c r="L20" s="13">
        <v>22868</v>
      </c>
      <c r="M20" s="13">
        <v>48457</v>
      </c>
      <c r="N20" s="13">
        <v>15383</v>
      </c>
      <c r="O20" s="13">
        <f t="shared" si="4"/>
        <v>65871.489999999991</v>
      </c>
      <c r="P20" s="30"/>
      <c r="Q20" s="31" t="s">
        <v>73</v>
      </c>
      <c r="R20" s="26">
        <f>Sheet1!B18</f>
        <v>8</v>
      </c>
      <c r="S20" s="44" t="s">
        <v>177</v>
      </c>
      <c r="T20" s="32"/>
      <c r="U20" s="32"/>
      <c r="V20" s="32"/>
      <c r="W20" s="32"/>
      <c r="X20" s="32"/>
      <c r="Y20" s="32"/>
      <c r="Z20" s="32"/>
    </row>
    <row r="21" spans="1:26" ht="15" customHeight="1" x14ac:dyDescent="0.35">
      <c r="A21" s="17" t="s">
        <v>74</v>
      </c>
      <c r="B21" s="18" t="s">
        <v>75</v>
      </c>
      <c r="C21" s="19" t="s">
        <v>20</v>
      </c>
      <c r="D21" s="20">
        <f t="shared" si="0"/>
        <v>0.60557557914279281</v>
      </c>
      <c r="E21" s="20">
        <f t="shared" si="1"/>
        <v>0.59951873306588643</v>
      </c>
      <c r="F21" s="20">
        <f t="shared" si="2"/>
        <v>0.56809342007564012</v>
      </c>
      <c r="G21" s="21">
        <v>2049531</v>
      </c>
      <c r="H21" s="21">
        <v>2029032</v>
      </c>
      <c r="I21" s="22">
        <f t="shared" si="3"/>
        <v>3384434.6941816276</v>
      </c>
      <c r="J21" s="21">
        <v>3571652</v>
      </c>
      <c r="K21" s="23">
        <v>2.7401360999999999E-2</v>
      </c>
      <c r="L21" s="22">
        <v>35543</v>
      </c>
      <c r="M21" s="22">
        <v>40174</v>
      </c>
      <c r="N21" s="22">
        <v>30907</v>
      </c>
      <c r="O21" s="22">
        <f t="shared" si="4"/>
        <v>89349.18</v>
      </c>
      <c r="P21" s="24"/>
      <c r="Q21" s="25" t="s">
        <v>76</v>
      </c>
      <c r="R21" s="26">
        <f>Sheet1!B19</f>
        <v>8</v>
      </c>
      <c r="S21" s="44" t="s">
        <v>177</v>
      </c>
      <c r="T21" s="26"/>
      <c r="U21" s="26"/>
      <c r="V21" s="26"/>
      <c r="W21" s="26"/>
      <c r="X21" s="26"/>
      <c r="Y21" s="26"/>
      <c r="Z21" s="26"/>
    </row>
    <row r="22" spans="1:26" ht="15" customHeight="1" x14ac:dyDescent="0.35">
      <c r="A22" s="27" t="s">
        <v>77</v>
      </c>
      <c r="B22" s="28" t="s">
        <v>78</v>
      </c>
      <c r="C22" s="29" t="s">
        <v>20</v>
      </c>
      <c r="D22" s="11">
        <f t="shared" si="0"/>
        <v>0.72931979881684805</v>
      </c>
      <c r="E22" s="11">
        <f t="shared" si="1"/>
        <v>0.70667654175673378</v>
      </c>
      <c r="F22" s="11">
        <f t="shared" si="2"/>
        <v>0.69378602033139869</v>
      </c>
      <c r="G22" s="12">
        <v>771892</v>
      </c>
      <c r="H22" s="12">
        <v>747927</v>
      </c>
      <c r="I22" s="13">
        <f t="shared" si="3"/>
        <v>1058372.474259187</v>
      </c>
      <c r="J22" s="12">
        <v>1078037</v>
      </c>
      <c r="K22" s="14">
        <v>1.8241048999999999E-2</v>
      </c>
      <c r="L22" s="13">
        <v>0</v>
      </c>
      <c r="M22" s="13">
        <v>0</v>
      </c>
      <c r="N22" s="13">
        <v>0</v>
      </c>
      <c r="O22" s="13">
        <f t="shared" si="4"/>
        <v>0</v>
      </c>
      <c r="P22" s="30"/>
      <c r="Q22" s="31" t="s">
        <v>79</v>
      </c>
      <c r="R22" s="26">
        <f>Sheet1!B20</f>
        <v>4</v>
      </c>
      <c r="S22" s="47" t="s">
        <v>178</v>
      </c>
      <c r="T22" s="32"/>
      <c r="U22" s="32"/>
      <c r="V22" s="32"/>
      <c r="W22" s="32"/>
      <c r="X22" s="32"/>
      <c r="Y22" s="32"/>
      <c r="Z22" s="32"/>
    </row>
    <row r="23" spans="1:26" ht="15" customHeight="1" x14ac:dyDescent="0.35">
      <c r="A23" s="17" t="s">
        <v>80</v>
      </c>
      <c r="B23" s="18" t="s">
        <v>81</v>
      </c>
      <c r="C23" s="19" t="s">
        <v>20</v>
      </c>
      <c r="D23" s="20">
        <f t="shared" si="0"/>
        <v>0.67006660695748899</v>
      </c>
      <c r="E23" s="20">
        <f t="shared" si="1"/>
        <v>0.66389038509137177</v>
      </c>
      <c r="F23" s="20">
        <f t="shared" si="2"/>
        <v>0.59548395384187203</v>
      </c>
      <c r="G23" s="22">
        <v>2807322</v>
      </c>
      <c r="H23" s="21">
        <v>2781446</v>
      </c>
      <c r="I23" s="22">
        <f t="shared" si="3"/>
        <v>4189616.3319449001</v>
      </c>
      <c r="J23" s="21">
        <v>4670900</v>
      </c>
      <c r="K23" s="23">
        <v>8.7832139000000004E-2</v>
      </c>
      <c r="L23" s="22">
        <v>19382</v>
      </c>
      <c r="M23" s="22">
        <v>72529</v>
      </c>
      <c r="N23" s="22">
        <v>10305</v>
      </c>
      <c r="O23" s="22">
        <f t="shared" si="4"/>
        <v>71028.53</v>
      </c>
      <c r="P23" s="24"/>
      <c r="Q23" s="25" t="s">
        <v>82</v>
      </c>
      <c r="R23" s="26">
        <f>Sheet1!B21</f>
        <v>10</v>
      </c>
      <c r="S23" s="47" t="s">
        <v>178</v>
      </c>
      <c r="T23" s="26"/>
      <c r="U23" s="26"/>
      <c r="V23" s="26"/>
      <c r="W23" s="26"/>
      <c r="X23" s="26"/>
      <c r="Y23" s="26"/>
      <c r="Z23" s="26"/>
    </row>
    <row r="24" spans="1:26" ht="15" customHeight="1" x14ac:dyDescent="0.35">
      <c r="A24" s="27" t="s">
        <v>83</v>
      </c>
      <c r="B24" s="28" t="s">
        <v>84</v>
      </c>
      <c r="C24" s="29" t="s">
        <v>60</v>
      </c>
      <c r="D24" s="11">
        <f t="shared" si="0"/>
        <v>0.68285809504221195</v>
      </c>
      <c r="E24" s="11">
        <f t="shared" si="1"/>
        <v>0.67199417115353244</v>
      </c>
      <c r="F24" s="11">
        <f t="shared" si="2"/>
        <v>0.61094564257546868</v>
      </c>
      <c r="G24" s="12">
        <v>3378801</v>
      </c>
      <c r="H24" s="12">
        <v>3325046</v>
      </c>
      <c r="I24" s="13">
        <f t="shared" si="3"/>
        <v>4948028.0376424827</v>
      </c>
      <c r="J24" s="12">
        <v>5442458</v>
      </c>
      <c r="K24" s="14">
        <v>8.9233570999999998E-2</v>
      </c>
      <c r="L24" s="13">
        <v>8780</v>
      </c>
      <c r="M24" s="13">
        <v>0</v>
      </c>
      <c r="N24" s="13">
        <v>0</v>
      </c>
      <c r="O24" s="13">
        <f t="shared" si="4"/>
        <v>8780</v>
      </c>
      <c r="P24" s="30"/>
      <c r="Q24" s="31" t="s">
        <v>85</v>
      </c>
      <c r="R24" s="26">
        <f>Sheet1!B22</f>
        <v>11</v>
      </c>
      <c r="S24" s="47" t="s">
        <v>178</v>
      </c>
      <c r="T24" s="32"/>
      <c r="U24" s="32"/>
      <c r="V24" s="32"/>
      <c r="W24" s="32"/>
      <c r="X24" s="32"/>
      <c r="Y24" s="32"/>
      <c r="Z24" s="32"/>
    </row>
    <row r="25" spans="1:26" ht="15" customHeight="1" x14ac:dyDescent="0.35">
      <c r="A25" s="17" t="s">
        <v>86</v>
      </c>
      <c r="B25" s="18" t="s">
        <v>87</v>
      </c>
      <c r="C25" s="19" t="s">
        <v>20</v>
      </c>
      <c r="D25" s="20">
        <f t="shared" si="0"/>
        <v>0.65690111038521903</v>
      </c>
      <c r="E25" s="20">
        <f t="shared" si="1"/>
        <v>0.64674900513332745</v>
      </c>
      <c r="F25" s="20">
        <f t="shared" si="2"/>
        <v>0.61969687911538507</v>
      </c>
      <c r="G25" s="21">
        <v>4874619</v>
      </c>
      <c r="H25" s="21">
        <v>4799284</v>
      </c>
      <c r="I25" s="22">
        <f t="shared" si="3"/>
        <v>7420628.3456294248</v>
      </c>
      <c r="J25" s="21">
        <v>7744567</v>
      </c>
      <c r="K25" s="23">
        <v>3.6598128000000001E-2</v>
      </c>
      <c r="L25" s="22">
        <v>40502</v>
      </c>
      <c r="M25" s="22">
        <v>0</v>
      </c>
      <c r="N25" s="22">
        <v>0</v>
      </c>
      <c r="O25" s="22">
        <f t="shared" si="4"/>
        <v>40502</v>
      </c>
      <c r="P25" s="24"/>
      <c r="Q25" s="25" t="s">
        <v>88</v>
      </c>
      <c r="R25" s="26">
        <f>Sheet1!B23</f>
        <v>16</v>
      </c>
      <c r="S25" s="44" t="s">
        <v>177</v>
      </c>
      <c r="T25" s="26"/>
      <c r="U25" s="26"/>
      <c r="V25" s="26"/>
      <c r="W25" s="26"/>
      <c r="X25" s="26"/>
      <c r="Y25" s="26"/>
      <c r="Z25" s="26"/>
    </row>
    <row r="26" spans="1:26" ht="15" customHeight="1" x14ac:dyDescent="0.35">
      <c r="A26" s="27" t="s">
        <v>89</v>
      </c>
      <c r="B26" s="28" t="s">
        <v>90</v>
      </c>
      <c r="C26" s="29" t="s">
        <v>20</v>
      </c>
      <c r="D26" s="11">
        <f t="shared" si="0"/>
        <v>0.74707497370244669</v>
      </c>
      <c r="E26" s="11">
        <f t="shared" si="1"/>
        <v>0.74116840505788473</v>
      </c>
      <c r="F26" s="11">
        <f t="shared" si="2"/>
        <v>0.69446208550420563</v>
      </c>
      <c r="G26" s="12">
        <v>2968281</v>
      </c>
      <c r="H26" s="12">
        <v>2944813</v>
      </c>
      <c r="I26" s="13">
        <f t="shared" si="3"/>
        <v>3973203.633484636</v>
      </c>
      <c r="J26" s="12">
        <v>4240423</v>
      </c>
      <c r="K26" s="14">
        <v>4.5934268E-2</v>
      </c>
      <c r="L26" s="13">
        <v>10158</v>
      </c>
      <c r="M26" s="13">
        <v>96852</v>
      </c>
      <c r="N26" s="13">
        <v>7075</v>
      </c>
      <c r="O26" s="13">
        <f t="shared" si="4"/>
        <v>72438.639999999985</v>
      </c>
      <c r="P26" s="30"/>
      <c r="Q26" s="31" t="s">
        <v>91</v>
      </c>
      <c r="R26" s="26">
        <f>Sheet1!B24</f>
        <v>10</v>
      </c>
      <c r="S26" s="47" t="s">
        <v>178</v>
      </c>
      <c r="T26" s="32"/>
      <c r="U26" s="32"/>
      <c r="V26" s="32"/>
      <c r="W26" s="32"/>
      <c r="X26" s="32"/>
      <c r="Y26" s="32"/>
      <c r="Z26" s="32"/>
    </row>
    <row r="27" spans="1:26" ht="15" customHeight="1" x14ac:dyDescent="0.35">
      <c r="A27" s="17" t="s">
        <v>92</v>
      </c>
      <c r="B27" s="18" t="s">
        <v>93</v>
      </c>
      <c r="C27" s="19" t="s">
        <v>20</v>
      </c>
      <c r="D27" s="35"/>
      <c r="E27" s="20">
        <f t="shared" si="1"/>
        <v>0.55190511890028537</v>
      </c>
      <c r="F27" s="20">
        <f t="shared" si="2"/>
        <v>0.53320526663636214</v>
      </c>
      <c r="G27" s="21"/>
      <c r="H27" s="21">
        <v>1209357</v>
      </c>
      <c r="I27" s="22">
        <f t="shared" si="3"/>
        <v>2191240.7741565062</v>
      </c>
      <c r="J27" s="21">
        <v>2268089</v>
      </c>
      <c r="K27" s="23">
        <v>1.4322646E-2</v>
      </c>
      <c r="L27" s="22">
        <v>19150</v>
      </c>
      <c r="M27" s="22">
        <v>29067</v>
      </c>
      <c r="N27" s="22">
        <v>8645</v>
      </c>
      <c r="O27" s="22">
        <f t="shared" si="4"/>
        <v>44363.19</v>
      </c>
      <c r="P27" s="24"/>
      <c r="Q27" s="25" t="s">
        <v>94</v>
      </c>
      <c r="R27" s="26">
        <f>Sheet1!B25</f>
        <v>6</v>
      </c>
      <c r="S27" s="44" t="s">
        <v>177</v>
      </c>
      <c r="T27" s="26"/>
      <c r="U27" s="26"/>
      <c r="V27" s="26"/>
      <c r="W27" s="26"/>
      <c r="X27" s="26"/>
      <c r="Y27" s="26"/>
      <c r="Z27" s="26"/>
    </row>
    <row r="28" spans="1:26" ht="15" customHeight="1" x14ac:dyDescent="0.35">
      <c r="A28" s="27" t="s">
        <v>95</v>
      </c>
      <c r="B28" s="28" t="s">
        <v>96</v>
      </c>
      <c r="C28" s="29" t="s">
        <v>20</v>
      </c>
      <c r="D28" s="11">
        <f t="shared" ref="D28:D38" si="5">G28/I28</f>
        <v>0.62230983466676881</v>
      </c>
      <c r="E28" s="11">
        <f t="shared" si="1"/>
        <v>0.62165820805337568</v>
      </c>
      <c r="F28" s="11">
        <f t="shared" si="2"/>
        <v>0.596207552713094</v>
      </c>
      <c r="G28" s="12">
        <v>2811549</v>
      </c>
      <c r="H28" s="12">
        <v>2808605</v>
      </c>
      <c r="I28" s="13">
        <f t="shared" si="3"/>
        <v>4517924.7432358405</v>
      </c>
      <c r="J28" s="12">
        <v>4710784</v>
      </c>
      <c r="K28" s="14">
        <v>2.5079865E-2</v>
      </c>
      <c r="L28" s="13">
        <v>31956</v>
      </c>
      <c r="M28" s="13">
        <v>43799</v>
      </c>
      <c r="N28" s="13">
        <v>17792</v>
      </c>
      <c r="O28" s="13">
        <f t="shared" si="4"/>
        <v>74713.429999999993</v>
      </c>
      <c r="P28" s="30"/>
      <c r="Q28" s="31" t="s">
        <v>97</v>
      </c>
      <c r="R28" s="26">
        <f>Sheet1!B26</f>
        <v>10</v>
      </c>
      <c r="S28" s="44" t="s">
        <v>177</v>
      </c>
      <c r="T28" s="32"/>
      <c r="U28" s="32"/>
      <c r="V28" s="32"/>
      <c r="W28" s="32"/>
      <c r="X28" s="32"/>
      <c r="Y28" s="32"/>
      <c r="Z28" s="32"/>
    </row>
    <row r="29" spans="1:26" ht="15" customHeight="1" x14ac:dyDescent="0.35">
      <c r="A29" s="17" t="s">
        <v>98</v>
      </c>
      <c r="B29" s="18" t="s">
        <v>99</v>
      </c>
      <c r="C29" s="19" t="s">
        <v>20</v>
      </c>
      <c r="D29" s="20">
        <f t="shared" si="5"/>
        <v>0.64271147356100322</v>
      </c>
      <c r="E29" s="20">
        <f t="shared" si="1"/>
        <v>0.61814947339322635</v>
      </c>
      <c r="F29" s="20">
        <f t="shared" si="2"/>
        <v>0.6079806579903192</v>
      </c>
      <c r="G29" s="21">
        <v>516901</v>
      </c>
      <c r="H29" s="21">
        <v>497147</v>
      </c>
      <c r="I29" s="22">
        <f t="shared" si="3"/>
        <v>804250.46270927996</v>
      </c>
      <c r="J29" s="21">
        <v>817702</v>
      </c>
      <c r="K29" s="23">
        <v>1.180936E-2</v>
      </c>
      <c r="L29" s="22">
        <v>3795</v>
      </c>
      <c r="M29" s="22">
        <v>0</v>
      </c>
      <c r="N29" s="22">
        <v>0</v>
      </c>
      <c r="O29" s="22">
        <f t="shared" si="4"/>
        <v>3795</v>
      </c>
      <c r="P29" s="24"/>
      <c r="Q29" s="25" t="s">
        <v>100</v>
      </c>
      <c r="R29" s="26">
        <f>Sheet1!B27</f>
        <v>3</v>
      </c>
      <c r="S29" s="44" t="s">
        <v>177</v>
      </c>
      <c r="T29" s="26"/>
      <c r="U29" s="26"/>
      <c r="V29" s="26"/>
      <c r="W29" s="26"/>
      <c r="X29" s="26"/>
      <c r="Y29" s="26"/>
      <c r="Z29" s="26"/>
    </row>
    <row r="30" spans="1:26" ht="15" customHeight="1" x14ac:dyDescent="0.35">
      <c r="A30" s="27" t="s">
        <v>101</v>
      </c>
      <c r="B30" s="28" t="s">
        <v>102</v>
      </c>
      <c r="C30" s="29" t="s">
        <v>20</v>
      </c>
      <c r="D30" s="11">
        <f t="shared" si="5"/>
        <v>0.64039281214690436</v>
      </c>
      <c r="E30" s="11">
        <f t="shared" si="1"/>
        <v>0.62822898536247895</v>
      </c>
      <c r="F30" s="11">
        <f t="shared" si="2"/>
        <v>0.58772295617559278</v>
      </c>
      <c r="G30" s="12">
        <v>860573</v>
      </c>
      <c r="H30" s="12">
        <v>844227</v>
      </c>
      <c r="I30" s="13">
        <f t="shared" si="3"/>
        <v>1343820.517152505</v>
      </c>
      <c r="J30" s="12">
        <v>1436437</v>
      </c>
      <c r="K30" s="14">
        <v>5.4830635000000003E-2</v>
      </c>
      <c r="L30" s="13">
        <v>5079</v>
      </c>
      <c r="M30" s="13">
        <v>13489</v>
      </c>
      <c r="N30" s="13">
        <v>1088</v>
      </c>
      <c r="O30" s="13">
        <f t="shared" si="4"/>
        <v>13855.73</v>
      </c>
      <c r="P30" s="30"/>
      <c r="Q30" s="31" t="s">
        <v>103</v>
      </c>
      <c r="R30" s="26">
        <f>Sheet1!B28</f>
        <v>5</v>
      </c>
      <c r="S30" s="44" t="s">
        <v>177</v>
      </c>
      <c r="T30" s="32"/>
      <c r="U30" s="32"/>
      <c r="V30" s="32"/>
      <c r="W30" s="32"/>
      <c r="X30" s="32"/>
      <c r="Y30" s="32"/>
      <c r="Z30" s="32"/>
    </row>
    <row r="31" spans="1:26" ht="15" customHeight="1" x14ac:dyDescent="0.35">
      <c r="A31" s="17" t="s">
        <v>104</v>
      </c>
      <c r="B31" s="18" t="s">
        <v>105</v>
      </c>
      <c r="C31" s="19" t="s">
        <v>20</v>
      </c>
      <c r="D31" s="20">
        <f t="shared" si="5"/>
        <v>0.57373403896226494</v>
      </c>
      <c r="E31" s="20">
        <f t="shared" si="1"/>
        <v>0.573711608140139</v>
      </c>
      <c r="F31" s="20">
        <f t="shared" si="2"/>
        <v>0.49439634210363309</v>
      </c>
      <c r="G31" s="21">
        <v>1125429</v>
      </c>
      <c r="H31" s="21">
        <v>1125385</v>
      </c>
      <c r="I31" s="22">
        <f t="shared" si="3"/>
        <v>1961586.5951331861</v>
      </c>
      <c r="J31" s="21">
        <v>2276281</v>
      </c>
      <c r="K31" s="23">
        <v>0.12646449400000001</v>
      </c>
      <c r="L31" s="22">
        <v>13742</v>
      </c>
      <c r="M31" s="22">
        <v>13724</v>
      </c>
      <c r="N31" s="22">
        <v>5261</v>
      </c>
      <c r="O31" s="22">
        <f t="shared" si="4"/>
        <v>26825.68</v>
      </c>
      <c r="P31" s="24"/>
      <c r="Q31" s="25" t="s">
        <v>106</v>
      </c>
      <c r="R31" s="26">
        <f>Sheet1!B29</f>
        <v>6</v>
      </c>
      <c r="S31" s="47" t="s">
        <v>178</v>
      </c>
      <c r="T31" s="26"/>
      <c r="U31" s="26"/>
      <c r="V31" s="26"/>
      <c r="W31" s="26"/>
      <c r="X31" s="26"/>
      <c r="Y31" s="26"/>
      <c r="Z31" s="26"/>
    </row>
    <row r="32" spans="1:26" ht="15" customHeight="1" x14ac:dyDescent="0.35">
      <c r="A32" s="27" t="s">
        <v>107</v>
      </c>
      <c r="B32" s="28" t="s">
        <v>108</v>
      </c>
      <c r="C32" s="29" t="s">
        <v>20</v>
      </c>
      <c r="D32" s="11">
        <f t="shared" si="5"/>
        <v>0.72483058447325377</v>
      </c>
      <c r="E32" s="11">
        <f t="shared" si="1"/>
        <v>0.71375075041490355</v>
      </c>
      <c r="F32" s="11">
        <f t="shared" si="2"/>
        <v>0.69125015440139159</v>
      </c>
      <c r="G32" s="12">
        <v>755850</v>
      </c>
      <c r="H32" s="12">
        <v>744296</v>
      </c>
      <c r="I32" s="13">
        <f t="shared" si="3"/>
        <v>1042795.401009863</v>
      </c>
      <c r="J32" s="12">
        <v>1076739</v>
      </c>
      <c r="K32" s="14">
        <v>2.8907282999999999E-2</v>
      </c>
      <c r="L32" s="13">
        <v>2818</v>
      </c>
      <c r="M32" s="13">
        <v>0</v>
      </c>
      <c r="N32" s="13">
        <v>0</v>
      </c>
      <c r="O32" s="13">
        <f t="shared" si="4"/>
        <v>2818</v>
      </c>
      <c r="P32" s="30"/>
      <c r="Q32" s="31" t="s">
        <v>109</v>
      </c>
      <c r="R32" s="26">
        <f>Sheet1!B30</f>
        <v>4</v>
      </c>
      <c r="S32" s="47" t="s">
        <v>178</v>
      </c>
      <c r="T32" s="32"/>
      <c r="U32" s="32"/>
      <c r="V32" s="32"/>
      <c r="W32" s="32"/>
      <c r="X32" s="32"/>
      <c r="Y32" s="32"/>
      <c r="Z32" s="32"/>
    </row>
    <row r="33" spans="1:26" ht="15" customHeight="1" x14ac:dyDescent="0.35">
      <c r="A33" s="17" t="s">
        <v>110</v>
      </c>
      <c r="B33" s="18" t="s">
        <v>111</v>
      </c>
      <c r="C33" s="19" t="s">
        <v>20</v>
      </c>
      <c r="D33" s="20">
        <f t="shared" si="5"/>
        <v>0.65805279621283885</v>
      </c>
      <c r="E33" s="20">
        <f t="shared" si="1"/>
        <v>0.64420813947205036</v>
      </c>
      <c r="F33" s="20">
        <f t="shared" si="2"/>
        <v>0.55662444187352333</v>
      </c>
      <c r="G33" s="21">
        <v>3957303</v>
      </c>
      <c r="H33" s="21">
        <v>3874046</v>
      </c>
      <c r="I33" s="22">
        <f t="shared" si="3"/>
        <v>6013655.7777349837</v>
      </c>
      <c r="J33" s="21">
        <v>6959892</v>
      </c>
      <c r="K33" s="23">
        <v>0.11960939800000001</v>
      </c>
      <c r="L33" s="22">
        <v>18504</v>
      </c>
      <c r="M33" s="22">
        <v>140589</v>
      </c>
      <c r="N33" s="22">
        <v>15128</v>
      </c>
      <c r="O33" s="22">
        <f t="shared" si="4"/>
        <v>113767.73</v>
      </c>
      <c r="P33" s="24"/>
      <c r="Q33" s="25" t="s">
        <v>112</v>
      </c>
      <c r="R33" s="26">
        <f>Sheet1!B31</f>
        <v>14</v>
      </c>
      <c r="S33" s="47" t="s">
        <v>178</v>
      </c>
      <c r="T33" s="26"/>
      <c r="U33" s="26"/>
      <c r="V33" s="26"/>
      <c r="W33" s="26"/>
      <c r="X33" s="26"/>
      <c r="Y33" s="26"/>
      <c r="Z33" s="26"/>
    </row>
    <row r="34" spans="1:26" ht="15" customHeight="1" x14ac:dyDescent="0.35">
      <c r="A34" s="27" t="s">
        <v>113</v>
      </c>
      <c r="B34" s="28" t="s">
        <v>114</v>
      </c>
      <c r="C34" s="29" t="s">
        <v>20</v>
      </c>
      <c r="D34" s="11">
        <f t="shared" si="5"/>
        <v>0.54901665041628911</v>
      </c>
      <c r="E34" s="11">
        <f t="shared" si="1"/>
        <v>0.54510818867110533</v>
      </c>
      <c r="F34" s="11">
        <f t="shared" si="2"/>
        <v>0.50175008123469189</v>
      </c>
      <c r="G34" s="12">
        <v>804043</v>
      </c>
      <c r="H34" s="12">
        <v>798319</v>
      </c>
      <c r="I34" s="13">
        <f t="shared" si="3"/>
        <v>1464514.7818200749</v>
      </c>
      <c r="J34" s="12">
        <v>1591069</v>
      </c>
      <c r="K34" s="14">
        <v>6.8892825000000005E-2</v>
      </c>
      <c r="L34" s="13">
        <v>6914</v>
      </c>
      <c r="M34" s="13">
        <v>12714</v>
      </c>
      <c r="N34" s="13">
        <v>2780</v>
      </c>
      <c r="O34" s="13">
        <f t="shared" si="4"/>
        <v>16940.98</v>
      </c>
      <c r="P34" s="30"/>
      <c r="Q34" s="31" t="s">
        <v>115</v>
      </c>
      <c r="R34" s="26">
        <f>Sheet1!B32</f>
        <v>5</v>
      </c>
      <c r="S34" s="47" t="s">
        <v>178</v>
      </c>
      <c r="T34" s="32"/>
      <c r="U34" s="32"/>
      <c r="V34" s="32"/>
      <c r="W34" s="32"/>
      <c r="X34" s="32"/>
      <c r="Y34" s="32"/>
      <c r="Z34" s="32"/>
    </row>
    <row r="35" spans="1:26" ht="15" customHeight="1" x14ac:dyDescent="0.35">
      <c r="A35" s="17" t="s">
        <v>116</v>
      </c>
      <c r="B35" s="18" t="s">
        <v>117</v>
      </c>
      <c r="C35" s="19" t="s">
        <v>20</v>
      </c>
      <c r="D35" s="20">
        <f t="shared" si="5"/>
        <v>0.57236927964835138</v>
      </c>
      <c r="E35" s="20">
        <f t="shared" si="1"/>
        <v>0.56756003995034754</v>
      </c>
      <c r="F35" s="20">
        <f t="shared" si="2"/>
        <v>0.49630170545254521</v>
      </c>
      <c r="G35" s="21">
        <v>7786881</v>
      </c>
      <c r="H35" s="21">
        <v>7721453</v>
      </c>
      <c r="I35" s="22">
        <f t="shared" si="3"/>
        <v>13604645.247180376</v>
      </c>
      <c r="J35" s="21">
        <v>15557982</v>
      </c>
      <c r="K35" s="23">
        <v>0.119713132</v>
      </c>
      <c r="L35" s="22">
        <v>46416</v>
      </c>
      <c r="M35" s="22">
        <v>0</v>
      </c>
      <c r="N35" s="22">
        <v>44426</v>
      </c>
      <c r="O35" s="22">
        <f t="shared" si="4"/>
        <v>90842</v>
      </c>
      <c r="P35" s="24"/>
      <c r="Q35" s="25" t="s">
        <v>118</v>
      </c>
      <c r="R35" s="26">
        <f>Sheet1!B33</f>
        <v>29</v>
      </c>
      <c r="S35" s="47" t="s">
        <v>178</v>
      </c>
      <c r="T35" s="26"/>
      <c r="U35" s="26"/>
      <c r="V35" s="26"/>
      <c r="W35" s="26"/>
      <c r="X35" s="26"/>
      <c r="Y35" s="26"/>
      <c r="Z35" s="26"/>
    </row>
    <row r="36" spans="1:26" ht="15" customHeight="1" x14ac:dyDescent="0.35">
      <c r="A36" s="27" t="s">
        <v>119</v>
      </c>
      <c r="B36" s="28" t="s">
        <v>120</v>
      </c>
      <c r="C36" s="29" t="s">
        <v>20</v>
      </c>
      <c r="D36" s="11">
        <f t="shared" si="5"/>
        <v>0.64870989643224064</v>
      </c>
      <c r="E36" s="11">
        <f t="shared" si="1"/>
        <v>0.64489133170781043</v>
      </c>
      <c r="F36" s="11">
        <f t="shared" si="2"/>
        <v>0.60172032711113543</v>
      </c>
      <c r="G36" s="12">
        <v>4769640</v>
      </c>
      <c r="H36" s="12">
        <v>4741564</v>
      </c>
      <c r="I36" s="13">
        <f t="shared" si="3"/>
        <v>7352500.7499221964</v>
      </c>
      <c r="J36" s="12">
        <v>7880013</v>
      </c>
      <c r="K36" s="14">
        <v>5.5002908000000003E-2</v>
      </c>
      <c r="L36" s="13">
        <v>34357</v>
      </c>
      <c r="M36" s="13">
        <v>82466</v>
      </c>
      <c r="N36" s="13">
        <v>12726</v>
      </c>
      <c r="O36" s="13">
        <f t="shared" si="4"/>
        <v>94088.62</v>
      </c>
      <c r="P36" s="30"/>
      <c r="Q36" s="31" t="s">
        <v>121</v>
      </c>
      <c r="R36" s="26">
        <f>Sheet1!B34</f>
        <v>15</v>
      </c>
      <c r="S36" s="44" t="s">
        <v>177</v>
      </c>
      <c r="T36" s="32"/>
      <c r="U36" s="32"/>
      <c r="V36" s="32"/>
      <c r="W36" s="32"/>
      <c r="X36" s="32"/>
      <c r="Y36" s="32"/>
      <c r="Z36" s="32"/>
    </row>
    <row r="37" spans="1:26" ht="15" customHeight="1" x14ac:dyDescent="0.35">
      <c r="A37" s="17" t="s">
        <v>122</v>
      </c>
      <c r="B37" s="18" t="s">
        <v>123</v>
      </c>
      <c r="C37" s="19" t="s">
        <v>20</v>
      </c>
      <c r="D37" s="20">
        <f t="shared" si="5"/>
        <v>0.61742314125701214</v>
      </c>
      <c r="E37" s="20">
        <f t="shared" si="1"/>
        <v>0.60756928352531026</v>
      </c>
      <c r="F37" s="20">
        <f t="shared" si="2"/>
        <v>0.59251051294933821</v>
      </c>
      <c r="G37" s="21">
        <v>349945</v>
      </c>
      <c r="H37" s="21">
        <v>344360</v>
      </c>
      <c r="I37" s="22">
        <f t="shared" si="3"/>
        <v>566783.09673904802</v>
      </c>
      <c r="J37" s="21">
        <v>581188</v>
      </c>
      <c r="K37" s="23">
        <v>2.1703653999999999E-2</v>
      </c>
      <c r="L37" s="22">
        <v>1791</v>
      </c>
      <c r="M37" s="22">
        <v>0</v>
      </c>
      <c r="N37" s="22">
        <v>0</v>
      </c>
      <c r="O37" s="22">
        <f t="shared" si="4"/>
        <v>1791</v>
      </c>
      <c r="P37" s="24"/>
      <c r="Q37" s="25" t="s">
        <v>124</v>
      </c>
      <c r="R37" s="26">
        <f>Sheet1!B35</f>
        <v>3</v>
      </c>
      <c r="S37" s="44" t="s">
        <v>177</v>
      </c>
      <c r="T37" s="26"/>
      <c r="U37" s="26"/>
      <c r="V37" s="26"/>
      <c r="W37" s="26"/>
      <c r="X37" s="26"/>
      <c r="Y37" s="26"/>
      <c r="Z37" s="26"/>
    </row>
    <row r="38" spans="1:26" ht="15" customHeight="1" x14ac:dyDescent="0.35">
      <c r="A38" s="27" t="s">
        <v>125</v>
      </c>
      <c r="B38" s="28" t="s">
        <v>126</v>
      </c>
      <c r="C38" s="29" t="s">
        <v>20</v>
      </c>
      <c r="D38" s="11">
        <f t="shared" si="5"/>
        <v>0.64184094446353523</v>
      </c>
      <c r="E38" s="11">
        <f t="shared" si="1"/>
        <v>0.62911844879362699</v>
      </c>
      <c r="F38" s="11">
        <f t="shared" si="2"/>
        <v>0.61018158065433958</v>
      </c>
      <c r="G38" s="12">
        <v>5607641</v>
      </c>
      <c r="H38" s="12">
        <v>5496487</v>
      </c>
      <c r="I38" s="13">
        <f t="shared" si="3"/>
        <v>8736807.8468209747</v>
      </c>
      <c r="J38" s="12">
        <v>9007953</v>
      </c>
      <c r="K38" s="14">
        <v>2.4365042E-2</v>
      </c>
      <c r="L38" s="13">
        <v>51666</v>
      </c>
      <c r="M38" s="13">
        <v>0</v>
      </c>
      <c r="N38" s="13">
        <v>0</v>
      </c>
      <c r="O38" s="13">
        <f t="shared" si="4"/>
        <v>51666</v>
      </c>
      <c r="P38" s="30"/>
      <c r="Q38" s="31" t="s">
        <v>127</v>
      </c>
      <c r="R38" s="26">
        <f>Sheet1!B36</f>
        <v>18</v>
      </c>
      <c r="S38" s="44" t="s">
        <v>177</v>
      </c>
      <c r="T38" s="32"/>
      <c r="U38" s="32"/>
      <c r="V38" s="32"/>
      <c r="W38" s="32"/>
      <c r="X38" s="32"/>
      <c r="Y38" s="32"/>
      <c r="Z38" s="32"/>
    </row>
    <row r="39" spans="1:26" ht="15" customHeight="1" x14ac:dyDescent="0.35">
      <c r="A39" s="17" t="s">
        <v>128</v>
      </c>
      <c r="B39" s="18" t="s">
        <v>129</v>
      </c>
      <c r="C39" s="19" t="s">
        <v>20</v>
      </c>
      <c r="D39" s="35"/>
      <c r="E39" s="20">
        <f t="shared" si="1"/>
        <v>0.52299409862895962</v>
      </c>
      <c r="F39" s="20">
        <f t="shared" si="2"/>
        <v>0.48989836154563277</v>
      </c>
      <c r="G39" s="21"/>
      <c r="H39" s="21">
        <v>1452992</v>
      </c>
      <c r="I39" s="22">
        <f t="shared" si="3"/>
        <v>2778218.7290622401</v>
      </c>
      <c r="J39" s="21">
        <v>2965905</v>
      </c>
      <c r="K39" s="23">
        <v>4.7192992000000003E-2</v>
      </c>
      <c r="L39" s="22">
        <v>26691</v>
      </c>
      <c r="M39" s="22">
        <v>33562</v>
      </c>
      <c r="N39" s="22">
        <v>1895</v>
      </c>
      <c r="O39" s="22">
        <f t="shared" si="4"/>
        <v>47716.34</v>
      </c>
      <c r="P39" s="24"/>
      <c r="Q39" s="25" t="s">
        <v>130</v>
      </c>
      <c r="R39" s="26">
        <f>Sheet1!B37</f>
        <v>7</v>
      </c>
      <c r="S39" s="44" t="s">
        <v>177</v>
      </c>
      <c r="T39" s="26"/>
      <c r="U39" s="26"/>
      <c r="V39" s="26"/>
      <c r="W39" s="26"/>
      <c r="X39" s="26"/>
      <c r="Y39" s="26"/>
      <c r="Z39" s="26"/>
    </row>
    <row r="40" spans="1:26" ht="15" customHeight="1" x14ac:dyDescent="0.35">
      <c r="A40" s="27" t="s">
        <v>131</v>
      </c>
      <c r="B40" s="28" t="s">
        <v>132</v>
      </c>
      <c r="C40" s="29" t="s">
        <v>20</v>
      </c>
      <c r="D40" s="11">
        <f>G40/I40</f>
        <v>0.67995753953757321</v>
      </c>
      <c r="E40" s="11">
        <f t="shared" si="1"/>
        <v>0.66177935347684369</v>
      </c>
      <c r="F40" s="11">
        <f t="shared" si="2"/>
        <v>0.61688197401146694</v>
      </c>
      <c r="G40" s="12">
        <v>2056310</v>
      </c>
      <c r="H40" s="12">
        <v>2001336</v>
      </c>
      <c r="I40" s="13">
        <f t="shared" si="3"/>
        <v>3024174.1291646818</v>
      </c>
      <c r="J40" s="12">
        <v>3244277</v>
      </c>
      <c r="K40" s="14">
        <v>6.3168734000000004E-2</v>
      </c>
      <c r="L40" s="13">
        <v>15166</v>
      </c>
      <c r="M40" s="13">
        <v>0</v>
      </c>
      <c r="N40" s="13">
        <v>0</v>
      </c>
      <c r="O40" s="13">
        <f t="shared" si="4"/>
        <v>15166</v>
      </c>
      <c r="P40" s="30"/>
      <c r="Q40" s="31" t="s">
        <v>133</v>
      </c>
      <c r="R40" s="26">
        <f>Sheet1!B38</f>
        <v>7</v>
      </c>
      <c r="S40" s="47" t="s">
        <v>178</v>
      </c>
      <c r="T40" s="32"/>
      <c r="U40" s="32"/>
      <c r="V40" s="32"/>
      <c r="W40" s="32"/>
      <c r="X40" s="32"/>
      <c r="Y40" s="32"/>
      <c r="Z40" s="32"/>
    </row>
    <row r="41" spans="1:26" ht="15" customHeight="1" x14ac:dyDescent="0.35">
      <c r="A41" s="17" t="s">
        <v>134</v>
      </c>
      <c r="B41" s="18" t="s">
        <v>135</v>
      </c>
      <c r="C41" s="19" t="s">
        <v>20</v>
      </c>
      <c r="D41" s="35"/>
      <c r="E41" s="20">
        <f t="shared" si="1"/>
        <v>0.63619609751206085</v>
      </c>
      <c r="F41" s="20">
        <f t="shared" si="2"/>
        <v>0.60993090359921354</v>
      </c>
      <c r="G41" s="21"/>
      <c r="H41" s="21">
        <v>6165478</v>
      </c>
      <c r="I41" s="22">
        <f t="shared" si="3"/>
        <v>9691159.7290694099</v>
      </c>
      <c r="J41" s="21">
        <v>10108486</v>
      </c>
      <c r="K41" s="23">
        <v>3.6526564999999997E-2</v>
      </c>
      <c r="L41" s="22">
        <v>48098</v>
      </c>
      <c r="M41" s="22">
        <v>0</v>
      </c>
      <c r="N41" s="22">
        <v>0</v>
      </c>
      <c r="O41" s="22">
        <f t="shared" si="4"/>
        <v>48098</v>
      </c>
      <c r="P41" s="24"/>
      <c r="Q41" s="25" t="s">
        <v>136</v>
      </c>
      <c r="R41" s="26">
        <f>Sheet1!B39</f>
        <v>20</v>
      </c>
      <c r="S41" s="44" t="s">
        <v>177</v>
      </c>
      <c r="T41" s="26"/>
      <c r="U41" s="26"/>
      <c r="V41" s="26"/>
      <c r="W41" s="26"/>
      <c r="X41" s="26"/>
      <c r="Y41" s="26"/>
      <c r="Z41" s="26"/>
    </row>
    <row r="42" spans="1:26" ht="15" customHeight="1" x14ac:dyDescent="0.35">
      <c r="A42" s="27" t="s">
        <v>137</v>
      </c>
      <c r="B42" s="28" t="s">
        <v>138</v>
      </c>
      <c r="C42" s="29" t="s">
        <v>20</v>
      </c>
      <c r="D42" s="11">
        <f t="shared" ref="D42:D44" si="6">G42/I42</f>
        <v>0.59743229835798928</v>
      </c>
      <c r="E42" s="11">
        <f t="shared" si="1"/>
        <v>0.59050492385696973</v>
      </c>
      <c r="F42" s="11">
        <f t="shared" si="2"/>
        <v>0.54671103389381315</v>
      </c>
      <c r="G42" s="12">
        <v>469589</v>
      </c>
      <c r="H42" s="12">
        <v>464144</v>
      </c>
      <c r="I42" s="13">
        <f t="shared" si="3"/>
        <v>786012.07415574999</v>
      </c>
      <c r="J42" s="12">
        <v>848975</v>
      </c>
      <c r="K42" s="14">
        <v>7.0585030000000007E-2</v>
      </c>
      <c r="L42" s="13">
        <v>3038</v>
      </c>
      <c r="M42" s="13">
        <v>0</v>
      </c>
      <c r="N42" s="13">
        <v>0</v>
      </c>
      <c r="O42" s="13">
        <f t="shared" si="4"/>
        <v>3038</v>
      </c>
      <c r="P42" s="30"/>
      <c r="Q42" s="31" t="s">
        <v>139</v>
      </c>
      <c r="R42" s="26">
        <f>Sheet1!B40</f>
        <v>4</v>
      </c>
      <c r="S42" s="47" t="s">
        <v>178</v>
      </c>
      <c r="T42" s="32"/>
      <c r="U42" s="32"/>
      <c r="V42" s="32"/>
      <c r="W42" s="32"/>
      <c r="X42" s="32"/>
      <c r="Y42" s="32"/>
      <c r="Z42" s="32"/>
    </row>
    <row r="43" spans="1:26" ht="15" customHeight="1" x14ac:dyDescent="0.35">
      <c r="A43" s="17" t="s">
        <v>140</v>
      </c>
      <c r="B43" s="18" t="s">
        <v>141</v>
      </c>
      <c r="C43" s="19" t="s">
        <v>20</v>
      </c>
      <c r="D43" s="20">
        <f t="shared" si="6"/>
        <v>0.57250521418574674</v>
      </c>
      <c r="E43" s="20">
        <f t="shared" si="1"/>
        <v>0.56696317314191869</v>
      </c>
      <c r="F43" s="20">
        <f t="shared" si="2"/>
        <v>0.54157828255190055</v>
      </c>
      <c r="G43" s="21">
        <v>2123584</v>
      </c>
      <c r="H43" s="21">
        <v>2103027</v>
      </c>
      <c r="I43" s="22">
        <f t="shared" si="3"/>
        <v>3709283.2473505</v>
      </c>
      <c r="J43" s="21">
        <v>3883145</v>
      </c>
      <c r="K43" s="23">
        <v>3.3623100000000003E-2</v>
      </c>
      <c r="L43" s="22">
        <v>20350</v>
      </c>
      <c r="M43" s="22">
        <v>32634</v>
      </c>
      <c r="N43" s="22">
        <v>4347</v>
      </c>
      <c r="O43" s="22">
        <f t="shared" si="4"/>
        <v>43298.38</v>
      </c>
      <c r="P43" s="24"/>
      <c r="Q43" s="25" t="s">
        <v>142</v>
      </c>
      <c r="R43" s="26">
        <f>Sheet1!B41</f>
        <v>9</v>
      </c>
      <c r="S43" s="44" t="s">
        <v>177</v>
      </c>
      <c r="T43" s="26"/>
      <c r="U43" s="26"/>
      <c r="V43" s="26"/>
      <c r="W43" s="26"/>
      <c r="X43" s="26"/>
      <c r="Y43" s="26"/>
      <c r="Z43" s="26"/>
    </row>
    <row r="44" spans="1:26" ht="15" customHeight="1" x14ac:dyDescent="0.35">
      <c r="A44" s="27" t="s">
        <v>143</v>
      </c>
      <c r="B44" s="28" t="s">
        <v>144</v>
      </c>
      <c r="C44" s="29" t="s">
        <v>20</v>
      </c>
      <c r="D44" s="11">
        <f t="shared" si="6"/>
        <v>0.60046118993126896</v>
      </c>
      <c r="E44" s="11">
        <f t="shared" si="1"/>
        <v>0.5863572953870978</v>
      </c>
      <c r="F44" s="11">
        <f t="shared" si="2"/>
        <v>0.56602904987604019</v>
      </c>
      <c r="G44" s="12">
        <v>378995</v>
      </c>
      <c r="H44" s="12">
        <v>370093</v>
      </c>
      <c r="I44" s="13">
        <f t="shared" si="3"/>
        <v>631173.18213918398</v>
      </c>
      <c r="J44" s="12">
        <v>653841</v>
      </c>
      <c r="K44" s="14">
        <v>2.4832976E-2</v>
      </c>
      <c r="L44" s="13">
        <v>3744</v>
      </c>
      <c r="M44" s="13">
        <v>0</v>
      </c>
      <c r="N44" s="13">
        <v>2687</v>
      </c>
      <c r="O44" s="13">
        <f t="shared" si="4"/>
        <v>6431</v>
      </c>
      <c r="P44" s="30"/>
      <c r="Q44" s="31" t="s">
        <v>145</v>
      </c>
      <c r="R44" s="26">
        <f>Sheet1!B42</f>
        <v>3</v>
      </c>
      <c r="S44" s="44" t="s">
        <v>177</v>
      </c>
      <c r="T44" s="32"/>
      <c r="U44" s="32"/>
      <c r="V44" s="32"/>
      <c r="W44" s="32"/>
      <c r="X44" s="32"/>
      <c r="Y44" s="32"/>
      <c r="Z44" s="32"/>
    </row>
    <row r="45" spans="1:26" ht="15" customHeight="1" x14ac:dyDescent="0.35">
      <c r="A45" s="17" t="s">
        <v>146</v>
      </c>
      <c r="B45" s="18" t="s">
        <v>147</v>
      </c>
      <c r="C45" s="19" t="s">
        <v>20</v>
      </c>
      <c r="D45" s="20"/>
      <c r="E45" s="20">
        <f t="shared" si="1"/>
        <v>0.5108595235368798</v>
      </c>
      <c r="F45" s="20">
        <f t="shared" si="2"/>
        <v>0.48558413419325458</v>
      </c>
      <c r="G45" s="21"/>
      <c r="H45" s="21">
        <v>2508027</v>
      </c>
      <c r="I45" s="22">
        <f t="shared" si="3"/>
        <v>4909425.946757243</v>
      </c>
      <c r="J45" s="21">
        <v>5164969</v>
      </c>
      <c r="K45" s="23">
        <v>3.4822653000000002E-2</v>
      </c>
      <c r="L45" s="22">
        <v>27906</v>
      </c>
      <c r="M45" s="22">
        <v>62609</v>
      </c>
      <c r="N45" s="22">
        <v>12092</v>
      </c>
      <c r="O45" s="22">
        <f t="shared" si="4"/>
        <v>75685.13</v>
      </c>
      <c r="P45" s="24"/>
      <c r="Q45" s="25" t="s">
        <v>148</v>
      </c>
      <c r="R45" s="26">
        <f>Sheet1!B43</f>
        <v>11</v>
      </c>
      <c r="S45" s="44" t="s">
        <v>177</v>
      </c>
      <c r="T45" s="26"/>
      <c r="U45" s="26"/>
      <c r="V45" s="26"/>
      <c r="W45" s="26"/>
      <c r="X45" s="26"/>
      <c r="Y45" s="26"/>
      <c r="Z45" s="26"/>
    </row>
    <row r="46" spans="1:26" ht="15" customHeight="1" x14ac:dyDescent="0.35">
      <c r="A46" s="27" t="s">
        <v>149</v>
      </c>
      <c r="B46" s="28" t="s">
        <v>150</v>
      </c>
      <c r="C46" s="29" t="s">
        <v>20</v>
      </c>
      <c r="D46" s="36">
        <f t="shared" ref="D46:D48" si="7">G46/I46</f>
        <v>0.51435878390331147</v>
      </c>
      <c r="E46" s="11">
        <f t="shared" si="1"/>
        <v>0.51402787497648605</v>
      </c>
      <c r="F46" s="11">
        <f t="shared" si="2"/>
        <v>0.4338919880469615</v>
      </c>
      <c r="G46" s="12">
        <v>8975000</v>
      </c>
      <c r="H46" s="12">
        <v>8969226</v>
      </c>
      <c r="I46" s="13">
        <f t="shared" si="3"/>
        <v>17448909.751071949</v>
      </c>
      <c r="J46" s="12">
        <v>20671564</v>
      </c>
      <c r="K46" s="14">
        <v>0.13267974299999999</v>
      </c>
      <c r="L46" s="13">
        <v>155327</v>
      </c>
      <c r="M46" s="13">
        <v>374285</v>
      </c>
      <c r="N46" s="13">
        <v>111287</v>
      </c>
      <c r="O46" s="13">
        <f t="shared" si="4"/>
        <v>479956.44999999995</v>
      </c>
      <c r="P46" s="30"/>
      <c r="Q46" s="31" t="s">
        <v>151</v>
      </c>
      <c r="R46" s="26">
        <f>Sheet1!B44</f>
        <v>38</v>
      </c>
      <c r="S46" s="44" t="s">
        <v>177</v>
      </c>
      <c r="T46" s="32"/>
      <c r="U46" s="32"/>
      <c r="V46" s="32"/>
      <c r="W46" s="32"/>
      <c r="X46" s="32"/>
      <c r="Y46" s="32"/>
      <c r="Z46" s="32"/>
    </row>
    <row r="47" spans="1:26" ht="15" customHeight="1" x14ac:dyDescent="0.35">
      <c r="A47" s="17" t="s">
        <v>152</v>
      </c>
      <c r="B47" s="18" t="s">
        <v>153</v>
      </c>
      <c r="C47" s="19" t="s">
        <v>20</v>
      </c>
      <c r="D47" s="20">
        <f t="shared" si="7"/>
        <v>0.57853184368844768</v>
      </c>
      <c r="E47" s="20">
        <f t="shared" si="1"/>
        <v>0.5680196915262562</v>
      </c>
      <c r="F47" s="20">
        <f t="shared" si="2"/>
        <v>0.52752631500421487</v>
      </c>
      <c r="G47" s="21">
        <v>1152369</v>
      </c>
      <c r="H47" s="21">
        <v>1131430</v>
      </c>
      <c r="I47" s="22">
        <f t="shared" si="3"/>
        <v>1991885.1703184319</v>
      </c>
      <c r="J47" s="21">
        <v>2144784</v>
      </c>
      <c r="K47" s="23">
        <v>6.8563001999999998E-2</v>
      </c>
      <c r="L47" s="22">
        <v>5846</v>
      </c>
      <c r="M47" s="22">
        <v>0</v>
      </c>
      <c r="N47" s="22">
        <v>0</v>
      </c>
      <c r="O47" s="22">
        <f t="shared" si="4"/>
        <v>5846</v>
      </c>
      <c r="P47" s="24"/>
      <c r="Q47" s="25" t="s">
        <v>154</v>
      </c>
      <c r="R47" s="26">
        <f>Sheet1!B45</f>
        <v>6</v>
      </c>
      <c r="S47" s="44" t="s">
        <v>177</v>
      </c>
      <c r="T47" s="26"/>
      <c r="U47" s="26"/>
      <c r="V47" s="26"/>
      <c r="W47" s="26"/>
      <c r="X47" s="26"/>
      <c r="Y47" s="26"/>
      <c r="Z47" s="26"/>
    </row>
    <row r="48" spans="1:26" ht="15" customHeight="1" x14ac:dyDescent="0.35">
      <c r="A48" s="27" t="s">
        <v>155</v>
      </c>
      <c r="B48" s="28" t="s">
        <v>156</v>
      </c>
      <c r="C48" s="29" t="s">
        <v>20</v>
      </c>
      <c r="D48" s="11">
        <f t="shared" si="7"/>
        <v>0.64757690576198634</v>
      </c>
      <c r="E48" s="11">
        <f t="shared" si="1"/>
        <v>0.63666497008338374</v>
      </c>
      <c r="F48" s="11">
        <f t="shared" si="2"/>
        <v>0.62260299418237008</v>
      </c>
      <c r="G48" s="12">
        <v>320467</v>
      </c>
      <c r="H48" s="12">
        <v>315067</v>
      </c>
      <c r="I48" s="13">
        <f t="shared" si="3"/>
        <v>494870.95223526401</v>
      </c>
      <c r="J48" s="12">
        <v>506048</v>
      </c>
      <c r="K48" s="14">
        <v>2.2086932E-2</v>
      </c>
      <c r="L48" s="13">
        <v>0</v>
      </c>
      <c r="M48" s="13">
        <v>0</v>
      </c>
      <c r="N48" s="13">
        <v>0</v>
      </c>
      <c r="O48" s="13">
        <f t="shared" si="4"/>
        <v>0</v>
      </c>
      <c r="P48" s="30"/>
      <c r="Q48" s="31" t="s">
        <v>157</v>
      </c>
      <c r="R48" s="26">
        <f>Sheet1!B46</f>
        <v>3</v>
      </c>
      <c r="S48" s="47" t="s">
        <v>178</v>
      </c>
      <c r="T48" s="32"/>
      <c r="U48" s="32"/>
      <c r="V48" s="32"/>
      <c r="W48" s="32"/>
      <c r="X48" s="32"/>
      <c r="Y48" s="32"/>
      <c r="Z48" s="32"/>
    </row>
    <row r="49" spans="1:26" ht="15" customHeight="1" x14ac:dyDescent="0.35">
      <c r="A49" s="17" t="s">
        <v>158</v>
      </c>
      <c r="B49" s="18" t="s">
        <v>159</v>
      </c>
      <c r="C49" s="19" t="s">
        <v>20</v>
      </c>
      <c r="D49" s="20"/>
      <c r="E49" s="20">
        <f t="shared" si="1"/>
        <v>0.661113362414533</v>
      </c>
      <c r="F49" s="20">
        <f t="shared" si="2"/>
        <v>0.6082115398411635</v>
      </c>
      <c r="G49" s="21"/>
      <c r="H49" s="21">
        <v>3984631</v>
      </c>
      <c r="I49" s="22">
        <f t="shared" si="3"/>
        <v>6027152.4167160103</v>
      </c>
      <c r="J49" s="21">
        <v>6551390</v>
      </c>
      <c r="K49" s="23">
        <v>6.8834340999999993E-2</v>
      </c>
      <c r="L49" s="22">
        <v>36959</v>
      </c>
      <c r="M49" s="22">
        <v>60821</v>
      </c>
      <c r="N49" s="22">
        <v>1650</v>
      </c>
      <c r="O49" s="22">
        <f t="shared" si="4"/>
        <v>73276.97</v>
      </c>
      <c r="P49" s="24"/>
      <c r="Q49" s="25" t="s">
        <v>160</v>
      </c>
      <c r="R49" s="26">
        <f>Sheet1!B47</f>
        <v>13</v>
      </c>
      <c r="S49" s="47" t="s">
        <v>178</v>
      </c>
      <c r="T49" s="26"/>
      <c r="U49" s="26"/>
      <c r="V49" s="26"/>
      <c r="W49" s="26"/>
      <c r="X49" s="26"/>
      <c r="Y49" s="26"/>
      <c r="Z49" s="26"/>
    </row>
    <row r="50" spans="1:26" ht="15" customHeight="1" x14ac:dyDescent="0.35">
      <c r="A50" s="27" t="s">
        <v>161</v>
      </c>
      <c r="B50" s="28" t="s">
        <v>162</v>
      </c>
      <c r="C50" s="29" t="s">
        <v>163</v>
      </c>
      <c r="D50" s="11">
        <f>G50/I50</f>
        <v>0.65653466586072085</v>
      </c>
      <c r="E50" s="11">
        <f t="shared" si="1"/>
        <v>0.64747340842074252</v>
      </c>
      <c r="F50" s="11">
        <f t="shared" si="2"/>
        <v>0.58276815219279976</v>
      </c>
      <c r="G50" s="12">
        <v>3363440</v>
      </c>
      <c r="H50" s="12">
        <v>3317019</v>
      </c>
      <c r="I50" s="13">
        <f t="shared" si="3"/>
        <v>5123019.6589703457</v>
      </c>
      <c r="J50" s="12">
        <v>5691833</v>
      </c>
      <c r="K50" s="14">
        <v>8.5780038000000003E-2</v>
      </c>
      <c r="L50" s="13">
        <v>18335</v>
      </c>
      <c r="M50" s="13">
        <v>89317</v>
      </c>
      <c r="N50" s="13">
        <v>11322</v>
      </c>
      <c r="O50" s="13">
        <f t="shared" si="4"/>
        <v>80567.69</v>
      </c>
      <c r="P50" s="30"/>
      <c r="Q50" s="31" t="s">
        <v>164</v>
      </c>
      <c r="R50" s="26">
        <f>Sheet1!B48</f>
        <v>12</v>
      </c>
      <c r="S50" s="47" t="s">
        <v>178</v>
      </c>
      <c r="T50" s="32"/>
      <c r="U50" s="32"/>
      <c r="V50" s="32"/>
      <c r="W50" s="32"/>
      <c r="X50" s="32"/>
      <c r="Y50" s="32"/>
      <c r="Z50" s="32"/>
    </row>
    <row r="51" spans="1:26" ht="15" customHeight="1" x14ac:dyDescent="0.35">
      <c r="A51" s="17" t="s">
        <v>165</v>
      </c>
      <c r="B51" s="18" t="s">
        <v>166</v>
      </c>
      <c r="C51" s="19" t="s">
        <v>20</v>
      </c>
      <c r="D51" s="35"/>
      <c r="E51" s="20">
        <f t="shared" si="1"/>
        <v>0.50204319753489202</v>
      </c>
      <c r="F51" s="20">
        <f t="shared" si="2"/>
        <v>0.49162022321757282</v>
      </c>
      <c r="G51" s="21"/>
      <c r="H51" s="21">
        <v>714423</v>
      </c>
      <c r="I51" s="22">
        <f t="shared" si="3"/>
        <v>1423030.9334095649</v>
      </c>
      <c r="J51" s="21">
        <v>1453201</v>
      </c>
      <c r="K51" s="23">
        <v>1.0848435E-2</v>
      </c>
      <c r="L51" s="22">
        <v>7137</v>
      </c>
      <c r="M51" s="22">
        <v>6523</v>
      </c>
      <c r="N51" s="22">
        <v>3550</v>
      </c>
      <c r="O51" s="22">
        <f t="shared" si="4"/>
        <v>14405.11</v>
      </c>
      <c r="P51" s="24"/>
      <c r="Q51" s="25" t="s">
        <v>167</v>
      </c>
      <c r="R51" s="26">
        <f>Sheet1!B49</f>
        <v>5</v>
      </c>
      <c r="S51" s="44" t="s">
        <v>177</v>
      </c>
      <c r="T51" s="26"/>
      <c r="U51" s="26"/>
      <c r="V51" s="26"/>
      <c r="W51" s="26"/>
      <c r="X51" s="26"/>
      <c r="Y51" s="26"/>
      <c r="Z51" s="26"/>
    </row>
    <row r="52" spans="1:26" ht="15" customHeight="1" x14ac:dyDescent="0.35">
      <c r="A52" s="27" t="s">
        <v>168</v>
      </c>
      <c r="B52" s="28" t="s">
        <v>169</v>
      </c>
      <c r="C52" s="29" t="s">
        <v>20</v>
      </c>
      <c r="D52" s="36"/>
      <c r="E52" s="11">
        <f t="shared" si="1"/>
        <v>0.69453924775987419</v>
      </c>
      <c r="F52" s="11">
        <f t="shared" si="2"/>
        <v>0.6619870220604509</v>
      </c>
      <c r="G52" s="12"/>
      <c r="H52" s="12">
        <v>2976150</v>
      </c>
      <c r="I52" s="13">
        <f t="shared" si="3"/>
        <v>4285071.0159276072</v>
      </c>
      <c r="J52" s="12">
        <v>4495783</v>
      </c>
      <c r="K52" s="14">
        <v>3.1599224000000002E-2</v>
      </c>
      <c r="L52" s="13">
        <v>22889</v>
      </c>
      <c r="M52" s="13">
        <v>44489</v>
      </c>
      <c r="N52" s="13">
        <v>20401</v>
      </c>
      <c r="O52" s="13">
        <f t="shared" si="4"/>
        <v>68648.73</v>
      </c>
      <c r="P52" s="30"/>
      <c r="Q52" s="31" t="s">
        <v>170</v>
      </c>
      <c r="R52" s="26">
        <f>Sheet1!B50</f>
        <v>10</v>
      </c>
      <c r="S52" s="44" t="s">
        <v>177</v>
      </c>
      <c r="T52" s="32"/>
      <c r="U52" s="32"/>
      <c r="V52" s="32"/>
      <c r="W52" s="32"/>
      <c r="X52" s="32"/>
      <c r="Y52" s="32"/>
      <c r="Z52" s="32"/>
    </row>
    <row r="53" spans="1:26" ht="15" customHeight="1" x14ac:dyDescent="0.35">
      <c r="A53" s="17" t="s">
        <v>171</v>
      </c>
      <c r="B53" s="18" t="s">
        <v>172</v>
      </c>
      <c r="C53" s="19" t="s">
        <v>20</v>
      </c>
      <c r="D53" s="20">
        <f>G53/I53</f>
        <v>0.60227857064754575</v>
      </c>
      <c r="E53" s="20">
        <f t="shared" si="1"/>
        <v>0.5954386216578974</v>
      </c>
      <c r="F53" s="20">
        <f t="shared" si="2"/>
        <v>0.57314357655534542</v>
      </c>
      <c r="G53" s="21">
        <v>258788</v>
      </c>
      <c r="H53" s="21">
        <v>255849</v>
      </c>
      <c r="I53" s="22">
        <f t="shared" si="3"/>
        <v>429681.56698944396</v>
      </c>
      <c r="J53" s="21">
        <v>446396</v>
      </c>
      <c r="K53" s="23">
        <v>2.4394961E-2</v>
      </c>
      <c r="L53" s="22">
        <v>2323</v>
      </c>
      <c r="M53" s="22">
        <v>4666</v>
      </c>
      <c r="N53" s="19">
        <v>842</v>
      </c>
      <c r="O53" s="22">
        <f t="shared" si="4"/>
        <v>5824.62</v>
      </c>
      <c r="P53" s="24"/>
      <c r="Q53" s="25" t="s">
        <v>173</v>
      </c>
      <c r="R53" s="26">
        <f>Sheet1!B51</f>
        <v>3</v>
      </c>
      <c r="S53" s="44" t="s">
        <v>177</v>
      </c>
      <c r="T53" s="26"/>
      <c r="U53" s="26"/>
      <c r="V53" s="26"/>
      <c r="W53" s="26"/>
      <c r="X53" s="26"/>
      <c r="Y53" s="26"/>
      <c r="Z53" s="26"/>
    </row>
  </sheetData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location="/home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location="nov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location="/state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3AB1-571F-4DB2-85B6-DCB8A8F5B8DA}">
  <dimension ref="A1:I80"/>
  <sheetViews>
    <sheetView topLeftCell="A45" workbookViewId="0">
      <selection activeCell="H30" sqref="H30:H80"/>
    </sheetView>
  </sheetViews>
  <sheetFormatPr defaultRowHeight="13.5" x14ac:dyDescent="0.35"/>
  <cols>
    <col min="1" max="1" width="18.265625" customWidth="1"/>
    <col min="2" max="2" width="9.06640625" style="41"/>
    <col min="7" max="7" width="20" customWidth="1"/>
  </cols>
  <sheetData>
    <row r="1" spans="1:2" x14ac:dyDescent="0.35">
      <c r="A1" s="38" t="s">
        <v>18</v>
      </c>
      <c r="B1" s="39">
        <v>9</v>
      </c>
    </row>
    <row r="2" spans="1:2" x14ac:dyDescent="0.35">
      <c r="A2" s="38" t="s">
        <v>22</v>
      </c>
      <c r="B2" s="40">
        <v>3</v>
      </c>
    </row>
    <row r="3" spans="1:2" x14ac:dyDescent="0.35">
      <c r="A3" s="38" t="s">
        <v>25</v>
      </c>
      <c r="B3" s="40">
        <v>11</v>
      </c>
    </row>
    <row r="4" spans="1:2" x14ac:dyDescent="0.35">
      <c r="A4" s="38" t="s">
        <v>28</v>
      </c>
      <c r="B4" s="40">
        <v>6</v>
      </c>
    </row>
    <row r="5" spans="1:2" x14ac:dyDescent="0.35">
      <c r="A5" s="38" t="s">
        <v>31</v>
      </c>
      <c r="B5" s="40">
        <v>55</v>
      </c>
    </row>
    <row r="6" spans="1:2" x14ac:dyDescent="0.35">
      <c r="A6" s="38" t="s">
        <v>34</v>
      </c>
      <c r="B6" s="40">
        <v>9</v>
      </c>
    </row>
    <row r="7" spans="1:2" x14ac:dyDescent="0.35">
      <c r="A7" s="38" t="s">
        <v>37</v>
      </c>
      <c r="B7" s="40">
        <v>7</v>
      </c>
    </row>
    <row r="8" spans="1:2" x14ac:dyDescent="0.35">
      <c r="A8" s="38" t="s">
        <v>174</v>
      </c>
      <c r="B8" s="40">
        <v>3</v>
      </c>
    </row>
    <row r="9" spans="1:2" x14ac:dyDescent="0.35">
      <c r="A9" s="38" t="s">
        <v>40</v>
      </c>
      <c r="B9" s="40">
        <v>3</v>
      </c>
    </row>
    <row r="10" spans="1:2" x14ac:dyDescent="0.35">
      <c r="A10" s="38" t="s">
        <v>46</v>
      </c>
      <c r="B10" s="40">
        <v>29</v>
      </c>
    </row>
    <row r="11" spans="1:2" x14ac:dyDescent="0.35">
      <c r="A11" s="38" t="s">
        <v>49</v>
      </c>
      <c r="B11" s="40">
        <v>16</v>
      </c>
    </row>
    <row r="12" spans="1:2" x14ac:dyDescent="0.35">
      <c r="A12" s="38" t="s">
        <v>52</v>
      </c>
      <c r="B12" s="40">
        <v>4</v>
      </c>
    </row>
    <row r="13" spans="1:2" x14ac:dyDescent="0.35">
      <c r="A13" s="38" t="s">
        <v>55</v>
      </c>
      <c r="B13" s="40">
        <v>4</v>
      </c>
    </row>
    <row r="14" spans="1:2" x14ac:dyDescent="0.35">
      <c r="A14" s="38" t="s">
        <v>58</v>
      </c>
      <c r="B14" s="40">
        <v>20</v>
      </c>
    </row>
    <row r="15" spans="1:2" x14ac:dyDescent="0.35">
      <c r="A15" s="38" t="s">
        <v>62</v>
      </c>
      <c r="B15" s="40">
        <v>11</v>
      </c>
    </row>
    <row r="16" spans="1:2" x14ac:dyDescent="0.35">
      <c r="A16" s="38" t="s">
        <v>65</v>
      </c>
      <c r="B16" s="40">
        <v>6</v>
      </c>
    </row>
    <row r="17" spans="1:9" x14ac:dyDescent="0.35">
      <c r="A17" s="38" t="s">
        <v>68</v>
      </c>
      <c r="B17" s="40">
        <v>6</v>
      </c>
    </row>
    <row r="18" spans="1:9" x14ac:dyDescent="0.35">
      <c r="A18" s="38" t="s">
        <v>71</v>
      </c>
      <c r="B18" s="40">
        <v>8</v>
      </c>
    </row>
    <row r="19" spans="1:9" x14ac:dyDescent="0.35">
      <c r="A19" s="38" t="s">
        <v>74</v>
      </c>
      <c r="B19" s="40">
        <v>8</v>
      </c>
    </row>
    <row r="20" spans="1:9" x14ac:dyDescent="0.35">
      <c r="A20" s="38" t="s">
        <v>77</v>
      </c>
      <c r="B20" s="40">
        <v>4</v>
      </c>
    </row>
    <row r="21" spans="1:9" x14ac:dyDescent="0.35">
      <c r="A21" s="38" t="s">
        <v>80</v>
      </c>
      <c r="B21" s="40">
        <v>10</v>
      </c>
    </row>
    <row r="22" spans="1:9" x14ac:dyDescent="0.35">
      <c r="A22" s="38" t="s">
        <v>83</v>
      </c>
      <c r="B22" s="40">
        <v>11</v>
      </c>
    </row>
    <row r="23" spans="1:9" x14ac:dyDescent="0.35">
      <c r="A23" s="38" t="s">
        <v>86</v>
      </c>
      <c r="B23" s="40">
        <v>16</v>
      </c>
    </row>
    <row r="24" spans="1:9" x14ac:dyDescent="0.35">
      <c r="A24" s="38" t="s">
        <v>89</v>
      </c>
      <c r="B24" s="40">
        <v>10</v>
      </c>
    </row>
    <row r="25" spans="1:9" x14ac:dyDescent="0.35">
      <c r="A25" s="38" t="s">
        <v>92</v>
      </c>
      <c r="B25" s="40">
        <v>6</v>
      </c>
    </row>
    <row r="26" spans="1:9" x14ac:dyDescent="0.35">
      <c r="A26" s="38" t="s">
        <v>95</v>
      </c>
      <c r="B26" s="40">
        <v>10</v>
      </c>
    </row>
    <row r="27" spans="1:9" x14ac:dyDescent="0.35">
      <c r="A27" s="38" t="s">
        <v>98</v>
      </c>
      <c r="B27" s="40">
        <v>3</v>
      </c>
    </row>
    <row r="28" spans="1:9" x14ac:dyDescent="0.35">
      <c r="A28" s="38" t="s">
        <v>101</v>
      </c>
      <c r="B28" s="40">
        <v>5</v>
      </c>
    </row>
    <row r="29" spans="1:9" x14ac:dyDescent="0.35">
      <c r="A29" s="38" t="s">
        <v>104</v>
      </c>
      <c r="B29" s="40">
        <v>6</v>
      </c>
    </row>
    <row r="30" spans="1:9" x14ac:dyDescent="0.35">
      <c r="A30" s="38" t="s">
        <v>107</v>
      </c>
      <c r="B30" s="40">
        <v>4</v>
      </c>
      <c r="G30" s="43" t="s">
        <v>18</v>
      </c>
      <c r="H30" s="44" t="s">
        <v>177</v>
      </c>
    </row>
    <row r="31" spans="1:9" x14ac:dyDescent="0.35">
      <c r="A31" s="38" t="s">
        <v>110</v>
      </c>
      <c r="B31" s="40">
        <v>14</v>
      </c>
      <c r="F31" s="46"/>
      <c r="G31" s="43" t="s">
        <v>22</v>
      </c>
      <c r="H31" s="44" t="s">
        <v>177</v>
      </c>
      <c r="I31" s="45"/>
    </row>
    <row r="32" spans="1:9" x14ac:dyDescent="0.35">
      <c r="A32" s="38" t="s">
        <v>113</v>
      </c>
      <c r="B32" s="40">
        <v>5</v>
      </c>
      <c r="F32" s="46"/>
      <c r="G32" s="43" t="s">
        <v>25</v>
      </c>
      <c r="H32" s="44" t="s">
        <v>177</v>
      </c>
      <c r="I32" s="45"/>
    </row>
    <row r="33" spans="1:9" x14ac:dyDescent="0.35">
      <c r="A33" s="38" t="s">
        <v>116</v>
      </c>
      <c r="B33" s="40">
        <v>29</v>
      </c>
      <c r="F33" s="46"/>
      <c r="G33" s="43" t="s">
        <v>28</v>
      </c>
      <c r="H33" s="44" t="s">
        <v>177</v>
      </c>
      <c r="I33" s="45"/>
    </row>
    <row r="34" spans="1:9" x14ac:dyDescent="0.35">
      <c r="A34" s="38" t="s">
        <v>119</v>
      </c>
      <c r="B34" s="40">
        <v>15</v>
      </c>
      <c r="F34" s="46"/>
      <c r="G34" s="43" t="s">
        <v>31</v>
      </c>
      <c r="H34" s="47" t="s">
        <v>178</v>
      </c>
      <c r="I34" s="45"/>
    </row>
    <row r="35" spans="1:9" x14ac:dyDescent="0.35">
      <c r="A35" s="38" t="s">
        <v>122</v>
      </c>
      <c r="B35" s="40">
        <v>3</v>
      </c>
      <c r="F35" s="46"/>
      <c r="G35" s="43" t="s">
        <v>34</v>
      </c>
      <c r="H35" s="47" t="s">
        <v>178</v>
      </c>
      <c r="I35" s="48"/>
    </row>
    <row r="36" spans="1:9" ht="23.25" x14ac:dyDescent="0.35">
      <c r="A36" s="38" t="s">
        <v>125</v>
      </c>
      <c r="B36" s="40">
        <v>18</v>
      </c>
      <c r="F36" s="46"/>
      <c r="G36" s="43" t="s">
        <v>37</v>
      </c>
      <c r="H36" s="47" t="s">
        <v>178</v>
      </c>
      <c r="I36" s="48"/>
    </row>
    <row r="37" spans="1:9" x14ac:dyDescent="0.35">
      <c r="A37" s="38" t="s">
        <v>128</v>
      </c>
      <c r="B37" s="40">
        <v>7</v>
      </c>
      <c r="F37" s="46"/>
      <c r="G37" s="43" t="s">
        <v>40</v>
      </c>
      <c r="H37" s="47" t="s">
        <v>178</v>
      </c>
      <c r="I37" s="48"/>
    </row>
    <row r="38" spans="1:9" x14ac:dyDescent="0.35">
      <c r="A38" s="38" t="s">
        <v>131</v>
      </c>
      <c r="B38" s="40">
        <v>7</v>
      </c>
      <c r="F38" s="46"/>
      <c r="G38" s="49" t="s">
        <v>176</v>
      </c>
      <c r="H38" s="47" t="s">
        <v>178</v>
      </c>
      <c r="I38" s="48"/>
    </row>
    <row r="39" spans="1:9" x14ac:dyDescent="0.35">
      <c r="A39" s="38" t="s">
        <v>134</v>
      </c>
      <c r="B39" s="40">
        <v>20</v>
      </c>
      <c r="F39" s="46"/>
      <c r="G39" s="43" t="s">
        <v>46</v>
      </c>
      <c r="H39" s="44" t="s">
        <v>177</v>
      </c>
      <c r="I39" s="48"/>
    </row>
    <row r="40" spans="1:9" x14ac:dyDescent="0.35">
      <c r="A40" s="38" t="s">
        <v>137</v>
      </c>
      <c r="B40" s="40">
        <v>4</v>
      </c>
      <c r="F40" s="46"/>
      <c r="G40" s="43" t="s">
        <v>49</v>
      </c>
      <c r="H40" s="44" t="s">
        <v>177</v>
      </c>
      <c r="I40" s="48"/>
    </row>
    <row r="41" spans="1:9" x14ac:dyDescent="0.35">
      <c r="A41" s="38" t="s">
        <v>140</v>
      </c>
      <c r="B41" s="40">
        <v>9</v>
      </c>
      <c r="F41" s="46"/>
      <c r="G41" s="43" t="s">
        <v>52</v>
      </c>
      <c r="H41" s="47" t="s">
        <v>178</v>
      </c>
      <c r="I41" s="48"/>
    </row>
    <row r="42" spans="1:9" x14ac:dyDescent="0.35">
      <c r="A42" s="38" t="s">
        <v>143</v>
      </c>
      <c r="B42" s="40">
        <v>3</v>
      </c>
      <c r="F42" s="46"/>
      <c r="G42" s="43" t="s">
        <v>55</v>
      </c>
      <c r="H42" s="44" t="s">
        <v>177</v>
      </c>
      <c r="I42" s="48"/>
    </row>
    <row r="43" spans="1:9" x14ac:dyDescent="0.35">
      <c r="A43" s="38" t="s">
        <v>146</v>
      </c>
      <c r="B43" s="40">
        <v>11</v>
      </c>
      <c r="F43" s="46"/>
      <c r="G43" s="43" t="s">
        <v>58</v>
      </c>
      <c r="H43" s="47" t="s">
        <v>178</v>
      </c>
      <c r="I43" s="48"/>
    </row>
    <row r="44" spans="1:9" x14ac:dyDescent="0.35">
      <c r="A44" s="38" t="s">
        <v>149</v>
      </c>
      <c r="B44" s="40">
        <v>38</v>
      </c>
      <c r="F44" s="46"/>
      <c r="G44" s="43" t="s">
        <v>62</v>
      </c>
      <c r="H44" s="44" t="s">
        <v>177</v>
      </c>
      <c r="I44" s="48"/>
    </row>
    <row r="45" spans="1:9" x14ac:dyDescent="0.35">
      <c r="A45" s="38" t="s">
        <v>152</v>
      </c>
      <c r="B45" s="40">
        <v>6</v>
      </c>
      <c r="F45" s="46"/>
      <c r="G45" s="43" t="s">
        <v>65</v>
      </c>
      <c r="H45" s="44" t="s">
        <v>177</v>
      </c>
      <c r="I45" s="48"/>
    </row>
    <row r="46" spans="1:9" x14ac:dyDescent="0.35">
      <c r="A46" s="38" t="s">
        <v>155</v>
      </c>
      <c r="B46" s="40">
        <v>3</v>
      </c>
      <c r="F46" s="46"/>
      <c r="G46" s="43" t="s">
        <v>68</v>
      </c>
      <c r="H46" s="44" t="s">
        <v>177</v>
      </c>
      <c r="I46" s="48"/>
    </row>
    <row r="47" spans="1:9" x14ac:dyDescent="0.35">
      <c r="A47" s="38" t="s">
        <v>158</v>
      </c>
      <c r="B47" s="40">
        <v>13</v>
      </c>
      <c r="F47" s="46"/>
      <c r="G47" s="43" t="s">
        <v>71</v>
      </c>
      <c r="H47" s="44" t="s">
        <v>177</v>
      </c>
      <c r="I47" s="48"/>
    </row>
    <row r="48" spans="1:9" x14ac:dyDescent="0.35">
      <c r="A48" s="38" t="s">
        <v>161</v>
      </c>
      <c r="B48" s="40">
        <v>12</v>
      </c>
      <c r="F48" s="46"/>
      <c r="G48" s="43" t="s">
        <v>74</v>
      </c>
      <c r="H48" s="44" t="s">
        <v>177</v>
      </c>
      <c r="I48" s="48"/>
    </row>
    <row r="49" spans="1:9" x14ac:dyDescent="0.35">
      <c r="A49" s="38" t="s">
        <v>165</v>
      </c>
      <c r="B49" s="40">
        <v>5</v>
      </c>
      <c r="F49" s="46"/>
      <c r="G49" s="43" t="s">
        <v>77</v>
      </c>
      <c r="H49" s="47" t="s">
        <v>178</v>
      </c>
      <c r="I49" s="48"/>
    </row>
    <row r="50" spans="1:9" x14ac:dyDescent="0.35">
      <c r="A50" s="38" t="s">
        <v>168</v>
      </c>
      <c r="B50" s="40">
        <v>10</v>
      </c>
      <c r="F50" s="46"/>
      <c r="G50" s="43" t="s">
        <v>80</v>
      </c>
      <c r="H50" s="47" t="s">
        <v>178</v>
      </c>
      <c r="I50" s="48"/>
    </row>
    <row r="51" spans="1:9" x14ac:dyDescent="0.35">
      <c r="A51" s="38" t="s">
        <v>171</v>
      </c>
      <c r="B51" s="40">
        <v>3</v>
      </c>
      <c r="F51" s="46"/>
      <c r="G51" s="43" t="s">
        <v>83</v>
      </c>
      <c r="H51" s="47" t="s">
        <v>178</v>
      </c>
      <c r="I51" s="48"/>
    </row>
    <row r="52" spans="1:9" x14ac:dyDescent="0.35">
      <c r="F52" s="46"/>
      <c r="G52" s="43" t="s">
        <v>86</v>
      </c>
      <c r="H52" s="44" t="s">
        <v>177</v>
      </c>
      <c r="I52" s="48"/>
    </row>
    <row r="53" spans="1:9" x14ac:dyDescent="0.35">
      <c r="F53" s="46"/>
      <c r="G53" s="43" t="s">
        <v>89</v>
      </c>
      <c r="H53" s="47" t="s">
        <v>178</v>
      </c>
      <c r="I53" s="48"/>
    </row>
    <row r="54" spans="1:9" x14ac:dyDescent="0.35">
      <c r="F54" s="46"/>
      <c r="G54" s="43" t="s">
        <v>92</v>
      </c>
      <c r="H54" s="44" t="s">
        <v>177</v>
      </c>
      <c r="I54" s="48"/>
    </row>
    <row r="55" spans="1:9" x14ac:dyDescent="0.35">
      <c r="F55" s="46"/>
      <c r="G55" s="43" t="s">
        <v>95</v>
      </c>
      <c r="H55" s="44" t="s">
        <v>177</v>
      </c>
      <c r="I55" s="48"/>
    </row>
    <row r="56" spans="1:9" x14ac:dyDescent="0.35">
      <c r="F56" s="46"/>
      <c r="G56" s="43" t="s">
        <v>98</v>
      </c>
      <c r="H56" s="44" t="s">
        <v>177</v>
      </c>
      <c r="I56" s="48"/>
    </row>
    <row r="57" spans="1:9" x14ac:dyDescent="0.35">
      <c r="F57" s="46"/>
      <c r="G57" s="43" t="s">
        <v>101</v>
      </c>
      <c r="H57" s="44" t="s">
        <v>177</v>
      </c>
      <c r="I57" s="48"/>
    </row>
    <row r="58" spans="1:9" x14ac:dyDescent="0.35">
      <c r="F58" s="46"/>
      <c r="G58" s="43" t="s">
        <v>104</v>
      </c>
      <c r="H58" s="47" t="s">
        <v>178</v>
      </c>
      <c r="I58" s="48"/>
    </row>
    <row r="59" spans="1:9" x14ac:dyDescent="0.35">
      <c r="F59" s="46"/>
      <c r="G59" s="43" t="s">
        <v>107</v>
      </c>
      <c r="H59" s="47" t="s">
        <v>178</v>
      </c>
      <c r="I59" s="48"/>
    </row>
    <row r="60" spans="1:9" x14ac:dyDescent="0.35">
      <c r="F60" s="46"/>
      <c r="G60" s="43" t="s">
        <v>110</v>
      </c>
      <c r="H60" s="47" t="s">
        <v>178</v>
      </c>
      <c r="I60" s="48"/>
    </row>
    <row r="61" spans="1:9" x14ac:dyDescent="0.35">
      <c r="F61" s="46"/>
      <c r="G61" s="43" t="s">
        <v>113</v>
      </c>
      <c r="H61" s="47" t="s">
        <v>178</v>
      </c>
      <c r="I61" s="48"/>
    </row>
    <row r="62" spans="1:9" x14ac:dyDescent="0.35">
      <c r="F62" s="46"/>
      <c r="G62" s="43" t="s">
        <v>116</v>
      </c>
      <c r="H62" s="47" t="s">
        <v>178</v>
      </c>
      <c r="I62" s="48"/>
    </row>
    <row r="63" spans="1:9" x14ac:dyDescent="0.35">
      <c r="F63" s="46"/>
      <c r="G63" s="43" t="s">
        <v>119</v>
      </c>
      <c r="H63" s="44" t="s">
        <v>177</v>
      </c>
      <c r="I63" s="48"/>
    </row>
    <row r="64" spans="1:9" x14ac:dyDescent="0.35">
      <c r="F64" s="46"/>
      <c r="G64" s="43" t="s">
        <v>122</v>
      </c>
      <c r="H64" s="44" t="s">
        <v>177</v>
      </c>
      <c r="I64" s="48"/>
    </row>
    <row r="65" spans="6:9" x14ac:dyDescent="0.35">
      <c r="F65" s="46"/>
      <c r="G65" s="43" t="s">
        <v>125</v>
      </c>
      <c r="H65" s="44" t="s">
        <v>177</v>
      </c>
      <c r="I65" s="48"/>
    </row>
    <row r="66" spans="6:9" x14ac:dyDescent="0.35">
      <c r="F66" s="46"/>
      <c r="G66" s="43" t="s">
        <v>128</v>
      </c>
      <c r="H66" s="44" t="s">
        <v>177</v>
      </c>
      <c r="I66" s="48"/>
    </row>
    <row r="67" spans="6:9" x14ac:dyDescent="0.35">
      <c r="F67" s="46"/>
      <c r="G67" s="43" t="s">
        <v>131</v>
      </c>
      <c r="H67" s="47" t="s">
        <v>178</v>
      </c>
      <c r="I67" s="48"/>
    </row>
    <row r="68" spans="6:9" x14ac:dyDescent="0.35">
      <c r="F68" s="46"/>
      <c r="G68" s="43" t="s">
        <v>134</v>
      </c>
      <c r="H68" s="44" t="s">
        <v>177</v>
      </c>
      <c r="I68" s="48"/>
    </row>
    <row r="69" spans="6:9" x14ac:dyDescent="0.35">
      <c r="F69" s="46"/>
      <c r="G69" s="43" t="s">
        <v>137</v>
      </c>
      <c r="H69" s="47" t="s">
        <v>178</v>
      </c>
      <c r="I69" s="48"/>
    </row>
    <row r="70" spans="6:9" x14ac:dyDescent="0.35">
      <c r="F70" s="46"/>
      <c r="G70" s="43" t="s">
        <v>140</v>
      </c>
      <c r="H70" s="44" t="s">
        <v>177</v>
      </c>
      <c r="I70" s="48"/>
    </row>
    <row r="71" spans="6:9" x14ac:dyDescent="0.35">
      <c r="F71" s="46"/>
      <c r="G71" s="43" t="s">
        <v>143</v>
      </c>
      <c r="H71" s="44" t="s">
        <v>177</v>
      </c>
      <c r="I71" s="48"/>
    </row>
    <row r="72" spans="6:9" x14ac:dyDescent="0.35">
      <c r="F72" s="46"/>
      <c r="G72" s="43" t="s">
        <v>146</v>
      </c>
      <c r="H72" s="44" t="s">
        <v>177</v>
      </c>
      <c r="I72" s="48"/>
    </row>
    <row r="73" spans="6:9" x14ac:dyDescent="0.35">
      <c r="F73" s="46"/>
      <c r="G73" s="43" t="s">
        <v>149</v>
      </c>
      <c r="H73" s="44" t="s">
        <v>177</v>
      </c>
      <c r="I73" s="48"/>
    </row>
    <row r="74" spans="6:9" x14ac:dyDescent="0.35">
      <c r="F74" s="46"/>
      <c r="G74" s="43" t="s">
        <v>152</v>
      </c>
      <c r="H74" s="44" t="s">
        <v>177</v>
      </c>
      <c r="I74" s="48"/>
    </row>
    <row r="75" spans="6:9" x14ac:dyDescent="0.35">
      <c r="F75" s="46"/>
      <c r="G75" s="43" t="s">
        <v>155</v>
      </c>
      <c r="H75" s="47" t="s">
        <v>178</v>
      </c>
      <c r="I75" s="48"/>
    </row>
    <row r="76" spans="6:9" x14ac:dyDescent="0.35">
      <c r="F76" s="46"/>
      <c r="G76" s="43" t="s">
        <v>158</v>
      </c>
      <c r="H76" s="47" t="s">
        <v>178</v>
      </c>
      <c r="I76" s="48"/>
    </row>
    <row r="77" spans="6:9" x14ac:dyDescent="0.35">
      <c r="F77" s="46"/>
      <c r="G77" s="43" t="s">
        <v>161</v>
      </c>
      <c r="H77" s="47" t="s">
        <v>178</v>
      </c>
      <c r="I77" s="48"/>
    </row>
    <row r="78" spans="6:9" x14ac:dyDescent="0.35">
      <c r="F78" s="46"/>
      <c r="G78" s="43" t="s">
        <v>165</v>
      </c>
      <c r="H78" s="44" t="s">
        <v>177</v>
      </c>
      <c r="I78" s="48"/>
    </row>
    <row r="79" spans="6:9" x14ac:dyDescent="0.35">
      <c r="F79" s="46"/>
      <c r="G79" s="43" t="s">
        <v>168</v>
      </c>
      <c r="H79" s="44" t="s">
        <v>177</v>
      </c>
      <c r="I79" s="48"/>
    </row>
    <row r="80" spans="6:9" x14ac:dyDescent="0.35">
      <c r="F80" s="46"/>
      <c r="G80" s="43" t="s">
        <v>171</v>
      </c>
      <c r="H80" s="44" t="s">
        <v>177</v>
      </c>
    </row>
  </sheetData>
  <hyperlinks>
    <hyperlink ref="A1" r:id="rId1" display="https://en.wikipedia.org/wiki/Alabama" xr:uid="{C8002017-9571-4F18-9FC0-4A142160E1DE}"/>
    <hyperlink ref="A2" r:id="rId2" display="https://en.wikipedia.org/wiki/Alaska" xr:uid="{88B8D7AA-34D6-45FC-9AC9-733107EEFA47}"/>
    <hyperlink ref="A3" r:id="rId3" display="https://en.wikipedia.org/wiki/Arizona" xr:uid="{230AE229-CA7B-4DA2-AF89-9202B9C65E33}"/>
    <hyperlink ref="A4" r:id="rId4" display="https://en.wikipedia.org/wiki/Arkansas" xr:uid="{0C5EBC58-4AEB-4D6F-886C-2FB344DB1CD3}"/>
    <hyperlink ref="A5" r:id="rId5" display="https://en.wikipedia.org/wiki/California" xr:uid="{BBDA6F3D-1B65-4154-A7B6-B075B82A8D0B}"/>
    <hyperlink ref="A6" r:id="rId6" display="https://en.wikipedia.org/wiki/Colorado" xr:uid="{1CB5EE22-1D61-4EED-9717-B20FAF84CA73}"/>
    <hyperlink ref="A7" r:id="rId7" display="https://en.wikipedia.org/wiki/Connecticut" xr:uid="{E368D9C7-DCD8-471D-883E-0D7C12D9376B}"/>
    <hyperlink ref="A8" r:id="rId8" display="https://en.wikipedia.org/wiki/Washington,_D.C." xr:uid="{A111B301-EBC4-4AF0-8199-88BF7EE584D6}"/>
    <hyperlink ref="A9" r:id="rId9" display="https://en.wikipedia.org/wiki/Delaware" xr:uid="{249E91FE-3889-472D-B738-2F64D8F96A9C}"/>
    <hyperlink ref="A10" r:id="rId10" display="https://en.wikipedia.org/wiki/Florida" xr:uid="{E00915CE-F93F-44AC-A40E-80CC64206AC9}"/>
    <hyperlink ref="A11" r:id="rId11" display="https://en.wikipedia.org/wiki/Georgia_(U.S._state)" xr:uid="{1B5827C1-0A30-4C1F-BC83-399F551DC2D6}"/>
    <hyperlink ref="A12" r:id="rId12" display="https://en.wikipedia.org/wiki/Hawaii" xr:uid="{AF211D24-2E7E-4152-B0CB-E35A7A494DBF}"/>
    <hyperlink ref="A13" r:id="rId13" display="https://en.wikipedia.org/wiki/Idaho" xr:uid="{FCAFDD42-63BF-4792-B7D6-9FCF74980918}"/>
    <hyperlink ref="A14" r:id="rId14" display="https://en.wikipedia.org/wiki/Illinois" xr:uid="{BBE4AFD9-F4DC-4125-931D-53B8E106D253}"/>
    <hyperlink ref="A15" r:id="rId15" display="https://en.wikipedia.org/wiki/Indiana" xr:uid="{5958C4C4-5265-4B41-B36F-13424DBE0112}"/>
    <hyperlink ref="A16" r:id="rId16" display="https://en.wikipedia.org/wiki/Iowa" xr:uid="{9E5E2D29-9920-4DC8-974D-C3D85982C5E6}"/>
    <hyperlink ref="A17" r:id="rId17" display="https://en.wikipedia.org/wiki/Kansas" xr:uid="{F02D6AB2-E346-4FBE-BF2F-E75DA37E6133}"/>
    <hyperlink ref="A18" r:id="rId18" display="https://en.wikipedia.org/wiki/Kentucky" xr:uid="{24F8E4EF-A39D-4E38-98DC-76F0C4EF7BF8}"/>
    <hyperlink ref="A19" r:id="rId19" display="https://en.wikipedia.org/wiki/Louisiana" xr:uid="{B0DE3524-0B68-4B2B-9569-31255936CAAC}"/>
    <hyperlink ref="A20" r:id="rId20" display="https://en.wikipedia.org/wiki/Maine" xr:uid="{6D5A9270-FFD5-434D-9CA9-A345C819B215}"/>
    <hyperlink ref="A21" r:id="rId21" display="https://en.wikipedia.org/wiki/Maryland" xr:uid="{4A6FAD33-93BD-47BF-AF19-25CD4CFEE7F8}"/>
    <hyperlink ref="A22" r:id="rId22" display="https://en.wikipedia.org/wiki/Massachusetts" xr:uid="{65DAB72E-2C82-4AF3-B522-8353287F30E2}"/>
    <hyperlink ref="A23" r:id="rId23" display="https://en.wikipedia.org/wiki/Michigan" xr:uid="{0EE06CAD-1C32-44DF-B830-2803D7C1C3A0}"/>
    <hyperlink ref="A24" r:id="rId24" display="https://en.wikipedia.org/wiki/Minnesota" xr:uid="{A7C61630-2F5F-4123-99E8-4637F7F9680C}"/>
    <hyperlink ref="A25" r:id="rId25" display="https://en.wikipedia.org/wiki/Mississippi" xr:uid="{36717FB9-820F-44DD-85AD-F6D5CE1C678A}"/>
    <hyperlink ref="A26" r:id="rId26" display="https://en.wikipedia.org/wiki/Missouri" xr:uid="{D1C77909-6BC9-4947-8E3B-ED4025A8B9E8}"/>
    <hyperlink ref="A27" r:id="rId27" display="https://en.wikipedia.org/wiki/Montana" xr:uid="{8498A719-4E73-4D00-BE61-D7E1A73E66CF}"/>
    <hyperlink ref="A28" r:id="rId28" display="https://en.wikipedia.org/wiki/Nebraska" xr:uid="{7B3F52EB-BE22-4053-AB2F-876D1F4D9F2D}"/>
    <hyperlink ref="A29" r:id="rId29" display="https://en.wikipedia.org/wiki/Nevada" xr:uid="{717A508F-561D-4AD1-A80D-1B5E03B8E917}"/>
    <hyperlink ref="A30" r:id="rId30" display="https://en.wikipedia.org/wiki/New_Hampshire" xr:uid="{9414A288-5777-4C73-AF1E-175D71912D9F}"/>
    <hyperlink ref="A31" r:id="rId31" display="https://en.wikipedia.org/wiki/New_Jersey" xr:uid="{275E0F0B-2030-4557-88B6-7EB7BA33A6E4}"/>
    <hyperlink ref="A32" r:id="rId32" display="https://en.wikipedia.org/wiki/New_Mexico" xr:uid="{FC594879-30A8-46CC-82A5-77C82C97721C}"/>
    <hyperlink ref="A33" r:id="rId33" display="https://en.wikipedia.org/wiki/New_York_(state)" xr:uid="{76C64C28-2098-4692-A360-2B4AD0C2771E}"/>
    <hyperlink ref="A34" r:id="rId34" display="https://en.wikipedia.org/wiki/North_Carolina" xr:uid="{054FB750-1AA5-4C0F-809E-F4082AE1E766}"/>
    <hyperlink ref="A35" r:id="rId35" display="https://en.wikipedia.org/wiki/North_Dakota" xr:uid="{2B162CE4-BDF3-4C0B-9D7D-3DD2CECCD731}"/>
    <hyperlink ref="A36" r:id="rId36" display="https://en.wikipedia.org/wiki/Ohio" xr:uid="{BD8553A2-FB33-48A7-98D1-55A8BB0C4EC4}"/>
    <hyperlink ref="A37" r:id="rId37" display="https://en.wikipedia.org/wiki/Oklahoma" xr:uid="{505491C4-E007-4B33-9FBD-1B7DF5C0D82E}"/>
    <hyperlink ref="A38" r:id="rId38" display="https://en.wikipedia.org/wiki/Oregon" xr:uid="{88BF1770-CC77-426F-8DE8-634E6D74D66A}"/>
    <hyperlink ref="A39" r:id="rId39" display="https://en.wikipedia.org/wiki/Pennsylvania" xr:uid="{8D3455B5-C94F-4558-AC81-DCD0BC32F8FA}"/>
    <hyperlink ref="A40" r:id="rId40" display="https://en.wikipedia.org/wiki/Rhode_Island" xr:uid="{858333A4-16B3-4189-A947-6602912D6875}"/>
    <hyperlink ref="A41" r:id="rId41" display="https://en.wikipedia.org/wiki/South_Carolina" xr:uid="{24D52F61-A342-4FF0-8B36-05196EB059CA}"/>
    <hyperlink ref="A42" r:id="rId42" display="https://en.wikipedia.org/wiki/South_Dakota" xr:uid="{F61739C2-460D-4C38-A58D-34902CC390C2}"/>
    <hyperlink ref="A43" r:id="rId43" display="https://en.wikipedia.org/wiki/Tennessee" xr:uid="{28CD9BDD-14EE-4531-BC6A-66F9DBECBBE2}"/>
    <hyperlink ref="A44" r:id="rId44" display="https://en.wikipedia.org/wiki/Texas" xr:uid="{B2123D49-F0DD-4BA6-BE0C-18A4D3A48676}"/>
    <hyperlink ref="A45" r:id="rId45" display="https://en.wikipedia.org/wiki/Utah" xr:uid="{490ACE58-416E-49E0-A3D9-64F50755D042}"/>
    <hyperlink ref="A46" r:id="rId46" display="https://en.wikipedia.org/wiki/Vermont" xr:uid="{064FD848-4AFC-4F18-A895-5C28DFF4E31B}"/>
    <hyperlink ref="A47" r:id="rId47" display="https://en.wikipedia.org/wiki/Virginia" xr:uid="{8FF584F5-AF7E-49A6-936F-F86A0855BF9D}"/>
    <hyperlink ref="A48" r:id="rId48" display="https://en.wikipedia.org/wiki/Washington_(state)" xr:uid="{CDCA1A9F-33AE-4613-8968-66F821C8F095}"/>
    <hyperlink ref="A49" r:id="rId49" display="https://en.wikipedia.org/wiki/West_Virginia" xr:uid="{58B4C39C-5CB3-46A4-8FFF-D2522544E8C2}"/>
    <hyperlink ref="A50" r:id="rId50" display="https://en.wikipedia.org/wiki/Wisconsin" xr:uid="{2A6CE967-9D9C-48E1-ADF4-11049E8B3B90}"/>
    <hyperlink ref="A51" r:id="rId51" display="https://en.wikipedia.org/wiki/Wyoming" xr:uid="{D0935171-8D63-45E3-97C7-D30043D5481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Turnout Rates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Berman</cp:lastModifiedBy>
  <dcterms:modified xsi:type="dcterms:W3CDTF">2018-11-02T19:35:41Z</dcterms:modified>
</cp:coreProperties>
</file>