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Publications\Hypsiscopus_murphyi\Hypsiscopus_murphyi_FINAL-text\Post-Submission_Files\"/>
    </mc:Choice>
  </mc:AlternateContent>
  <xr:revisionPtr revIDLastSave="0" documentId="13_ncr:1_{AFE576A3-C16D-41A6-8767-E4BEFA54A2FF}" xr6:coauthVersionLast="47" xr6:coauthVersionMax="47" xr10:uidLastSave="{00000000-0000-0000-0000-000000000000}"/>
  <bookViews>
    <workbookView xWindow="-98" yWindow="-98" windowWidth="22695" windowHeight="14595" activeTab="1" xr2:uid="{BE09A378-4DBF-4733-8890-652A5EC9A3B5}"/>
  </bookViews>
  <sheets>
    <sheet name="Morphology_Data" sheetId="1" r:id="rId1"/>
    <sheet name="All_Specimen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1" l="1"/>
  <c r="AC2" i="1" s="1"/>
  <c r="AD2" i="1" s="1"/>
  <c r="U2" i="1"/>
  <c r="X2" i="1" s="1"/>
  <c r="T2" i="1"/>
  <c r="AB13" i="1"/>
  <c r="AC13" i="1" s="1"/>
  <c r="AD13" i="1" s="1"/>
  <c r="U13" i="1"/>
  <c r="X13" i="1" s="1"/>
  <c r="T13" i="1"/>
  <c r="AB4" i="1"/>
  <c r="AC4" i="1" s="1"/>
  <c r="AD4" i="1" s="1"/>
  <c r="U4" i="1"/>
  <c r="X4" i="1" s="1"/>
  <c r="T4" i="1"/>
  <c r="AB46" i="1"/>
  <c r="AC46" i="1" s="1"/>
  <c r="AD46" i="1" s="1"/>
  <c r="U46" i="1"/>
  <c r="X46" i="1" s="1"/>
  <c r="T46" i="1"/>
  <c r="AB55" i="1"/>
  <c r="AC55" i="1" s="1"/>
  <c r="AD55" i="1" s="1"/>
  <c r="U55" i="1"/>
  <c r="X55" i="1" s="1"/>
  <c r="T55" i="1"/>
  <c r="AB93" i="1"/>
  <c r="AC93" i="1" s="1"/>
  <c r="AD93" i="1" s="1"/>
  <c r="T93" i="1"/>
  <c r="V93" i="1"/>
  <c r="U93" i="1" s="1"/>
  <c r="X93" i="1" s="1"/>
  <c r="AB68" i="1"/>
  <c r="AC68" i="1" s="1"/>
  <c r="AD68" i="1" s="1"/>
  <c r="T68" i="1"/>
  <c r="U68" i="1"/>
  <c r="X68" i="1" s="1"/>
  <c r="T44" i="1"/>
  <c r="AB44" i="1"/>
  <c r="AC44" i="1" s="1"/>
  <c r="AD44" i="1" s="1"/>
  <c r="U44" i="1"/>
  <c r="X44" i="1" s="1"/>
  <c r="T73" i="1"/>
  <c r="AB73" i="1"/>
  <c r="AC73" i="1" s="1"/>
  <c r="AD73" i="1" s="1"/>
  <c r="U73" i="1"/>
  <c r="X73" i="1" s="1"/>
  <c r="AB70" i="1"/>
  <c r="AC70" i="1" s="1"/>
  <c r="AD70" i="1" s="1"/>
  <c r="T70" i="1"/>
  <c r="U70" i="1"/>
  <c r="X70" i="1" s="1"/>
  <c r="AB65" i="1"/>
  <c r="AC65" i="1" s="1"/>
  <c r="AD65" i="1" s="1"/>
  <c r="T65" i="1"/>
  <c r="U65" i="1"/>
  <c r="X65" i="1" s="1"/>
  <c r="AB26" i="1"/>
  <c r="AC26" i="1" s="1"/>
  <c r="AD26" i="1" s="1"/>
  <c r="T26" i="1"/>
  <c r="U26" i="1"/>
  <c r="X26" i="1" s="1"/>
  <c r="AB62" i="1"/>
  <c r="AC62" i="1" s="1"/>
  <c r="AD62" i="1" s="1"/>
  <c r="T62" i="1"/>
  <c r="U62" i="1"/>
  <c r="X62" i="1" s="1"/>
  <c r="T16" i="1"/>
  <c r="U16" i="1"/>
  <c r="X16" i="1" s="1"/>
  <c r="AB16" i="1"/>
  <c r="AC16" i="1" s="1"/>
  <c r="AD16" i="1" s="1"/>
  <c r="AB27" i="1"/>
  <c r="AC27" i="1" s="1"/>
  <c r="AD27" i="1" s="1"/>
  <c r="U27" i="1"/>
  <c r="X27" i="1" s="1"/>
  <c r="T27" i="1"/>
  <c r="AB29" i="1"/>
  <c r="AC29" i="1" s="1"/>
  <c r="AD29" i="1" s="1"/>
  <c r="U29" i="1"/>
  <c r="X29" i="1" s="1"/>
  <c r="T29" i="1"/>
  <c r="AB45" i="1"/>
  <c r="AC45" i="1" s="1"/>
  <c r="AD45" i="1" s="1"/>
  <c r="X45" i="1"/>
  <c r="T45" i="1"/>
  <c r="AB28" i="1"/>
  <c r="AC28" i="1" s="1"/>
  <c r="AD28" i="1" s="1"/>
  <c r="T28" i="1"/>
  <c r="U28" i="1"/>
  <c r="X28" i="1" s="1"/>
  <c r="AB71" i="1"/>
  <c r="AC71" i="1" s="1"/>
  <c r="AD71" i="1" s="1"/>
  <c r="T71" i="1"/>
  <c r="U71" i="1"/>
  <c r="X71" i="1" s="1"/>
  <c r="AB66" i="1"/>
  <c r="AC66" i="1" s="1"/>
  <c r="AD66" i="1" s="1"/>
  <c r="U66" i="1"/>
  <c r="X66" i="1" s="1"/>
  <c r="T66" i="1"/>
  <c r="AB11" i="1"/>
  <c r="AC11" i="1" s="1"/>
  <c r="AD11" i="1" s="1"/>
  <c r="U11" i="1"/>
  <c r="X11" i="1" s="1"/>
  <c r="T11" i="1"/>
  <c r="T83" i="1"/>
  <c r="AB83" i="1"/>
  <c r="AC83" i="1" s="1"/>
  <c r="AD83" i="1" s="1"/>
  <c r="U83" i="1"/>
  <c r="X83" i="1" s="1"/>
  <c r="AB7" i="1"/>
  <c r="AC7" i="1" s="1"/>
  <c r="AD7" i="1" s="1"/>
  <c r="U7" i="1"/>
  <c r="X7" i="1" s="1"/>
  <c r="T7" i="1"/>
  <c r="AB90" i="1"/>
  <c r="AC90" i="1" s="1"/>
  <c r="AD90" i="1" s="1"/>
  <c r="U90" i="1"/>
  <c r="X90" i="1" s="1"/>
  <c r="T90" i="1"/>
  <c r="AB14" i="1"/>
  <c r="T14" i="1"/>
  <c r="U14" i="1"/>
  <c r="X14" i="1" s="1"/>
  <c r="AB82" i="1"/>
  <c r="AC82" i="1" s="1"/>
  <c r="U82" i="1"/>
  <c r="X82" i="1" s="1"/>
  <c r="T82" i="1"/>
  <c r="U84" i="1"/>
  <c r="X84" i="1" s="1"/>
  <c r="AB84" i="1"/>
  <c r="T84" i="1"/>
  <c r="AB9" i="1"/>
  <c r="AC9" i="1" s="1"/>
  <c r="AD9" i="1" s="1"/>
  <c r="U9" i="1"/>
  <c r="X9" i="1" s="1"/>
  <c r="T9" i="1"/>
  <c r="AB10" i="1"/>
  <c r="AC10" i="1" s="1"/>
  <c r="T10" i="1"/>
  <c r="U10" i="1"/>
  <c r="X10" i="1" s="1"/>
  <c r="AB6" i="1"/>
  <c r="AC6" i="1" s="1"/>
  <c r="AD6" i="1" s="1"/>
  <c r="U6" i="1"/>
  <c r="X6" i="1" s="1"/>
  <c r="T6" i="1"/>
  <c r="AB77" i="1"/>
  <c r="U77" i="1"/>
  <c r="X77" i="1" s="1"/>
  <c r="T77" i="1"/>
  <c r="AB49" i="1"/>
  <c r="AC49" i="1" s="1"/>
  <c r="U49" i="1"/>
  <c r="X49" i="1" s="1"/>
  <c r="T49" i="1"/>
  <c r="AB36" i="1"/>
  <c r="AC36" i="1" s="1"/>
  <c r="U36" i="1"/>
  <c r="X36" i="1" s="1"/>
  <c r="T36" i="1"/>
  <c r="AB79" i="1"/>
  <c r="U79" i="1"/>
  <c r="X79" i="1" s="1"/>
  <c r="T79" i="1"/>
  <c r="AB81" i="1"/>
  <c r="U81" i="1"/>
  <c r="X81" i="1" s="1"/>
  <c r="T81" i="1"/>
  <c r="AB87" i="1"/>
  <c r="AC87" i="1" s="1"/>
  <c r="AD87" i="1" s="1"/>
  <c r="U87" i="1"/>
  <c r="X87" i="1" s="1"/>
  <c r="T87" i="1"/>
  <c r="AB95" i="1"/>
  <c r="AC95" i="1" s="1"/>
  <c r="AD95" i="1" s="1"/>
  <c r="U95" i="1"/>
  <c r="X95" i="1" s="1"/>
  <c r="T95" i="1"/>
  <c r="AB76" i="1"/>
  <c r="AC76" i="1" s="1"/>
  <c r="AD76" i="1" s="1"/>
  <c r="U76" i="1"/>
  <c r="X76" i="1" s="1"/>
  <c r="AB75" i="1"/>
  <c r="AC75" i="1" s="1"/>
  <c r="AD75" i="1" s="1"/>
  <c r="U75" i="1"/>
  <c r="X75" i="1" s="1"/>
  <c r="T72" i="1"/>
  <c r="AB72" i="1"/>
  <c r="AC72" i="1" s="1"/>
  <c r="AD72" i="1" s="1"/>
  <c r="U72" i="1"/>
  <c r="X72" i="1" s="1"/>
  <c r="AB63" i="1"/>
  <c r="AC63" i="1" s="1"/>
  <c r="AD63" i="1" s="1"/>
  <c r="U63" i="1"/>
  <c r="X63" i="1" s="1"/>
  <c r="T63" i="1"/>
  <c r="AB35" i="1"/>
  <c r="AC35" i="1" s="1"/>
  <c r="AD35" i="1" s="1"/>
  <c r="U35" i="1"/>
  <c r="X35" i="1" s="1"/>
  <c r="T35" i="1"/>
  <c r="AB86" i="1"/>
  <c r="AC86" i="1" s="1"/>
  <c r="AD86" i="1" s="1"/>
  <c r="T86" i="1"/>
  <c r="U86" i="1"/>
  <c r="X86" i="1" s="1"/>
  <c r="AB94" i="1"/>
  <c r="AC94" i="1" s="1"/>
  <c r="AD94" i="1" s="1"/>
  <c r="U94" i="1"/>
  <c r="X94" i="1" s="1"/>
  <c r="T94" i="1"/>
  <c r="AB92" i="1"/>
  <c r="AC92" i="1" s="1"/>
  <c r="AD92" i="1" s="1"/>
  <c r="U92" i="1"/>
  <c r="X92" i="1" s="1"/>
  <c r="T92" i="1"/>
  <c r="AB24" i="1"/>
  <c r="AC24" i="1" s="1"/>
  <c r="AD24" i="1" s="1"/>
  <c r="U24" i="1"/>
  <c r="X24" i="1" s="1"/>
  <c r="T24" i="1"/>
  <c r="AB96" i="1"/>
  <c r="AC96" i="1" s="1"/>
  <c r="AD96" i="1" s="1"/>
  <c r="U96" i="1"/>
  <c r="X96" i="1" s="1"/>
  <c r="T96" i="1"/>
  <c r="AB37" i="1"/>
  <c r="AC37" i="1" s="1"/>
  <c r="AD37" i="1" s="1"/>
  <c r="T37" i="1"/>
  <c r="U37" i="1"/>
  <c r="X37" i="1" s="1"/>
  <c r="AD82" i="1" l="1"/>
  <c r="AC14" i="1"/>
  <c r="AD14" i="1" s="1"/>
  <c r="AC84" i="1"/>
  <c r="AD84" i="1" s="1"/>
  <c r="AD10" i="1"/>
  <c r="AC77" i="1"/>
  <c r="AD77" i="1" s="1"/>
  <c r="AD49" i="1"/>
  <c r="AD36" i="1"/>
  <c r="AC79" i="1"/>
  <c r="AD79" i="1" s="1"/>
  <c r="AC81" i="1"/>
  <c r="AD81" i="1" s="1"/>
  <c r="AB53" i="1"/>
  <c r="AC53" i="1" s="1"/>
  <c r="AD53" i="1" s="1"/>
  <c r="U53" i="1"/>
  <c r="X53" i="1" s="1"/>
  <c r="T53" i="1"/>
  <c r="AB43" i="1"/>
  <c r="AC43" i="1" s="1"/>
  <c r="AD43" i="1" s="1"/>
  <c r="U43" i="1"/>
  <c r="X43" i="1" s="1"/>
  <c r="T43" i="1"/>
  <c r="T17" i="1"/>
  <c r="AB17" i="1"/>
  <c r="AC17" i="1" s="1"/>
  <c r="AD17" i="1" s="1"/>
  <c r="U17" i="1"/>
  <c r="X17" i="1" s="1"/>
  <c r="AB74" i="1"/>
  <c r="AC74" i="1" s="1"/>
  <c r="AD74" i="1" s="1"/>
  <c r="T74" i="1"/>
  <c r="U74" i="1"/>
  <c r="X74" i="1" s="1"/>
  <c r="AB31" i="1"/>
  <c r="AC31" i="1" s="1"/>
  <c r="AD31" i="1" s="1"/>
  <c r="T31" i="1"/>
  <c r="U31" i="1"/>
  <c r="X31" i="1" s="1"/>
  <c r="AB20" i="1"/>
  <c r="AC20" i="1" s="1"/>
  <c r="AD20" i="1" s="1"/>
  <c r="T20" i="1"/>
  <c r="U20" i="1"/>
  <c r="X20" i="1" s="1"/>
  <c r="AB30" i="1"/>
  <c r="AC30" i="1" s="1"/>
  <c r="AD30" i="1" s="1"/>
  <c r="U30" i="1"/>
  <c r="X30" i="1" s="1"/>
  <c r="T30" i="1"/>
  <c r="AB19" i="1"/>
  <c r="AC19" i="1" s="1"/>
  <c r="AD19" i="1" s="1"/>
  <c r="T19" i="1"/>
  <c r="U19" i="1"/>
  <c r="X19" i="1" s="1"/>
  <c r="AB54" i="1"/>
  <c r="AC54" i="1" s="1"/>
  <c r="AD54" i="1" s="1"/>
  <c r="T54" i="1"/>
  <c r="U54" i="1"/>
  <c r="X54" i="1" s="1"/>
  <c r="T91" i="1"/>
  <c r="AB91" i="1"/>
  <c r="AC91" i="1" s="1"/>
  <c r="AD91" i="1" s="1"/>
  <c r="U91" i="1"/>
  <c r="X91" i="1" s="1"/>
  <c r="AB18" i="1"/>
  <c r="AC18" i="1" s="1"/>
  <c r="AD18" i="1" s="1"/>
  <c r="T18" i="1"/>
  <c r="U18" i="1"/>
  <c r="X18" i="1" s="1"/>
  <c r="AB12" i="1"/>
  <c r="AC12" i="1" s="1"/>
  <c r="AD12" i="1" s="1"/>
  <c r="T12" i="1"/>
  <c r="U12" i="1"/>
  <c r="X12" i="1" s="1"/>
  <c r="AB8" i="1"/>
  <c r="AC8" i="1" s="1"/>
  <c r="AD8" i="1" s="1"/>
  <c r="T8" i="1"/>
  <c r="U8" i="1"/>
  <c r="X8" i="1" s="1"/>
  <c r="AB48" i="1"/>
  <c r="AC48" i="1" s="1"/>
  <c r="AD48" i="1" s="1"/>
  <c r="T48" i="1"/>
  <c r="U48" i="1"/>
  <c r="X48" i="1" s="1"/>
  <c r="T56" i="1"/>
  <c r="AB56" i="1"/>
  <c r="AC56" i="1" s="1"/>
  <c r="AD56" i="1" s="1"/>
  <c r="U56" i="1"/>
  <c r="X56" i="1" s="1"/>
  <c r="AB34" i="1"/>
  <c r="AC34" i="1" s="1"/>
  <c r="AD34" i="1" s="1"/>
  <c r="T34" i="1"/>
  <c r="U34" i="1"/>
  <c r="X34" i="1" s="1"/>
  <c r="T5" i="1"/>
  <c r="AB5" i="1"/>
  <c r="AC5" i="1" s="1"/>
  <c r="AD5" i="1" s="1"/>
  <c r="U5" i="1"/>
  <c r="X5" i="1" s="1"/>
  <c r="AB23" i="1"/>
  <c r="AC23" i="1" s="1"/>
  <c r="AD23" i="1" s="1"/>
  <c r="T23" i="1"/>
  <c r="U23" i="1"/>
  <c r="X23" i="1" s="1"/>
  <c r="T22" i="1"/>
  <c r="AB22" i="1"/>
  <c r="AC22" i="1" s="1"/>
  <c r="AD22" i="1" s="1"/>
  <c r="U22" i="1"/>
  <c r="X22" i="1" s="1"/>
  <c r="AB47" i="1"/>
  <c r="AC47" i="1" s="1"/>
  <c r="AD47" i="1" s="1"/>
  <c r="T47" i="1"/>
  <c r="U47" i="1"/>
  <c r="X47" i="1" s="1"/>
  <c r="AB33" i="1"/>
  <c r="AC33" i="1" s="1"/>
  <c r="AD33" i="1" s="1"/>
  <c r="T33" i="1"/>
  <c r="U33" i="1"/>
  <c r="X33" i="1" s="1"/>
  <c r="AB21" i="1"/>
  <c r="AC21" i="1" s="1"/>
  <c r="AD21" i="1" s="1"/>
  <c r="T21" i="1"/>
  <c r="U21" i="1"/>
  <c r="X21" i="1" s="1"/>
  <c r="AB32" i="1"/>
  <c r="AC32" i="1" s="1"/>
  <c r="AD32" i="1" s="1"/>
  <c r="T32" i="1"/>
  <c r="U32" i="1"/>
  <c r="X32" i="1" s="1"/>
  <c r="AB88" i="1"/>
  <c r="AC88" i="1" s="1"/>
  <c r="AD88" i="1" s="1"/>
  <c r="T88" i="1"/>
  <c r="U88" i="1"/>
  <c r="X88" i="1" s="1"/>
  <c r="AB78" i="1"/>
  <c r="AC78" i="1" s="1"/>
  <c r="AD78" i="1" s="1"/>
  <c r="T78" i="1"/>
  <c r="U78" i="1"/>
  <c r="X78" i="1" s="1"/>
  <c r="AB41" i="1"/>
  <c r="AC41" i="1" s="1"/>
  <c r="AD41" i="1" s="1"/>
  <c r="T41" i="1"/>
  <c r="U41" i="1"/>
  <c r="X41" i="1" s="1"/>
  <c r="T25" i="1"/>
  <c r="AB25" i="1"/>
  <c r="AC25" i="1" s="1"/>
  <c r="AD25" i="1" s="1"/>
  <c r="U25" i="1"/>
  <c r="X25" i="1" s="1"/>
  <c r="T15" i="1"/>
  <c r="AB15" i="1"/>
  <c r="AC15" i="1" s="1"/>
  <c r="AD15" i="1" s="1"/>
  <c r="U15" i="1"/>
  <c r="X15" i="1" s="1"/>
  <c r="AB61" i="1"/>
  <c r="AC61" i="1" s="1"/>
  <c r="AD61" i="1" s="1"/>
  <c r="T61" i="1"/>
  <c r="U61" i="1"/>
  <c r="X61" i="1" s="1"/>
  <c r="T52" i="1"/>
  <c r="AB52" i="1"/>
  <c r="AC52" i="1" s="1"/>
  <c r="AD52" i="1" s="1"/>
  <c r="U52" i="1"/>
  <c r="X52" i="1" s="1"/>
  <c r="AB42" i="1"/>
  <c r="AC42" i="1" s="1"/>
  <c r="AD42" i="1" s="1"/>
  <c r="T42" i="1"/>
  <c r="U42" i="1"/>
  <c r="X42" i="1" s="1"/>
  <c r="T51" i="1"/>
  <c r="AB51" i="1"/>
  <c r="AC51" i="1" s="1"/>
  <c r="AD51" i="1" s="1"/>
  <c r="U51" i="1"/>
  <c r="X51" i="1" s="1"/>
  <c r="AB40" i="1"/>
  <c r="AC40" i="1" s="1"/>
  <c r="AD40" i="1" s="1"/>
  <c r="T40" i="1"/>
  <c r="U40" i="1"/>
  <c r="X40" i="1" s="1"/>
  <c r="AB39" i="1"/>
  <c r="AC39" i="1" s="1"/>
  <c r="AD39" i="1" s="1"/>
  <c r="T39" i="1"/>
  <c r="U39" i="1"/>
  <c r="X39" i="1" s="1"/>
  <c r="AB50" i="1"/>
  <c r="AC50" i="1" s="1"/>
  <c r="AD50" i="1" s="1"/>
  <c r="T50" i="1"/>
  <c r="U50" i="1"/>
  <c r="X50" i="1" s="1"/>
  <c r="T59" i="1"/>
  <c r="AB59" i="1"/>
  <c r="AC59" i="1" s="1"/>
  <c r="AD59" i="1" s="1"/>
  <c r="U59" i="1"/>
  <c r="X59" i="1" s="1"/>
  <c r="AB58" i="1"/>
  <c r="AC58" i="1" s="1"/>
  <c r="AD58" i="1" s="1"/>
  <c r="T58" i="1"/>
  <c r="U58" i="1"/>
  <c r="X58" i="1" s="1"/>
  <c r="AB64" i="1"/>
  <c r="AC64" i="1" s="1"/>
  <c r="AD64" i="1" s="1"/>
  <c r="U64" i="1"/>
  <c r="X64" i="1" s="1"/>
  <c r="T64" i="1"/>
  <c r="AB69" i="1"/>
  <c r="AC69" i="1" s="1"/>
  <c r="AD69" i="1" s="1"/>
  <c r="T69" i="1"/>
  <c r="U69" i="1"/>
  <c r="X69" i="1" s="1"/>
  <c r="AB38" i="1"/>
  <c r="AC38" i="1" s="1"/>
  <c r="AD38" i="1" s="1"/>
  <c r="T38" i="1"/>
  <c r="U38" i="1"/>
  <c r="X38" i="1" s="1"/>
  <c r="AB67" i="1"/>
  <c r="AC67" i="1" s="1"/>
  <c r="AD67" i="1" s="1"/>
  <c r="T67" i="1"/>
  <c r="U67" i="1"/>
  <c r="X67" i="1" s="1"/>
  <c r="AB60" i="1"/>
  <c r="AC60" i="1" s="1"/>
  <c r="AD60" i="1" s="1"/>
  <c r="T60" i="1"/>
  <c r="U60" i="1"/>
  <c r="X60" i="1" s="1"/>
  <c r="AB57" i="1"/>
  <c r="AC57" i="1" s="1"/>
  <c r="AD57" i="1" s="1"/>
  <c r="T57" i="1"/>
  <c r="U57" i="1"/>
  <c r="X57" i="1" s="1"/>
  <c r="AB3" i="1"/>
  <c r="AC3" i="1" s="1"/>
  <c r="AD3" i="1" s="1"/>
  <c r="U3" i="1"/>
  <c r="X3" i="1" s="1"/>
  <c r="T3" i="1"/>
  <c r="AB80" i="1"/>
  <c r="AC80" i="1" s="1"/>
  <c r="AD80" i="1" s="1"/>
  <c r="U80" i="1"/>
  <c r="X80" i="1" s="1"/>
  <c r="T80" i="1"/>
  <c r="AB85" i="1"/>
  <c r="AC85" i="1" s="1"/>
  <c r="AD85" i="1" s="1"/>
  <c r="T85" i="1"/>
  <c r="U85" i="1"/>
  <c r="X85" i="1" s="1"/>
  <c r="T89" i="1"/>
  <c r="U89" i="1"/>
  <c r="X89" i="1" s="1"/>
  <c r="AB89" i="1"/>
  <c r="AC89" i="1" s="1"/>
  <c r="AD89" i="1" s="1"/>
</calcChain>
</file>

<file path=xl/sharedStrings.xml><?xml version="1.0" encoding="utf-8"?>
<sst xmlns="http://schemas.openxmlformats.org/spreadsheetml/2006/main" count="2725" uniqueCount="884">
  <si>
    <t>ID</t>
  </si>
  <si>
    <t>institution</t>
  </si>
  <si>
    <t>taxon</t>
  </si>
  <si>
    <t>total_length</t>
  </si>
  <si>
    <t>tail_total_ratio</t>
  </si>
  <si>
    <t>circumference</t>
  </si>
  <si>
    <t>dorsal_scale_rows_midbody</t>
  </si>
  <si>
    <t>anal_plate</t>
  </si>
  <si>
    <t>ventrals</t>
  </si>
  <si>
    <t>subcaudal_type</t>
  </si>
  <si>
    <t>body_width_midbody_average</t>
  </si>
  <si>
    <t>radius</t>
  </si>
  <si>
    <t>dorsal_color</t>
  </si>
  <si>
    <t>ventral_color</t>
  </si>
  <si>
    <t>dorsal-ventral_color_transition</t>
  </si>
  <si>
    <t>supraoculars (L | R)</t>
  </si>
  <si>
    <t>preoculars (L | R)</t>
  </si>
  <si>
    <t>suboculars (L | R)</t>
  </si>
  <si>
    <t>postoculars (L | R)</t>
  </si>
  <si>
    <t>supralabials (L | R)</t>
  </si>
  <si>
    <t>supralabials_contacts_loreal (L | R)</t>
  </si>
  <si>
    <t>infralabials (L | R)</t>
  </si>
  <si>
    <t>infralabials_contact_anterior_chin_shields (L | R)</t>
  </si>
  <si>
    <t>Chin_color</t>
  </si>
  <si>
    <t>NCSM</t>
  </si>
  <si>
    <t>Hypsiscopus plumbea</t>
  </si>
  <si>
    <t>ventral_tail_color</t>
  </si>
  <si>
    <t>gradual</t>
  </si>
  <si>
    <t>charcol grey; single, black scales here and there</t>
  </si>
  <si>
    <t>Sex</t>
  </si>
  <si>
    <t>dorsal_scale_rows_posterior (5 before vent)</t>
  </si>
  <si>
    <t>dorsal_scale_rows_anterior (10 ventrals in)</t>
  </si>
  <si>
    <t>divided</t>
  </si>
  <si>
    <t>subcaudals_left</t>
  </si>
  <si>
    <t>subcaudals_right</t>
  </si>
  <si>
    <t>anterior_chin_shield_length_left</t>
  </si>
  <si>
    <t>anterior_chin_shield_length_right</t>
  </si>
  <si>
    <t>anterior_chin_shield_width_right</t>
  </si>
  <si>
    <t>anterior_chin_shield_width_left</t>
  </si>
  <si>
    <t>posterior_chin_shield_length_left</t>
  </si>
  <si>
    <t>posterior_chin_shield_width_left</t>
  </si>
  <si>
    <t>posterior_chin_shield_width_right</t>
  </si>
  <si>
    <t>posterior_chin_shield_length_right</t>
  </si>
  <si>
    <t xml:space="preserve">SVL </t>
  </si>
  <si>
    <t xml:space="preserve">tail_length </t>
  </si>
  <si>
    <t xml:space="preserve">body_width_midbody1 </t>
  </si>
  <si>
    <t xml:space="preserve">body_width_midbody2 </t>
  </si>
  <si>
    <t xml:space="preserve">body_width_midbody3 </t>
  </si>
  <si>
    <t>temporal_scale_formula: ant+post (L | R)</t>
  </si>
  <si>
    <t>1+2</t>
  </si>
  <si>
    <t>2+3</t>
  </si>
  <si>
    <t>4+5</t>
  </si>
  <si>
    <t>Notes</t>
  </si>
  <si>
    <t>1–5</t>
  </si>
  <si>
    <t>5+6</t>
  </si>
  <si>
    <t>head_length</t>
  </si>
  <si>
    <t>head_width</t>
  </si>
  <si>
    <t>head_length-width_ratio</t>
  </si>
  <si>
    <t>NA</t>
  </si>
  <si>
    <t>light purple/grey; single, black scales here and there</t>
  </si>
  <si>
    <t>cream/tan; faint pigmentation at posterior edge of scales; grey blotches at anterior edge of scales on some scales</t>
  </si>
  <si>
    <t>cream/yellowish; consistent halfmoon grey pigmentation at middle of anterior edge of scales; grey pigmentation along all anterior edge of scales</t>
  </si>
  <si>
    <t>cream/yellowish; random grey half moons (1 or more) on many of the anterior (and sometimes posterior) portions of the scale edge</t>
  </si>
  <si>
    <t>Labial scales are given as 1..2..3…N starting from mental and rostral scales</t>
  </si>
  <si>
    <t>Subcaudal counts do not include terminal scale tip</t>
  </si>
  <si>
    <t>All values are given for left AND right if identical otherwise, they are as Left | Right</t>
  </si>
  <si>
    <t>light purple/grey; single, charcoal grey blotches here and there</t>
  </si>
  <si>
    <t>sharp (between DSR 3 and 4 from ventrals)</t>
  </si>
  <si>
    <t>charcol grey mid-ventral stripe with bleeding pigmentation into subcaudauls</t>
  </si>
  <si>
    <t>charcol grey mid-ventral stripe; subcaudals clean</t>
  </si>
  <si>
    <t>light purple/grey</t>
  </si>
  <si>
    <t>cream; immaculate</t>
  </si>
  <si>
    <t>cream/yellow; immaculate</t>
  </si>
  <si>
    <t>NA (juvenile?)</t>
  </si>
  <si>
    <t>sharp (on DSR 4 from ventrals)</t>
  </si>
  <si>
    <t>Female</t>
  </si>
  <si>
    <t>3+4+5</t>
  </si>
  <si>
    <t>purple/grey (not charcoal, but not as light as the adults)</t>
  </si>
  <si>
    <t>1–6</t>
  </si>
  <si>
    <t>6+7</t>
  </si>
  <si>
    <t>charcol grey mid-ventral stripe from midpoint of tail to end of tail; subcaudals clean</t>
  </si>
  <si>
    <t>1–4</t>
  </si>
  <si>
    <t>light purple/grey; darker on top</t>
  </si>
  <si>
    <t>light purple/grey; some random charcoal grey scales and splotches</t>
  </si>
  <si>
    <t>charcol grey mid-ventral stripe; anterior-half of subcaudals clean</t>
  </si>
  <si>
    <t>olive greenish/grey</t>
  </si>
  <si>
    <t>yellow (cream/yellow anteriorly); immaculate</t>
  </si>
  <si>
    <t>Male</t>
  </si>
  <si>
    <t>11 | 10</t>
  </si>
  <si>
    <t>2 | 1</t>
  </si>
  <si>
    <t>charcol grey mid-ventral stripe starting at subcaudal pair 4 from vent; subcaudals clean</t>
  </si>
  <si>
    <t>sharp (between DSR 2 and 3 from ventrals)</t>
  </si>
  <si>
    <t>charcol grey mid-ventral stripe starting at subcaudal pair 5 from vent; subcaudals clean</t>
  </si>
  <si>
    <t>cream/faint orange; immaculate</t>
  </si>
  <si>
    <r>
      <t xml:space="preserve">sharp, but </t>
    </r>
    <r>
      <rPr>
        <b/>
        <sz val="11"/>
        <color theme="1"/>
        <rFont val="Calibri"/>
        <family val="2"/>
        <scheme val="minor"/>
      </rPr>
      <t>some</t>
    </r>
    <r>
      <rPr>
        <sz val="11"/>
        <color theme="1"/>
        <rFont val="Calibri"/>
        <family val="2"/>
        <scheme val="minor"/>
      </rPr>
      <t xml:space="preserve"> blending (between DSR 3 and 4 from ventrals)</t>
    </r>
  </si>
  <si>
    <t>8 | 9</t>
  </si>
  <si>
    <t>MCZ</t>
  </si>
  <si>
    <t>Female?</t>
  </si>
  <si>
    <r>
      <t xml:space="preserve">sharp, but </t>
    </r>
    <r>
      <rPr>
        <b/>
        <sz val="11"/>
        <color theme="1"/>
        <rFont val="Calibri"/>
        <family val="2"/>
        <scheme val="minor"/>
      </rPr>
      <t>some</t>
    </r>
    <r>
      <rPr>
        <sz val="11"/>
        <color theme="1"/>
        <rFont val="Calibri"/>
        <family val="2"/>
        <scheme val="minor"/>
      </rPr>
      <t xml:space="preserve"> blending (between DSR 1 and 2 from ventrals)</t>
    </r>
  </si>
  <si>
    <t>light purple/grey; charcoal grey spots down anterior half of vertebral scales</t>
  </si>
  <si>
    <r>
      <t xml:space="preserve">sharp, but </t>
    </r>
    <r>
      <rPr>
        <b/>
        <sz val="11"/>
        <color theme="1"/>
        <rFont val="Calibri"/>
        <family val="2"/>
        <scheme val="minor"/>
      </rPr>
      <t>some</t>
    </r>
    <r>
      <rPr>
        <sz val="11"/>
        <color theme="1"/>
        <rFont val="Calibri"/>
        <family val="2"/>
        <scheme val="minor"/>
      </rPr>
      <t xml:space="preserve"> blending (between DSR 2 and 3 from ventrals); scale row 3 from ventrals are darker than surrounding rows making a lateral stripe on each side</t>
    </r>
  </si>
  <si>
    <t>5+6 | 4+5</t>
  </si>
  <si>
    <t>AMNH</t>
  </si>
  <si>
    <t>charcoalish grey</t>
  </si>
  <si>
    <t>yellow (mustard); faint pigmentation at posterior edge of scales; grey blotches at anterior edge of scales on some scales; half moon on anterior part of ventrals 23 ventrals away from vent</t>
  </si>
  <si>
    <t>olive greenish/grey; some random scales more olive green</t>
  </si>
  <si>
    <t>yellow (mustard); faint pigmentation at posterior edge of scales; faint half moon on anterior part of ventrals</t>
  </si>
  <si>
    <t>gradual (DSR 3 from ventrals is more dark than light)</t>
  </si>
  <si>
    <t>supralabials_contact_eye (L | R)</t>
  </si>
  <si>
    <t>greyish/purple</t>
  </si>
  <si>
    <t>gradual (DSR 4 from ventrals is more dark than light)</t>
  </si>
  <si>
    <t>yellow; faint pigmentation at posterior edge of scales; faint half moon on anterior part of most ventrals</t>
  </si>
  <si>
    <t>yellowish; faint pigmentation at posterior edge of scales; faint half moon on anterior part of ventrals</t>
  </si>
  <si>
    <t>yellow; faint pigmentation at posterior edge of scales; faint half moon on anterior part of posterior ventrals</t>
  </si>
  <si>
    <t>light yellow/creamish; faint pigmentation at posterior edge of scales; faint half moon on anterior part of some ventrals</t>
  </si>
  <si>
    <t>dark greyish/purple</t>
  </si>
  <si>
    <t>gradual (DSR 2 from ventrals is more dark than light)</t>
  </si>
  <si>
    <t>UF</t>
  </si>
  <si>
    <t>13227-5</t>
  </si>
  <si>
    <t>13227-7</t>
  </si>
  <si>
    <t>Juvenile (neonate/unborn?)</t>
  </si>
  <si>
    <t>cream;immaculate</t>
  </si>
  <si>
    <t>1+2 | 1+1</t>
  </si>
  <si>
    <t>charcol grey mid-ventral stripe broken in some spots; subcaudals clean</t>
  </si>
  <si>
    <t>10 | 8</t>
  </si>
  <si>
    <t>4+5+6</t>
  </si>
  <si>
    <t>2+2</t>
  </si>
  <si>
    <t>1+2+3</t>
  </si>
  <si>
    <t>yellowish; faint pigmentation at posterior edge of scales; faint half moon on anterior part of some ventrals</t>
  </si>
  <si>
    <t>1+2 | 1+3</t>
  </si>
  <si>
    <t>13228-1</t>
  </si>
  <si>
    <t>gradual (DSR 4 from ventrals is more dark than light); scale row 3-4 from ventrals are a bit darker than surrounding rows making a lateral stripe on each side</t>
  </si>
  <si>
    <t>light greyish/purple</t>
  </si>
  <si>
    <t>yellowish; very little to no pigmentation at posterior edge of scales; faint half moon on anterior part of some ventrals</t>
  </si>
  <si>
    <t>gradualish/sharpish (DSR 3 from ventrals is more dark than light)</t>
  </si>
  <si>
    <t>13229-5</t>
  </si>
  <si>
    <t>13231-3</t>
  </si>
  <si>
    <t>1+1 | 1+2</t>
  </si>
  <si>
    <t>infralabials_contact_posterior_chin_shields (L | R)</t>
  </si>
  <si>
    <t>intergenial_length_right</t>
  </si>
  <si>
    <t>intergenial_width_right</t>
  </si>
  <si>
    <t>intergenial_length_left</t>
  </si>
  <si>
    <t>intergenial_width_left</t>
  </si>
  <si>
    <t>ROM</t>
  </si>
  <si>
    <t>Juvenile/neonate</t>
  </si>
  <si>
    <t>charcol grey mid-ventral stripe; subcaudals clean (starts about 6 subcaudals from the vent)</t>
  </si>
  <si>
    <t>2+3 | 1+2+3</t>
  </si>
  <si>
    <t>cream; very faint spot on middle of anterior edge of most ventrals; these are mor prominent and look more like halfmoons closer to the cloaca</t>
  </si>
  <si>
    <t>sharpish; some bleeding of darker pigmentation into lighter pigmentation (between DSR 3 and 4 from ventrals)</t>
  </si>
  <si>
    <t>Juvenile</t>
  </si>
  <si>
    <t>FMNH</t>
  </si>
  <si>
    <t>sharp (between DSR 3 from ventrals)</t>
  </si>
  <si>
    <t>charcol grey mid-ventral stripe; subcaudals clean (starts about 2 subcaudals from the vent)</t>
  </si>
  <si>
    <t>tan/brownish/purpleish</t>
  </si>
  <si>
    <r>
      <t xml:space="preserve">sharp, but </t>
    </r>
    <r>
      <rPr>
        <b/>
        <sz val="11"/>
        <color theme="1"/>
        <rFont val="Calibri"/>
        <family val="2"/>
        <scheme val="minor"/>
      </rPr>
      <t>some</t>
    </r>
    <r>
      <rPr>
        <sz val="11"/>
        <color theme="1"/>
        <rFont val="Calibri"/>
        <family val="2"/>
        <scheme val="minor"/>
      </rPr>
      <t xml:space="preserve"> blending (between DSR 3 and 4 from ventrals); scale row 3 from ventrals are darker than surrounding rows making a lateral stripe on each side</t>
    </r>
  </si>
  <si>
    <t>,63</t>
  </si>
  <si>
    <t>dark grey/purple; scale borders a bit darker than scale interior</t>
  </si>
  <si>
    <t>dark grey/purple; scale borders a bit darker than scale interior; some random scales are black/charcoal grey</t>
  </si>
  <si>
    <t>cream/tan; faint pigmentation at posterior and anterior edge of scales; grey blotches at anterior edge of scales on some scales</t>
  </si>
  <si>
    <t xml:space="preserve">greyish/olive; random dark grey scales </t>
  </si>
  <si>
    <t>charcol grey mid-ventral stripe (6 subcauadls from vent; stripe is a bit scattered); subcaudals clean</t>
  </si>
  <si>
    <t>greyish/grey</t>
  </si>
  <si>
    <t>sharp (between DSR 3 and 4 from ventrals; tiny bit of bleeding)</t>
  </si>
  <si>
    <t>very dark grey/purple</t>
  </si>
  <si>
    <t>charcol grey mid-ventral stripe (a bit thicker than usual); subcaudals clean</t>
  </si>
  <si>
    <t>cream; mostly immaculate but with some flecks of charcoal grey scattered throughout</t>
  </si>
  <si>
    <t>grey/purple</t>
  </si>
  <si>
    <r>
      <t xml:space="preserve">charcol grey mid-ventral stripe with </t>
    </r>
    <r>
      <rPr>
        <b/>
        <sz val="11"/>
        <color theme="1"/>
        <rFont val="Calibri"/>
        <family val="2"/>
        <scheme val="minor"/>
      </rPr>
      <t>some</t>
    </r>
    <r>
      <rPr>
        <sz val="11"/>
        <color theme="1"/>
        <rFont val="Calibri"/>
        <family val="2"/>
        <scheme val="minor"/>
      </rPr>
      <t xml:space="preserve"> bleeding pigmentation into subcaudauls</t>
    </r>
  </si>
  <si>
    <t>cream; mostly immaculate but with some flecks of charcoal grey scattered throughout, especially before the vent (last4 ventrals)</t>
  </si>
  <si>
    <t>cream/tan; faint pigmentation at posterior edge of scales; grey blotches at anterior edge of scales on most scales</t>
  </si>
  <si>
    <t>greyish/purple; dorsal stripe of dark grey vertebral scales down most of the specimen</t>
  </si>
  <si>
    <r>
      <t xml:space="preserve">sharp, but </t>
    </r>
    <r>
      <rPr>
        <b/>
        <sz val="11"/>
        <color theme="1"/>
        <rFont val="Calibri"/>
        <family val="2"/>
        <scheme val="minor"/>
      </rPr>
      <t>some</t>
    </r>
    <r>
      <rPr>
        <sz val="11"/>
        <color theme="1"/>
        <rFont val="Calibri"/>
        <family val="2"/>
        <scheme val="minor"/>
      </rPr>
      <t xml:space="preserve"> blending (between DSR 2 and 3 from ventrals); scale row 3 from ventrals are darker than surrounding rows making a lateral stripe on each side (not as obviou as the Sumatran specimen MCZ 37774)</t>
    </r>
  </si>
  <si>
    <t>sharp (between DSR 3 and 4 from ventrals; tiny bit of bleeding, but barely)</t>
  </si>
  <si>
    <t>charcol grey mid-ventral stripe (starting 6 subcaudals away from the vent); subcaudals clean</t>
  </si>
  <si>
    <t>charcol grey mid-ventral stripe (starting 4 subcaudals away from the vent); subcaudals clean</t>
  </si>
  <si>
    <t>tan/brownish/purpleish (not as distinct as Sumatra and Java, but there are some dark scales near the head that make a dorsolateral stripe)</t>
  </si>
  <si>
    <t>sharp but kind of gradual anterior edge of DSR 1,2,3 have charcoal grey); not as prominent, but some darker coloration on the DSR 4 makes a lateral stripe, but not as visible as Java and Sumatra specimens)</t>
  </si>
  <si>
    <t>sharp but kind of gradual anterior edge of DSR 1,2 have charcoal grey); not as prominent, but some darker coloration on the DSR 4 makes a lateral stripe, but not as visible as Java and Sumatra specimens)</t>
  </si>
  <si>
    <t>greyish/purple; has some random darker grey scales on the vertebral scales (more anteriorly)</t>
  </si>
  <si>
    <t>4 | 4+5</t>
  </si>
  <si>
    <t>charcol grey mid-ventral stripe (starting at subcaudals 6 from vent); subcaudals clean</t>
  </si>
  <si>
    <t>greyish/purpleish (not as distinct as Sumatra and Java, but there are some dark scales near the head that make a dorsolateral stripe)</t>
  </si>
  <si>
    <t>sharp but kind of gradual anterior edge of DSR 3 has charcoal grey); not as prominent, but some darker coloration on the DSR 4 makes a lateral stripe, but not as visible as Java and Sumatra specimens)</t>
  </si>
  <si>
    <t>1+2 | 2+2</t>
  </si>
  <si>
    <t>1–6 | 1–5</t>
  </si>
  <si>
    <t>6 | 5+6</t>
  </si>
  <si>
    <t>sharp (between DSR 3 and 4 from ventrals; tiny bit of bleeding on anterior edge or DSR 1,2,3)</t>
  </si>
  <si>
    <t xml:space="preserve">cream; mostly immaculate but a tad of grey flecking here and there </t>
  </si>
  <si>
    <t>sharp but kind of gradual anterior edge of DSR 1,2,3 have charcoal grey)</t>
  </si>
  <si>
    <t>light grey</t>
  </si>
  <si>
    <t>..61</t>
  </si>
  <si>
    <t>yellow;immaculate</t>
  </si>
  <si>
    <t>charcol grey mid-ventral stripe; subcaudals dirty</t>
  </si>
  <si>
    <t>sharp (between DSR 3 and 4 from ventrals; but some bleeding on anterior edge or DSR 1,2,3)</t>
  </si>
  <si>
    <t>Juvenile?</t>
  </si>
  <si>
    <t>charcol grey mid-ventral stripe; a bit choppy though (not continuous); subcaudals clean (starts about 6 subcaudals from the vent)</t>
  </si>
  <si>
    <t xml:space="preserve">charcol grey mid-ventral stripe; subcaudals clean </t>
  </si>
  <si>
    <t>1–5 | 1–6</t>
  </si>
  <si>
    <t>5+6 | 6+7</t>
  </si>
  <si>
    <t>10 | 11</t>
  </si>
  <si>
    <t>dark/charcoal grey</t>
  </si>
  <si>
    <t>charcol grey mid-ventral stripe; subcaudals clean (starts about 4 subcaudals from the vent)</t>
  </si>
  <si>
    <t>sharp (between DSR 3 and 4 from ventrals) (but some a tiny bit of bleeding into the light colored lateral scales)</t>
  </si>
  <si>
    <t>charcol grey mid-ventral stripe; a bit choppy though (not continuous); subcaudals are more clean but still have SOME bleeding between the anterior and posterior parts of the subcaudals</t>
  </si>
  <si>
    <t>charcoal grey</t>
  </si>
  <si>
    <t>yellow/goal;immaculate</t>
  </si>
  <si>
    <t>charcol grey mid-ventral stripe; a bit choppy though (not continuous); subcaudals clean</t>
  </si>
  <si>
    <t>charcol grey mid-ventral stripe; subcaudals clean but towards tail tip there is some bleeding</t>
  </si>
  <si>
    <t>sharpish; some bleeding of darker pigmentation into lighter pigmentation (between DSR 3 and 4 from ventrals); the transition point has some darker coloration making the appearnace of a lateral stripe on each side</t>
  </si>
  <si>
    <t>10 | 9</t>
  </si>
  <si>
    <t>5+6 | 5</t>
  </si>
  <si>
    <t>dark greyish/purple; anterior edges of scales are darker in pigmentation</t>
  </si>
  <si>
    <r>
      <t xml:space="preserve">charcol grey mid-ventral stripe; clean(ish) with </t>
    </r>
    <r>
      <rPr>
        <b/>
        <sz val="11"/>
        <color theme="1"/>
        <rFont val="Calibri"/>
        <family val="2"/>
        <scheme val="minor"/>
      </rPr>
      <t xml:space="preserve">some </t>
    </r>
    <r>
      <rPr>
        <sz val="11"/>
        <color theme="1"/>
        <rFont val="Calibri"/>
        <family val="2"/>
        <scheme val="minor"/>
      </rPr>
      <t>bleeding pigmentation into subcaudauls</t>
    </r>
  </si>
  <si>
    <t>charcol grey mid-ventral stripe; subcaudals clean (starts about 8 subcaudals from the vent)</t>
  </si>
  <si>
    <t>dark grey</t>
  </si>
  <si>
    <t xml:space="preserve">cream/yellow; closer to the immaculate state, but some dots of pigmentation on mid of ventrals </t>
  </si>
  <si>
    <t>yellow/gold;immaculate; some dots of pigmentation on mid of ventrals midbody to posterior, but barely; this is considered immaculate</t>
  </si>
  <si>
    <t>13230-3</t>
  </si>
  <si>
    <t>some spotting of maybe the mid-ventral stripe, but the tail is pretty immaculate ventrally; subcaudals clean</t>
  </si>
  <si>
    <t>8 + NA</t>
  </si>
  <si>
    <t>11 | NA</t>
  </si>
  <si>
    <t>charcol grey mid-ventral stripe (starts at ; subcaudals clean</t>
  </si>
  <si>
    <t>cream; faint pigmentation/faint half moon on anterior part of ventrals; more pronounced closer to the cloaca</t>
  </si>
  <si>
    <t>greyish/purple; vertebral scale row has a darker pigmentation making a stripe, going from top of the head (a bit darker on top than rest of head) to the tip of the tail</t>
  </si>
  <si>
    <t>1 | 2</t>
  </si>
  <si>
    <t>charcol grey mid-ventral stripe starting at subcaudal pair 13 from vent; subcaudals clean</t>
  </si>
  <si>
    <t>slightly pigmented</t>
  </si>
  <si>
    <t>moderately pigmented</t>
  </si>
  <si>
    <t>not pigmented</t>
  </si>
  <si>
    <t>moderately pigmented (but more pigmentation on ventral parts of the infralabials)</t>
  </si>
  <si>
    <t>heavily pigmented</t>
  </si>
  <si>
    <t>not pigmented = no pigmentation on the medial portion of the labials, anterior portion of the anterior chin shields, and the entire mental scale</t>
  </si>
  <si>
    <t>pigmented = first 5-6 infralabials have melanistic pigmentation on the medial portion of the labials anterior portion of the anterior chin shields, and the entire mental scale</t>
  </si>
  <si>
    <t>All bilateral characters that contain a pipe (|) are given as left | right</t>
  </si>
  <si>
    <r>
      <t xml:space="preserve">Labial numbers for contacting loreal, orbit, and chin shields are as the labial # (position) </t>
    </r>
    <r>
      <rPr>
        <b/>
        <u/>
        <sz val="11"/>
        <color theme="1"/>
        <rFont val="Calibri"/>
        <family val="2"/>
        <scheme val="minor"/>
      </rPr>
      <t>not the number of labials</t>
    </r>
  </si>
  <si>
    <t>Institution Acronyms</t>
  </si>
  <si>
    <t>AMNH = American Museum of Natural History</t>
  </si>
  <si>
    <t>FMNH = Field Museum of Natural History</t>
  </si>
  <si>
    <t>MCZ = Museum of Comparative Zoology</t>
  </si>
  <si>
    <t>NCSM = North Carolina Museum of Natural Sciences</t>
  </si>
  <si>
    <t>ROM = Royal Ontario Museum</t>
  </si>
  <si>
    <t>UF = Florida Museum of Natural History</t>
  </si>
  <si>
    <t>Hypsiscopus matannensis</t>
  </si>
  <si>
    <t>DIskanD</t>
  </si>
  <si>
    <t>PRLR</t>
  </si>
  <si>
    <t>UF 140528</t>
  </si>
  <si>
    <t>NCSM 85517</t>
  </si>
  <si>
    <t>UF 72675</t>
  </si>
  <si>
    <t>AMNH 83972</t>
  </si>
  <si>
    <t>FMNH 263712</t>
  </si>
  <si>
    <t>FMNH 263727</t>
  </si>
  <si>
    <t>AMNH 83973</t>
  </si>
  <si>
    <t>FMNH 263714</t>
  </si>
  <si>
    <t>FMNH 263723</t>
  </si>
  <si>
    <t>ROM 25634</t>
  </si>
  <si>
    <t>UF 61113</t>
  </si>
  <si>
    <t>UF 72676</t>
  </si>
  <si>
    <t>FMNH 263732</t>
  </si>
  <si>
    <t>NCSM 85490</t>
  </si>
  <si>
    <t>ROM 30818</t>
  </si>
  <si>
    <t>ROM 31029</t>
  </si>
  <si>
    <t>UF 72677</t>
  </si>
  <si>
    <t>UF 13227-7</t>
  </si>
  <si>
    <t>UF 13229-5</t>
  </si>
  <si>
    <t>AMNH 33911</t>
  </si>
  <si>
    <t>AMNH 33909</t>
  </si>
  <si>
    <t>AMNH 76125</t>
  </si>
  <si>
    <t>NCSM 79037</t>
  </si>
  <si>
    <t>ROM 30933</t>
  </si>
  <si>
    <t>ROM 25638</t>
  </si>
  <si>
    <t>ROM 25391</t>
  </si>
  <si>
    <t>ROM 32376</t>
  </si>
  <si>
    <t>UF 13228-1</t>
  </si>
  <si>
    <t>UF 13231-3</t>
  </si>
  <si>
    <t>AMNH 33903</t>
  </si>
  <si>
    <t>AMNH 33908</t>
  </si>
  <si>
    <t>AMNH 84480</t>
  </si>
  <si>
    <t>FMNH 262422</t>
  </si>
  <si>
    <t>FMNH 263704</t>
  </si>
  <si>
    <t>FMNH 265800</t>
  </si>
  <si>
    <t>NCSM 86536</t>
  </si>
  <si>
    <t>NCSM 85491</t>
  </si>
  <si>
    <t>NCSM 79035</t>
  </si>
  <si>
    <t>NCSM 85493</t>
  </si>
  <si>
    <t>ROM 30936</t>
  </si>
  <si>
    <t>ROM 32374</t>
  </si>
  <si>
    <t>ROM 32378</t>
  </si>
  <si>
    <t>UF 72678</t>
  </si>
  <si>
    <t>AMNH 33905</t>
  </si>
  <si>
    <t>AMNH 84482</t>
  </si>
  <si>
    <t>FMNH 263721</t>
  </si>
  <si>
    <t>NCSM 78626</t>
  </si>
  <si>
    <t>ROM 35779</t>
  </si>
  <si>
    <t>UF 13227-5</t>
  </si>
  <si>
    <t>UF 13230-3</t>
  </si>
  <si>
    <t>AMNH 84481</t>
  </si>
  <si>
    <t>NCSM 76557</t>
  </si>
  <si>
    <t>NCSM 79036</t>
  </si>
  <si>
    <t>NCSM 85492</t>
  </si>
  <si>
    <t>NCSM 76558</t>
  </si>
  <si>
    <t>NCSM 78627</t>
  </si>
  <si>
    <t>ROM 25389</t>
  </si>
  <si>
    <t>FMNH 262423</t>
  </si>
  <si>
    <t>ROM 32388</t>
  </si>
  <si>
    <t>ROM 32386</t>
  </si>
  <si>
    <t>NCSM 76556</t>
  </si>
  <si>
    <t>ROM 32381</t>
  </si>
  <si>
    <t>NCSM 76559</t>
  </si>
  <si>
    <t>ROM 32373</t>
  </si>
  <si>
    <t>ROM 32393</t>
  </si>
  <si>
    <t>FMNH 259222</t>
  </si>
  <si>
    <t>ROM 32391</t>
  </si>
  <si>
    <t>ROM 32389</t>
  </si>
  <si>
    <t>FMNH 259223</t>
  </si>
  <si>
    <t>FMNH 259224</t>
  </si>
  <si>
    <t>FMNH 263709</t>
  </si>
  <si>
    <t>MCZ 22653</t>
  </si>
  <si>
    <t>FMNH 263708</t>
  </si>
  <si>
    <t>NCSM 98995</t>
  </si>
  <si>
    <t>FMNH 263710</t>
  </si>
  <si>
    <t>FMNH 263711</t>
  </si>
  <si>
    <t>FMNH 263715</t>
  </si>
  <si>
    <t>FMNH 263729</t>
  </si>
  <si>
    <t>NCSM 98996</t>
  </si>
  <si>
    <t>FMNH 259076</t>
  </si>
  <si>
    <t>FMNH 263706</t>
  </si>
  <si>
    <t>MCZ 37774</t>
  </si>
  <si>
    <t>NCSM 98994</t>
  </si>
  <si>
    <t>FMNH 263730</t>
  </si>
  <si>
    <t>UF 115649</t>
  </si>
  <si>
    <t>FMNH 252499</t>
  </si>
  <si>
    <t>ROM 19826</t>
  </si>
  <si>
    <t>FMNH 257428</t>
  </si>
  <si>
    <t>FMNH 131229</t>
  </si>
  <si>
    <t>FMNH 250123</t>
  </si>
  <si>
    <t>FMNH 255229</t>
  </si>
  <si>
    <t>FMNH 259225</t>
  </si>
  <si>
    <t>FMNH 259226</t>
  </si>
  <si>
    <t>FMNH 262424</t>
  </si>
  <si>
    <t>FMNH 263428</t>
  </si>
  <si>
    <t>FMNH 263703</t>
  </si>
  <si>
    <t>FMNH 263705</t>
  </si>
  <si>
    <t>FMNH 263707</t>
  </si>
  <si>
    <t>FMNH 263713</t>
  </si>
  <si>
    <t>FMNH 263716</t>
  </si>
  <si>
    <t>FMNH 263718</t>
  </si>
  <si>
    <t>FMNH 263740</t>
  </si>
  <si>
    <t>FMNH 265799</t>
  </si>
  <si>
    <t>HKV 31858</t>
  </si>
  <si>
    <t>HKV 31866</t>
  </si>
  <si>
    <t>HKV 32397</t>
  </si>
  <si>
    <t>JAM 15381</t>
  </si>
  <si>
    <t>JAM 1886</t>
  </si>
  <si>
    <t>JAM 1887</t>
  </si>
  <si>
    <t>KU 328517</t>
  </si>
  <si>
    <t>KU 328518</t>
  </si>
  <si>
    <t>LSUHC 10282</t>
  </si>
  <si>
    <t>LSUHC 10349</t>
  </si>
  <si>
    <t>LSUHC 3817</t>
  </si>
  <si>
    <t>LSUHC 3854</t>
  </si>
  <si>
    <t>LSUHC 5078</t>
  </si>
  <si>
    <t>LSUHC 5581</t>
  </si>
  <si>
    <t>LSUHC 6733</t>
  </si>
  <si>
    <t>LSUHC 6734</t>
  </si>
  <si>
    <t>LSUHC 7275</t>
  </si>
  <si>
    <t>LSUHC 7311</t>
  </si>
  <si>
    <t>LSUHC 7823</t>
  </si>
  <si>
    <t>LSUHC 7890</t>
  </si>
  <si>
    <t>LSUHC 7972</t>
  </si>
  <si>
    <t>LSUHC 7995</t>
  </si>
  <si>
    <t>LSUHC 7996</t>
  </si>
  <si>
    <t>MVZ:Herp:230454</t>
  </si>
  <si>
    <t>MVZ:Herp:230455</t>
  </si>
  <si>
    <t>MVZ:Herp:230457</t>
  </si>
  <si>
    <t>MVZ:Herp:239628</t>
  </si>
  <si>
    <t>MVZ:Herp:258174</t>
  </si>
  <si>
    <t>MVZ:Herp:258175</t>
  </si>
  <si>
    <t>MVZ:Herp:258176</t>
  </si>
  <si>
    <t>MVZ:Herp:258177</t>
  </si>
  <si>
    <t>MVZ:Herp:284626</t>
  </si>
  <si>
    <t>ROM 32383</t>
  </si>
  <si>
    <t>ROM 32385</t>
  </si>
  <si>
    <t>ROM 32390</t>
  </si>
  <si>
    <t>ROM 32394</t>
  </si>
  <si>
    <t>ROM 32405</t>
  </si>
  <si>
    <t>ROM 32407</t>
  </si>
  <si>
    <t>YPM 15033</t>
  </si>
  <si>
    <t>SSM 443</t>
  </si>
  <si>
    <t>YPM = Yale Peabody Museum</t>
  </si>
  <si>
    <t>RMB = Rafe M. Brown field number series</t>
  </si>
  <si>
    <t>JN880844</t>
  </si>
  <si>
    <t>Not Available</t>
  </si>
  <si>
    <t>RMB 1725</t>
  </si>
  <si>
    <t>MVZ = Museum of Vertebrate Zoology</t>
  </si>
  <si>
    <t>LSUHC = La Sierra University Herpetology Collection</t>
  </si>
  <si>
    <t>KU = University of Kansas Biodiversity Institute &amp; Natural History Museum</t>
  </si>
  <si>
    <t>Genbank Accession</t>
  </si>
  <si>
    <t>cyt-b</t>
  </si>
  <si>
    <t>ATPase</t>
  </si>
  <si>
    <t>VPS13B</t>
  </si>
  <si>
    <t>WFIKKN</t>
  </si>
  <si>
    <t>Locality</t>
  </si>
  <si>
    <t>Thailand</t>
  </si>
  <si>
    <t>EF395908</t>
  </si>
  <si>
    <t>Sulawesi</t>
  </si>
  <si>
    <t xml:space="preserve">West Malaysia, Pahang, Pulau Tioman, Paya  </t>
  </si>
  <si>
    <t>West Malaysia, Pahang, Pulau Tioman, Tekek</t>
  </si>
  <si>
    <t>West Malaysia, Pulau Pinang, Moongate Trail</t>
  </si>
  <si>
    <t>West Malaysia, Pahang, Pulau Tioman, Tekek-Juara Trail</t>
  </si>
  <si>
    <t>MT802679</t>
  </si>
  <si>
    <t>MT807968</t>
  </si>
  <si>
    <t>MT802706</t>
  </si>
  <si>
    <t>MT802711</t>
  </si>
  <si>
    <t>MT807989</t>
  </si>
  <si>
    <t>Taiwan</t>
  </si>
  <si>
    <t>Hypsiscopus murphyi</t>
  </si>
  <si>
    <t>Country</t>
  </si>
  <si>
    <t>China</t>
  </si>
  <si>
    <t>Indonesia</t>
  </si>
  <si>
    <t>Malaysia</t>
  </si>
  <si>
    <t>Laos</t>
  </si>
  <si>
    <t>Cambodia</t>
  </si>
  <si>
    <t>Vietnam</t>
  </si>
  <si>
    <t>No specific locality</t>
  </si>
  <si>
    <t>Fukien [=Fujian]</t>
  </si>
  <si>
    <t>Java</t>
  </si>
  <si>
    <t>Che Teal Chrum, Pursat Province</t>
  </si>
  <si>
    <t>Southeast Sulawesi, Desa Abeli</t>
  </si>
  <si>
    <t>North Sulawesi, Siuna</t>
  </si>
  <si>
    <t>Savannakhet Province, Vilabouli District, Sepon Mining Tenement</t>
  </si>
  <si>
    <t>Khammouan Province, Gnommalath District, Ban Pak Phoung</t>
  </si>
  <si>
    <t>Khammouan Province, Xe Bang Fai District, Ban Some</t>
  </si>
  <si>
    <t>Sulawesi, Lake Matana, near Soeroko</t>
  </si>
  <si>
    <t>Chiang Mai Province</t>
  </si>
  <si>
    <t>SSM = Sabah State Museum</t>
  </si>
  <si>
    <t>GU997168</t>
  </si>
  <si>
    <t>GU997169</t>
  </si>
  <si>
    <t>EF395910</t>
  </si>
  <si>
    <t>Source</t>
  </si>
  <si>
    <t>This study; cyt-b from Alfaro et al., 2008</t>
  </si>
  <si>
    <t>ROM 30889</t>
  </si>
  <si>
    <t>ROM 30890</t>
  </si>
  <si>
    <t>Karns et al., 2010</t>
  </si>
  <si>
    <t>GU997208</t>
  </si>
  <si>
    <t>GU997224</t>
  </si>
  <si>
    <t>This study; cyt-b and PRLR from Karns et al., 2010</t>
  </si>
  <si>
    <t>GU997180</t>
  </si>
  <si>
    <t>GU997209</t>
  </si>
  <si>
    <t>GU997225</t>
  </si>
  <si>
    <t>This study; cyt-b, ATPase, and PRLR from Karns et al., 2010</t>
  </si>
  <si>
    <t>GU997210</t>
  </si>
  <si>
    <t>GU997181</t>
  </si>
  <si>
    <t>GU997226</t>
  </si>
  <si>
    <t>GU997182</t>
  </si>
  <si>
    <t>GU997211</t>
  </si>
  <si>
    <t>Institution</t>
  </si>
  <si>
    <t>Pet Trade</t>
  </si>
  <si>
    <t>MT802713</t>
  </si>
  <si>
    <t>This study; cyt-b from Bernstein et al., 2021</t>
  </si>
  <si>
    <t>MT802715</t>
  </si>
  <si>
    <t>MT802718</t>
  </si>
  <si>
    <t>This study; cyt-b and PRLR from Bernstein et al., 2021</t>
  </si>
  <si>
    <t>MT80799</t>
  </si>
  <si>
    <t>This study; PRLR from Bernstein et al., 2021</t>
  </si>
  <si>
    <t>MT802719</t>
  </si>
  <si>
    <t>MT80800</t>
  </si>
  <si>
    <t>Wiens et al., 2012</t>
  </si>
  <si>
    <t>cyt-b and PRLR from Bernstein et al., 2021</t>
  </si>
  <si>
    <t>cyt-b from Bernstein et al., 2021</t>
  </si>
  <si>
    <t>This study</t>
  </si>
  <si>
    <r>
      <t xml:space="preserve">Homalopsis buccata </t>
    </r>
    <r>
      <rPr>
        <sz val="11"/>
        <rFont val="Calibri"/>
        <family val="2"/>
        <scheme val="minor"/>
      </rPr>
      <t>(Outgroup)</t>
    </r>
  </si>
  <si>
    <r>
      <t>Enhydris chanardi</t>
    </r>
    <r>
      <rPr>
        <sz val="11"/>
        <rFont val="Calibri"/>
        <family val="2"/>
        <scheme val="minor"/>
      </rPr>
      <t xml:space="preserve"> (Outgroup)</t>
    </r>
  </si>
  <si>
    <r>
      <t xml:space="preserve">Myrrophis chinensis </t>
    </r>
    <r>
      <rPr>
        <sz val="11"/>
        <rFont val="Calibri"/>
        <family val="2"/>
        <scheme val="minor"/>
      </rPr>
      <t>(Outgroup)</t>
    </r>
  </si>
  <si>
    <t>Note: Blank cells represent no DNA sequence for that gene in this study</t>
  </si>
  <si>
    <t>Female (gravid)</t>
  </si>
  <si>
    <t>Female (juvenile?)</t>
  </si>
  <si>
    <t>Male (juvenile?)</t>
  </si>
  <si>
    <t>NUOL</t>
  </si>
  <si>
    <t>NUOL = Lao National History Museum (National University of Laos)</t>
  </si>
  <si>
    <t>NUOL 00534</t>
  </si>
  <si>
    <t>NUOL 00535</t>
  </si>
  <si>
    <t>NUOL 00536</t>
  </si>
  <si>
    <t>NUOL 00537</t>
  </si>
  <si>
    <t>MT807996</t>
  </si>
  <si>
    <t>OM480159</t>
  </si>
  <si>
    <t>OM480249</t>
  </si>
  <si>
    <t>OM480326</t>
  </si>
  <si>
    <t>OM480247</t>
  </si>
  <si>
    <t>OM480248</t>
  </si>
  <si>
    <t>OM480327</t>
  </si>
  <si>
    <t>OM479930</t>
  </si>
  <si>
    <t>OM479937</t>
  </si>
  <si>
    <t>OM480069</t>
  </si>
  <si>
    <t>OM480167</t>
  </si>
  <si>
    <t>OM480171</t>
  </si>
  <si>
    <t>OM480265</t>
  </si>
  <si>
    <t>OM479939</t>
  </si>
  <si>
    <t>OM480166</t>
  </si>
  <si>
    <t>OM480263</t>
  </si>
  <si>
    <t>OM479931</t>
  </si>
  <si>
    <t>OM479997</t>
  </si>
  <si>
    <t>OM480046</t>
  </si>
  <si>
    <t>OM480193</t>
  </si>
  <si>
    <t>OM480224</t>
  </si>
  <si>
    <t>OM480284</t>
  </si>
  <si>
    <t>OM480031</t>
  </si>
  <si>
    <t>OM479891</t>
  </si>
  <si>
    <t>OM480152</t>
  </si>
  <si>
    <t>OM480232</t>
  </si>
  <si>
    <t>OM480309</t>
  </si>
  <si>
    <t>OM480034</t>
  </si>
  <si>
    <t>OM479890</t>
  </si>
  <si>
    <t>OM480126</t>
  </si>
  <si>
    <t>OM480223</t>
  </si>
  <si>
    <t>OM480290</t>
  </si>
  <si>
    <t>OM480029</t>
  </si>
  <si>
    <t>OM479893</t>
  </si>
  <si>
    <t>OM480150</t>
  </si>
  <si>
    <t>OM480219</t>
  </si>
  <si>
    <t>OM480293</t>
  </si>
  <si>
    <t>OM479970</t>
  </si>
  <si>
    <t>OM480216</t>
  </si>
  <si>
    <t>OM480294</t>
  </si>
  <si>
    <t>OM480035</t>
  </si>
  <si>
    <t>OM480155</t>
  </si>
  <si>
    <t>OM480214</t>
  </si>
  <si>
    <t>OM480286</t>
  </si>
  <si>
    <t>OM479971</t>
  </si>
  <si>
    <t>OM480229</t>
  </si>
  <si>
    <t>OM480288</t>
  </si>
  <si>
    <t>OM480027</t>
  </si>
  <si>
    <t>OM479887</t>
  </si>
  <si>
    <t>OM480156</t>
  </si>
  <si>
    <t>OM480228</t>
  </si>
  <si>
    <t>OM480036</t>
  </si>
  <si>
    <t>OM479884</t>
  </si>
  <si>
    <t>OM480134</t>
  </si>
  <si>
    <t>OM479894</t>
  </si>
  <si>
    <t>OM480157</t>
  </si>
  <si>
    <t>OM480211</t>
  </si>
  <si>
    <t>OM480277</t>
  </si>
  <si>
    <t>OM480024</t>
  </si>
  <si>
    <t>OM479895</t>
  </si>
  <si>
    <t>OM480158</t>
  </si>
  <si>
    <t>OM480215</t>
  </si>
  <si>
    <t>OM480279</t>
  </si>
  <si>
    <t>OM480025</t>
  </si>
  <si>
    <t>OM479896</t>
  </si>
  <si>
    <t>OM480125</t>
  </si>
  <si>
    <t>OM480030</t>
  </si>
  <si>
    <t>OM479889</t>
  </si>
  <si>
    <t>OM480136</t>
  </si>
  <si>
    <t>OM480033</t>
  </si>
  <si>
    <t>OM479892</t>
  </si>
  <si>
    <t>OM480153</t>
  </si>
  <si>
    <t>OM480032</t>
  </si>
  <si>
    <t>OM480151</t>
  </si>
  <si>
    <t>OM480026</t>
  </si>
  <si>
    <t>OM479886</t>
  </si>
  <si>
    <t>OM480127</t>
  </si>
  <si>
    <t>OM480233</t>
  </si>
  <si>
    <t>OM480037</t>
  </si>
  <si>
    <t>OM480137</t>
  </si>
  <si>
    <t>OM480039</t>
  </si>
  <si>
    <t>OM480138</t>
  </si>
  <si>
    <t>OM480038</t>
  </si>
  <si>
    <t>OM480139</t>
  </si>
  <si>
    <t>OM480040</t>
  </si>
  <si>
    <t>OM480140</t>
  </si>
  <si>
    <t>OM480141</t>
  </si>
  <si>
    <t>OM479947</t>
  </si>
  <si>
    <t>OM479881</t>
  </si>
  <si>
    <t>OM480106</t>
  </si>
  <si>
    <t>OM480199</t>
  </si>
  <si>
    <t>OM480297</t>
  </si>
  <si>
    <t>OM479950</t>
  </si>
  <si>
    <t>OM479878</t>
  </si>
  <si>
    <t>OM480142</t>
  </si>
  <si>
    <t>OM480206</t>
  </si>
  <si>
    <t>OM480296</t>
  </si>
  <si>
    <t>OM479948</t>
  </si>
  <si>
    <t>OM479882</t>
  </si>
  <si>
    <t>OM480067</t>
  </si>
  <si>
    <t>OM480203</t>
  </si>
  <si>
    <t>OM480298</t>
  </si>
  <si>
    <t>OM479960</t>
  </si>
  <si>
    <t>OM480074</t>
  </si>
  <si>
    <t>OM480245</t>
  </si>
  <si>
    <t>OM479959</t>
  </si>
  <si>
    <t>OM480128</t>
  </si>
  <si>
    <t>OM480246</t>
  </si>
  <si>
    <t>OM480314</t>
  </si>
  <si>
    <t>OM479961</t>
  </si>
  <si>
    <t>OM480129</t>
  </si>
  <si>
    <t>OM480243</t>
  </si>
  <si>
    <t>OM480315</t>
  </si>
  <si>
    <t>OM480023</t>
  </si>
  <si>
    <t>OM480130</t>
  </si>
  <si>
    <t>OM480244</t>
  </si>
  <si>
    <t>OM480317</t>
  </si>
  <si>
    <t>OM479962</t>
  </si>
  <si>
    <t>OM480241</t>
  </si>
  <si>
    <t>OM480324</t>
  </si>
  <si>
    <t>OM479954</t>
  </si>
  <si>
    <t>OM480055</t>
  </si>
  <si>
    <t>OM480240</t>
  </si>
  <si>
    <t>OM480323</t>
  </si>
  <si>
    <t>OM479955</t>
  </si>
  <si>
    <t>OM480071</t>
  </si>
  <si>
    <t>OM480235</t>
  </si>
  <si>
    <t>OM480325</t>
  </si>
  <si>
    <t>OM479966</t>
  </si>
  <si>
    <t>OM480217</t>
  </si>
  <si>
    <t>OM480282</t>
  </si>
  <si>
    <t>OM479967</t>
  </si>
  <si>
    <t>OM480079</t>
  </si>
  <si>
    <t>OM480218</t>
  </si>
  <si>
    <t>OM480283</t>
  </si>
  <si>
    <t>OM479952</t>
  </si>
  <si>
    <t>OM480065</t>
  </si>
  <si>
    <t>OM480222</t>
  </si>
  <si>
    <t>OM480280</t>
  </si>
  <si>
    <t>OM480160</t>
  </si>
  <si>
    <t>OM480276</t>
  </si>
  <si>
    <t>OM479953</t>
  </si>
  <si>
    <t>OM480066</t>
  </si>
  <si>
    <t>OM480237</t>
  </si>
  <si>
    <t>OM480278</t>
  </si>
  <si>
    <t>OM479958</t>
  </si>
  <si>
    <t>OM480075</t>
  </si>
  <si>
    <t>OM480238</t>
  </si>
  <si>
    <t>OM480322</t>
  </si>
  <si>
    <t>OM479964</t>
  </si>
  <si>
    <t>OM480076</t>
  </si>
  <si>
    <t>OM480226</t>
  </si>
  <si>
    <t>OM480310</t>
  </si>
  <si>
    <t>OM479957</t>
  </si>
  <si>
    <t>OM480077</t>
  </si>
  <si>
    <t>OM480225</t>
  </si>
  <si>
    <t>OM480320</t>
  </si>
  <si>
    <t>OM480061</t>
  </si>
  <si>
    <t>OM480236</t>
  </si>
  <si>
    <t>OM480291</t>
  </si>
  <si>
    <t>OM479969</t>
  </si>
  <si>
    <t>OM480060</t>
  </si>
  <si>
    <t>OM480221</t>
  </si>
  <si>
    <t>OM480281</t>
  </si>
  <si>
    <t>OM479968</t>
  </si>
  <si>
    <t>OM480080</t>
  </si>
  <si>
    <t>OM480220</t>
  </si>
  <si>
    <t>OM480321</t>
  </si>
  <si>
    <t>OM479956</t>
  </si>
  <si>
    <t>OM480062</t>
  </si>
  <si>
    <t>OM480242</t>
  </si>
  <si>
    <t>OM480308</t>
  </si>
  <si>
    <t>OM479972</t>
  </si>
  <si>
    <t>OM480078</t>
  </si>
  <si>
    <t>OM480227</t>
  </si>
  <si>
    <t>OM480313</t>
  </si>
  <si>
    <t>OM479963</t>
  </si>
  <si>
    <t>OM480054</t>
  </si>
  <si>
    <t>OM480234</t>
  </si>
  <si>
    <t>OM480289</t>
  </si>
  <si>
    <t>OM479965</t>
  </si>
  <si>
    <t>OM480057</t>
  </si>
  <si>
    <t>OM480239</t>
  </si>
  <si>
    <t>OM480311</t>
  </si>
  <si>
    <t>OM480007</t>
  </si>
  <si>
    <t>OM479866</t>
  </si>
  <si>
    <t>OM480111</t>
  </si>
  <si>
    <t>OM480202</t>
  </si>
  <si>
    <t>OM480295</t>
  </si>
  <si>
    <t>OM480002</t>
  </si>
  <si>
    <t>OM479860</t>
  </si>
  <si>
    <t>OM480114</t>
  </si>
  <si>
    <t>OM480209</t>
  </si>
  <si>
    <t>OM480303</t>
  </si>
  <si>
    <t>OM480011</t>
  </si>
  <si>
    <t>OM479876</t>
  </si>
  <si>
    <t>OM480118</t>
  </si>
  <si>
    <t>OM480198</t>
  </si>
  <si>
    <t>OM480285</t>
  </si>
  <si>
    <t>OM480042</t>
  </si>
  <si>
    <t>OM479898</t>
  </si>
  <si>
    <t>OM480131</t>
  </si>
  <si>
    <t>OM480196</t>
  </si>
  <si>
    <t>OM480300</t>
  </si>
  <si>
    <t>OM480043</t>
  </si>
  <si>
    <t>OM479899</t>
  </si>
  <si>
    <t>OM480132</t>
  </si>
  <si>
    <t>OM480194</t>
  </si>
  <si>
    <t>OM480318</t>
  </si>
  <si>
    <t>OM480044</t>
  </si>
  <si>
    <t>OM480197</t>
  </si>
  <si>
    <t>OM480312</t>
  </si>
  <si>
    <t>OM480041</t>
  </si>
  <si>
    <t>OM479900</t>
  </si>
  <si>
    <t>OM480143</t>
  </si>
  <si>
    <t>OM480195</t>
  </si>
  <si>
    <t>OM480319</t>
  </si>
  <si>
    <t>OM480049</t>
  </si>
  <si>
    <t>OM479906</t>
  </si>
  <si>
    <t>OM480231</t>
  </si>
  <si>
    <t>OM480304</t>
  </si>
  <si>
    <t>OM480045</t>
  </si>
  <si>
    <t>OM479901</t>
  </si>
  <si>
    <t>OM480213</t>
  </si>
  <si>
    <t>OM480287</t>
  </si>
  <si>
    <t>OM480053</t>
  </si>
  <si>
    <t>OM479903</t>
  </si>
  <si>
    <t>OM480101</t>
  </si>
  <si>
    <t>OM480212</t>
  </si>
  <si>
    <t>OM479951</t>
  </si>
  <si>
    <t>OM479885</t>
  </si>
  <si>
    <t>OM480210</t>
  </si>
  <si>
    <t>OM480292</t>
  </si>
  <si>
    <t>OM480047</t>
  </si>
  <si>
    <t>OM480230</t>
  </si>
  <si>
    <t>OM479907</t>
  </si>
  <si>
    <t>OM480050</t>
  </si>
  <si>
    <t>OM480099</t>
  </si>
  <si>
    <t>OM479908</t>
  </si>
  <si>
    <t>OM479904</t>
  </si>
  <si>
    <t>OM480048</t>
  </si>
  <si>
    <t>OM479909</t>
  </si>
  <si>
    <t>OM479905</t>
  </si>
  <si>
    <t>OM480051</t>
  </si>
  <si>
    <t>OM479902</t>
  </si>
  <si>
    <t>OM480052</t>
  </si>
  <si>
    <t>OM479897</t>
  </si>
  <si>
    <t>OM480022</t>
  </si>
  <si>
    <t>OM480135</t>
  </si>
  <si>
    <t>OM480028</t>
  </si>
  <si>
    <t>OM479888</t>
  </si>
  <si>
    <t>OM480154</t>
  </si>
  <si>
    <t>OM480081</t>
  </si>
  <si>
    <t>OM479922</t>
  </si>
  <si>
    <t>OM480185</t>
  </si>
  <si>
    <t>OM480258</t>
  </si>
  <si>
    <t>OM479992</t>
  </si>
  <si>
    <t>OM479923</t>
  </si>
  <si>
    <t>OM480086</t>
  </si>
  <si>
    <t>OM480176</t>
  </si>
  <si>
    <t>OM480252</t>
  </si>
  <si>
    <t>OM479925</t>
  </si>
  <si>
    <t>OM479994</t>
  </si>
  <si>
    <t>OM480184</t>
  </si>
  <si>
    <t>OM479916</t>
  </si>
  <si>
    <t>OM479973</t>
  </si>
  <si>
    <t>OM480084</t>
  </si>
  <si>
    <t>OM479975</t>
  </si>
  <si>
    <t>OM479917</t>
  </si>
  <si>
    <t>OM480087</t>
  </si>
  <si>
    <t>OM480191</t>
  </si>
  <si>
    <t>OM480267</t>
  </si>
  <si>
    <t>OM479918</t>
  </si>
  <si>
    <t>OM479974</t>
  </si>
  <si>
    <t>OM480181</t>
  </si>
  <si>
    <t>OM480186</t>
  </si>
  <si>
    <t>OM480260</t>
  </si>
  <si>
    <t>OM479977</t>
  </si>
  <si>
    <t>OM480144</t>
  </si>
  <si>
    <t>OM480187</t>
  </si>
  <si>
    <t>OM480261</t>
  </si>
  <si>
    <t>OM479978</t>
  </si>
  <si>
    <t>OM479911</t>
  </si>
  <si>
    <t>OM480145</t>
  </si>
  <si>
    <t>OM480190</t>
  </si>
  <si>
    <t>OM480262</t>
  </si>
  <si>
    <t>OM479979</t>
  </si>
  <si>
    <t>OM479915</t>
  </si>
  <si>
    <t>OM480146</t>
  </si>
  <si>
    <t>OM480189</t>
  </si>
  <si>
    <t>OM480257</t>
  </si>
  <si>
    <t>OM479914</t>
  </si>
  <si>
    <t>OM479982</t>
  </si>
  <si>
    <t>OM480148</t>
  </si>
  <si>
    <t>OM479910</t>
  </si>
  <si>
    <t>OM479981</t>
  </si>
  <si>
    <t>OM480149</t>
  </si>
  <si>
    <t>OM479912</t>
  </si>
  <si>
    <t>OM479980</t>
  </si>
  <si>
    <t>OM480088</t>
  </si>
  <si>
    <t>OM479913</t>
  </si>
  <si>
    <t>OM479976</t>
  </si>
  <si>
    <t>OM480147</t>
  </si>
  <si>
    <t>OM479920</t>
  </si>
  <si>
    <t>OM480089</t>
  </si>
  <si>
    <t>OM480188</t>
  </si>
  <si>
    <t>OM480259</t>
  </si>
  <si>
    <t>OM479919</t>
  </si>
  <si>
    <t>OM479983</t>
  </si>
  <si>
    <t>OM480090</t>
  </si>
  <si>
    <t>OM480192</t>
  </si>
  <si>
    <t>OM480256</t>
  </si>
  <si>
    <t>OM479924</t>
  </si>
  <si>
    <t>OM479993</t>
  </si>
  <si>
    <t>OM480091</t>
  </si>
  <si>
    <t>OM479927</t>
  </si>
  <si>
    <t>OM479985</t>
  </si>
  <si>
    <t>OM480092</t>
  </si>
  <si>
    <t>OM479926</t>
  </si>
  <si>
    <t>OM479986</t>
  </si>
  <si>
    <t>OM480083</t>
  </si>
  <si>
    <t>OM479932</t>
  </si>
  <si>
    <t>OM480205</t>
  </si>
  <si>
    <t>OM480306</t>
  </si>
  <si>
    <t>OM480063</t>
  </si>
  <si>
    <t>OM480177</t>
  </si>
  <si>
    <t>OM480307</t>
  </si>
  <si>
    <t>OM479987</t>
  </si>
  <si>
    <t>OM480093</t>
  </si>
  <si>
    <t>OM479988</t>
  </si>
  <si>
    <t>OM480094</t>
  </si>
  <si>
    <t>OM480095</t>
  </si>
  <si>
    <t>OM480085</t>
  </si>
  <si>
    <t>OM479991</t>
  </si>
  <si>
    <t>OM480096</t>
  </si>
  <si>
    <t>OM479989</t>
  </si>
  <si>
    <t>OM480097</t>
  </si>
  <si>
    <t>OM479990</t>
  </si>
  <si>
    <t>OM480082</t>
  </si>
  <si>
    <t>OM479934</t>
  </si>
  <si>
    <t>OM480182</t>
  </si>
  <si>
    <t>OM480251</t>
  </si>
  <si>
    <t>OM480180</t>
  </si>
  <si>
    <t>OM480250</t>
  </si>
  <si>
    <t>OM479935</t>
  </si>
  <si>
    <t>OM480064</t>
  </si>
  <si>
    <t>OM480179</t>
  </si>
  <si>
    <t>OM480255</t>
  </si>
  <si>
    <t>OM479921</t>
  </si>
  <si>
    <t>OM479984</t>
  </si>
  <si>
    <t>OM480098</t>
  </si>
  <si>
    <t>DiskD = Djoko Iskandar specimen</t>
  </si>
  <si>
    <t>NUOL = National University of Laos, Faculty of Natural Sciences, Department of Biology</t>
  </si>
  <si>
    <t>Veunsai Dist., Ratanakiri Province, Virachey National Park</t>
  </si>
  <si>
    <t>Xaignabouli Province, Paklay District</t>
  </si>
  <si>
    <t>Xaignabouli Province, Kengthao District</t>
  </si>
  <si>
    <t>Taxon</t>
  </si>
  <si>
    <t>Taiwan, Taipei</t>
  </si>
  <si>
    <t>Taiwan, Taipei Hsien</t>
  </si>
  <si>
    <t>Taiwan, Taichung Hsien</t>
  </si>
  <si>
    <t>Mondolkiri Province, Pichrada District, Phnom Nam Lyr Wildlife Sanctuary</t>
  </si>
  <si>
    <t>Nong Bua Lam Phu Province, Ban Wang Muan</t>
  </si>
  <si>
    <t>Nakon Ratchisma Province, Ban Badan</t>
  </si>
  <si>
    <t>Nong Khai Province, Se Ga District, Phu Wua Wildlife Sanctuary</t>
  </si>
  <si>
    <t>Champasak Province, Mounlapamok District, Dong Khanthung National Biodiversity Conservation Area</t>
  </si>
  <si>
    <t>Vientiane Province, Phou Phanang</t>
  </si>
  <si>
    <t>Hainan Province, Hainan Island</t>
  </si>
  <si>
    <t xml:space="preserve">Savannakhet Province, Vilabouli District, Sepon Mining Tenement, Ban Nonsomphou </t>
  </si>
  <si>
    <t>Savannakhet Province, Vilabouli District, Sepon Mining Tenement, Ban Houay Hong</t>
  </si>
  <si>
    <t>Vientiane Province, Xaythany District, Ban Sivilay</t>
  </si>
  <si>
    <t>Khammouan Province, Mahaxai District</t>
  </si>
  <si>
    <t>Central Sulawesi, Gunung Katopasa Low Camp</t>
  </si>
  <si>
    <t>Bolikhamxay Province, Thaphabhat District, Phou Khao Khouay National Protected Area, Tad Leuk</t>
  </si>
  <si>
    <t>Gia Lai Province</t>
  </si>
  <si>
    <t>Ha Tay Province, Hanoi</t>
  </si>
  <si>
    <t>Tuyen Quang Province, Pac Ban</t>
  </si>
  <si>
    <t>Cao Bang Province, Ba Be National Park</t>
  </si>
  <si>
    <t>Vinh Phu Province, Tam Dao National Park</t>
  </si>
  <si>
    <t>Gia Lai Province, Krong Pa District</t>
  </si>
  <si>
    <t>Dak Lak Province, Yok Don National Park</t>
  </si>
  <si>
    <t>Hia Duong Province, Chi Linh</t>
  </si>
  <si>
    <t>Phetchaburi Province, Kaeng Krachan National Park</t>
  </si>
  <si>
    <t>Phatthalung Province, Thale Noi</t>
  </si>
  <si>
    <t>Songkhla Province, Ban Tha Hin</t>
  </si>
  <si>
    <t>Kien Giang Province, U Minh Thuong Nature Reserve</t>
  </si>
  <si>
    <t>Siem Reap Province, Siem Reap</t>
  </si>
  <si>
    <t>Prachan Takam Province, Kabin Buri area</t>
  </si>
  <si>
    <t>Borneo, Sabah, Kayumadang</t>
  </si>
  <si>
    <t>Surat Thani Province, Koh Samui District, Hat Mae Nam, Seashore Bungalow</t>
  </si>
  <si>
    <t>West Malaysia, Kedah</t>
  </si>
  <si>
    <t>West Malaysia, Penang</t>
  </si>
  <si>
    <t>South Sulawesi, Desa Timampu, Kecematan Towuti, Kabupaten Luwu Utara, on shore of Danau Towuti</t>
  </si>
  <si>
    <t>West Malaysia, Trengganu, Central Trengganu</t>
  </si>
  <si>
    <t>West Malaysia, Kedah, Gubir</t>
  </si>
  <si>
    <t>Sumatra, Langhat</t>
  </si>
  <si>
    <t>Borneo, East Kalimantan Province, Pasir</t>
  </si>
  <si>
    <t>Kampot Province, Teuk Chou District, Beong Touk Commune, Rolous</t>
  </si>
  <si>
    <t>Sumatra, surroundings of Medan Deli</t>
  </si>
  <si>
    <t>Borneo, East Kalimantan Province</t>
  </si>
  <si>
    <t xml:space="preserve">HKV = Harold K. Voris field number series </t>
  </si>
  <si>
    <t>JAM = Jimmy A. McGuire field number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</si>
</sst>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0"/>
      <color theme="1"/>
      <name val="Times New Roman"/>
      <family val="2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0" borderId="1" xfId="0" applyFill="1" applyBorder="1"/>
    <xf numFmtId="0" fontId="5" fillId="0" borderId="0" xfId="0" applyFont="1"/>
    <xf numFmtId="0" fontId="0" fillId="0" borderId="1" xfId="0" applyFill="1" applyBorder="1" applyAlignment="1">
      <alignment horizontal="righ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6" fontId="3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0" fillId="3" borderId="0" xfId="0" applyFont="1" applyFill="1" applyBorder="1"/>
    <xf numFmtId="0" fontId="0" fillId="0" borderId="0" xfId="0" applyBorder="1"/>
    <xf numFmtId="0" fontId="3" fillId="0" borderId="1" xfId="0" applyFont="1" applyFill="1" applyBorder="1" applyAlignment="1"/>
    <xf numFmtId="0" fontId="3" fillId="0" borderId="1" xfId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2">
    <cellStyle name="Normal" xfId="0" builtinId="0"/>
    <cellStyle name="Normal 4" xfId="1" xr:uid="{431399AE-F24B-43A1-A4C1-10BF7250D28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E1D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766B-327C-4B90-A57E-1171D0074AAE}">
  <dimension ref="A1:BA195"/>
  <sheetViews>
    <sheetView zoomScaleNormal="100" workbookViewId="0">
      <pane ySplit="1" topLeftCell="A2" activePane="bottomLeft" state="frozen"/>
      <selection activeCell="X1" sqref="X1"/>
      <selection pane="bottomLeft" activeCell="A3" sqref="A3"/>
    </sheetView>
  </sheetViews>
  <sheetFormatPr defaultColWidth="8.796875" defaultRowHeight="14.25" x14ac:dyDescent="0.45"/>
  <cols>
    <col min="1" max="1" width="38.6640625" bestFit="1" customWidth="1"/>
    <col min="2" max="2" width="47.796875" bestFit="1" customWidth="1"/>
    <col min="5" max="5" width="46.6640625" bestFit="1" customWidth="1"/>
    <col min="6" max="6" width="50.6640625" bestFit="1" customWidth="1"/>
    <col min="7" max="7" width="116.33203125" bestFit="1" customWidth="1"/>
    <col min="8" max="8" width="53.796875" customWidth="1"/>
    <col min="9" max="9" width="154.46484375" style="1" bestFit="1" customWidth="1"/>
    <col min="10" max="10" width="25.33203125" customWidth="1"/>
    <col min="11" max="11" width="22.46484375" bestFit="1" customWidth="1"/>
    <col min="12" max="12" width="23" bestFit="1" customWidth="1"/>
    <col min="13" max="13" width="23.33203125" bestFit="1" customWidth="1"/>
    <col min="14" max="14" width="9" bestFit="1" customWidth="1"/>
    <col min="15" max="15" width="13.6640625" bestFit="1" customWidth="1"/>
    <col min="16" max="16" width="13" customWidth="1"/>
    <col min="17" max="17" width="14.6640625" bestFit="1" customWidth="1"/>
    <col min="18" max="18" width="11" bestFit="1" customWidth="1"/>
    <col min="19" max="19" width="10.46484375" bestFit="1" customWidth="1"/>
    <col min="20" max="20" width="21.33203125" bestFit="1" customWidth="1"/>
    <col min="21" max="21" width="10.33203125" bestFit="1" customWidth="1"/>
    <col min="24" max="24" width="12.6640625" bestFit="1" customWidth="1"/>
    <col min="25" max="27" width="26.33203125" bestFit="1" customWidth="1"/>
    <col min="28" max="28" width="25.33203125" bestFit="1" customWidth="1"/>
    <col min="29" max="29" width="10" customWidth="1"/>
    <col min="30" max="30" width="11.796875" bestFit="1" customWidth="1"/>
    <col min="31" max="31" width="27.46484375" bestFit="1" customWidth="1"/>
    <col min="32" max="32" width="29.33203125" bestFit="1" customWidth="1"/>
    <col min="33" max="34" width="29.33203125" customWidth="1"/>
    <col min="35" max="35" width="28.6640625" bestFit="1" customWidth="1"/>
    <col min="36" max="36" width="30.1328125" bestFit="1" customWidth="1"/>
    <col min="37" max="41" width="30.1328125" customWidth="1"/>
    <col min="42" max="42" width="29.6640625" bestFit="1" customWidth="1"/>
    <col min="43" max="43" width="35" bestFit="1" customWidth="1"/>
    <col min="44" max="44" width="10.6640625" bestFit="1" customWidth="1"/>
    <col min="49" max="49" width="30.6640625" bestFit="1" customWidth="1"/>
    <col min="50" max="50" width="27.796875" bestFit="1" customWidth="1"/>
    <col min="51" max="51" width="15.33203125" bestFit="1" customWidth="1"/>
    <col min="52" max="52" width="40.796875" bestFit="1" customWidth="1"/>
    <col min="53" max="53" width="40.796875" customWidth="1"/>
  </cols>
  <sheetData>
    <row r="1" spans="1:53" x14ac:dyDescent="0.45">
      <c r="A1" s="5" t="s">
        <v>2</v>
      </c>
      <c r="B1" s="5" t="s">
        <v>1</v>
      </c>
      <c r="C1" s="5" t="s">
        <v>0</v>
      </c>
      <c r="D1" s="5" t="s">
        <v>8</v>
      </c>
      <c r="E1" s="5" t="s">
        <v>29</v>
      </c>
      <c r="F1" s="5" t="s">
        <v>12</v>
      </c>
      <c r="G1" s="5" t="s">
        <v>13</v>
      </c>
      <c r="H1" s="5" t="s">
        <v>14</v>
      </c>
      <c r="I1" s="6" t="s">
        <v>26</v>
      </c>
      <c r="J1" s="5" t="s">
        <v>23</v>
      </c>
      <c r="K1" s="5" t="s">
        <v>31</v>
      </c>
      <c r="L1" s="5" t="s">
        <v>6</v>
      </c>
      <c r="M1" s="5" t="s">
        <v>30</v>
      </c>
      <c r="N1" s="5" t="s">
        <v>7</v>
      </c>
      <c r="O1" s="5" t="s">
        <v>9</v>
      </c>
      <c r="P1" s="5" t="s">
        <v>33</v>
      </c>
      <c r="Q1" s="5" t="s">
        <v>34</v>
      </c>
      <c r="R1" s="5" t="s">
        <v>55</v>
      </c>
      <c r="S1" s="5" t="s">
        <v>56</v>
      </c>
      <c r="T1" s="5" t="s">
        <v>57</v>
      </c>
      <c r="U1" s="5" t="s">
        <v>3</v>
      </c>
      <c r="V1" s="5" t="s">
        <v>43</v>
      </c>
      <c r="W1" s="5" t="s">
        <v>44</v>
      </c>
      <c r="X1" s="5" t="s">
        <v>4</v>
      </c>
      <c r="Y1" s="5" t="s">
        <v>45</v>
      </c>
      <c r="Z1" s="5" t="s">
        <v>46</v>
      </c>
      <c r="AA1" s="5" t="s">
        <v>47</v>
      </c>
      <c r="AB1" s="5" t="s">
        <v>10</v>
      </c>
      <c r="AC1" s="5" t="s">
        <v>11</v>
      </c>
      <c r="AD1" s="5" t="s">
        <v>5</v>
      </c>
      <c r="AE1" s="5" t="s">
        <v>35</v>
      </c>
      <c r="AF1" s="5" t="s">
        <v>38</v>
      </c>
      <c r="AG1" s="5" t="s">
        <v>39</v>
      </c>
      <c r="AH1" s="5" t="s">
        <v>40</v>
      </c>
      <c r="AI1" s="5" t="s">
        <v>141</v>
      </c>
      <c r="AJ1" s="5" t="s">
        <v>142</v>
      </c>
      <c r="AK1" s="5" t="s">
        <v>36</v>
      </c>
      <c r="AL1" s="5" t="s">
        <v>37</v>
      </c>
      <c r="AM1" s="5" t="s">
        <v>42</v>
      </c>
      <c r="AN1" s="5" t="s">
        <v>41</v>
      </c>
      <c r="AO1" s="5" t="s">
        <v>139</v>
      </c>
      <c r="AP1" s="5" t="s">
        <v>140</v>
      </c>
      <c r="AQ1" s="5" t="s">
        <v>48</v>
      </c>
      <c r="AR1" s="5" t="s">
        <v>15</v>
      </c>
      <c r="AS1" s="5" t="s">
        <v>16</v>
      </c>
      <c r="AT1" s="5" t="s">
        <v>17</v>
      </c>
      <c r="AU1" s="5" t="s">
        <v>18</v>
      </c>
      <c r="AV1" s="5" t="s">
        <v>19</v>
      </c>
      <c r="AW1" s="5" t="s">
        <v>20</v>
      </c>
      <c r="AX1" s="5" t="s">
        <v>108</v>
      </c>
      <c r="AY1" s="5" t="s">
        <v>21</v>
      </c>
      <c r="AZ1" s="5" t="s">
        <v>22</v>
      </c>
      <c r="BA1" s="5" t="s">
        <v>138</v>
      </c>
    </row>
    <row r="2" spans="1:53" x14ac:dyDescent="0.45">
      <c r="A2" s="2" t="s">
        <v>242</v>
      </c>
      <c r="B2" s="4" t="s">
        <v>117</v>
      </c>
      <c r="C2" s="12">
        <v>140528</v>
      </c>
      <c r="D2" s="4">
        <v>138</v>
      </c>
      <c r="E2" s="4" t="s">
        <v>58</v>
      </c>
      <c r="F2" s="4" t="s">
        <v>223</v>
      </c>
      <c r="G2" s="4" t="s">
        <v>222</v>
      </c>
      <c r="H2" s="4" t="s">
        <v>116</v>
      </c>
      <c r="I2" s="4" t="s">
        <v>69</v>
      </c>
      <c r="J2" s="4" t="s">
        <v>226</v>
      </c>
      <c r="K2" s="4">
        <v>21</v>
      </c>
      <c r="L2" s="4">
        <v>21</v>
      </c>
      <c r="M2" s="4">
        <v>19</v>
      </c>
      <c r="N2" s="4" t="s">
        <v>32</v>
      </c>
      <c r="O2" s="4" t="s">
        <v>32</v>
      </c>
      <c r="P2" s="4">
        <v>44</v>
      </c>
      <c r="Q2" s="4">
        <v>44</v>
      </c>
      <c r="R2" s="4">
        <v>13.21</v>
      </c>
      <c r="S2" s="4">
        <v>7.65</v>
      </c>
      <c r="T2" s="4">
        <f t="shared" ref="T2:T33" si="0">R2/S2</f>
        <v>1.7267973856209151</v>
      </c>
      <c r="U2" s="4">
        <f t="shared" ref="U2:U44" si="1">V2+W2</f>
        <v>242.04</v>
      </c>
      <c r="V2" s="4">
        <v>211.5</v>
      </c>
      <c r="W2" s="4">
        <v>30.54</v>
      </c>
      <c r="X2" s="4">
        <f t="shared" ref="X2:X33" si="2">W2/U2</f>
        <v>0.12617749132374814</v>
      </c>
      <c r="Y2" s="4">
        <v>7.45</v>
      </c>
      <c r="Z2" s="4">
        <v>7.46</v>
      </c>
      <c r="AA2" s="4">
        <v>7.23</v>
      </c>
      <c r="AB2" s="4">
        <f t="shared" ref="AB2:AB33" si="3">AVERAGE(Y2:AA2)</f>
        <v>7.38</v>
      </c>
      <c r="AC2" s="4">
        <f>AB2/2</f>
        <v>3.69</v>
      </c>
      <c r="AD2" s="4">
        <f>(2*PI())*AC2</f>
        <v>23.184953783492674</v>
      </c>
      <c r="AE2" s="4">
        <v>3.39</v>
      </c>
      <c r="AF2" s="4">
        <v>0.89</v>
      </c>
      <c r="AG2" s="4">
        <v>2.4500000000000002</v>
      </c>
      <c r="AH2" s="4">
        <v>1.05</v>
      </c>
      <c r="AI2" s="4">
        <v>1.1399999999999999</v>
      </c>
      <c r="AJ2" s="4">
        <v>0.56000000000000005</v>
      </c>
      <c r="AK2" s="4">
        <v>3.36</v>
      </c>
      <c r="AL2" s="4">
        <v>0.99</v>
      </c>
      <c r="AM2" s="4">
        <v>2.62</v>
      </c>
      <c r="AN2" s="4">
        <v>1.1200000000000001</v>
      </c>
      <c r="AO2" s="4">
        <v>1.1100000000000001</v>
      </c>
      <c r="AP2" s="4">
        <v>0.35</v>
      </c>
      <c r="AQ2" s="4" t="s">
        <v>49</v>
      </c>
      <c r="AR2" s="4">
        <v>1</v>
      </c>
      <c r="AS2" s="4">
        <v>1</v>
      </c>
      <c r="AT2" s="4">
        <v>0</v>
      </c>
      <c r="AU2" s="4" t="s">
        <v>224</v>
      </c>
      <c r="AV2" s="4">
        <v>8</v>
      </c>
      <c r="AW2" s="4" t="s">
        <v>50</v>
      </c>
      <c r="AX2" s="4" t="s">
        <v>51</v>
      </c>
      <c r="AY2" s="4">
        <v>10</v>
      </c>
      <c r="AZ2" s="7" t="s">
        <v>53</v>
      </c>
      <c r="BA2" s="7" t="s">
        <v>54</v>
      </c>
    </row>
    <row r="3" spans="1:53" x14ac:dyDescent="0.45">
      <c r="A3" s="2" t="s">
        <v>415</v>
      </c>
      <c r="B3" s="4" t="s">
        <v>24</v>
      </c>
      <c r="C3" s="4">
        <v>85517</v>
      </c>
      <c r="D3" s="4">
        <v>122</v>
      </c>
      <c r="E3" s="4" t="s">
        <v>75</v>
      </c>
      <c r="F3" s="4" t="s">
        <v>66</v>
      </c>
      <c r="G3" s="4" t="s">
        <v>71</v>
      </c>
      <c r="H3" s="4" t="s">
        <v>67</v>
      </c>
      <c r="I3" s="4" t="s">
        <v>69</v>
      </c>
      <c r="J3" s="4" t="s">
        <v>226</v>
      </c>
      <c r="K3" s="4">
        <v>19</v>
      </c>
      <c r="L3" s="4">
        <v>19</v>
      </c>
      <c r="M3" s="4">
        <v>15</v>
      </c>
      <c r="N3" s="4" t="s">
        <v>32</v>
      </c>
      <c r="O3" s="4" t="s">
        <v>32</v>
      </c>
      <c r="P3" s="4">
        <v>34</v>
      </c>
      <c r="Q3" s="4">
        <v>34</v>
      </c>
      <c r="R3" s="4">
        <v>19.52</v>
      </c>
      <c r="S3" s="4">
        <v>11.41</v>
      </c>
      <c r="T3" s="4">
        <f t="shared" si="0"/>
        <v>1.7107800175284837</v>
      </c>
      <c r="U3" s="4">
        <f t="shared" si="1"/>
        <v>407.75</v>
      </c>
      <c r="V3" s="4">
        <v>360</v>
      </c>
      <c r="W3" s="4">
        <v>47.75</v>
      </c>
      <c r="X3" s="4">
        <f t="shared" si="2"/>
        <v>0.11710606989576947</v>
      </c>
      <c r="Y3" s="4">
        <v>12.81</v>
      </c>
      <c r="Z3" s="4">
        <v>12.89</v>
      </c>
      <c r="AA3" s="4">
        <v>12.41</v>
      </c>
      <c r="AB3" s="4">
        <f t="shared" si="3"/>
        <v>12.703333333333333</v>
      </c>
      <c r="AC3" s="4">
        <f>AB3/2</f>
        <v>6.3516666666666666</v>
      </c>
      <c r="AD3" s="4">
        <f>(2*PI())*AC3</f>
        <v>39.90869867610234</v>
      </c>
      <c r="AE3" s="4">
        <v>3.9</v>
      </c>
      <c r="AF3" s="4">
        <v>1.25</v>
      </c>
      <c r="AG3" s="4">
        <v>3.63</v>
      </c>
      <c r="AH3" s="4">
        <v>1.47</v>
      </c>
      <c r="AI3" s="4">
        <v>1.67</v>
      </c>
      <c r="AJ3" s="4">
        <v>0.62</v>
      </c>
      <c r="AK3" s="4">
        <v>4.37</v>
      </c>
      <c r="AL3" s="4">
        <v>1.19</v>
      </c>
      <c r="AM3" s="4">
        <v>3.61</v>
      </c>
      <c r="AN3" s="4">
        <v>1.57</v>
      </c>
      <c r="AO3" s="4">
        <v>1.6</v>
      </c>
      <c r="AP3" s="4">
        <v>0.41</v>
      </c>
      <c r="AQ3" s="4" t="s">
        <v>49</v>
      </c>
      <c r="AR3" s="4">
        <v>1</v>
      </c>
      <c r="AS3" s="4">
        <v>1</v>
      </c>
      <c r="AT3" s="4">
        <v>0</v>
      </c>
      <c r="AU3" s="4">
        <v>2</v>
      </c>
      <c r="AV3" s="4">
        <v>8</v>
      </c>
      <c r="AW3" s="4" t="s">
        <v>50</v>
      </c>
      <c r="AX3" s="4" t="s">
        <v>51</v>
      </c>
      <c r="AY3" s="4">
        <v>10</v>
      </c>
      <c r="AZ3" s="7" t="s">
        <v>53</v>
      </c>
      <c r="BA3" s="7" t="s">
        <v>54</v>
      </c>
    </row>
    <row r="4" spans="1:53" x14ac:dyDescent="0.45">
      <c r="A4" s="2" t="s">
        <v>415</v>
      </c>
      <c r="B4" s="4" t="s">
        <v>117</v>
      </c>
      <c r="C4" s="4">
        <v>72675</v>
      </c>
      <c r="D4" s="4">
        <v>122</v>
      </c>
      <c r="E4" s="4" t="s">
        <v>58</v>
      </c>
      <c r="F4" s="4" t="s">
        <v>109</v>
      </c>
      <c r="G4" s="4" t="s">
        <v>121</v>
      </c>
      <c r="H4" s="4" t="s">
        <v>67</v>
      </c>
      <c r="I4" s="4" t="s">
        <v>218</v>
      </c>
      <c r="J4" s="4" t="s">
        <v>226</v>
      </c>
      <c r="K4" s="4">
        <v>19</v>
      </c>
      <c r="L4" s="4">
        <v>19</v>
      </c>
      <c r="M4" s="4">
        <v>16</v>
      </c>
      <c r="N4" s="4" t="s">
        <v>32</v>
      </c>
      <c r="O4" s="4" t="s">
        <v>32</v>
      </c>
      <c r="P4" s="9">
        <v>36</v>
      </c>
      <c r="Q4" s="9">
        <v>36</v>
      </c>
      <c r="R4" s="4">
        <v>15.02</v>
      </c>
      <c r="S4" s="4">
        <v>10.96</v>
      </c>
      <c r="T4" s="4">
        <f t="shared" si="0"/>
        <v>1.3704379562043794</v>
      </c>
      <c r="U4" s="4">
        <f t="shared" si="1"/>
        <v>316.82</v>
      </c>
      <c r="V4" s="4">
        <v>282</v>
      </c>
      <c r="W4" s="4">
        <v>34.82</v>
      </c>
      <c r="X4" s="4">
        <f t="shared" si="2"/>
        <v>0.10990467773499148</v>
      </c>
      <c r="Y4" s="9">
        <v>9.92</v>
      </c>
      <c r="Z4" s="9">
        <v>9.7200000000000006</v>
      </c>
      <c r="AA4" s="9">
        <v>9.8800000000000008</v>
      </c>
      <c r="AB4" s="9">
        <f t="shared" si="3"/>
        <v>9.8400000000000016</v>
      </c>
      <c r="AC4" s="9">
        <f>AB4/2</f>
        <v>4.9200000000000008</v>
      </c>
      <c r="AD4" s="9">
        <f>(2*PI())*AC4</f>
        <v>30.913271711323571</v>
      </c>
      <c r="AE4" s="4">
        <v>3.65</v>
      </c>
      <c r="AF4" s="4">
        <v>1.47</v>
      </c>
      <c r="AG4" s="4">
        <v>3.37</v>
      </c>
      <c r="AH4" s="4">
        <v>1.1000000000000001</v>
      </c>
      <c r="AI4" s="4">
        <v>0.84</v>
      </c>
      <c r="AJ4" s="4">
        <v>0.37</v>
      </c>
      <c r="AK4" s="4">
        <v>3.65</v>
      </c>
      <c r="AL4" s="4">
        <v>1.32</v>
      </c>
      <c r="AM4" s="4">
        <v>3.51</v>
      </c>
      <c r="AN4" s="4">
        <v>1.57</v>
      </c>
      <c r="AO4" s="4">
        <v>0.61</v>
      </c>
      <c r="AP4" s="4">
        <v>0.51</v>
      </c>
      <c r="AQ4" s="4" t="s">
        <v>49</v>
      </c>
      <c r="AR4" s="4">
        <v>1</v>
      </c>
      <c r="AS4" s="4">
        <v>2</v>
      </c>
      <c r="AT4" s="4">
        <v>0</v>
      </c>
      <c r="AU4" s="4">
        <v>2</v>
      </c>
      <c r="AV4" s="4" t="s">
        <v>219</v>
      </c>
      <c r="AW4" s="4" t="s">
        <v>50</v>
      </c>
      <c r="AX4" s="4" t="s">
        <v>51</v>
      </c>
      <c r="AY4" s="4" t="s">
        <v>220</v>
      </c>
      <c r="AZ4" s="7" t="s">
        <v>53</v>
      </c>
      <c r="BA4" s="7" t="s">
        <v>54</v>
      </c>
    </row>
    <row r="5" spans="1:53" x14ac:dyDescent="0.45">
      <c r="A5" s="2" t="s">
        <v>415</v>
      </c>
      <c r="B5" s="4" t="s">
        <v>102</v>
      </c>
      <c r="C5" s="4">
        <v>83972</v>
      </c>
      <c r="D5" s="4">
        <v>123</v>
      </c>
      <c r="E5" s="4" t="s">
        <v>58</v>
      </c>
      <c r="F5" s="4" t="s">
        <v>109</v>
      </c>
      <c r="G5" s="4" t="s">
        <v>114</v>
      </c>
      <c r="H5" s="4" t="s">
        <v>110</v>
      </c>
      <c r="I5" s="4" t="s">
        <v>69</v>
      </c>
      <c r="J5" s="4" t="s">
        <v>226</v>
      </c>
      <c r="K5" s="4">
        <v>19</v>
      </c>
      <c r="L5" s="4">
        <v>19</v>
      </c>
      <c r="M5" s="4">
        <v>17</v>
      </c>
      <c r="N5" s="4" t="s">
        <v>32</v>
      </c>
      <c r="O5" s="4" t="s">
        <v>32</v>
      </c>
      <c r="P5" s="4">
        <v>37</v>
      </c>
      <c r="Q5" s="4">
        <v>36</v>
      </c>
      <c r="R5" s="4">
        <v>20.38</v>
      </c>
      <c r="S5" s="4">
        <v>12.31</v>
      </c>
      <c r="T5" s="4">
        <f t="shared" si="0"/>
        <v>1.6555645816409421</v>
      </c>
      <c r="U5" s="4">
        <f t="shared" si="1"/>
        <v>416.47</v>
      </c>
      <c r="V5" s="4">
        <v>365</v>
      </c>
      <c r="W5" s="4">
        <v>51.47</v>
      </c>
      <c r="X5" s="4">
        <f t="shared" si="2"/>
        <v>0.12358633274905755</v>
      </c>
      <c r="Y5" s="4">
        <v>13.44</v>
      </c>
      <c r="Z5" s="4">
        <v>13.29</v>
      </c>
      <c r="AA5" s="4">
        <v>13.13</v>
      </c>
      <c r="AB5" s="4">
        <f t="shared" si="3"/>
        <v>13.286666666666667</v>
      </c>
      <c r="AC5" s="4">
        <f>AB5/2</f>
        <v>6.6433333333333335</v>
      </c>
      <c r="AD5" s="4">
        <f>(2*PI())*AC5</f>
        <v>41.741294390696389</v>
      </c>
      <c r="AE5" s="4">
        <v>3.95</v>
      </c>
      <c r="AF5" s="4">
        <v>2.23</v>
      </c>
      <c r="AG5" s="4">
        <v>3.25</v>
      </c>
      <c r="AH5" s="4">
        <v>1.67</v>
      </c>
      <c r="AI5" s="4">
        <v>1.96</v>
      </c>
      <c r="AJ5" s="4">
        <v>0.9</v>
      </c>
      <c r="AK5" s="4">
        <v>3.59</v>
      </c>
      <c r="AL5" s="4">
        <v>1.99</v>
      </c>
      <c r="AM5" s="4">
        <v>3.43</v>
      </c>
      <c r="AN5" s="4">
        <v>1.77</v>
      </c>
      <c r="AO5" s="4">
        <v>1.7</v>
      </c>
      <c r="AP5" s="4">
        <v>0.99</v>
      </c>
      <c r="AQ5" s="4" t="s">
        <v>49</v>
      </c>
      <c r="AR5" s="4">
        <v>1</v>
      </c>
      <c r="AS5" s="4">
        <v>1</v>
      </c>
      <c r="AT5" s="4">
        <v>0</v>
      </c>
      <c r="AU5" s="4">
        <v>2</v>
      </c>
      <c r="AV5" s="4">
        <v>8</v>
      </c>
      <c r="AW5" s="4" t="s">
        <v>50</v>
      </c>
      <c r="AX5" s="4" t="s">
        <v>51</v>
      </c>
      <c r="AY5" s="4">
        <v>10</v>
      </c>
      <c r="AZ5" s="7" t="s">
        <v>53</v>
      </c>
      <c r="BA5" s="7" t="s">
        <v>54</v>
      </c>
    </row>
    <row r="6" spans="1:53" x14ac:dyDescent="0.45">
      <c r="A6" s="2" t="s">
        <v>415</v>
      </c>
      <c r="B6" s="8" t="s">
        <v>150</v>
      </c>
      <c r="C6" s="4">
        <v>263712</v>
      </c>
      <c r="D6" s="4">
        <v>123</v>
      </c>
      <c r="E6" s="4" t="s">
        <v>58</v>
      </c>
      <c r="F6" s="4" t="s">
        <v>132</v>
      </c>
      <c r="G6" s="4" t="s">
        <v>121</v>
      </c>
      <c r="H6" s="4" t="s">
        <v>67</v>
      </c>
      <c r="I6" s="4" t="s">
        <v>69</v>
      </c>
      <c r="J6" s="4" t="s">
        <v>226</v>
      </c>
      <c r="K6" s="4">
        <v>19</v>
      </c>
      <c r="L6" s="4">
        <v>19</v>
      </c>
      <c r="M6" s="4">
        <v>17</v>
      </c>
      <c r="N6" s="4" t="s">
        <v>32</v>
      </c>
      <c r="O6" s="4" t="s">
        <v>32</v>
      </c>
      <c r="P6" s="4">
        <v>31</v>
      </c>
      <c r="Q6" s="4">
        <v>31</v>
      </c>
      <c r="R6" s="4">
        <v>19.05</v>
      </c>
      <c r="S6" s="4">
        <v>11.26</v>
      </c>
      <c r="T6" s="4">
        <f t="shared" si="0"/>
        <v>1.6918294849023092</v>
      </c>
      <c r="U6" s="4">
        <f t="shared" si="1"/>
        <v>394</v>
      </c>
      <c r="V6" s="4">
        <v>349</v>
      </c>
      <c r="W6" s="4">
        <v>45</v>
      </c>
      <c r="X6" s="4">
        <f t="shared" si="2"/>
        <v>0.11421319796954314</v>
      </c>
      <c r="Y6" s="4">
        <v>11.05</v>
      </c>
      <c r="Z6" s="4">
        <v>10.85</v>
      </c>
      <c r="AA6" s="4">
        <v>11.17</v>
      </c>
      <c r="AB6" s="4">
        <f t="shared" si="3"/>
        <v>11.023333333333333</v>
      </c>
      <c r="AC6" s="4">
        <f>AVERAGE(Z6:AB6)</f>
        <v>11.014444444444445</v>
      </c>
      <c r="AD6" s="4">
        <f>AVERAGE(AA6:AC6)</f>
        <v>11.06925925925926</v>
      </c>
      <c r="AE6" s="4">
        <v>4.6900000000000004</v>
      </c>
      <c r="AF6" s="4">
        <v>1.78</v>
      </c>
      <c r="AG6" s="4">
        <v>3.44</v>
      </c>
      <c r="AH6" s="4">
        <v>1.03</v>
      </c>
      <c r="AI6" s="4">
        <v>1.66</v>
      </c>
      <c r="AJ6" s="4">
        <v>0.41</v>
      </c>
      <c r="AK6" s="4">
        <v>4.07</v>
      </c>
      <c r="AL6" s="4">
        <v>1.57</v>
      </c>
      <c r="AM6" s="4">
        <v>3.41</v>
      </c>
      <c r="AN6" s="4">
        <v>1.37</v>
      </c>
      <c r="AO6" s="4">
        <v>1.33</v>
      </c>
      <c r="AP6" s="4">
        <v>0.32</v>
      </c>
      <c r="AQ6" s="8" t="s">
        <v>49</v>
      </c>
      <c r="AR6" s="8">
        <v>1</v>
      </c>
      <c r="AS6" s="8">
        <v>1</v>
      </c>
      <c r="AT6" s="8">
        <v>0</v>
      </c>
      <c r="AU6" s="8">
        <v>2</v>
      </c>
      <c r="AV6" s="8">
        <v>8</v>
      </c>
      <c r="AW6" s="8" t="s">
        <v>50</v>
      </c>
      <c r="AX6" s="8" t="s">
        <v>51</v>
      </c>
      <c r="AY6" s="8">
        <v>9</v>
      </c>
      <c r="AZ6" s="10" t="s">
        <v>53</v>
      </c>
      <c r="BA6" s="8">
        <v>5</v>
      </c>
    </row>
    <row r="7" spans="1:53" x14ac:dyDescent="0.45">
      <c r="A7" s="2" t="s">
        <v>415</v>
      </c>
      <c r="B7" s="8" t="s">
        <v>150</v>
      </c>
      <c r="C7" s="4">
        <v>263727</v>
      </c>
      <c r="D7" s="4">
        <v>123</v>
      </c>
      <c r="E7" s="4" t="s">
        <v>58</v>
      </c>
      <c r="F7" s="4" t="s">
        <v>109</v>
      </c>
      <c r="G7" s="4" t="s">
        <v>60</v>
      </c>
      <c r="H7" s="4" t="s">
        <v>177</v>
      </c>
      <c r="I7" s="4" t="s">
        <v>192</v>
      </c>
      <c r="J7" s="4" t="s">
        <v>226</v>
      </c>
      <c r="K7" s="4">
        <v>19</v>
      </c>
      <c r="L7" s="4">
        <v>19</v>
      </c>
      <c r="M7" s="4">
        <v>15</v>
      </c>
      <c r="N7" s="4" t="s">
        <v>32</v>
      </c>
      <c r="O7" s="4" t="s">
        <v>32</v>
      </c>
      <c r="P7" s="4">
        <v>32</v>
      </c>
      <c r="Q7" s="4">
        <v>31</v>
      </c>
      <c r="R7" s="4">
        <v>22.83</v>
      </c>
      <c r="S7" s="4">
        <v>14.7</v>
      </c>
      <c r="T7" s="4">
        <f t="shared" si="0"/>
        <v>1.5530612244897959</v>
      </c>
      <c r="U7" s="4">
        <f t="shared" si="1"/>
        <v>504.5</v>
      </c>
      <c r="V7" s="4">
        <v>459.5</v>
      </c>
      <c r="W7" s="4">
        <v>45</v>
      </c>
      <c r="X7" s="4">
        <f t="shared" si="2"/>
        <v>8.9197224975222991E-2</v>
      </c>
      <c r="Y7" s="4">
        <v>18.52</v>
      </c>
      <c r="Z7" s="4">
        <v>18.5</v>
      </c>
      <c r="AA7" s="4">
        <v>18.59</v>
      </c>
      <c r="AB7" s="4">
        <f t="shared" si="3"/>
        <v>18.536666666666665</v>
      </c>
      <c r="AC7" s="4">
        <f>AVERAGE(Z7:AB7)</f>
        <v>18.542222222222222</v>
      </c>
      <c r="AD7" s="4">
        <f>AVERAGE(AA7:AC7)</f>
        <v>18.556296296296296</v>
      </c>
      <c r="AE7" s="4">
        <v>5.49</v>
      </c>
      <c r="AF7" s="4">
        <v>1.91</v>
      </c>
      <c r="AG7" s="4">
        <v>5.39</v>
      </c>
      <c r="AH7" s="4">
        <v>2.0499999999999998</v>
      </c>
      <c r="AI7" s="4">
        <v>2.2400000000000002</v>
      </c>
      <c r="AJ7" s="4">
        <v>0.69</v>
      </c>
      <c r="AK7" s="4">
        <v>5.48</v>
      </c>
      <c r="AL7" s="4">
        <v>2.0699999999999998</v>
      </c>
      <c r="AM7" s="4">
        <v>5.22</v>
      </c>
      <c r="AN7" s="4">
        <v>1.79</v>
      </c>
      <c r="AO7" s="4">
        <v>2.41</v>
      </c>
      <c r="AP7" s="4">
        <v>0.88</v>
      </c>
      <c r="AQ7" s="4" t="s">
        <v>49</v>
      </c>
      <c r="AR7" s="4">
        <v>1</v>
      </c>
      <c r="AS7" s="4">
        <v>1</v>
      </c>
      <c r="AT7" s="4">
        <v>0</v>
      </c>
      <c r="AU7" s="4">
        <v>2</v>
      </c>
      <c r="AV7" s="4">
        <v>8</v>
      </c>
      <c r="AW7" s="4" t="s">
        <v>50</v>
      </c>
      <c r="AX7" s="4" t="s">
        <v>51</v>
      </c>
      <c r="AY7" s="4">
        <v>10</v>
      </c>
      <c r="AZ7" s="7" t="s">
        <v>53</v>
      </c>
      <c r="BA7" s="7" t="s">
        <v>54</v>
      </c>
    </row>
    <row r="8" spans="1:53" x14ac:dyDescent="0.45">
      <c r="A8" s="2" t="s">
        <v>415</v>
      </c>
      <c r="B8" s="4" t="s">
        <v>102</v>
      </c>
      <c r="C8" s="4">
        <v>83973</v>
      </c>
      <c r="D8" s="4">
        <v>124</v>
      </c>
      <c r="E8" s="4" t="s">
        <v>58</v>
      </c>
      <c r="F8" s="4" t="s">
        <v>109</v>
      </c>
      <c r="G8" s="4" t="s">
        <v>112</v>
      </c>
      <c r="H8" s="4" t="s">
        <v>107</v>
      </c>
      <c r="I8" s="4" t="s">
        <v>69</v>
      </c>
      <c r="J8" s="4" t="s">
        <v>226</v>
      </c>
      <c r="K8" s="4">
        <v>19</v>
      </c>
      <c r="L8" s="4">
        <v>19</v>
      </c>
      <c r="M8" s="4">
        <v>17</v>
      </c>
      <c r="N8" s="4" t="s">
        <v>32</v>
      </c>
      <c r="O8" s="4" t="s">
        <v>32</v>
      </c>
      <c r="P8" s="4">
        <v>31</v>
      </c>
      <c r="Q8" s="4">
        <v>31</v>
      </c>
      <c r="R8" s="4">
        <v>20.45</v>
      </c>
      <c r="S8" s="4">
        <v>15.72</v>
      </c>
      <c r="T8" s="4">
        <f t="shared" si="0"/>
        <v>1.3008905852417303</v>
      </c>
      <c r="U8" s="4">
        <f t="shared" si="1"/>
        <v>446.29</v>
      </c>
      <c r="V8" s="4">
        <v>400</v>
      </c>
      <c r="W8" s="4">
        <v>46.29</v>
      </c>
      <c r="X8" s="4">
        <f t="shared" si="2"/>
        <v>0.10372179524524412</v>
      </c>
      <c r="Y8" s="4">
        <v>13.16</v>
      </c>
      <c r="Z8" s="4">
        <v>13.2</v>
      </c>
      <c r="AA8" s="4">
        <v>13.14</v>
      </c>
      <c r="AB8" s="4">
        <f t="shared" si="3"/>
        <v>13.166666666666666</v>
      </c>
      <c r="AC8" s="4">
        <f>AB8/2</f>
        <v>6.583333333333333</v>
      </c>
      <c r="AD8" s="4">
        <f>(2*PI())*AC8</f>
        <v>41.364303272265609</v>
      </c>
      <c r="AE8" s="4">
        <v>4.01</v>
      </c>
      <c r="AF8" s="4">
        <v>2.63</v>
      </c>
      <c r="AG8" s="4">
        <v>4.3600000000000003</v>
      </c>
      <c r="AH8" s="4">
        <v>2.19</v>
      </c>
      <c r="AI8" s="4">
        <v>2.2400000000000002</v>
      </c>
      <c r="AJ8" s="4">
        <v>1.55</v>
      </c>
      <c r="AK8" s="4">
        <v>4.2300000000000004</v>
      </c>
      <c r="AL8" s="4">
        <v>2.44</v>
      </c>
      <c r="AM8" s="4">
        <v>4.59</v>
      </c>
      <c r="AN8" s="4">
        <v>2.08</v>
      </c>
      <c r="AO8" s="4">
        <v>2.76</v>
      </c>
      <c r="AP8" s="4">
        <v>1.2</v>
      </c>
      <c r="AQ8" s="4" t="s">
        <v>49</v>
      </c>
      <c r="AR8" s="4">
        <v>1</v>
      </c>
      <c r="AS8" s="4">
        <v>1</v>
      </c>
      <c r="AT8" s="4">
        <v>0</v>
      </c>
      <c r="AU8" s="4">
        <v>2</v>
      </c>
      <c r="AV8" s="4">
        <v>8</v>
      </c>
      <c r="AW8" s="4" t="s">
        <v>127</v>
      </c>
      <c r="AX8" s="4" t="s">
        <v>51</v>
      </c>
      <c r="AY8" s="4">
        <v>10</v>
      </c>
      <c r="AZ8" s="7" t="s">
        <v>53</v>
      </c>
      <c r="BA8" s="7" t="s">
        <v>54</v>
      </c>
    </row>
    <row r="9" spans="1:53" x14ac:dyDescent="0.45">
      <c r="A9" s="2" t="s">
        <v>415</v>
      </c>
      <c r="B9" s="8" t="s">
        <v>150</v>
      </c>
      <c r="C9" s="4">
        <v>263714</v>
      </c>
      <c r="D9" s="4">
        <v>124</v>
      </c>
      <c r="E9" s="4" t="s">
        <v>58</v>
      </c>
      <c r="F9" s="4" t="s">
        <v>132</v>
      </c>
      <c r="G9" s="4" t="s">
        <v>121</v>
      </c>
      <c r="H9" s="4" t="s">
        <v>186</v>
      </c>
      <c r="I9" s="4" t="s">
        <v>69</v>
      </c>
      <c r="J9" s="4" t="s">
        <v>226</v>
      </c>
      <c r="K9" s="4">
        <v>19</v>
      </c>
      <c r="L9" s="4">
        <v>19</v>
      </c>
      <c r="M9" s="4">
        <v>15</v>
      </c>
      <c r="N9" s="4" t="s">
        <v>32</v>
      </c>
      <c r="O9" s="4" t="s">
        <v>32</v>
      </c>
      <c r="P9" s="4">
        <v>33</v>
      </c>
      <c r="Q9" s="4">
        <v>33</v>
      </c>
      <c r="R9" s="4">
        <v>18.309999999999999</v>
      </c>
      <c r="S9" s="4">
        <v>10.8</v>
      </c>
      <c r="T9" s="4">
        <f t="shared" si="0"/>
        <v>1.6953703703703702</v>
      </c>
      <c r="U9" s="4">
        <f t="shared" si="1"/>
        <v>368.51</v>
      </c>
      <c r="V9" s="4">
        <v>330</v>
      </c>
      <c r="W9" s="4">
        <v>38.51</v>
      </c>
      <c r="X9" s="4">
        <f t="shared" si="2"/>
        <v>0.10450191310954926</v>
      </c>
      <c r="Y9" s="4">
        <v>10.73</v>
      </c>
      <c r="Z9" s="4">
        <v>10.68</v>
      </c>
      <c r="AA9" s="4">
        <v>10.73</v>
      </c>
      <c r="AB9" s="4">
        <f t="shared" si="3"/>
        <v>10.713333333333333</v>
      </c>
      <c r="AC9" s="4">
        <f>AVERAGE(Z9:AB9)</f>
        <v>10.707777777777778</v>
      </c>
      <c r="AD9" s="4">
        <f>AVERAGE(AA9:AC9)</f>
        <v>10.717037037037038</v>
      </c>
      <c r="AE9" s="4">
        <v>4.47</v>
      </c>
      <c r="AF9" s="4">
        <v>1.53</v>
      </c>
      <c r="AG9" s="4">
        <v>3.34</v>
      </c>
      <c r="AH9" s="4">
        <v>1.4</v>
      </c>
      <c r="AI9" s="4">
        <v>1.48</v>
      </c>
      <c r="AJ9" s="4">
        <v>0.4</v>
      </c>
      <c r="AK9" s="4">
        <v>3.59</v>
      </c>
      <c r="AL9" s="4">
        <v>1.23</v>
      </c>
      <c r="AM9" s="4">
        <v>3.53</v>
      </c>
      <c r="AN9" s="4">
        <v>1.29</v>
      </c>
      <c r="AO9" s="4">
        <v>1.34</v>
      </c>
      <c r="AP9" s="4">
        <v>0.43</v>
      </c>
      <c r="AQ9" s="4" t="s">
        <v>49</v>
      </c>
      <c r="AR9" s="4">
        <v>1</v>
      </c>
      <c r="AS9" s="4">
        <v>1</v>
      </c>
      <c r="AT9" s="4">
        <v>0</v>
      </c>
      <c r="AU9" s="4">
        <v>2</v>
      </c>
      <c r="AV9" s="4">
        <v>8</v>
      </c>
      <c r="AW9" s="4" t="s">
        <v>50</v>
      </c>
      <c r="AX9" s="4" t="s">
        <v>51</v>
      </c>
      <c r="AY9" s="4">
        <v>10</v>
      </c>
      <c r="AZ9" s="7" t="s">
        <v>53</v>
      </c>
      <c r="BA9" s="7" t="s">
        <v>54</v>
      </c>
    </row>
    <row r="10" spans="1:53" x14ac:dyDescent="0.45">
      <c r="A10" s="2" t="s">
        <v>415</v>
      </c>
      <c r="B10" s="8" t="s">
        <v>150</v>
      </c>
      <c r="C10" s="4">
        <v>263723</v>
      </c>
      <c r="D10" s="4">
        <v>124</v>
      </c>
      <c r="E10" s="4" t="s">
        <v>58</v>
      </c>
      <c r="F10" s="4" t="s">
        <v>109</v>
      </c>
      <c r="G10" s="4" t="s">
        <v>121</v>
      </c>
      <c r="H10" s="4" t="s">
        <v>67</v>
      </c>
      <c r="I10" s="4" t="s">
        <v>173</v>
      </c>
      <c r="J10" s="4" t="s">
        <v>226</v>
      </c>
      <c r="K10" s="4">
        <v>19</v>
      </c>
      <c r="L10" s="4">
        <v>19</v>
      </c>
      <c r="M10" s="4">
        <v>16</v>
      </c>
      <c r="N10" s="4" t="s">
        <v>32</v>
      </c>
      <c r="O10" s="4" t="s">
        <v>32</v>
      </c>
      <c r="P10" s="4">
        <v>33</v>
      </c>
      <c r="Q10" s="4">
        <v>33</v>
      </c>
      <c r="R10" s="4">
        <v>17.170000000000002</v>
      </c>
      <c r="S10" s="4">
        <v>10.81</v>
      </c>
      <c r="T10" s="4">
        <f t="shared" si="0"/>
        <v>1.5883441258094357</v>
      </c>
      <c r="U10" s="4">
        <f t="shared" si="1"/>
        <v>401.35</v>
      </c>
      <c r="V10" s="4">
        <v>359</v>
      </c>
      <c r="W10" s="4">
        <v>42.35</v>
      </c>
      <c r="X10" s="4">
        <f t="shared" si="2"/>
        <v>0.10551887380092188</v>
      </c>
      <c r="Y10" s="4">
        <v>12.05</v>
      </c>
      <c r="Z10" s="4">
        <v>12.16</v>
      </c>
      <c r="AA10" s="4">
        <v>12.84</v>
      </c>
      <c r="AB10" s="4">
        <f t="shared" si="3"/>
        <v>12.35</v>
      </c>
      <c r="AC10" s="4">
        <f>AVERAGE(Z10:AB10)</f>
        <v>12.450000000000001</v>
      </c>
      <c r="AD10" s="4">
        <f>AVERAGE(AA10:AC10)</f>
        <v>12.546666666666667</v>
      </c>
      <c r="AE10" s="4">
        <v>3.92</v>
      </c>
      <c r="AF10" s="4">
        <v>3.04</v>
      </c>
      <c r="AG10" s="4">
        <v>3.42</v>
      </c>
      <c r="AH10" s="4">
        <v>1.55</v>
      </c>
      <c r="AI10" s="4">
        <v>1.75</v>
      </c>
      <c r="AJ10" s="4">
        <v>0.69</v>
      </c>
      <c r="AK10" s="4">
        <v>3.38</v>
      </c>
      <c r="AL10" s="4">
        <v>1.52</v>
      </c>
      <c r="AM10" s="4">
        <v>3.41</v>
      </c>
      <c r="AN10" s="4">
        <v>1.45</v>
      </c>
      <c r="AO10" s="4">
        <v>1.77</v>
      </c>
      <c r="AP10" s="4">
        <v>0.74</v>
      </c>
      <c r="AQ10" s="4" t="s">
        <v>49</v>
      </c>
      <c r="AR10" s="4">
        <v>1</v>
      </c>
      <c r="AS10" s="4">
        <v>1</v>
      </c>
      <c r="AT10" s="4">
        <v>0</v>
      </c>
      <c r="AU10" s="4">
        <v>2</v>
      </c>
      <c r="AV10" s="4">
        <v>8</v>
      </c>
      <c r="AW10" s="4" t="s">
        <v>50</v>
      </c>
      <c r="AX10" s="4" t="s">
        <v>51</v>
      </c>
      <c r="AY10" s="4">
        <v>10</v>
      </c>
      <c r="AZ10" s="7" t="s">
        <v>53</v>
      </c>
      <c r="BA10" s="7" t="s">
        <v>54</v>
      </c>
    </row>
    <row r="11" spans="1:53" x14ac:dyDescent="0.45">
      <c r="A11" s="2" t="s">
        <v>415</v>
      </c>
      <c r="B11" s="4" t="s">
        <v>143</v>
      </c>
      <c r="C11" s="4">
        <v>25634</v>
      </c>
      <c r="D11" s="4">
        <v>124</v>
      </c>
      <c r="E11" s="4" t="s">
        <v>194</v>
      </c>
      <c r="F11" s="4" t="s">
        <v>132</v>
      </c>
      <c r="G11" s="4" t="s">
        <v>121</v>
      </c>
      <c r="H11" s="4" t="s">
        <v>67</v>
      </c>
      <c r="I11" s="4" t="s">
        <v>69</v>
      </c>
      <c r="J11" s="4" t="s">
        <v>228</v>
      </c>
      <c r="K11" s="4">
        <v>19</v>
      </c>
      <c r="L11" s="4">
        <v>19</v>
      </c>
      <c r="M11" s="4">
        <v>17</v>
      </c>
      <c r="N11" s="4" t="s">
        <v>32</v>
      </c>
      <c r="O11" s="4" t="s">
        <v>32</v>
      </c>
      <c r="P11" s="4">
        <v>36</v>
      </c>
      <c r="Q11" s="4">
        <v>36</v>
      </c>
      <c r="R11" s="4">
        <v>15.3</v>
      </c>
      <c r="S11" s="4">
        <v>10.42</v>
      </c>
      <c r="T11" s="4">
        <f t="shared" si="0"/>
        <v>1.4683301343570059</v>
      </c>
      <c r="U11" s="4">
        <f t="shared" si="1"/>
        <v>318.60000000000002</v>
      </c>
      <c r="V11" s="4">
        <v>284</v>
      </c>
      <c r="W11" s="4">
        <v>34.6</v>
      </c>
      <c r="X11" s="4">
        <f t="shared" si="2"/>
        <v>0.10860012554927809</v>
      </c>
      <c r="Y11" s="4">
        <v>8.41</v>
      </c>
      <c r="Z11" s="4">
        <v>8.4499999999999993</v>
      </c>
      <c r="AA11" s="4">
        <v>8.43</v>
      </c>
      <c r="AB11" s="4">
        <f t="shared" si="3"/>
        <v>8.43</v>
      </c>
      <c r="AC11" s="4">
        <f>AB11/2</f>
        <v>4.2149999999999999</v>
      </c>
      <c r="AD11" s="4">
        <f>(2*PI())*AC11</f>
        <v>26.483626069761954</v>
      </c>
      <c r="AE11" s="4">
        <v>4.04</v>
      </c>
      <c r="AF11" s="4">
        <v>1.86</v>
      </c>
      <c r="AG11" s="4">
        <v>3.78</v>
      </c>
      <c r="AH11" s="4">
        <v>1.49</v>
      </c>
      <c r="AI11" s="4">
        <v>1.47</v>
      </c>
      <c r="AJ11" s="4">
        <v>1.17</v>
      </c>
      <c r="AK11" s="4">
        <v>3.52</v>
      </c>
      <c r="AL11" s="4">
        <v>1.98</v>
      </c>
      <c r="AM11" s="4">
        <v>3.52</v>
      </c>
      <c r="AN11" s="4">
        <v>1.27</v>
      </c>
      <c r="AO11" s="4">
        <v>1.24</v>
      </c>
      <c r="AP11" s="4">
        <v>1.04</v>
      </c>
      <c r="AQ11" s="4" t="s">
        <v>49</v>
      </c>
      <c r="AR11" s="4">
        <v>1</v>
      </c>
      <c r="AS11" s="4">
        <v>1</v>
      </c>
      <c r="AT11" s="4">
        <v>0</v>
      </c>
      <c r="AU11" s="4">
        <v>2</v>
      </c>
      <c r="AV11" s="4">
        <v>8</v>
      </c>
      <c r="AW11" s="4" t="s">
        <v>50</v>
      </c>
      <c r="AX11" s="4" t="s">
        <v>51</v>
      </c>
      <c r="AY11" s="4">
        <v>10</v>
      </c>
      <c r="AZ11" s="7" t="s">
        <v>53</v>
      </c>
      <c r="BA11" s="7" t="s">
        <v>54</v>
      </c>
    </row>
    <row r="12" spans="1:53" x14ac:dyDescent="0.45">
      <c r="A12" s="2" t="s">
        <v>415</v>
      </c>
      <c r="B12" s="4" t="s">
        <v>117</v>
      </c>
      <c r="C12" s="12">
        <v>61113</v>
      </c>
      <c r="D12" s="4">
        <v>124</v>
      </c>
      <c r="E12" s="4" t="s">
        <v>58</v>
      </c>
      <c r="F12" s="4" t="s">
        <v>109</v>
      </c>
      <c r="G12" s="4" t="s">
        <v>121</v>
      </c>
      <c r="H12" s="4" t="s">
        <v>67</v>
      </c>
      <c r="I12" s="4" t="s">
        <v>69</v>
      </c>
      <c r="J12" s="4" t="s">
        <v>226</v>
      </c>
      <c r="K12" s="4">
        <v>19</v>
      </c>
      <c r="L12" s="4">
        <v>19</v>
      </c>
      <c r="M12" s="4">
        <v>15</v>
      </c>
      <c r="N12" s="4" t="s">
        <v>32</v>
      </c>
      <c r="O12" s="4" t="s">
        <v>32</v>
      </c>
      <c r="P12" s="4">
        <v>31</v>
      </c>
      <c r="Q12" s="4">
        <v>32</v>
      </c>
      <c r="R12" s="4">
        <v>16.34</v>
      </c>
      <c r="S12" s="4">
        <v>8.57</v>
      </c>
      <c r="T12" s="4">
        <f t="shared" si="0"/>
        <v>1.9066511085180862</v>
      </c>
      <c r="U12" s="4">
        <f t="shared" si="1"/>
        <v>385.49</v>
      </c>
      <c r="V12" s="4">
        <v>345</v>
      </c>
      <c r="W12" s="4">
        <v>40.49</v>
      </c>
      <c r="X12" s="4">
        <f t="shared" si="2"/>
        <v>0.10503515006874369</v>
      </c>
      <c r="Y12" s="4">
        <v>9.82</v>
      </c>
      <c r="Z12" s="4">
        <v>9.67</v>
      </c>
      <c r="AA12" s="4">
        <v>9.8000000000000007</v>
      </c>
      <c r="AB12" s="4">
        <f t="shared" si="3"/>
        <v>9.7633333333333336</v>
      </c>
      <c r="AC12" s="4">
        <f>AB12/2</f>
        <v>4.8816666666666668</v>
      </c>
      <c r="AD12" s="4">
        <f>(2*PI())*AC12</f>
        <v>30.672416274548347</v>
      </c>
      <c r="AE12" s="4">
        <v>3.87</v>
      </c>
      <c r="AF12" s="4">
        <v>1.88</v>
      </c>
      <c r="AG12" s="4">
        <v>2.4</v>
      </c>
      <c r="AH12" s="4">
        <v>1.48</v>
      </c>
      <c r="AI12" s="4">
        <v>1.17</v>
      </c>
      <c r="AJ12" s="4">
        <v>0.56000000000000005</v>
      </c>
      <c r="AK12" s="4">
        <v>3.67</v>
      </c>
      <c r="AL12" s="4">
        <v>1.41</v>
      </c>
      <c r="AM12" s="4">
        <v>3.9</v>
      </c>
      <c r="AN12" s="4">
        <v>1.9</v>
      </c>
      <c r="AO12" s="4">
        <v>1.24</v>
      </c>
      <c r="AP12" s="4">
        <v>0.75</v>
      </c>
      <c r="AQ12" s="4" t="s">
        <v>122</v>
      </c>
      <c r="AR12" s="4">
        <v>1</v>
      </c>
      <c r="AS12" s="4">
        <v>1</v>
      </c>
      <c r="AT12" s="4">
        <v>0</v>
      </c>
      <c r="AU12" s="4">
        <v>2</v>
      </c>
      <c r="AV12" s="4">
        <v>8</v>
      </c>
      <c r="AW12" s="4" t="s">
        <v>50</v>
      </c>
      <c r="AX12" s="4" t="s">
        <v>51</v>
      </c>
      <c r="AY12" s="4">
        <v>10</v>
      </c>
      <c r="AZ12" s="7" t="s">
        <v>53</v>
      </c>
      <c r="BA12" s="7" t="s">
        <v>54</v>
      </c>
    </row>
    <row r="13" spans="1:53" x14ac:dyDescent="0.45">
      <c r="A13" s="2" t="s">
        <v>415</v>
      </c>
      <c r="B13" s="4" t="s">
        <v>117</v>
      </c>
      <c r="C13" s="4">
        <v>72676</v>
      </c>
      <c r="D13" s="4">
        <v>124</v>
      </c>
      <c r="E13" s="4" t="s">
        <v>58</v>
      </c>
      <c r="F13" s="4" t="s">
        <v>109</v>
      </c>
      <c r="G13" s="4" t="s">
        <v>121</v>
      </c>
      <c r="H13" s="4" t="s">
        <v>67</v>
      </c>
      <c r="I13" s="4" t="s">
        <v>221</v>
      </c>
      <c r="J13" s="4" t="s">
        <v>226</v>
      </c>
      <c r="K13" s="4">
        <v>19</v>
      </c>
      <c r="L13" s="4">
        <v>19</v>
      </c>
      <c r="M13" s="4">
        <v>15</v>
      </c>
      <c r="N13" s="4" t="s">
        <v>32</v>
      </c>
      <c r="O13" s="4" t="s">
        <v>32</v>
      </c>
      <c r="P13" s="9">
        <v>35</v>
      </c>
      <c r="Q13" s="9">
        <v>35</v>
      </c>
      <c r="R13" s="9">
        <v>17.920000000000002</v>
      </c>
      <c r="S13" s="9">
        <v>14.4</v>
      </c>
      <c r="T13" s="9">
        <f t="shared" si="0"/>
        <v>1.2444444444444445</v>
      </c>
      <c r="U13" s="4">
        <f t="shared" si="1"/>
        <v>424.43</v>
      </c>
      <c r="V13" s="4">
        <v>377</v>
      </c>
      <c r="W13" s="4">
        <v>47.43</v>
      </c>
      <c r="X13" s="4">
        <f t="shared" si="2"/>
        <v>0.11174987630469099</v>
      </c>
      <c r="Y13" s="4">
        <v>12.75</v>
      </c>
      <c r="Z13" s="4">
        <v>12.96</v>
      </c>
      <c r="AA13" s="4">
        <v>12.85</v>
      </c>
      <c r="AB13" s="4">
        <f t="shared" si="3"/>
        <v>12.853333333333333</v>
      </c>
      <c r="AC13" s="4">
        <f>AB13/2</f>
        <v>6.4266666666666667</v>
      </c>
      <c r="AD13" s="4">
        <f>(2*PI())*AC13</f>
        <v>40.379937574140811</v>
      </c>
      <c r="AE13" s="4">
        <v>3.93</v>
      </c>
      <c r="AF13" s="4">
        <v>1.72</v>
      </c>
      <c r="AG13" s="4">
        <v>3.99</v>
      </c>
      <c r="AH13" s="4">
        <v>1.61</v>
      </c>
      <c r="AI13" s="4">
        <v>2.2000000000000002</v>
      </c>
      <c r="AJ13" s="4">
        <v>0.98</v>
      </c>
      <c r="AK13" s="4">
        <v>4.5</v>
      </c>
      <c r="AL13" s="4">
        <v>1.66</v>
      </c>
      <c r="AM13" s="4">
        <v>4.67</v>
      </c>
      <c r="AN13" s="4">
        <v>1.5</v>
      </c>
      <c r="AO13" s="4">
        <v>2.17</v>
      </c>
      <c r="AP13" s="4">
        <v>0.9</v>
      </c>
      <c r="AQ13" s="4" t="s">
        <v>49</v>
      </c>
      <c r="AR13" s="4">
        <v>1</v>
      </c>
      <c r="AS13" s="4">
        <v>1</v>
      </c>
      <c r="AT13" s="4">
        <v>0</v>
      </c>
      <c r="AU13" s="4">
        <v>2</v>
      </c>
      <c r="AV13" s="4">
        <v>8</v>
      </c>
      <c r="AW13" s="4" t="s">
        <v>50</v>
      </c>
      <c r="AX13" s="4" t="s">
        <v>51</v>
      </c>
      <c r="AY13" s="9">
        <v>10</v>
      </c>
      <c r="AZ13" s="7" t="s">
        <v>53</v>
      </c>
      <c r="BA13" s="7" t="s">
        <v>54</v>
      </c>
    </row>
    <row r="14" spans="1:53" x14ac:dyDescent="0.45">
      <c r="A14" s="2" t="s">
        <v>415</v>
      </c>
      <c r="B14" s="8" t="s">
        <v>150</v>
      </c>
      <c r="C14" s="4">
        <v>263732</v>
      </c>
      <c r="D14" s="4">
        <v>125</v>
      </c>
      <c r="E14" s="4" t="s">
        <v>58</v>
      </c>
      <c r="F14" s="4" t="s">
        <v>189</v>
      </c>
      <c r="G14" s="4" t="s">
        <v>121</v>
      </c>
      <c r="H14" s="4" t="s">
        <v>188</v>
      </c>
      <c r="I14" s="4" t="s">
        <v>173</v>
      </c>
      <c r="J14" s="4" t="s">
        <v>226</v>
      </c>
      <c r="K14" s="4">
        <v>19</v>
      </c>
      <c r="L14" s="4">
        <v>19</v>
      </c>
      <c r="M14" s="4">
        <v>15</v>
      </c>
      <c r="N14" s="4" t="s">
        <v>32</v>
      </c>
      <c r="O14" s="4" t="s">
        <v>32</v>
      </c>
      <c r="P14" s="4">
        <v>35</v>
      </c>
      <c r="Q14" s="4">
        <v>35</v>
      </c>
      <c r="R14" s="4">
        <v>19.89</v>
      </c>
      <c r="S14" s="4">
        <v>14.01</v>
      </c>
      <c r="T14" s="4">
        <f t="shared" si="0"/>
        <v>1.4197002141327624</v>
      </c>
      <c r="U14" s="4">
        <f t="shared" si="1"/>
        <v>474</v>
      </c>
      <c r="V14" s="4">
        <v>414</v>
      </c>
      <c r="W14" s="4">
        <v>60</v>
      </c>
      <c r="X14" s="4">
        <f t="shared" si="2"/>
        <v>0.12658227848101267</v>
      </c>
      <c r="Y14" s="4">
        <v>16.55</v>
      </c>
      <c r="Z14" s="4">
        <v>16.03</v>
      </c>
      <c r="AA14" s="4">
        <v>15.74</v>
      </c>
      <c r="AB14" s="4">
        <f t="shared" si="3"/>
        <v>16.106666666666666</v>
      </c>
      <c r="AC14" s="4">
        <f>AVERAGE(Z14:AB14)</f>
        <v>15.958888888888888</v>
      </c>
      <c r="AD14" s="4">
        <f>AVERAGE(AA14:AC14)</f>
        <v>15.935185185185183</v>
      </c>
      <c r="AE14" s="4">
        <v>5.45</v>
      </c>
      <c r="AF14" s="4">
        <v>2.5499999999999998</v>
      </c>
      <c r="AG14" s="4">
        <v>5.4</v>
      </c>
      <c r="AH14" s="4">
        <v>2.17</v>
      </c>
      <c r="AI14" s="4">
        <v>1.98</v>
      </c>
      <c r="AJ14" s="4">
        <v>1.24</v>
      </c>
      <c r="AK14" s="4">
        <v>4.92</v>
      </c>
      <c r="AL14" s="4">
        <v>1.89</v>
      </c>
      <c r="AM14" s="4">
        <v>5.27</v>
      </c>
      <c r="AN14" s="4">
        <v>2.1800000000000002</v>
      </c>
      <c r="AO14" s="4">
        <v>1.57</v>
      </c>
      <c r="AP14" s="4">
        <v>1</v>
      </c>
      <c r="AQ14" s="4" t="s">
        <v>49</v>
      </c>
      <c r="AR14" s="4">
        <v>1</v>
      </c>
      <c r="AS14" s="4">
        <v>1</v>
      </c>
      <c r="AT14" s="4">
        <v>0</v>
      </c>
      <c r="AU14" s="4">
        <v>2</v>
      </c>
      <c r="AV14" s="4">
        <v>8</v>
      </c>
      <c r="AW14" s="4" t="s">
        <v>146</v>
      </c>
      <c r="AX14" s="4" t="s">
        <v>51</v>
      </c>
      <c r="AY14" s="4">
        <v>10</v>
      </c>
      <c r="AZ14" s="7" t="s">
        <v>53</v>
      </c>
      <c r="BA14" s="7" t="s">
        <v>54</v>
      </c>
    </row>
    <row r="15" spans="1:53" x14ac:dyDescent="0.45">
      <c r="A15" s="2" t="s">
        <v>415</v>
      </c>
      <c r="B15" s="4" t="s">
        <v>24</v>
      </c>
      <c r="C15" s="11">
        <v>85490</v>
      </c>
      <c r="D15" s="4">
        <v>125</v>
      </c>
      <c r="E15" s="4" t="s">
        <v>87</v>
      </c>
      <c r="F15" s="4" t="s">
        <v>70</v>
      </c>
      <c r="G15" s="4" t="s">
        <v>93</v>
      </c>
      <c r="H15" s="4" t="s">
        <v>67</v>
      </c>
      <c r="I15" s="4" t="s">
        <v>225</v>
      </c>
      <c r="J15" s="4" t="s">
        <v>226</v>
      </c>
      <c r="K15" s="4">
        <v>19</v>
      </c>
      <c r="L15" s="4">
        <v>19</v>
      </c>
      <c r="M15" s="4">
        <v>15</v>
      </c>
      <c r="N15" s="4" t="s">
        <v>32</v>
      </c>
      <c r="O15" s="4" t="s">
        <v>32</v>
      </c>
      <c r="P15" s="4">
        <v>41</v>
      </c>
      <c r="Q15" s="4">
        <v>41</v>
      </c>
      <c r="R15" s="4">
        <v>14.65</v>
      </c>
      <c r="S15" s="4">
        <v>9.15</v>
      </c>
      <c r="T15" s="4">
        <f t="shared" si="0"/>
        <v>1.6010928961748634</v>
      </c>
      <c r="U15" s="4">
        <f t="shared" si="1"/>
        <v>355.92</v>
      </c>
      <c r="V15" s="4">
        <v>310</v>
      </c>
      <c r="W15" s="4">
        <v>45.92</v>
      </c>
      <c r="X15" s="4">
        <f t="shared" si="2"/>
        <v>0.12901775679928074</v>
      </c>
      <c r="Y15" s="4">
        <v>10.02</v>
      </c>
      <c r="Z15" s="4">
        <v>10.02</v>
      </c>
      <c r="AA15" s="4">
        <v>10.11</v>
      </c>
      <c r="AB15" s="4">
        <f t="shared" si="3"/>
        <v>10.049999999999999</v>
      </c>
      <c r="AC15" s="4">
        <f t="shared" ref="AC15:AC34" si="4">AB15/2</f>
        <v>5.0249999999999995</v>
      </c>
      <c r="AD15" s="4">
        <f t="shared" ref="AD15:AD34" si="5">(2*PI())*AC15</f>
        <v>31.573006168577418</v>
      </c>
      <c r="AE15" s="4">
        <v>3.77</v>
      </c>
      <c r="AF15" s="4">
        <v>1.71</v>
      </c>
      <c r="AG15" s="4">
        <v>3.07</v>
      </c>
      <c r="AH15" s="4">
        <v>1.41</v>
      </c>
      <c r="AI15" s="4">
        <v>1.1200000000000001</v>
      </c>
      <c r="AJ15" s="4">
        <v>0.59</v>
      </c>
      <c r="AK15" s="4">
        <v>3.71</v>
      </c>
      <c r="AL15" s="4">
        <v>1.77</v>
      </c>
      <c r="AM15" s="4">
        <v>2.98</v>
      </c>
      <c r="AN15" s="4">
        <v>1.51</v>
      </c>
      <c r="AO15" s="4">
        <v>1.25</v>
      </c>
      <c r="AP15" s="4">
        <v>0.97</v>
      </c>
      <c r="AQ15" s="4" t="s">
        <v>49</v>
      </c>
      <c r="AR15" s="4">
        <v>1</v>
      </c>
      <c r="AS15" s="4">
        <v>1</v>
      </c>
      <c r="AT15" s="4">
        <v>0</v>
      </c>
      <c r="AU15" s="4">
        <v>2</v>
      </c>
      <c r="AV15" s="4">
        <v>8</v>
      </c>
      <c r="AW15" s="4" t="s">
        <v>50</v>
      </c>
      <c r="AX15" s="4" t="s">
        <v>51</v>
      </c>
      <c r="AY15" s="4">
        <v>10</v>
      </c>
      <c r="AZ15" s="7" t="s">
        <v>53</v>
      </c>
      <c r="BA15" s="7" t="s">
        <v>51</v>
      </c>
    </row>
    <row r="16" spans="1:53" x14ac:dyDescent="0.45">
      <c r="A16" s="2" t="s">
        <v>415</v>
      </c>
      <c r="B16" s="4" t="s">
        <v>143</v>
      </c>
      <c r="C16" s="4">
        <v>30818</v>
      </c>
      <c r="D16" s="4">
        <v>125</v>
      </c>
      <c r="E16" s="4" t="s">
        <v>474</v>
      </c>
      <c r="F16" s="4" t="s">
        <v>211</v>
      </c>
      <c r="G16" s="4" t="s">
        <v>61</v>
      </c>
      <c r="H16" s="4" t="s">
        <v>27</v>
      </c>
      <c r="I16" s="4" t="s">
        <v>212</v>
      </c>
      <c r="J16" s="4" t="s">
        <v>226</v>
      </c>
      <c r="K16" s="4">
        <v>19</v>
      </c>
      <c r="L16" s="4">
        <v>17</v>
      </c>
      <c r="M16" s="4">
        <v>19</v>
      </c>
      <c r="N16" s="4" t="s">
        <v>32</v>
      </c>
      <c r="O16" s="4" t="s">
        <v>32</v>
      </c>
      <c r="P16" s="4">
        <v>32</v>
      </c>
      <c r="Q16" s="4">
        <v>32</v>
      </c>
      <c r="R16" s="4">
        <v>18.78</v>
      </c>
      <c r="S16" s="4">
        <v>11.64</v>
      </c>
      <c r="T16" s="4">
        <f t="shared" si="0"/>
        <v>1.6134020618556701</v>
      </c>
      <c r="U16" s="4">
        <f t="shared" si="1"/>
        <v>447.98</v>
      </c>
      <c r="V16" s="4">
        <v>401</v>
      </c>
      <c r="W16" s="4">
        <v>46.98</v>
      </c>
      <c r="X16" s="4">
        <f t="shared" si="2"/>
        <v>0.10487075315862314</v>
      </c>
      <c r="Y16" s="4">
        <v>13.34</v>
      </c>
      <c r="Z16" s="4">
        <v>13.68</v>
      </c>
      <c r="AA16" s="4">
        <v>13.41</v>
      </c>
      <c r="AB16" s="4">
        <f t="shared" si="3"/>
        <v>13.476666666666667</v>
      </c>
      <c r="AC16" s="4">
        <f t="shared" si="4"/>
        <v>6.7383333333333333</v>
      </c>
      <c r="AD16" s="4">
        <f t="shared" si="5"/>
        <v>42.338196994878444</v>
      </c>
      <c r="AE16" s="4">
        <v>4.83</v>
      </c>
      <c r="AF16" s="4">
        <v>2.25</v>
      </c>
      <c r="AG16" s="4">
        <v>4.1500000000000004</v>
      </c>
      <c r="AH16" s="4">
        <v>1.91</v>
      </c>
      <c r="AI16" s="4">
        <v>2.08</v>
      </c>
      <c r="AJ16" s="4">
        <v>1.01</v>
      </c>
      <c r="AK16" s="4">
        <v>4.34</v>
      </c>
      <c r="AL16" s="4">
        <v>2.19</v>
      </c>
      <c r="AM16" s="4">
        <v>3.84</v>
      </c>
      <c r="AN16" s="4">
        <v>1.92</v>
      </c>
      <c r="AO16" s="4">
        <v>1.9</v>
      </c>
      <c r="AP16" s="4">
        <v>0.82</v>
      </c>
      <c r="AQ16" s="4" t="s">
        <v>49</v>
      </c>
      <c r="AR16" s="4">
        <v>1</v>
      </c>
      <c r="AS16" s="4">
        <v>1</v>
      </c>
      <c r="AT16" s="4">
        <v>0</v>
      </c>
      <c r="AU16" s="4">
        <v>2</v>
      </c>
      <c r="AV16" s="4">
        <v>8</v>
      </c>
      <c r="AW16" s="4" t="s">
        <v>50</v>
      </c>
      <c r="AX16" s="4" t="s">
        <v>51</v>
      </c>
      <c r="AY16" s="4">
        <v>10</v>
      </c>
      <c r="AZ16" s="7" t="s">
        <v>53</v>
      </c>
      <c r="BA16" s="7" t="s">
        <v>54</v>
      </c>
    </row>
    <row r="17" spans="1:53" x14ac:dyDescent="0.45">
      <c r="A17" s="2" t="s">
        <v>415</v>
      </c>
      <c r="B17" s="4" t="s">
        <v>143</v>
      </c>
      <c r="C17" s="4">
        <v>31029</v>
      </c>
      <c r="D17" s="4">
        <v>125</v>
      </c>
      <c r="E17" s="4" t="s">
        <v>144</v>
      </c>
      <c r="F17" s="4" t="s">
        <v>132</v>
      </c>
      <c r="G17" s="4" t="s">
        <v>147</v>
      </c>
      <c r="H17" s="4" t="s">
        <v>67</v>
      </c>
      <c r="I17" s="4" t="s">
        <v>69</v>
      </c>
      <c r="J17" s="4" t="s">
        <v>226</v>
      </c>
      <c r="K17" s="4">
        <v>19</v>
      </c>
      <c r="L17" s="4">
        <v>19</v>
      </c>
      <c r="M17" s="4">
        <v>17</v>
      </c>
      <c r="N17" s="4" t="s">
        <v>32</v>
      </c>
      <c r="O17" s="4" t="s">
        <v>32</v>
      </c>
      <c r="P17" s="4">
        <v>33</v>
      </c>
      <c r="Q17" s="4">
        <v>32</v>
      </c>
      <c r="R17" s="4">
        <v>12.72</v>
      </c>
      <c r="S17" s="4">
        <v>7.74</v>
      </c>
      <c r="T17" s="4">
        <f t="shared" si="0"/>
        <v>1.6434108527131783</v>
      </c>
      <c r="U17" s="4">
        <f t="shared" si="1"/>
        <v>281.2</v>
      </c>
      <c r="V17" s="4">
        <v>254</v>
      </c>
      <c r="W17" s="4">
        <v>27.2</v>
      </c>
      <c r="X17" s="4">
        <f t="shared" si="2"/>
        <v>9.6728307254623044E-2</v>
      </c>
      <c r="Y17" s="4">
        <v>8.8800000000000008</v>
      </c>
      <c r="Z17" s="4">
        <v>8.6300000000000008</v>
      </c>
      <c r="AA17" s="4">
        <v>8.5500000000000007</v>
      </c>
      <c r="AB17" s="4">
        <f t="shared" si="3"/>
        <v>8.6866666666666674</v>
      </c>
      <c r="AC17" s="4">
        <f t="shared" si="4"/>
        <v>4.3433333333333337</v>
      </c>
      <c r="AD17" s="4">
        <f t="shared" si="5"/>
        <v>27.289968184183337</v>
      </c>
      <c r="AE17" s="4">
        <v>3.03</v>
      </c>
      <c r="AF17" s="4">
        <v>1.19</v>
      </c>
      <c r="AG17" s="4">
        <v>2.66</v>
      </c>
      <c r="AH17" s="4">
        <v>0.93</v>
      </c>
      <c r="AI17" s="4">
        <v>0.96</v>
      </c>
      <c r="AJ17" s="4">
        <v>0.32</v>
      </c>
      <c r="AK17" s="4">
        <v>3.16</v>
      </c>
      <c r="AL17" s="4">
        <v>1.51</v>
      </c>
      <c r="AM17" s="4">
        <v>2.44</v>
      </c>
      <c r="AN17" s="4">
        <v>1.23</v>
      </c>
      <c r="AO17" s="4">
        <v>1.24</v>
      </c>
      <c r="AP17" s="4">
        <v>0.6</v>
      </c>
      <c r="AQ17" s="4" t="s">
        <v>49</v>
      </c>
      <c r="AR17" s="4">
        <v>1</v>
      </c>
      <c r="AS17" s="4">
        <v>1</v>
      </c>
      <c r="AT17" s="4">
        <v>0</v>
      </c>
      <c r="AU17" s="4">
        <v>2</v>
      </c>
      <c r="AV17" s="4">
        <v>8</v>
      </c>
      <c r="AW17" s="4" t="s">
        <v>146</v>
      </c>
      <c r="AX17" s="4" t="s">
        <v>51</v>
      </c>
      <c r="AY17" s="4">
        <v>10</v>
      </c>
      <c r="AZ17" s="7" t="s">
        <v>53</v>
      </c>
      <c r="BA17" s="7" t="s">
        <v>54</v>
      </c>
    </row>
    <row r="18" spans="1:53" x14ac:dyDescent="0.45">
      <c r="A18" s="2" t="s">
        <v>415</v>
      </c>
      <c r="B18" s="4" t="s">
        <v>117</v>
      </c>
      <c r="C18" s="12">
        <v>72677</v>
      </c>
      <c r="D18" s="4">
        <v>125</v>
      </c>
      <c r="E18" s="4" t="s">
        <v>97</v>
      </c>
      <c r="F18" s="4" t="s">
        <v>109</v>
      </c>
      <c r="G18" s="4" t="s">
        <v>121</v>
      </c>
      <c r="H18" s="4" t="s">
        <v>91</v>
      </c>
      <c r="I18" s="4" t="s">
        <v>123</v>
      </c>
      <c r="J18" s="4" t="s">
        <v>227</v>
      </c>
      <c r="K18" s="4">
        <v>19</v>
      </c>
      <c r="L18" s="4">
        <v>19</v>
      </c>
      <c r="M18" s="4">
        <v>15</v>
      </c>
      <c r="N18" s="4" t="s">
        <v>32</v>
      </c>
      <c r="O18" s="4" t="s">
        <v>32</v>
      </c>
      <c r="P18" s="4">
        <v>33</v>
      </c>
      <c r="Q18" s="4">
        <v>32</v>
      </c>
      <c r="R18" s="4">
        <v>18.34</v>
      </c>
      <c r="S18" s="4">
        <v>11.64</v>
      </c>
      <c r="T18" s="4">
        <f t="shared" si="0"/>
        <v>1.5756013745704467</v>
      </c>
      <c r="U18" s="4">
        <f t="shared" si="1"/>
        <v>383.17</v>
      </c>
      <c r="V18" s="4">
        <v>343.5</v>
      </c>
      <c r="W18" s="4">
        <v>39.67</v>
      </c>
      <c r="X18" s="4">
        <f t="shared" si="2"/>
        <v>0.10353106976015868</v>
      </c>
      <c r="Y18" s="4">
        <v>11.33</v>
      </c>
      <c r="Z18" s="4">
        <v>11.03</v>
      </c>
      <c r="AA18" s="4">
        <v>11.38</v>
      </c>
      <c r="AB18" s="4">
        <f t="shared" si="3"/>
        <v>11.246666666666668</v>
      </c>
      <c r="AC18" s="4">
        <f t="shared" si="4"/>
        <v>5.623333333333334</v>
      </c>
      <c r="AD18" s="4">
        <f t="shared" si="5"/>
        <v>35.332445377373212</v>
      </c>
      <c r="AE18" s="4">
        <v>4.03</v>
      </c>
      <c r="AF18" s="4">
        <v>1.56</v>
      </c>
      <c r="AG18" s="4">
        <v>3.21</v>
      </c>
      <c r="AH18" s="4">
        <v>1.0900000000000001</v>
      </c>
      <c r="AI18" s="4">
        <v>1.92</v>
      </c>
      <c r="AJ18" s="4">
        <v>0.96</v>
      </c>
      <c r="AK18" s="4">
        <v>3.75</v>
      </c>
      <c r="AL18" s="4">
        <v>1.71</v>
      </c>
      <c r="AM18" s="4">
        <v>3.65</v>
      </c>
      <c r="AN18" s="4">
        <v>1.68</v>
      </c>
      <c r="AO18" s="4">
        <v>1.3</v>
      </c>
      <c r="AP18" s="4">
        <v>0.75</v>
      </c>
      <c r="AQ18" s="4" t="s">
        <v>49</v>
      </c>
      <c r="AR18" s="4">
        <v>1</v>
      </c>
      <c r="AS18" s="4">
        <v>1</v>
      </c>
      <c r="AT18" s="4">
        <v>0</v>
      </c>
      <c r="AU18" s="4">
        <v>2</v>
      </c>
      <c r="AV18" s="4">
        <v>8</v>
      </c>
      <c r="AW18" s="4" t="s">
        <v>50</v>
      </c>
      <c r="AX18" s="4" t="s">
        <v>51</v>
      </c>
      <c r="AY18" s="4" t="s">
        <v>124</v>
      </c>
      <c r="AZ18" s="7" t="s">
        <v>53</v>
      </c>
      <c r="BA18" s="7" t="s">
        <v>54</v>
      </c>
    </row>
    <row r="19" spans="1:53" x14ac:dyDescent="0.45">
      <c r="A19" s="2" t="s">
        <v>415</v>
      </c>
      <c r="B19" s="4" t="s">
        <v>117</v>
      </c>
      <c r="C19" s="12" t="s">
        <v>119</v>
      </c>
      <c r="D19" s="4">
        <v>125</v>
      </c>
      <c r="E19" s="4" t="s">
        <v>58</v>
      </c>
      <c r="F19" s="4" t="s">
        <v>109</v>
      </c>
      <c r="G19" s="4" t="s">
        <v>128</v>
      </c>
      <c r="H19" s="4" t="s">
        <v>107</v>
      </c>
      <c r="I19" s="4" t="s">
        <v>69</v>
      </c>
      <c r="J19" s="4" t="s">
        <v>226</v>
      </c>
      <c r="K19" s="4">
        <v>19</v>
      </c>
      <c r="L19" s="4">
        <v>19</v>
      </c>
      <c r="M19" s="4">
        <v>16</v>
      </c>
      <c r="N19" s="4" t="s">
        <v>32</v>
      </c>
      <c r="O19" s="4" t="s">
        <v>32</v>
      </c>
      <c r="P19" s="4">
        <v>34</v>
      </c>
      <c r="Q19" s="4">
        <v>35</v>
      </c>
      <c r="R19" s="4">
        <v>18.43</v>
      </c>
      <c r="S19" s="4">
        <v>11.24</v>
      </c>
      <c r="T19" s="4">
        <f t="shared" si="0"/>
        <v>1.6396797153024911</v>
      </c>
      <c r="U19" s="4">
        <f t="shared" si="1"/>
        <v>363.6</v>
      </c>
      <c r="V19" s="4">
        <v>316</v>
      </c>
      <c r="W19" s="4">
        <v>47.6</v>
      </c>
      <c r="X19" s="4">
        <f t="shared" si="2"/>
        <v>0.1309130913091309</v>
      </c>
      <c r="Y19" s="4">
        <v>11.92</v>
      </c>
      <c r="Z19" s="4">
        <v>11.98</v>
      </c>
      <c r="AA19" s="4">
        <v>12.13</v>
      </c>
      <c r="AB19" s="4">
        <f t="shared" si="3"/>
        <v>12.01</v>
      </c>
      <c r="AC19" s="4">
        <f t="shared" si="4"/>
        <v>6.0049999999999999</v>
      </c>
      <c r="AD19" s="4">
        <f t="shared" si="5"/>
        <v>37.730527769613417</v>
      </c>
      <c r="AE19" s="4">
        <v>3.79</v>
      </c>
      <c r="AF19" s="4">
        <v>2.0699999999999998</v>
      </c>
      <c r="AG19" s="4">
        <v>5.05</v>
      </c>
      <c r="AH19" s="4">
        <v>1.91</v>
      </c>
      <c r="AI19" s="4">
        <v>3.06</v>
      </c>
      <c r="AJ19" s="4">
        <v>0.85</v>
      </c>
      <c r="AK19" s="4">
        <v>4.45</v>
      </c>
      <c r="AL19" s="4">
        <v>1.95</v>
      </c>
      <c r="AM19" s="4">
        <v>4.71</v>
      </c>
      <c r="AN19" s="4">
        <v>1.59</v>
      </c>
      <c r="AO19" s="4">
        <v>1.78</v>
      </c>
      <c r="AP19" s="4">
        <v>0.97</v>
      </c>
      <c r="AQ19" s="4" t="s">
        <v>129</v>
      </c>
      <c r="AR19" s="4">
        <v>1</v>
      </c>
      <c r="AS19" s="4">
        <v>1</v>
      </c>
      <c r="AT19" s="4">
        <v>0</v>
      </c>
      <c r="AU19" s="4">
        <v>2</v>
      </c>
      <c r="AV19" s="4">
        <v>8</v>
      </c>
      <c r="AW19" s="4" t="s">
        <v>50</v>
      </c>
      <c r="AX19" s="4" t="s">
        <v>51</v>
      </c>
      <c r="AY19" s="4">
        <v>10</v>
      </c>
      <c r="AZ19" s="7" t="s">
        <v>53</v>
      </c>
      <c r="BA19" s="7" t="s">
        <v>54</v>
      </c>
    </row>
    <row r="20" spans="1:53" x14ac:dyDescent="0.45">
      <c r="A20" s="2" t="s">
        <v>415</v>
      </c>
      <c r="B20" s="4" t="s">
        <v>117</v>
      </c>
      <c r="C20" s="4" t="s">
        <v>135</v>
      </c>
      <c r="D20" s="4">
        <v>125</v>
      </c>
      <c r="E20" s="4" t="s">
        <v>58</v>
      </c>
      <c r="F20" s="4" t="s">
        <v>132</v>
      </c>
      <c r="G20" s="4" t="s">
        <v>133</v>
      </c>
      <c r="H20" s="4" t="s">
        <v>134</v>
      </c>
      <c r="I20" s="4" t="s">
        <v>69</v>
      </c>
      <c r="J20" s="4" t="s">
        <v>226</v>
      </c>
      <c r="K20" s="4">
        <v>19</v>
      </c>
      <c r="L20" s="4">
        <v>19</v>
      </c>
      <c r="M20" s="4">
        <v>15</v>
      </c>
      <c r="N20" s="4" t="s">
        <v>32</v>
      </c>
      <c r="O20" s="4" t="s">
        <v>32</v>
      </c>
      <c r="P20" s="4">
        <v>33</v>
      </c>
      <c r="Q20" s="4">
        <v>33</v>
      </c>
      <c r="R20" s="4">
        <v>19.29</v>
      </c>
      <c r="S20" s="4">
        <v>13.93</v>
      </c>
      <c r="T20" s="4">
        <f t="shared" si="0"/>
        <v>1.384781048097631</v>
      </c>
      <c r="U20" s="4">
        <f t="shared" si="1"/>
        <v>400.63</v>
      </c>
      <c r="V20" s="4">
        <v>357</v>
      </c>
      <c r="W20" s="4">
        <v>43.63</v>
      </c>
      <c r="X20" s="4">
        <f t="shared" si="2"/>
        <v>0.1089034770236877</v>
      </c>
      <c r="Y20" s="4">
        <v>13.33</v>
      </c>
      <c r="Z20" s="4">
        <v>13.27</v>
      </c>
      <c r="AA20" s="4">
        <v>13.11</v>
      </c>
      <c r="AB20" s="4">
        <f t="shared" si="3"/>
        <v>13.236666666666666</v>
      </c>
      <c r="AC20" s="4">
        <f t="shared" si="4"/>
        <v>6.6183333333333332</v>
      </c>
      <c r="AD20" s="4">
        <f t="shared" si="5"/>
        <v>41.584214758016891</v>
      </c>
      <c r="AE20" s="4">
        <v>4.37</v>
      </c>
      <c r="AF20" s="4">
        <v>2.4</v>
      </c>
      <c r="AG20" s="4">
        <v>4.2</v>
      </c>
      <c r="AH20" s="4">
        <v>1.91</v>
      </c>
      <c r="AI20" s="4">
        <v>2.34</v>
      </c>
      <c r="AJ20" s="4">
        <v>0.82</v>
      </c>
      <c r="AK20" s="4">
        <v>3.83</v>
      </c>
      <c r="AL20" s="4">
        <v>2.17</v>
      </c>
      <c r="AM20" s="4">
        <v>4.25</v>
      </c>
      <c r="AN20" s="4">
        <v>1.9</v>
      </c>
      <c r="AO20" s="4">
        <v>1.78</v>
      </c>
      <c r="AP20" s="4">
        <v>0.91</v>
      </c>
      <c r="AQ20" s="4" t="s">
        <v>49</v>
      </c>
      <c r="AR20" s="4">
        <v>1</v>
      </c>
      <c r="AS20" s="4">
        <v>1</v>
      </c>
      <c r="AT20" s="4">
        <v>0</v>
      </c>
      <c r="AU20" s="4">
        <v>2</v>
      </c>
      <c r="AV20" s="4">
        <v>8</v>
      </c>
      <c r="AW20" s="4" t="s">
        <v>127</v>
      </c>
      <c r="AX20" s="4" t="s">
        <v>51</v>
      </c>
      <c r="AY20" s="4">
        <v>10</v>
      </c>
      <c r="AZ20" s="7" t="s">
        <v>53</v>
      </c>
      <c r="BA20" s="7" t="s">
        <v>54</v>
      </c>
    </row>
    <row r="21" spans="1:53" x14ac:dyDescent="0.45">
      <c r="A21" s="2" t="s">
        <v>415</v>
      </c>
      <c r="B21" s="4" t="s">
        <v>102</v>
      </c>
      <c r="C21" s="4">
        <v>33911</v>
      </c>
      <c r="D21" s="4">
        <v>126</v>
      </c>
      <c r="E21" s="4" t="s">
        <v>87</v>
      </c>
      <c r="F21" s="4" t="s">
        <v>105</v>
      </c>
      <c r="G21" s="4" t="s">
        <v>106</v>
      </c>
      <c r="H21" s="4" t="s">
        <v>107</v>
      </c>
      <c r="I21" s="4" t="s">
        <v>69</v>
      </c>
      <c r="J21" s="4" t="s">
        <v>226</v>
      </c>
      <c r="K21" s="4">
        <v>19</v>
      </c>
      <c r="L21" s="4">
        <v>19</v>
      </c>
      <c r="M21" s="4">
        <v>17</v>
      </c>
      <c r="N21" s="4" t="s">
        <v>32</v>
      </c>
      <c r="O21" s="4" t="s">
        <v>32</v>
      </c>
      <c r="P21" s="4">
        <v>32</v>
      </c>
      <c r="Q21" s="4">
        <v>32</v>
      </c>
      <c r="R21" s="4">
        <v>19.95</v>
      </c>
      <c r="S21" s="4">
        <v>13.63</v>
      </c>
      <c r="T21" s="4">
        <f t="shared" si="0"/>
        <v>1.4636830520909756</v>
      </c>
      <c r="U21" s="4">
        <f t="shared" si="1"/>
        <v>414.98</v>
      </c>
      <c r="V21" s="4">
        <v>372.5</v>
      </c>
      <c r="W21" s="4">
        <v>42.48</v>
      </c>
      <c r="X21" s="4">
        <f t="shared" si="2"/>
        <v>0.10236637910260735</v>
      </c>
      <c r="Y21" s="4">
        <v>13.36</v>
      </c>
      <c r="Z21" s="4">
        <v>13.58</v>
      </c>
      <c r="AA21" s="4">
        <v>13.39</v>
      </c>
      <c r="AB21" s="4">
        <f t="shared" si="3"/>
        <v>13.443333333333333</v>
      </c>
      <c r="AC21" s="4">
        <f t="shared" si="4"/>
        <v>6.7216666666666667</v>
      </c>
      <c r="AD21" s="4">
        <f t="shared" si="5"/>
        <v>42.233477239758784</v>
      </c>
      <c r="AE21" s="4">
        <v>4.47</v>
      </c>
      <c r="AF21" s="4">
        <v>2.2799999999999998</v>
      </c>
      <c r="AG21" s="4">
        <v>4.6900000000000004</v>
      </c>
      <c r="AH21" s="4">
        <v>2.12</v>
      </c>
      <c r="AI21" s="4">
        <v>2.25</v>
      </c>
      <c r="AJ21" s="4">
        <v>13.3</v>
      </c>
      <c r="AK21" s="4">
        <v>4.28</v>
      </c>
      <c r="AL21" s="4">
        <v>2.25</v>
      </c>
      <c r="AM21" s="4">
        <v>4.5199999999999996</v>
      </c>
      <c r="AN21" s="4">
        <v>1.84</v>
      </c>
      <c r="AO21" s="4">
        <v>2.1</v>
      </c>
      <c r="AP21" s="4">
        <v>1.32</v>
      </c>
      <c r="AQ21" s="4" t="s">
        <v>49</v>
      </c>
      <c r="AR21" s="4">
        <v>1</v>
      </c>
      <c r="AS21" s="4">
        <v>1</v>
      </c>
      <c r="AT21" s="4">
        <v>0</v>
      </c>
      <c r="AU21" s="4">
        <v>2</v>
      </c>
      <c r="AV21" s="4">
        <v>8</v>
      </c>
      <c r="AW21" s="4" t="s">
        <v>50</v>
      </c>
      <c r="AX21" s="4" t="s">
        <v>51</v>
      </c>
      <c r="AY21" s="4">
        <v>10</v>
      </c>
      <c r="AZ21" s="7" t="s">
        <v>53</v>
      </c>
      <c r="BA21" s="7" t="s">
        <v>54</v>
      </c>
    </row>
    <row r="22" spans="1:53" x14ac:dyDescent="0.45">
      <c r="A22" s="2" t="s">
        <v>415</v>
      </c>
      <c r="B22" s="4" t="s">
        <v>102</v>
      </c>
      <c r="C22" s="4">
        <v>33909</v>
      </c>
      <c r="D22" s="4">
        <v>126</v>
      </c>
      <c r="E22" s="4" t="s">
        <v>58</v>
      </c>
      <c r="F22" s="4" t="s">
        <v>109</v>
      </c>
      <c r="G22" s="4" t="s">
        <v>111</v>
      </c>
      <c r="H22" s="4" t="s">
        <v>107</v>
      </c>
      <c r="I22" s="4" t="s">
        <v>69</v>
      </c>
      <c r="J22" s="4" t="s">
        <v>226</v>
      </c>
      <c r="K22" s="4">
        <v>19</v>
      </c>
      <c r="L22" s="4">
        <v>19</v>
      </c>
      <c r="M22" s="4">
        <v>17</v>
      </c>
      <c r="N22" s="4" t="s">
        <v>32</v>
      </c>
      <c r="O22" s="4" t="s">
        <v>32</v>
      </c>
      <c r="P22" s="4">
        <v>33</v>
      </c>
      <c r="Q22" s="4">
        <v>33</v>
      </c>
      <c r="R22" s="4">
        <v>20.68</v>
      </c>
      <c r="S22" s="4">
        <v>13.75</v>
      </c>
      <c r="T22" s="4">
        <f t="shared" si="0"/>
        <v>1.504</v>
      </c>
      <c r="U22" s="4">
        <f t="shared" si="1"/>
        <v>447.07</v>
      </c>
      <c r="V22" s="4">
        <v>403.5</v>
      </c>
      <c r="W22" s="4">
        <v>43.57</v>
      </c>
      <c r="X22" s="4">
        <f t="shared" si="2"/>
        <v>9.7456774106963115E-2</v>
      </c>
      <c r="Y22" s="4">
        <v>12.33</v>
      </c>
      <c r="Z22" s="4">
        <v>12.97</v>
      </c>
      <c r="AA22" s="4">
        <v>12.69</v>
      </c>
      <c r="AB22" s="4">
        <f t="shared" si="3"/>
        <v>12.663333333333334</v>
      </c>
      <c r="AC22" s="4">
        <f t="shared" si="4"/>
        <v>6.331666666666667</v>
      </c>
      <c r="AD22" s="4">
        <f t="shared" si="5"/>
        <v>39.783034969958749</v>
      </c>
      <c r="AE22" s="4">
        <v>4.46</v>
      </c>
      <c r="AF22" s="4">
        <v>2.41</v>
      </c>
      <c r="AG22" s="4">
        <v>5.05</v>
      </c>
      <c r="AH22" s="4">
        <v>2.38</v>
      </c>
      <c r="AI22" s="4">
        <v>2.93</v>
      </c>
      <c r="AJ22" s="4">
        <v>1.0900000000000001</v>
      </c>
      <c r="AK22" s="4">
        <v>4.09</v>
      </c>
      <c r="AL22" s="4">
        <v>2.57</v>
      </c>
      <c r="AM22" s="4">
        <v>4.68</v>
      </c>
      <c r="AN22" s="4">
        <v>2.5299999999999998</v>
      </c>
      <c r="AO22" s="4">
        <v>1.79</v>
      </c>
      <c r="AP22" s="4">
        <v>1.17</v>
      </c>
      <c r="AQ22" s="4" t="s">
        <v>49</v>
      </c>
      <c r="AR22" s="4">
        <v>1</v>
      </c>
      <c r="AS22" s="4">
        <v>1</v>
      </c>
      <c r="AT22" s="4">
        <v>0</v>
      </c>
      <c r="AU22" s="4">
        <v>2</v>
      </c>
      <c r="AV22" s="4">
        <v>8</v>
      </c>
      <c r="AW22" s="4" t="s">
        <v>50</v>
      </c>
      <c r="AX22" s="4" t="s">
        <v>51</v>
      </c>
      <c r="AY22" s="4">
        <v>10</v>
      </c>
      <c r="AZ22" s="7" t="s">
        <v>53</v>
      </c>
      <c r="BA22" s="7" t="s">
        <v>54</v>
      </c>
    </row>
    <row r="23" spans="1:53" x14ac:dyDescent="0.45">
      <c r="A23" s="2" t="s">
        <v>415</v>
      </c>
      <c r="B23" s="4" t="s">
        <v>102</v>
      </c>
      <c r="C23" s="4">
        <v>76125</v>
      </c>
      <c r="D23" s="4">
        <v>126</v>
      </c>
      <c r="E23" s="4" t="s">
        <v>58</v>
      </c>
      <c r="F23" s="4" t="s">
        <v>109</v>
      </c>
      <c r="G23" s="4" t="s">
        <v>114</v>
      </c>
      <c r="H23" s="4" t="s">
        <v>107</v>
      </c>
      <c r="I23" s="4" t="s">
        <v>69</v>
      </c>
      <c r="J23" s="4" t="s">
        <v>226</v>
      </c>
      <c r="K23" s="4">
        <v>19</v>
      </c>
      <c r="L23" s="4">
        <v>19</v>
      </c>
      <c r="M23" s="4">
        <v>17</v>
      </c>
      <c r="N23" s="4" t="s">
        <v>32</v>
      </c>
      <c r="O23" s="4" t="s">
        <v>32</v>
      </c>
      <c r="P23" s="4">
        <v>36</v>
      </c>
      <c r="Q23" s="4">
        <v>36</v>
      </c>
      <c r="R23" s="4">
        <v>18.239999999999998</v>
      </c>
      <c r="S23" s="4">
        <v>10.32</v>
      </c>
      <c r="T23" s="4">
        <f t="shared" si="0"/>
        <v>1.7674418604651161</v>
      </c>
      <c r="U23" s="4">
        <f t="shared" si="1"/>
        <v>341.72</v>
      </c>
      <c r="V23" s="4">
        <v>294</v>
      </c>
      <c r="W23" s="4">
        <v>47.72</v>
      </c>
      <c r="X23" s="4">
        <f t="shared" si="2"/>
        <v>0.13964649420578248</v>
      </c>
      <c r="Y23" s="4">
        <v>11.29</v>
      </c>
      <c r="Z23" s="4">
        <v>11.33</v>
      </c>
      <c r="AA23" s="4">
        <v>11.57</v>
      </c>
      <c r="AB23" s="4">
        <f t="shared" si="3"/>
        <v>11.396666666666667</v>
      </c>
      <c r="AC23" s="4">
        <f t="shared" si="4"/>
        <v>5.6983333333333333</v>
      </c>
      <c r="AD23" s="4">
        <f t="shared" si="5"/>
        <v>35.803684275411676</v>
      </c>
      <c r="AE23" s="4">
        <v>3.61</v>
      </c>
      <c r="AF23" s="4">
        <v>1.48</v>
      </c>
      <c r="AG23" s="4">
        <v>2.99</v>
      </c>
      <c r="AH23" s="4">
        <v>1.34</v>
      </c>
      <c r="AI23" s="4">
        <v>2.1</v>
      </c>
      <c r="AJ23" s="4">
        <v>0.6</v>
      </c>
      <c r="AK23" s="4">
        <v>3.47</v>
      </c>
      <c r="AL23" s="4">
        <v>1.23</v>
      </c>
      <c r="AM23" s="4">
        <v>3.55</v>
      </c>
      <c r="AN23" s="4">
        <v>1.39</v>
      </c>
      <c r="AO23" s="4">
        <v>1.62</v>
      </c>
      <c r="AP23" s="4">
        <v>0.6</v>
      </c>
      <c r="AQ23" s="4" t="s">
        <v>49</v>
      </c>
      <c r="AR23" s="4">
        <v>1</v>
      </c>
      <c r="AS23" s="4" t="s">
        <v>89</v>
      </c>
      <c r="AT23" s="4">
        <v>0</v>
      </c>
      <c r="AU23" s="4">
        <v>2</v>
      </c>
      <c r="AV23" s="4">
        <v>8</v>
      </c>
      <c r="AW23" s="4" t="s">
        <v>50</v>
      </c>
      <c r="AX23" s="4" t="s">
        <v>51</v>
      </c>
      <c r="AY23" s="4">
        <v>10</v>
      </c>
      <c r="AZ23" s="7" t="s">
        <v>53</v>
      </c>
      <c r="BA23" s="7" t="s">
        <v>54</v>
      </c>
    </row>
    <row r="24" spans="1:53" x14ac:dyDescent="0.45">
      <c r="A24" s="2" t="s">
        <v>415</v>
      </c>
      <c r="B24" s="8" t="s">
        <v>150</v>
      </c>
      <c r="C24" s="4">
        <v>250124</v>
      </c>
      <c r="D24" s="4">
        <v>126</v>
      </c>
      <c r="E24" s="4" t="s">
        <v>58</v>
      </c>
      <c r="F24" s="4" t="s">
        <v>132</v>
      </c>
      <c r="G24" s="4" t="s">
        <v>121</v>
      </c>
      <c r="H24" s="4" t="s">
        <v>67</v>
      </c>
      <c r="I24" s="4" t="s">
        <v>69</v>
      </c>
      <c r="J24" s="4" t="s">
        <v>226</v>
      </c>
      <c r="K24" s="4">
        <v>19</v>
      </c>
      <c r="L24" s="4">
        <v>19</v>
      </c>
      <c r="M24" s="4">
        <v>15</v>
      </c>
      <c r="N24" s="4" t="s">
        <v>32</v>
      </c>
      <c r="O24" s="4" t="s">
        <v>32</v>
      </c>
      <c r="P24" s="4">
        <v>39</v>
      </c>
      <c r="Q24" s="4">
        <v>39</v>
      </c>
      <c r="R24" s="4">
        <v>15.36</v>
      </c>
      <c r="S24" s="4">
        <v>9.17</v>
      </c>
      <c r="T24" s="4">
        <f t="shared" si="0"/>
        <v>1.6750272628135223</v>
      </c>
      <c r="U24" s="4">
        <f t="shared" si="1"/>
        <v>425</v>
      </c>
      <c r="V24" s="4">
        <v>380</v>
      </c>
      <c r="W24" s="4">
        <v>45</v>
      </c>
      <c r="X24" s="4">
        <f t="shared" si="2"/>
        <v>0.10588235294117647</v>
      </c>
      <c r="Y24" s="4">
        <v>7.42</v>
      </c>
      <c r="Z24" s="4">
        <v>7.34</v>
      </c>
      <c r="AA24" s="4">
        <v>7.32</v>
      </c>
      <c r="AB24" s="4">
        <f t="shared" si="3"/>
        <v>7.3599999999999994</v>
      </c>
      <c r="AC24" s="4">
        <f t="shared" si="4"/>
        <v>3.6799999999999997</v>
      </c>
      <c r="AD24" s="4">
        <f t="shared" si="5"/>
        <v>23.122121930420874</v>
      </c>
      <c r="AE24" s="4">
        <v>3.79</v>
      </c>
      <c r="AF24" s="4">
        <v>1.8</v>
      </c>
      <c r="AG24" s="4">
        <v>3.5</v>
      </c>
      <c r="AH24" s="4">
        <v>1</v>
      </c>
      <c r="AI24" s="4">
        <v>1.27</v>
      </c>
      <c r="AJ24" s="4">
        <v>0.6</v>
      </c>
      <c r="AK24" s="4">
        <v>3.55</v>
      </c>
      <c r="AL24" s="4">
        <v>1.59</v>
      </c>
      <c r="AM24" s="4">
        <v>3.34</v>
      </c>
      <c r="AN24" s="4">
        <v>1</v>
      </c>
      <c r="AO24" s="4">
        <v>1.49</v>
      </c>
      <c r="AP24" s="4">
        <v>0.53</v>
      </c>
      <c r="AQ24" s="4" t="s">
        <v>49</v>
      </c>
      <c r="AR24" s="4">
        <v>1</v>
      </c>
      <c r="AS24" s="4">
        <v>1</v>
      </c>
      <c r="AT24" s="4">
        <v>0</v>
      </c>
      <c r="AU24" s="4">
        <v>2</v>
      </c>
      <c r="AV24" s="4">
        <v>8</v>
      </c>
      <c r="AW24" s="4" t="s">
        <v>50</v>
      </c>
      <c r="AX24" s="4" t="s">
        <v>51</v>
      </c>
      <c r="AY24" s="4">
        <v>10</v>
      </c>
      <c r="AZ24" s="7" t="s">
        <v>53</v>
      </c>
      <c r="BA24" s="7" t="s">
        <v>54</v>
      </c>
    </row>
    <row r="25" spans="1:53" x14ac:dyDescent="0.45">
      <c r="A25" s="2" t="s">
        <v>415</v>
      </c>
      <c r="B25" s="4" t="s">
        <v>24</v>
      </c>
      <c r="C25" s="11">
        <v>79037</v>
      </c>
      <c r="D25" s="4">
        <v>126</v>
      </c>
      <c r="E25" s="4" t="s">
        <v>58</v>
      </c>
      <c r="F25" s="4" t="s">
        <v>70</v>
      </c>
      <c r="G25" s="4" t="s">
        <v>72</v>
      </c>
      <c r="H25" s="4" t="s">
        <v>67</v>
      </c>
      <c r="I25" s="4" t="s">
        <v>90</v>
      </c>
      <c r="J25" s="4" t="s">
        <v>226</v>
      </c>
      <c r="K25" s="4">
        <v>19</v>
      </c>
      <c r="L25" s="4">
        <v>19</v>
      </c>
      <c r="M25" s="4">
        <v>15</v>
      </c>
      <c r="N25" s="4" t="s">
        <v>32</v>
      </c>
      <c r="O25" s="4" t="s">
        <v>32</v>
      </c>
      <c r="P25" s="4">
        <v>33</v>
      </c>
      <c r="Q25" s="4">
        <v>34</v>
      </c>
      <c r="R25" s="4">
        <v>13.57</v>
      </c>
      <c r="S25" s="4">
        <v>9.81</v>
      </c>
      <c r="T25" s="4">
        <f t="shared" si="0"/>
        <v>1.3832823649337411</v>
      </c>
      <c r="U25" s="4">
        <f t="shared" si="1"/>
        <v>414.47</v>
      </c>
      <c r="V25" s="4">
        <v>373</v>
      </c>
      <c r="W25" s="4">
        <v>41.47</v>
      </c>
      <c r="X25" s="4">
        <f t="shared" si="2"/>
        <v>0.10005549255675923</v>
      </c>
      <c r="Y25" s="4">
        <v>12.63</v>
      </c>
      <c r="Z25" s="4">
        <v>12.75</v>
      </c>
      <c r="AA25" s="4">
        <v>12.13</v>
      </c>
      <c r="AB25" s="4">
        <f t="shared" si="3"/>
        <v>12.503333333333336</v>
      </c>
      <c r="AC25" s="4">
        <f t="shared" si="4"/>
        <v>6.2516666666666678</v>
      </c>
      <c r="AD25" s="4">
        <f t="shared" si="5"/>
        <v>39.280380145384385</v>
      </c>
      <c r="AE25" s="4">
        <v>3.61</v>
      </c>
      <c r="AF25" s="4">
        <v>1.34</v>
      </c>
      <c r="AG25" s="4">
        <v>3.76</v>
      </c>
      <c r="AH25" s="4">
        <v>1.28</v>
      </c>
      <c r="AI25" s="4">
        <v>1.23</v>
      </c>
      <c r="AJ25" s="4">
        <v>0.71</v>
      </c>
      <c r="AK25" s="4">
        <v>3.51</v>
      </c>
      <c r="AL25" s="4">
        <v>1.41</v>
      </c>
      <c r="AM25" s="4">
        <v>3.9</v>
      </c>
      <c r="AN25" s="4">
        <v>1.17</v>
      </c>
      <c r="AO25" s="4">
        <v>0.9</v>
      </c>
      <c r="AP25" s="4">
        <v>0.38</v>
      </c>
      <c r="AQ25" s="4" t="s">
        <v>49</v>
      </c>
      <c r="AR25" s="4">
        <v>1</v>
      </c>
      <c r="AS25" s="4">
        <v>1</v>
      </c>
      <c r="AT25" s="4">
        <v>0</v>
      </c>
      <c r="AU25" s="4">
        <v>2</v>
      </c>
      <c r="AV25" s="4" t="s">
        <v>95</v>
      </c>
      <c r="AW25" s="4" t="s">
        <v>50</v>
      </c>
      <c r="AX25" s="4" t="s">
        <v>51</v>
      </c>
      <c r="AY25" s="4">
        <v>10</v>
      </c>
      <c r="AZ25" s="7" t="s">
        <v>53</v>
      </c>
      <c r="BA25" s="7" t="s">
        <v>51</v>
      </c>
    </row>
    <row r="26" spans="1:53" x14ac:dyDescent="0.45">
      <c r="A26" s="2" t="s">
        <v>415</v>
      </c>
      <c r="B26" s="4" t="s">
        <v>143</v>
      </c>
      <c r="C26" s="4">
        <v>30933</v>
      </c>
      <c r="D26" s="4">
        <v>126</v>
      </c>
      <c r="E26" s="4" t="s">
        <v>474</v>
      </c>
      <c r="F26" s="4" t="s">
        <v>109</v>
      </c>
      <c r="G26" s="4" t="s">
        <v>61</v>
      </c>
      <c r="H26" s="4" t="s">
        <v>27</v>
      </c>
      <c r="I26" s="4" t="s">
        <v>212</v>
      </c>
      <c r="J26" s="4" t="s">
        <v>226</v>
      </c>
      <c r="K26" s="4">
        <v>19</v>
      </c>
      <c r="L26" s="4">
        <v>19</v>
      </c>
      <c r="M26" s="4">
        <v>17</v>
      </c>
      <c r="N26" s="4" t="s">
        <v>32</v>
      </c>
      <c r="O26" s="4" t="s">
        <v>32</v>
      </c>
      <c r="P26" s="4">
        <v>28</v>
      </c>
      <c r="Q26" s="4">
        <v>29</v>
      </c>
      <c r="R26" s="4">
        <v>18.399999999999999</v>
      </c>
      <c r="S26" s="4">
        <v>10.26</v>
      </c>
      <c r="T26" s="4">
        <f t="shared" si="0"/>
        <v>1.7933723196881091</v>
      </c>
      <c r="U26" s="4">
        <f t="shared" si="1"/>
        <v>409</v>
      </c>
      <c r="V26" s="4">
        <v>365</v>
      </c>
      <c r="W26" s="4">
        <v>44</v>
      </c>
      <c r="X26" s="4">
        <f t="shared" si="2"/>
        <v>0.10757946210268948</v>
      </c>
      <c r="Y26" s="4">
        <v>14.49</v>
      </c>
      <c r="Z26" s="4">
        <v>14.75</v>
      </c>
      <c r="AA26" s="4">
        <v>14.65</v>
      </c>
      <c r="AB26" s="4">
        <f t="shared" si="3"/>
        <v>14.63</v>
      </c>
      <c r="AC26" s="4">
        <f t="shared" si="4"/>
        <v>7.3150000000000004</v>
      </c>
      <c r="AD26" s="4">
        <f t="shared" si="5"/>
        <v>45.961500522018675</v>
      </c>
      <c r="AE26" s="4">
        <v>4.09</v>
      </c>
      <c r="AF26" s="4">
        <v>2.9</v>
      </c>
      <c r="AG26" s="4">
        <v>3.57</v>
      </c>
      <c r="AH26" s="4">
        <v>1.35</v>
      </c>
      <c r="AI26" s="4">
        <v>1.27</v>
      </c>
      <c r="AJ26" s="4">
        <v>0.75</v>
      </c>
      <c r="AK26" s="4">
        <v>4.09</v>
      </c>
      <c r="AL26" s="4">
        <v>2.29</v>
      </c>
      <c r="AM26" s="4">
        <v>3.64</v>
      </c>
      <c r="AN26" s="4">
        <v>1.89</v>
      </c>
      <c r="AO26" s="4">
        <v>1.1299999999999999</v>
      </c>
      <c r="AP26" s="4">
        <v>0.77</v>
      </c>
      <c r="AQ26" s="4" t="s">
        <v>49</v>
      </c>
      <c r="AR26" s="4">
        <v>1</v>
      </c>
      <c r="AS26" s="4">
        <v>1</v>
      </c>
      <c r="AT26" s="4">
        <v>0</v>
      </c>
      <c r="AU26" s="4">
        <v>2</v>
      </c>
      <c r="AV26" s="4">
        <v>8</v>
      </c>
      <c r="AW26" s="4" t="s">
        <v>50</v>
      </c>
      <c r="AX26" s="4" t="s">
        <v>51</v>
      </c>
      <c r="AY26" s="4">
        <v>10</v>
      </c>
      <c r="AZ26" s="7" t="s">
        <v>53</v>
      </c>
      <c r="BA26" s="7" t="s">
        <v>54</v>
      </c>
    </row>
    <row r="27" spans="1:53" x14ac:dyDescent="0.45">
      <c r="A27" s="2" t="s">
        <v>415</v>
      </c>
      <c r="B27" s="4" t="s">
        <v>143</v>
      </c>
      <c r="C27" s="4">
        <v>25638</v>
      </c>
      <c r="D27" s="4">
        <v>126</v>
      </c>
      <c r="E27" s="4" t="s">
        <v>97</v>
      </c>
      <c r="F27" s="4" t="s">
        <v>132</v>
      </c>
      <c r="G27" s="4" t="s">
        <v>147</v>
      </c>
      <c r="H27" s="4" t="s">
        <v>208</v>
      </c>
      <c r="I27" s="4" t="s">
        <v>207</v>
      </c>
      <c r="J27" s="4" t="s">
        <v>226</v>
      </c>
      <c r="K27" s="4">
        <v>19</v>
      </c>
      <c r="L27" s="4">
        <v>19</v>
      </c>
      <c r="M27" s="4">
        <v>17</v>
      </c>
      <c r="N27" s="4" t="s">
        <v>32</v>
      </c>
      <c r="O27" s="4" t="s">
        <v>32</v>
      </c>
      <c r="P27" s="4">
        <v>34</v>
      </c>
      <c r="Q27" s="4">
        <v>34</v>
      </c>
      <c r="R27" s="4">
        <v>17.68</v>
      </c>
      <c r="S27" s="4">
        <v>11.53</v>
      </c>
      <c r="T27" s="4">
        <f t="shared" si="0"/>
        <v>1.5333911535125759</v>
      </c>
      <c r="U27" s="4">
        <f t="shared" si="1"/>
        <v>442.11</v>
      </c>
      <c r="V27" s="4">
        <v>395</v>
      </c>
      <c r="W27" s="4">
        <v>47.11</v>
      </c>
      <c r="X27" s="4">
        <f t="shared" si="2"/>
        <v>0.10655719164913709</v>
      </c>
      <c r="Y27" s="4">
        <v>11.89</v>
      </c>
      <c r="Z27" s="4">
        <v>12.04</v>
      </c>
      <c r="AA27" s="4">
        <v>12.05</v>
      </c>
      <c r="AB27" s="4">
        <f t="shared" si="3"/>
        <v>11.993333333333334</v>
      </c>
      <c r="AC27" s="4">
        <f t="shared" si="4"/>
        <v>5.996666666666667</v>
      </c>
      <c r="AD27" s="4">
        <f t="shared" si="5"/>
        <v>37.678167892053587</v>
      </c>
      <c r="AE27" s="4">
        <v>4.57</v>
      </c>
      <c r="AF27" s="4">
        <v>2.31</v>
      </c>
      <c r="AG27" s="4">
        <v>4.7300000000000004</v>
      </c>
      <c r="AH27" s="4">
        <v>1.36</v>
      </c>
      <c r="AI27" s="4">
        <v>2.2000000000000002</v>
      </c>
      <c r="AJ27" s="4">
        <v>1.0900000000000001</v>
      </c>
      <c r="AK27" s="4">
        <v>4.4800000000000004</v>
      </c>
      <c r="AL27" s="4">
        <v>2.11</v>
      </c>
      <c r="AM27" s="4">
        <v>4.3</v>
      </c>
      <c r="AN27" s="4">
        <v>1.43</v>
      </c>
      <c r="AO27" s="4">
        <v>1.83</v>
      </c>
      <c r="AP27" s="4">
        <v>0.85</v>
      </c>
      <c r="AQ27" s="4" t="s">
        <v>49</v>
      </c>
      <c r="AR27" s="4">
        <v>1</v>
      </c>
      <c r="AS27" s="4">
        <v>1</v>
      </c>
      <c r="AT27" s="4">
        <v>0</v>
      </c>
      <c r="AU27" s="4">
        <v>2</v>
      </c>
      <c r="AV27" s="4">
        <v>8</v>
      </c>
      <c r="AW27" s="4" t="s">
        <v>50</v>
      </c>
      <c r="AX27" s="4" t="s">
        <v>51</v>
      </c>
      <c r="AY27" s="4" t="s">
        <v>209</v>
      </c>
      <c r="AZ27" s="7" t="s">
        <v>53</v>
      </c>
      <c r="BA27" s="7" t="s">
        <v>210</v>
      </c>
    </row>
    <row r="28" spans="1:53" x14ac:dyDescent="0.45">
      <c r="A28" s="2" t="s">
        <v>415</v>
      </c>
      <c r="B28" s="4" t="s">
        <v>143</v>
      </c>
      <c r="C28" s="4">
        <v>25391</v>
      </c>
      <c r="D28" s="4">
        <v>126</v>
      </c>
      <c r="E28" s="4" t="s">
        <v>87</v>
      </c>
      <c r="F28" s="4" t="s">
        <v>200</v>
      </c>
      <c r="G28" s="4" t="s">
        <v>121</v>
      </c>
      <c r="H28" s="4" t="s">
        <v>67</v>
      </c>
      <c r="I28" s="4" t="s">
        <v>201</v>
      </c>
      <c r="J28" s="4" t="s">
        <v>226</v>
      </c>
      <c r="K28" s="4">
        <v>19</v>
      </c>
      <c r="L28" s="4">
        <v>19</v>
      </c>
      <c r="M28" s="4">
        <v>17</v>
      </c>
      <c r="N28" s="4" t="s">
        <v>32</v>
      </c>
      <c r="O28" s="4" t="s">
        <v>32</v>
      </c>
      <c r="P28" s="4">
        <v>37</v>
      </c>
      <c r="Q28" s="4">
        <v>38</v>
      </c>
      <c r="R28" s="4">
        <v>15.2</v>
      </c>
      <c r="S28" s="4">
        <v>9.43</v>
      </c>
      <c r="T28" s="4">
        <f t="shared" si="0"/>
        <v>1.6118769883351007</v>
      </c>
      <c r="U28" s="4">
        <f t="shared" si="1"/>
        <v>359.63</v>
      </c>
      <c r="V28" s="4">
        <v>315</v>
      </c>
      <c r="W28" s="4">
        <v>44.63</v>
      </c>
      <c r="X28" s="4">
        <f t="shared" si="2"/>
        <v>0.12409976920724078</v>
      </c>
      <c r="Y28" s="4">
        <v>10.26</v>
      </c>
      <c r="Z28" s="4">
        <v>10.23</v>
      </c>
      <c r="AA28" s="4">
        <v>10.210000000000001</v>
      </c>
      <c r="AB28" s="4">
        <f t="shared" si="3"/>
        <v>10.233333333333334</v>
      </c>
      <c r="AC28" s="4">
        <f t="shared" si="4"/>
        <v>5.1166666666666671</v>
      </c>
      <c r="AD28" s="4">
        <f t="shared" si="5"/>
        <v>32.148964821735554</v>
      </c>
      <c r="AE28" s="4">
        <v>4.16</v>
      </c>
      <c r="AF28" s="4">
        <v>4.21</v>
      </c>
      <c r="AG28" s="4">
        <v>1.52</v>
      </c>
      <c r="AH28" s="4">
        <v>1.1100000000000001</v>
      </c>
      <c r="AI28" s="4">
        <v>1.63</v>
      </c>
      <c r="AJ28" s="4">
        <v>0.44</v>
      </c>
      <c r="AK28" s="4">
        <v>3.93</v>
      </c>
      <c r="AL28" s="4">
        <v>1.36</v>
      </c>
      <c r="AM28" s="4">
        <v>3.96</v>
      </c>
      <c r="AN28" s="4">
        <v>1.27</v>
      </c>
      <c r="AO28" s="4">
        <v>1.52</v>
      </c>
      <c r="AP28" s="4">
        <v>0.43</v>
      </c>
      <c r="AQ28" s="4" t="s">
        <v>49</v>
      </c>
      <c r="AR28" s="4">
        <v>1</v>
      </c>
      <c r="AS28" s="4">
        <v>1</v>
      </c>
      <c r="AT28" s="4">
        <v>0</v>
      </c>
      <c r="AU28" s="4">
        <v>2</v>
      </c>
      <c r="AV28" s="4">
        <v>8</v>
      </c>
      <c r="AW28" s="4" t="s">
        <v>50</v>
      </c>
      <c r="AX28" s="4" t="s">
        <v>51</v>
      </c>
      <c r="AY28" s="4">
        <v>10</v>
      </c>
      <c r="AZ28" s="7" t="s">
        <v>53</v>
      </c>
      <c r="BA28" s="7" t="s">
        <v>54</v>
      </c>
    </row>
    <row r="29" spans="1:53" x14ac:dyDescent="0.45">
      <c r="A29" s="2" t="s">
        <v>415</v>
      </c>
      <c r="B29" s="4" t="s">
        <v>143</v>
      </c>
      <c r="C29" s="4">
        <v>32376</v>
      </c>
      <c r="D29" s="4">
        <v>126</v>
      </c>
      <c r="E29" s="4" t="s">
        <v>58</v>
      </c>
      <c r="F29" s="4" t="s">
        <v>204</v>
      </c>
      <c r="G29" s="4" t="s">
        <v>205</v>
      </c>
      <c r="H29" s="4" t="s">
        <v>202</v>
      </c>
      <c r="I29" s="4" t="s">
        <v>206</v>
      </c>
      <c r="J29" s="4" t="s">
        <v>226</v>
      </c>
      <c r="K29" s="4">
        <v>19</v>
      </c>
      <c r="L29" s="4">
        <v>19</v>
      </c>
      <c r="M29" s="4">
        <v>16</v>
      </c>
      <c r="N29" s="4" t="s">
        <v>32</v>
      </c>
      <c r="O29" s="4" t="s">
        <v>32</v>
      </c>
      <c r="P29" s="4">
        <v>37</v>
      </c>
      <c r="Q29" s="4">
        <v>38</v>
      </c>
      <c r="R29" s="4">
        <v>14.27</v>
      </c>
      <c r="S29" s="4">
        <v>9.6300000000000008</v>
      </c>
      <c r="T29" s="4">
        <f t="shared" si="0"/>
        <v>1.4818276220145377</v>
      </c>
      <c r="U29" s="4">
        <f t="shared" si="1"/>
        <v>398.93</v>
      </c>
      <c r="V29" s="4">
        <v>355</v>
      </c>
      <c r="W29" s="4">
        <v>43.93</v>
      </c>
      <c r="X29" s="4">
        <f t="shared" si="2"/>
        <v>0.110119569849347</v>
      </c>
      <c r="Y29" s="4">
        <v>10.83</v>
      </c>
      <c r="Z29" s="4">
        <v>10.94</v>
      </c>
      <c r="AA29" s="4">
        <v>11.05</v>
      </c>
      <c r="AB29" s="4">
        <f t="shared" si="3"/>
        <v>10.94</v>
      </c>
      <c r="AC29" s="4">
        <f t="shared" si="4"/>
        <v>5.47</v>
      </c>
      <c r="AD29" s="4">
        <f t="shared" si="5"/>
        <v>34.369023630272338</v>
      </c>
      <c r="AE29" s="4">
        <v>6.61</v>
      </c>
      <c r="AF29" s="4">
        <v>1.95</v>
      </c>
      <c r="AG29" s="4">
        <v>3.88</v>
      </c>
      <c r="AH29" s="4">
        <v>1.42</v>
      </c>
      <c r="AI29" s="4">
        <v>1.61</v>
      </c>
      <c r="AJ29" s="4">
        <v>0.7</v>
      </c>
      <c r="AK29" s="4">
        <v>4.0199999999999996</v>
      </c>
      <c r="AL29" s="4">
        <v>1.85</v>
      </c>
      <c r="AM29" s="4">
        <v>4.4400000000000004</v>
      </c>
      <c r="AN29" s="4">
        <v>1.42</v>
      </c>
      <c r="AO29" s="4">
        <v>1.86</v>
      </c>
      <c r="AP29" s="4">
        <v>0.64</v>
      </c>
      <c r="AQ29" s="4" t="s">
        <v>49</v>
      </c>
      <c r="AR29" s="4">
        <v>1</v>
      </c>
      <c r="AS29" s="4">
        <v>1</v>
      </c>
      <c r="AT29" s="4">
        <v>0</v>
      </c>
      <c r="AU29" s="4">
        <v>2</v>
      </c>
      <c r="AV29" s="4">
        <v>8</v>
      </c>
      <c r="AW29" s="4" t="s">
        <v>50</v>
      </c>
      <c r="AX29" s="4" t="s">
        <v>51</v>
      </c>
      <c r="AY29" s="4">
        <v>10</v>
      </c>
      <c r="AZ29" s="7" t="s">
        <v>53</v>
      </c>
      <c r="BA29" s="7" t="s">
        <v>54</v>
      </c>
    </row>
    <row r="30" spans="1:53" x14ac:dyDescent="0.45">
      <c r="A30" s="2" t="s">
        <v>415</v>
      </c>
      <c r="B30" s="4" t="s">
        <v>117</v>
      </c>
      <c r="C30" s="12" t="s">
        <v>130</v>
      </c>
      <c r="D30" s="4">
        <v>126</v>
      </c>
      <c r="E30" s="4" t="s">
        <v>87</v>
      </c>
      <c r="F30" s="4" t="s">
        <v>109</v>
      </c>
      <c r="G30" s="4" t="s">
        <v>112</v>
      </c>
      <c r="H30" s="4" t="s">
        <v>131</v>
      </c>
      <c r="I30" s="4" t="s">
        <v>69</v>
      </c>
      <c r="J30" s="4" t="s">
        <v>226</v>
      </c>
      <c r="K30" s="4">
        <v>19</v>
      </c>
      <c r="L30" s="4">
        <v>19</v>
      </c>
      <c r="M30" s="4">
        <v>17</v>
      </c>
      <c r="N30" s="4" t="s">
        <v>32</v>
      </c>
      <c r="O30" s="4" t="s">
        <v>32</v>
      </c>
      <c r="P30" s="4">
        <v>34</v>
      </c>
      <c r="Q30" s="4">
        <v>35</v>
      </c>
      <c r="R30" s="4">
        <v>17.809999999999999</v>
      </c>
      <c r="S30" s="4">
        <v>11.81</v>
      </c>
      <c r="T30" s="4">
        <f t="shared" si="0"/>
        <v>1.5080440304826417</v>
      </c>
      <c r="U30" s="4">
        <f t="shared" si="1"/>
        <v>382.87</v>
      </c>
      <c r="V30" s="4">
        <v>337.5</v>
      </c>
      <c r="W30" s="4">
        <v>45.37</v>
      </c>
      <c r="X30" s="4">
        <f t="shared" si="2"/>
        <v>0.11849975187400422</v>
      </c>
      <c r="Y30" s="4">
        <v>10.66</v>
      </c>
      <c r="Z30" s="4">
        <v>10.78</v>
      </c>
      <c r="AA30" s="4">
        <v>10.65</v>
      </c>
      <c r="AB30" s="4">
        <f t="shared" si="3"/>
        <v>10.696666666666665</v>
      </c>
      <c r="AC30" s="4">
        <f t="shared" si="4"/>
        <v>5.3483333333333327</v>
      </c>
      <c r="AD30" s="4">
        <f t="shared" si="5"/>
        <v>33.604569417898816</v>
      </c>
      <c r="AE30" s="4">
        <v>3.55</v>
      </c>
      <c r="AF30" s="4">
        <v>2.0209999999999999</v>
      </c>
      <c r="AG30" s="4">
        <v>3.46</v>
      </c>
      <c r="AH30" s="4">
        <v>1.6</v>
      </c>
      <c r="AI30" s="4">
        <v>2.3199999999999998</v>
      </c>
      <c r="AJ30" s="4">
        <v>1.1299999999999999</v>
      </c>
      <c r="AK30" s="4">
        <v>3.54</v>
      </c>
      <c r="AL30" s="4">
        <v>1.99</v>
      </c>
      <c r="AM30" s="4">
        <v>3.62</v>
      </c>
      <c r="AN30" s="4">
        <v>1.62</v>
      </c>
      <c r="AO30" s="4">
        <v>1.71</v>
      </c>
      <c r="AP30" s="4">
        <v>0.98</v>
      </c>
      <c r="AQ30" s="4" t="s">
        <v>49</v>
      </c>
      <c r="AR30" s="4">
        <v>1</v>
      </c>
      <c r="AS30" s="4">
        <v>1</v>
      </c>
      <c r="AT30" s="4">
        <v>0</v>
      </c>
      <c r="AU30" s="4">
        <v>2</v>
      </c>
      <c r="AV30" s="4">
        <v>8</v>
      </c>
      <c r="AW30" s="4" t="s">
        <v>127</v>
      </c>
      <c r="AX30" s="4" t="s">
        <v>51</v>
      </c>
      <c r="AY30" s="4">
        <v>10</v>
      </c>
      <c r="AZ30" s="7" t="s">
        <v>53</v>
      </c>
      <c r="BA30" s="7" t="s">
        <v>54</v>
      </c>
    </row>
    <row r="31" spans="1:53" x14ac:dyDescent="0.45">
      <c r="A31" s="2" t="s">
        <v>415</v>
      </c>
      <c r="B31" s="4" t="s">
        <v>117</v>
      </c>
      <c r="C31" s="4" t="s">
        <v>136</v>
      </c>
      <c r="D31" s="4">
        <v>126</v>
      </c>
      <c r="E31" s="4" t="s">
        <v>58</v>
      </c>
      <c r="F31" s="4" t="s">
        <v>132</v>
      </c>
      <c r="G31" s="4" t="s">
        <v>112</v>
      </c>
      <c r="H31" s="4" t="s">
        <v>107</v>
      </c>
      <c r="I31" s="4" t="s">
        <v>69</v>
      </c>
      <c r="J31" s="4" t="s">
        <v>226</v>
      </c>
      <c r="K31" s="4">
        <v>19</v>
      </c>
      <c r="L31" s="4">
        <v>19</v>
      </c>
      <c r="M31" s="4">
        <v>17</v>
      </c>
      <c r="N31" s="4" t="s">
        <v>32</v>
      </c>
      <c r="O31" s="4" t="s">
        <v>32</v>
      </c>
      <c r="P31" s="4">
        <v>36</v>
      </c>
      <c r="Q31" s="4">
        <v>35</v>
      </c>
      <c r="R31" s="4">
        <v>17.59</v>
      </c>
      <c r="S31" s="4">
        <v>13.52</v>
      </c>
      <c r="T31" s="4">
        <f t="shared" si="0"/>
        <v>1.3010355029585798</v>
      </c>
      <c r="U31" s="4">
        <f t="shared" si="1"/>
        <v>365.13</v>
      </c>
      <c r="V31" s="4">
        <v>321</v>
      </c>
      <c r="W31" s="4">
        <v>44.13</v>
      </c>
      <c r="X31" s="4">
        <f t="shared" si="2"/>
        <v>0.12086106318297593</v>
      </c>
      <c r="Y31" s="4">
        <v>14.34</v>
      </c>
      <c r="Z31" s="4">
        <v>14.32</v>
      </c>
      <c r="AA31" s="4">
        <v>14.34</v>
      </c>
      <c r="AB31" s="4">
        <f t="shared" si="3"/>
        <v>14.333333333333334</v>
      </c>
      <c r="AC31" s="4">
        <f t="shared" si="4"/>
        <v>7.166666666666667</v>
      </c>
      <c r="AD31" s="4">
        <f t="shared" si="5"/>
        <v>45.0294947014537</v>
      </c>
      <c r="AE31" s="4">
        <v>3.78</v>
      </c>
      <c r="AF31" s="4">
        <v>1.97</v>
      </c>
      <c r="AG31" s="4">
        <v>3.6</v>
      </c>
      <c r="AH31" s="4">
        <v>1.67</v>
      </c>
      <c r="AI31" s="4">
        <v>1.96</v>
      </c>
      <c r="AJ31" s="4">
        <v>0.89</v>
      </c>
      <c r="AK31" s="4">
        <v>3.06</v>
      </c>
      <c r="AL31" s="4">
        <v>2.1800000000000002</v>
      </c>
      <c r="AM31" s="4">
        <v>3.3</v>
      </c>
      <c r="AN31" s="4">
        <v>1.72</v>
      </c>
      <c r="AO31" s="4">
        <v>1.67</v>
      </c>
      <c r="AP31" s="4">
        <v>1.17</v>
      </c>
      <c r="AQ31" s="4" t="s">
        <v>137</v>
      </c>
      <c r="AR31" s="4">
        <v>1</v>
      </c>
      <c r="AS31" s="4">
        <v>1</v>
      </c>
      <c r="AT31" s="4">
        <v>0</v>
      </c>
      <c r="AU31" s="4">
        <v>2</v>
      </c>
      <c r="AV31" s="4">
        <v>8</v>
      </c>
      <c r="AW31" s="4" t="s">
        <v>127</v>
      </c>
      <c r="AX31" s="4" t="s">
        <v>51</v>
      </c>
      <c r="AY31" s="4">
        <v>10</v>
      </c>
      <c r="AZ31" s="7" t="s">
        <v>53</v>
      </c>
      <c r="BA31" s="7" t="s">
        <v>54</v>
      </c>
    </row>
    <row r="32" spans="1:53" x14ac:dyDescent="0.45">
      <c r="A32" s="2" t="s">
        <v>415</v>
      </c>
      <c r="B32" s="4" t="s">
        <v>102</v>
      </c>
      <c r="C32" s="4">
        <v>33903</v>
      </c>
      <c r="D32" s="4">
        <v>127</v>
      </c>
      <c r="E32" s="4" t="s">
        <v>87</v>
      </c>
      <c r="F32" s="4" t="s">
        <v>103</v>
      </c>
      <c r="G32" s="4" t="s">
        <v>104</v>
      </c>
      <c r="H32" s="4" t="s">
        <v>107</v>
      </c>
      <c r="I32" s="4" t="s">
        <v>69</v>
      </c>
      <c r="J32" s="4" t="s">
        <v>226</v>
      </c>
      <c r="K32" s="4">
        <v>19</v>
      </c>
      <c r="L32" s="4">
        <v>19</v>
      </c>
      <c r="M32" s="4">
        <v>17</v>
      </c>
      <c r="N32" s="4" t="s">
        <v>32</v>
      </c>
      <c r="O32" s="4" t="s">
        <v>32</v>
      </c>
      <c r="P32" s="4">
        <v>39</v>
      </c>
      <c r="Q32" s="4">
        <v>40</v>
      </c>
      <c r="R32" s="4">
        <v>14.6</v>
      </c>
      <c r="S32" s="4">
        <v>9.1300000000000008</v>
      </c>
      <c r="T32" s="4">
        <f t="shared" si="0"/>
        <v>1.5991237677984664</v>
      </c>
      <c r="U32" s="4">
        <f t="shared" si="1"/>
        <v>365.84000000000003</v>
      </c>
      <c r="V32" s="4">
        <v>321</v>
      </c>
      <c r="W32" s="4">
        <v>44.84</v>
      </c>
      <c r="X32" s="4">
        <f t="shared" si="2"/>
        <v>0.12256724251038706</v>
      </c>
      <c r="Y32" s="4">
        <v>9.92</v>
      </c>
      <c r="Z32" s="4">
        <v>10.31</v>
      </c>
      <c r="AA32" s="4">
        <v>10.16</v>
      </c>
      <c r="AB32" s="4">
        <f t="shared" si="3"/>
        <v>10.130000000000001</v>
      </c>
      <c r="AC32" s="4">
        <f t="shared" si="4"/>
        <v>5.0650000000000004</v>
      </c>
      <c r="AD32" s="4">
        <f t="shared" si="5"/>
        <v>31.824333580864607</v>
      </c>
      <c r="AE32" s="4">
        <v>3.54</v>
      </c>
      <c r="AF32" s="4">
        <v>1.71</v>
      </c>
      <c r="AG32" s="4">
        <v>3.29</v>
      </c>
      <c r="AH32" s="4">
        <v>1.64</v>
      </c>
      <c r="AI32" s="4">
        <v>1.59</v>
      </c>
      <c r="AJ32" s="4">
        <v>0.78</v>
      </c>
      <c r="AK32" s="4">
        <v>3.57</v>
      </c>
      <c r="AL32" s="4">
        <v>1.89</v>
      </c>
      <c r="AM32" s="4">
        <v>3.21</v>
      </c>
      <c r="AN32" s="4">
        <v>1.66</v>
      </c>
      <c r="AO32" s="4">
        <v>1.32</v>
      </c>
      <c r="AP32" s="4">
        <v>0.92</v>
      </c>
      <c r="AQ32" s="4" t="s">
        <v>49</v>
      </c>
      <c r="AR32" s="4">
        <v>1</v>
      </c>
      <c r="AS32" s="4">
        <v>1</v>
      </c>
      <c r="AT32" s="4">
        <v>0</v>
      </c>
      <c r="AU32" s="4">
        <v>2</v>
      </c>
      <c r="AV32" s="4">
        <v>8</v>
      </c>
      <c r="AW32" s="4" t="s">
        <v>127</v>
      </c>
      <c r="AX32" s="4" t="s">
        <v>51</v>
      </c>
      <c r="AY32" s="4">
        <v>10</v>
      </c>
      <c r="AZ32" s="7" t="s">
        <v>53</v>
      </c>
      <c r="BA32" s="7" t="s">
        <v>51</v>
      </c>
    </row>
    <row r="33" spans="1:53" x14ac:dyDescent="0.45">
      <c r="A33" s="2" t="s">
        <v>415</v>
      </c>
      <c r="B33" s="4" t="s">
        <v>102</v>
      </c>
      <c r="C33" s="4">
        <v>33908</v>
      </c>
      <c r="D33" s="4">
        <v>127</v>
      </c>
      <c r="E33" s="4" t="s">
        <v>97</v>
      </c>
      <c r="F33" s="4" t="s">
        <v>109</v>
      </c>
      <c r="G33" s="4" t="s">
        <v>112</v>
      </c>
      <c r="H33" s="4" t="s">
        <v>107</v>
      </c>
      <c r="I33" s="4" t="s">
        <v>69</v>
      </c>
      <c r="J33" s="4" t="s">
        <v>226</v>
      </c>
      <c r="K33" s="4">
        <v>19</v>
      </c>
      <c r="L33" s="4">
        <v>19</v>
      </c>
      <c r="M33" s="4">
        <v>17</v>
      </c>
      <c r="N33" s="4" t="s">
        <v>32</v>
      </c>
      <c r="O33" s="4" t="s">
        <v>32</v>
      </c>
      <c r="P33" s="4">
        <v>34</v>
      </c>
      <c r="Q33" s="4">
        <v>34</v>
      </c>
      <c r="R33" s="4">
        <v>16.91</v>
      </c>
      <c r="S33" s="4">
        <v>10.02</v>
      </c>
      <c r="T33" s="4">
        <f t="shared" si="0"/>
        <v>1.6876247504990021</v>
      </c>
      <c r="U33" s="4">
        <f t="shared" si="1"/>
        <v>378.79</v>
      </c>
      <c r="V33" s="4">
        <v>338</v>
      </c>
      <c r="W33" s="4">
        <v>40.79</v>
      </c>
      <c r="X33" s="4">
        <f t="shared" si="2"/>
        <v>0.107684996964017</v>
      </c>
      <c r="Y33" s="4">
        <v>12.35</v>
      </c>
      <c r="Z33" s="4">
        <v>12.41</v>
      </c>
      <c r="AA33" s="4">
        <v>12.52</v>
      </c>
      <c r="AB33" s="4">
        <f t="shared" si="3"/>
        <v>12.426666666666668</v>
      </c>
      <c r="AC33" s="4">
        <f t="shared" si="4"/>
        <v>6.2133333333333338</v>
      </c>
      <c r="AD33" s="4">
        <f t="shared" si="5"/>
        <v>39.039524708609164</v>
      </c>
      <c r="AE33" s="4">
        <v>3.78</v>
      </c>
      <c r="AF33" s="4">
        <v>1.7</v>
      </c>
      <c r="AG33" s="4">
        <v>4.18</v>
      </c>
      <c r="AH33" s="4">
        <v>2.12</v>
      </c>
      <c r="AI33" s="4">
        <v>1.69</v>
      </c>
      <c r="AJ33" s="4">
        <v>0.77</v>
      </c>
      <c r="AK33" s="4">
        <v>3.66</v>
      </c>
      <c r="AL33" s="4">
        <v>1.75</v>
      </c>
      <c r="AM33" s="4">
        <v>4.18</v>
      </c>
      <c r="AN33" s="4">
        <v>1.7</v>
      </c>
      <c r="AO33" s="4">
        <v>1.79</v>
      </c>
      <c r="AP33" s="4">
        <v>0.84</v>
      </c>
      <c r="AQ33" s="4" t="s">
        <v>49</v>
      </c>
      <c r="AR33" s="4">
        <v>1</v>
      </c>
      <c r="AS33" s="4">
        <v>1</v>
      </c>
      <c r="AT33" s="4">
        <v>0</v>
      </c>
      <c r="AU33" s="4">
        <v>2</v>
      </c>
      <c r="AV33" s="4">
        <v>8</v>
      </c>
      <c r="AW33" s="4" t="s">
        <v>50</v>
      </c>
      <c r="AX33" s="4" t="s">
        <v>51</v>
      </c>
      <c r="AY33" s="4">
        <v>10</v>
      </c>
      <c r="AZ33" s="7" t="s">
        <v>53</v>
      </c>
      <c r="BA33" s="7" t="s">
        <v>54</v>
      </c>
    </row>
    <row r="34" spans="1:53" x14ac:dyDescent="0.45">
      <c r="A34" s="2" t="s">
        <v>415</v>
      </c>
      <c r="B34" s="4" t="s">
        <v>102</v>
      </c>
      <c r="C34" s="4">
        <v>84480</v>
      </c>
      <c r="D34" s="4">
        <v>127</v>
      </c>
      <c r="E34" s="4" t="s">
        <v>58</v>
      </c>
      <c r="F34" s="4" t="s">
        <v>109</v>
      </c>
      <c r="G34" s="4" t="s">
        <v>114</v>
      </c>
      <c r="H34" s="4" t="s">
        <v>107</v>
      </c>
      <c r="I34" s="4" t="s">
        <v>69</v>
      </c>
      <c r="J34" s="4" t="s">
        <v>226</v>
      </c>
      <c r="K34" s="4">
        <v>19</v>
      </c>
      <c r="L34" s="4">
        <v>19</v>
      </c>
      <c r="M34" s="4">
        <v>15</v>
      </c>
      <c r="N34" s="4" t="s">
        <v>32</v>
      </c>
      <c r="O34" s="4" t="s">
        <v>32</v>
      </c>
      <c r="P34" s="4">
        <v>41</v>
      </c>
      <c r="Q34" s="4">
        <v>40</v>
      </c>
      <c r="R34" s="4">
        <v>16.43</v>
      </c>
      <c r="S34" s="4">
        <v>10.59</v>
      </c>
      <c r="T34" s="4">
        <f t="shared" ref="T34:T65" si="6">R34/S34</f>
        <v>1.5514636449480641</v>
      </c>
      <c r="U34" s="4">
        <f t="shared" si="1"/>
        <v>402.77</v>
      </c>
      <c r="V34" s="4">
        <v>352</v>
      </c>
      <c r="W34" s="4">
        <v>50.77</v>
      </c>
      <c r="X34" s="4">
        <f t="shared" ref="X34:X65" si="7">W34/U34</f>
        <v>0.12605208928172407</v>
      </c>
      <c r="Y34" s="4">
        <v>12.01</v>
      </c>
      <c r="Z34" s="4">
        <v>11.68</v>
      </c>
      <c r="AA34" s="4">
        <v>11.75</v>
      </c>
      <c r="AB34" s="4">
        <f t="shared" ref="AB34:AB65" si="8">AVERAGE(Y34:AA34)</f>
        <v>11.813333333333333</v>
      </c>
      <c r="AC34" s="4">
        <f t="shared" si="4"/>
        <v>5.9066666666666663</v>
      </c>
      <c r="AD34" s="4">
        <f t="shared" si="5"/>
        <v>37.112681214407424</v>
      </c>
      <c r="AE34" s="4">
        <v>3.31</v>
      </c>
      <c r="AF34" s="4">
        <v>1.96</v>
      </c>
      <c r="AG34" s="4">
        <v>2.97</v>
      </c>
      <c r="AH34" s="4">
        <v>1.25</v>
      </c>
      <c r="AI34" s="4">
        <v>2.74</v>
      </c>
      <c r="AJ34" s="4">
        <v>0.66</v>
      </c>
      <c r="AK34" s="4">
        <v>3.49</v>
      </c>
      <c r="AL34" s="4">
        <v>2.2799999999999998</v>
      </c>
      <c r="AM34" s="4">
        <v>2.95</v>
      </c>
      <c r="AN34" s="4">
        <v>1.85</v>
      </c>
      <c r="AO34" s="4">
        <v>1.67</v>
      </c>
      <c r="AP34" s="4">
        <v>0.79</v>
      </c>
      <c r="AQ34" s="4" t="s">
        <v>49</v>
      </c>
      <c r="AR34" s="4">
        <v>1</v>
      </c>
      <c r="AS34" s="4">
        <v>1</v>
      </c>
      <c r="AT34" s="4">
        <v>0</v>
      </c>
      <c r="AU34" s="4">
        <v>2</v>
      </c>
      <c r="AV34" s="4">
        <v>8</v>
      </c>
      <c r="AW34" s="4" t="s">
        <v>50</v>
      </c>
      <c r="AX34" s="4" t="s">
        <v>51</v>
      </c>
      <c r="AY34" s="4">
        <v>10</v>
      </c>
      <c r="AZ34" s="7" t="s">
        <v>53</v>
      </c>
      <c r="BA34" s="7" t="s">
        <v>54</v>
      </c>
    </row>
    <row r="35" spans="1:53" x14ac:dyDescent="0.45">
      <c r="A35" s="2" t="s">
        <v>415</v>
      </c>
      <c r="B35" s="8" t="s">
        <v>150</v>
      </c>
      <c r="C35" s="4">
        <v>262422</v>
      </c>
      <c r="D35" s="4">
        <v>127</v>
      </c>
      <c r="E35" s="4" t="s">
        <v>75</v>
      </c>
      <c r="F35" s="4" t="s">
        <v>159</v>
      </c>
      <c r="G35" s="4" t="s">
        <v>121</v>
      </c>
      <c r="H35" s="4" t="s">
        <v>67</v>
      </c>
      <c r="I35" s="4" t="s">
        <v>160</v>
      </c>
      <c r="J35" s="4" t="s">
        <v>226</v>
      </c>
      <c r="K35" s="4">
        <v>19</v>
      </c>
      <c r="L35" s="4">
        <v>19</v>
      </c>
      <c r="M35" s="4">
        <v>15</v>
      </c>
      <c r="N35" s="4" t="s">
        <v>32</v>
      </c>
      <c r="O35" s="4" t="s">
        <v>32</v>
      </c>
      <c r="P35" s="4">
        <v>36</v>
      </c>
      <c r="Q35" s="4">
        <v>36</v>
      </c>
      <c r="R35" s="4">
        <v>20.7</v>
      </c>
      <c r="S35" s="4">
        <v>13.18</v>
      </c>
      <c r="T35" s="4">
        <f t="shared" si="6"/>
        <v>1.5705614567526556</v>
      </c>
      <c r="U35" s="4">
        <f t="shared" si="1"/>
        <v>438.28</v>
      </c>
      <c r="V35" s="4">
        <v>390</v>
      </c>
      <c r="W35" s="4">
        <v>48.28</v>
      </c>
      <c r="X35" s="4">
        <f t="shared" si="7"/>
        <v>0.11015788993337593</v>
      </c>
      <c r="Y35" s="4">
        <v>14.98</v>
      </c>
      <c r="Z35" s="4">
        <v>14.8</v>
      </c>
      <c r="AA35" s="4">
        <v>15.06</v>
      </c>
      <c r="AB35" s="4">
        <f t="shared" si="8"/>
        <v>14.946666666666667</v>
      </c>
      <c r="AC35" s="4">
        <f>AVERAGE(Z35:AB35)</f>
        <v>14.935555555555554</v>
      </c>
      <c r="AD35" s="4">
        <f>AVERAGE(AA35:AC35)</f>
        <v>14.980740740740741</v>
      </c>
      <c r="AE35" s="4">
        <v>4.63</v>
      </c>
      <c r="AF35" s="4">
        <v>2.0299999999999998</v>
      </c>
      <c r="AG35" s="4">
        <v>4.32</v>
      </c>
      <c r="AH35" s="4">
        <v>1.72</v>
      </c>
      <c r="AI35" s="4">
        <v>1.43</v>
      </c>
      <c r="AJ35" s="4">
        <v>0.75</v>
      </c>
      <c r="AK35" s="4">
        <v>4.17</v>
      </c>
      <c r="AL35" s="4">
        <v>2.1</v>
      </c>
      <c r="AM35" s="4">
        <v>4.34</v>
      </c>
      <c r="AN35" s="4">
        <v>1.89</v>
      </c>
      <c r="AO35" s="4">
        <v>2.29</v>
      </c>
      <c r="AP35" s="4">
        <v>0.64</v>
      </c>
      <c r="AQ35" s="4" t="s">
        <v>49</v>
      </c>
      <c r="AR35" s="4">
        <v>1</v>
      </c>
      <c r="AS35" s="4">
        <v>1</v>
      </c>
      <c r="AT35" s="4">
        <v>0</v>
      </c>
      <c r="AU35" s="4">
        <v>2</v>
      </c>
      <c r="AV35" s="4">
        <v>8</v>
      </c>
      <c r="AW35" s="4" t="s">
        <v>50</v>
      </c>
      <c r="AX35" s="4" t="s">
        <v>51</v>
      </c>
      <c r="AY35" s="4">
        <v>10</v>
      </c>
      <c r="AZ35" s="7" t="s">
        <v>53</v>
      </c>
      <c r="BA35" s="7" t="s">
        <v>54</v>
      </c>
    </row>
    <row r="36" spans="1:53" x14ac:dyDescent="0.45">
      <c r="A36" s="2" t="s">
        <v>415</v>
      </c>
      <c r="B36" s="8" t="s">
        <v>150</v>
      </c>
      <c r="C36" s="4">
        <v>263704</v>
      </c>
      <c r="D36" s="4">
        <v>127</v>
      </c>
      <c r="E36" s="4" t="s">
        <v>87</v>
      </c>
      <c r="F36" s="4" t="s">
        <v>132</v>
      </c>
      <c r="G36" s="4" t="s">
        <v>121</v>
      </c>
      <c r="H36" s="4" t="s">
        <v>67</v>
      </c>
      <c r="I36" s="4" t="s">
        <v>180</v>
      </c>
      <c r="J36" s="4" t="s">
        <v>226</v>
      </c>
      <c r="K36" s="4">
        <v>19</v>
      </c>
      <c r="L36" s="4">
        <v>19</v>
      </c>
      <c r="M36" s="4">
        <v>15</v>
      </c>
      <c r="N36" s="4" t="s">
        <v>32</v>
      </c>
      <c r="O36" s="4" t="s">
        <v>32</v>
      </c>
      <c r="P36" s="4">
        <v>39</v>
      </c>
      <c r="Q36" s="4">
        <v>39</v>
      </c>
      <c r="R36" s="4">
        <v>14.29</v>
      </c>
      <c r="S36" s="4">
        <v>8.6</v>
      </c>
      <c r="T36" s="4">
        <f t="shared" si="6"/>
        <v>1.6616279069767441</v>
      </c>
      <c r="U36" s="4">
        <f t="shared" si="1"/>
        <v>368.03</v>
      </c>
      <c r="V36" s="4">
        <v>326</v>
      </c>
      <c r="W36" s="4">
        <v>42.03</v>
      </c>
      <c r="X36" s="4">
        <f t="shared" si="7"/>
        <v>0.11420264652338126</v>
      </c>
      <c r="Y36" s="4">
        <v>11.89</v>
      </c>
      <c r="Z36" s="4">
        <v>11.82</v>
      </c>
      <c r="AA36" s="4">
        <v>11.85</v>
      </c>
      <c r="AB36" s="4">
        <f t="shared" si="8"/>
        <v>11.853333333333333</v>
      </c>
      <c r="AC36" s="4">
        <f>AVERAGE(Z36:AB36)</f>
        <v>11.841111111111111</v>
      </c>
      <c r="AD36" s="4">
        <f>AVERAGE(AA36:AC36)</f>
        <v>11.848148148148148</v>
      </c>
      <c r="AE36" s="4">
        <v>3.6</v>
      </c>
      <c r="AF36" s="4">
        <v>1.43</v>
      </c>
      <c r="AG36" s="4">
        <v>3.35</v>
      </c>
      <c r="AH36" s="4">
        <v>1.49</v>
      </c>
      <c r="AI36" s="4">
        <v>1.28</v>
      </c>
      <c r="AJ36" s="4">
        <v>0.35</v>
      </c>
      <c r="AK36" s="4">
        <v>3.3</v>
      </c>
      <c r="AL36" s="4">
        <v>1.45</v>
      </c>
      <c r="AM36" s="4">
        <v>2.97</v>
      </c>
      <c r="AN36" s="4">
        <v>1.22</v>
      </c>
      <c r="AO36" s="4">
        <v>0.91</v>
      </c>
      <c r="AP36" s="4">
        <v>0.67</v>
      </c>
      <c r="AQ36" s="4" t="s">
        <v>49</v>
      </c>
      <c r="AR36" s="4">
        <v>1</v>
      </c>
      <c r="AS36" s="4">
        <v>1</v>
      </c>
      <c r="AT36" s="4">
        <v>0</v>
      </c>
      <c r="AU36" s="4">
        <v>2</v>
      </c>
      <c r="AV36" s="4">
        <v>8</v>
      </c>
      <c r="AW36" s="4" t="s">
        <v>50</v>
      </c>
      <c r="AX36" s="4" t="s">
        <v>51</v>
      </c>
      <c r="AY36" s="4">
        <v>10</v>
      </c>
      <c r="AZ36" s="7" t="s">
        <v>53</v>
      </c>
      <c r="BA36" s="7" t="s">
        <v>54</v>
      </c>
    </row>
    <row r="37" spans="1:53" x14ac:dyDescent="0.45">
      <c r="A37" s="2" t="s">
        <v>415</v>
      </c>
      <c r="B37" s="8" t="s">
        <v>150</v>
      </c>
      <c r="C37" s="4">
        <v>265800</v>
      </c>
      <c r="D37" s="4">
        <v>127</v>
      </c>
      <c r="E37" s="4" t="s">
        <v>75</v>
      </c>
      <c r="F37" s="4" t="s">
        <v>109</v>
      </c>
      <c r="G37" s="4" t="s">
        <v>121</v>
      </c>
      <c r="H37" s="4" t="s">
        <v>151</v>
      </c>
      <c r="I37" s="4" t="s">
        <v>152</v>
      </c>
      <c r="J37" s="4" t="s">
        <v>226</v>
      </c>
      <c r="K37" s="4">
        <v>19</v>
      </c>
      <c r="L37" s="4">
        <v>19</v>
      </c>
      <c r="M37" s="4">
        <v>15</v>
      </c>
      <c r="N37" s="4" t="s">
        <v>32</v>
      </c>
      <c r="O37" s="4" t="s">
        <v>32</v>
      </c>
      <c r="P37" s="4">
        <v>36</v>
      </c>
      <c r="Q37" s="4">
        <v>36</v>
      </c>
      <c r="R37" s="4">
        <v>18.600000000000001</v>
      </c>
      <c r="S37" s="4">
        <v>12.12</v>
      </c>
      <c r="T37" s="4">
        <f t="shared" si="6"/>
        <v>1.5346534653465349</v>
      </c>
      <c r="U37" s="4">
        <f t="shared" si="1"/>
        <v>481.42</v>
      </c>
      <c r="V37" s="4">
        <v>427</v>
      </c>
      <c r="W37" s="4">
        <v>54.42</v>
      </c>
      <c r="X37" s="4">
        <f t="shared" si="7"/>
        <v>0.11304058825973162</v>
      </c>
      <c r="Y37" s="4">
        <v>13.56</v>
      </c>
      <c r="Z37" s="4">
        <v>13.55</v>
      </c>
      <c r="AA37" s="4">
        <v>13.98</v>
      </c>
      <c r="AB37" s="4">
        <f t="shared" si="8"/>
        <v>13.696666666666667</v>
      </c>
      <c r="AC37" s="4">
        <f t="shared" ref="AC37:AC48" si="9">AB37/2</f>
        <v>6.8483333333333336</v>
      </c>
      <c r="AD37" s="4">
        <f t="shared" ref="AD37:AD48" si="10">(2*PI())*AC37</f>
        <v>43.029347378668199</v>
      </c>
      <c r="AE37" s="4">
        <v>4.67</v>
      </c>
      <c r="AF37" s="4">
        <v>1.78</v>
      </c>
      <c r="AG37" s="4">
        <v>4.87</v>
      </c>
      <c r="AH37" s="4">
        <v>1.35</v>
      </c>
      <c r="AI37" s="4">
        <v>1.8</v>
      </c>
      <c r="AJ37" s="4">
        <v>0.56000000000000005</v>
      </c>
      <c r="AK37" s="4">
        <v>4.46</v>
      </c>
      <c r="AL37" s="4">
        <v>1.58</v>
      </c>
      <c r="AM37" s="4">
        <v>4.49</v>
      </c>
      <c r="AN37" s="4">
        <v>1.28</v>
      </c>
      <c r="AO37" s="4">
        <v>1.85</v>
      </c>
      <c r="AP37" s="4">
        <v>0.61</v>
      </c>
      <c r="AQ37" s="4" t="s">
        <v>49</v>
      </c>
      <c r="AR37" s="4">
        <v>1</v>
      </c>
      <c r="AS37" s="4">
        <v>1</v>
      </c>
      <c r="AT37" s="4">
        <v>0</v>
      </c>
      <c r="AU37" s="4">
        <v>2</v>
      </c>
      <c r="AV37" s="4">
        <v>8</v>
      </c>
      <c r="AW37" s="4" t="s">
        <v>146</v>
      </c>
      <c r="AX37" s="4" t="s">
        <v>51</v>
      </c>
      <c r="AY37" s="4">
        <v>10</v>
      </c>
      <c r="AZ37" s="7" t="s">
        <v>53</v>
      </c>
      <c r="BA37" s="7" t="s">
        <v>54</v>
      </c>
    </row>
    <row r="38" spans="1:53" x14ac:dyDescent="0.45">
      <c r="A38" s="2" t="s">
        <v>415</v>
      </c>
      <c r="B38" s="4" t="s">
        <v>24</v>
      </c>
      <c r="C38" s="4">
        <v>86536</v>
      </c>
      <c r="D38" s="4">
        <v>127</v>
      </c>
      <c r="E38" s="4" t="s">
        <v>475</v>
      </c>
      <c r="F38" s="4" t="s">
        <v>77</v>
      </c>
      <c r="G38" s="4" t="s">
        <v>72</v>
      </c>
      <c r="H38" s="4" t="s">
        <v>67</v>
      </c>
      <c r="I38" s="4" t="s">
        <v>69</v>
      </c>
      <c r="J38" s="4" t="s">
        <v>226</v>
      </c>
      <c r="K38" s="4">
        <v>19</v>
      </c>
      <c r="L38" s="4">
        <v>19</v>
      </c>
      <c r="M38" s="4">
        <v>15</v>
      </c>
      <c r="N38" s="4" t="s">
        <v>32</v>
      </c>
      <c r="O38" s="4" t="s">
        <v>32</v>
      </c>
      <c r="P38" s="4">
        <v>35</v>
      </c>
      <c r="Q38" s="4">
        <v>34</v>
      </c>
      <c r="R38" s="4">
        <v>14.85</v>
      </c>
      <c r="S38" s="4">
        <v>8.98</v>
      </c>
      <c r="T38" s="4">
        <f t="shared" si="6"/>
        <v>1.653674832962138</v>
      </c>
      <c r="U38" s="4">
        <f t="shared" si="1"/>
        <v>337.72</v>
      </c>
      <c r="V38" s="4">
        <v>301</v>
      </c>
      <c r="W38" s="4">
        <v>36.72</v>
      </c>
      <c r="X38" s="4">
        <f t="shared" si="7"/>
        <v>0.10872912471870187</v>
      </c>
      <c r="Y38" s="4">
        <v>8.64</v>
      </c>
      <c r="Z38" s="4">
        <v>8.61</v>
      </c>
      <c r="AA38" s="4">
        <v>8.52</v>
      </c>
      <c r="AB38" s="4">
        <f t="shared" si="8"/>
        <v>8.59</v>
      </c>
      <c r="AC38" s="4">
        <f t="shared" si="9"/>
        <v>4.2949999999999999</v>
      </c>
      <c r="AD38" s="4">
        <f t="shared" si="10"/>
        <v>26.986280894336321</v>
      </c>
      <c r="AE38" s="4">
        <v>3.23</v>
      </c>
      <c r="AF38" s="4">
        <v>1.62</v>
      </c>
      <c r="AG38" s="4">
        <v>2.82</v>
      </c>
      <c r="AH38" s="4">
        <v>1.2</v>
      </c>
      <c r="AI38" s="4">
        <v>1.59</v>
      </c>
      <c r="AJ38" s="4">
        <v>0.63</v>
      </c>
      <c r="AK38" s="4">
        <v>3.31</v>
      </c>
      <c r="AL38" s="4">
        <v>1.86</v>
      </c>
      <c r="AM38" s="4">
        <v>2.98</v>
      </c>
      <c r="AN38" s="4">
        <v>1.19</v>
      </c>
      <c r="AO38" s="4">
        <v>1.39</v>
      </c>
      <c r="AP38" s="4">
        <v>0.81</v>
      </c>
      <c r="AQ38" s="4" t="s">
        <v>49</v>
      </c>
      <c r="AR38" s="4">
        <v>1</v>
      </c>
      <c r="AS38" s="4">
        <v>1</v>
      </c>
      <c r="AT38" s="4">
        <v>0</v>
      </c>
      <c r="AU38" s="4">
        <v>2</v>
      </c>
      <c r="AV38" s="4">
        <v>8</v>
      </c>
      <c r="AW38" s="4" t="s">
        <v>50</v>
      </c>
      <c r="AX38" s="4" t="s">
        <v>51</v>
      </c>
      <c r="AY38" s="4">
        <v>10</v>
      </c>
      <c r="AZ38" s="7" t="s">
        <v>53</v>
      </c>
      <c r="BA38" s="7" t="s">
        <v>54</v>
      </c>
    </row>
    <row r="39" spans="1:53" x14ac:dyDescent="0.45">
      <c r="A39" s="2" t="s">
        <v>415</v>
      </c>
      <c r="B39" s="4" t="s">
        <v>24</v>
      </c>
      <c r="C39" s="4">
        <v>85491</v>
      </c>
      <c r="D39" s="4">
        <v>127</v>
      </c>
      <c r="E39" s="4" t="s">
        <v>75</v>
      </c>
      <c r="F39" s="4" t="s">
        <v>70</v>
      </c>
      <c r="G39" s="4" t="s">
        <v>72</v>
      </c>
      <c r="H39" s="4" t="s">
        <v>67</v>
      </c>
      <c r="I39" s="4" t="s">
        <v>69</v>
      </c>
      <c r="J39" s="4" t="s">
        <v>226</v>
      </c>
      <c r="K39" s="4">
        <v>19</v>
      </c>
      <c r="L39" s="4">
        <v>19</v>
      </c>
      <c r="M39" s="4">
        <v>15</v>
      </c>
      <c r="N39" s="4" t="s">
        <v>32</v>
      </c>
      <c r="O39" s="4" t="s">
        <v>32</v>
      </c>
      <c r="P39" s="4">
        <v>36</v>
      </c>
      <c r="Q39" s="4">
        <v>36</v>
      </c>
      <c r="R39" s="4">
        <v>16.64</v>
      </c>
      <c r="S39" s="4">
        <v>9.36</v>
      </c>
      <c r="T39" s="4">
        <f t="shared" si="6"/>
        <v>1.7777777777777779</v>
      </c>
      <c r="U39" s="4">
        <f t="shared" si="1"/>
        <v>337.99</v>
      </c>
      <c r="V39" s="4">
        <v>300</v>
      </c>
      <c r="W39" s="4">
        <v>37.99</v>
      </c>
      <c r="X39" s="4">
        <f t="shared" si="7"/>
        <v>0.11239977514127637</v>
      </c>
      <c r="Y39" s="4">
        <v>8.3699999999999992</v>
      </c>
      <c r="Z39" s="4">
        <v>8.26</v>
      </c>
      <c r="AA39" s="4">
        <v>8.43</v>
      </c>
      <c r="AB39" s="4">
        <f t="shared" si="8"/>
        <v>8.3533333333333335</v>
      </c>
      <c r="AC39" s="4">
        <f t="shared" si="9"/>
        <v>4.1766666666666667</v>
      </c>
      <c r="AD39" s="4">
        <f t="shared" si="10"/>
        <v>26.242770632986741</v>
      </c>
      <c r="AE39" s="4">
        <v>3.98</v>
      </c>
      <c r="AF39" s="4">
        <v>1.56</v>
      </c>
      <c r="AG39" s="4">
        <v>3.36</v>
      </c>
      <c r="AH39" s="4">
        <v>1.36</v>
      </c>
      <c r="AI39" s="4">
        <v>1.47</v>
      </c>
      <c r="AJ39" s="4">
        <v>0.64</v>
      </c>
      <c r="AK39" s="4">
        <v>3.88</v>
      </c>
      <c r="AL39" s="4">
        <v>1.25</v>
      </c>
      <c r="AM39" s="4">
        <v>3.64</v>
      </c>
      <c r="AN39" s="4">
        <v>1.43</v>
      </c>
      <c r="AO39" s="4">
        <v>1.65</v>
      </c>
      <c r="AP39" s="4">
        <v>0.55000000000000004</v>
      </c>
      <c r="AQ39" s="4" t="s">
        <v>49</v>
      </c>
      <c r="AR39" s="4">
        <v>1</v>
      </c>
      <c r="AS39" s="4">
        <v>1</v>
      </c>
      <c r="AT39" s="4">
        <v>0</v>
      </c>
      <c r="AU39" s="4">
        <v>2</v>
      </c>
      <c r="AV39" s="4">
        <v>8</v>
      </c>
      <c r="AW39" s="4" t="s">
        <v>50</v>
      </c>
      <c r="AX39" s="4" t="s">
        <v>51</v>
      </c>
      <c r="AY39" s="4">
        <v>10</v>
      </c>
      <c r="AZ39" s="7" t="s">
        <v>53</v>
      </c>
      <c r="BA39" s="7" t="s">
        <v>51</v>
      </c>
    </row>
    <row r="40" spans="1:53" x14ac:dyDescent="0.45">
      <c r="A40" s="2" t="s">
        <v>415</v>
      </c>
      <c r="B40" s="4" t="s">
        <v>24</v>
      </c>
      <c r="C40" s="4">
        <v>79035</v>
      </c>
      <c r="D40" s="4">
        <v>127</v>
      </c>
      <c r="E40" s="4" t="s">
        <v>58</v>
      </c>
      <c r="F40" s="4" t="s">
        <v>70</v>
      </c>
      <c r="G40" s="4" t="s">
        <v>72</v>
      </c>
      <c r="H40" s="4" t="s">
        <v>67</v>
      </c>
      <c r="I40" s="4" t="s">
        <v>69</v>
      </c>
      <c r="J40" s="4" t="s">
        <v>226</v>
      </c>
      <c r="K40" s="4">
        <v>19</v>
      </c>
      <c r="L40" s="4">
        <v>19</v>
      </c>
      <c r="M40" s="4">
        <v>15</v>
      </c>
      <c r="N40" s="4" t="s">
        <v>32</v>
      </c>
      <c r="O40" s="4" t="s">
        <v>32</v>
      </c>
      <c r="P40" s="4">
        <v>33</v>
      </c>
      <c r="Q40" s="4">
        <v>34</v>
      </c>
      <c r="R40" s="4">
        <v>14.28</v>
      </c>
      <c r="S40" s="4">
        <v>8.5</v>
      </c>
      <c r="T40" s="4">
        <f t="shared" si="6"/>
        <v>1.68</v>
      </c>
      <c r="U40" s="4">
        <f t="shared" si="1"/>
        <v>305.77</v>
      </c>
      <c r="V40" s="4">
        <v>271</v>
      </c>
      <c r="W40" s="4">
        <v>34.770000000000003</v>
      </c>
      <c r="X40" s="4">
        <f t="shared" si="7"/>
        <v>0.11371292147692712</v>
      </c>
      <c r="Y40" s="4">
        <v>8.5399999999999991</v>
      </c>
      <c r="Z40" s="4">
        <v>8.73</v>
      </c>
      <c r="AA40" s="4">
        <v>8.76</v>
      </c>
      <c r="AB40" s="4">
        <f t="shared" si="8"/>
        <v>8.6766666666666676</v>
      </c>
      <c r="AC40" s="4">
        <f t="shared" si="9"/>
        <v>4.3383333333333338</v>
      </c>
      <c r="AD40" s="4">
        <f t="shared" si="10"/>
        <v>27.258552257647441</v>
      </c>
      <c r="AE40" s="4">
        <v>4.1100000000000003</v>
      </c>
      <c r="AF40" s="4">
        <v>1.33</v>
      </c>
      <c r="AG40" s="4">
        <v>2.64</v>
      </c>
      <c r="AH40" s="4">
        <v>1.2</v>
      </c>
      <c r="AI40" s="4">
        <v>1.23</v>
      </c>
      <c r="AJ40" s="4">
        <v>0.46</v>
      </c>
      <c r="AK40" s="4">
        <v>4.17</v>
      </c>
      <c r="AL40" s="4">
        <v>1.51</v>
      </c>
      <c r="AM40" s="4">
        <v>3.16</v>
      </c>
      <c r="AN40" s="4">
        <v>1.38</v>
      </c>
      <c r="AO40" s="4">
        <v>1.7</v>
      </c>
      <c r="AP40" s="4">
        <v>0.76</v>
      </c>
      <c r="AQ40" s="4" t="s">
        <v>49</v>
      </c>
      <c r="AR40" s="4">
        <v>1</v>
      </c>
      <c r="AS40" s="4">
        <v>1</v>
      </c>
      <c r="AT40" s="4">
        <v>0</v>
      </c>
      <c r="AU40" s="4">
        <v>2</v>
      </c>
      <c r="AV40" s="4">
        <v>8</v>
      </c>
      <c r="AW40" s="4" t="s">
        <v>50</v>
      </c>
      <c r="AX40" s="4" t="s">
        <v>51</v>
      </c>
      <c r="AY40" s="4">
        <v>10</v>
      </c>
      <c r="AZ40" s="7" t="s">
        <v>53</v>
      </c>
      <c r="BA40" s="7" t="s">
        <v>51</v>
      </c>
    </row>
    <row r="41" spans="1:53" x14ac:dyDescent="0.45">
      <c r="A41" s="2" t="s">
        <v>415</v>
      </c>
      <c r="B41" s="4" t="s">
        <v>24</v>
      </c>
      <c r="C41" s="11">
        <v>85493</v>
      </c>
      <c r="D41" s="4">
        <v>127</v>
      </c>
      <c r="E41" s="4" t="s">
        <v>75</v>
      </c>
      <c r="F41" s="4" t="s">
        <v>70</v>
      </c>
      <c r="G41" s="4" t="s">
        <v>72</v>
      </c>
      <c r="H41" s="4" t="s">
        <v>94</v>
      </c>
      <c r="I41" s="4" t="s">
        <v>92</v>
      </c>
      <c r="J41" s="4" t="s">
        <v>226</v>
      </c>
      <c r="K41" s="4">
        <v>19</v>
      </c>
      <c r="L41" s="4">
        <v>19</v>
      </c>
      <c r="M41" s="4">
        <v>15</v>
      </c>
      <c r="N41" s="4" t="s">
        <v>32</v>
      </c>
      <c r="O41" s="4" t="s">
        <v>32</v>
      </c>
      <c r="P41" s="4">
        <v>35</v>
      </c>
      <c r="Q41" s="4">
        <v>35</v>
      </c>
      <c r="R41" s="4">
        <v>19.02</v>
      </c>
      <c r="S41" s="4">
        <v>11.13</v>
      </c>
      <c r="T41" s="4">
        <f t="shared" si="6"/>
        <v>1.7088948787061993</v>
      </c>
      <c r="U41" s="4">
        <f t="shared" si="1"/>
        <v>412.14</v>
      </c>
      <c r="V41" s="4">
        <v>371</v>
      </c>
      <c r="W41" s="4">
        <v>41.14</v>
      </c>
      <c r="X41" s="4">
        <f t="shared" si="7"/>
        <v>9.9820449361867333E-2</v>
      </c>
      <c r="Y41" s="4">
        <v>14.07</v>
      </c>
      <c r="Z41" s="4">
        <v>14.14</v>
      </c>
      <c r="AA41" s="4">
        <v>14.17</v>
      </c>
      <c r="AB41" s="4">
        <f t="shared" si="8"/>
        <v>14.126666666666667</v>
      </c>
      <c r="AC41" s="4">
        <f t="shared" si="9"/>
        <v>7.0633333333333335</v>
      </c>
      <c r="AD41" s="4">
        <f t="shared" si="10"/>
        <v>44.380232219711814</v>
      </c>
      <c r="AE41" s="4">
        <v>4.07</v>
      </c>
      <c r="AF41" s="4">
        <v>2</v>
      </c>
      <c r="AG41" s="4">
        <v>3.32</v>
      </c>
      <c r="AH41" s="4">
        <v>1.49</v>
      </c>
      <c r="AI41" s="4">
        <v>1.75</v>
      </c>
      <c r="AJ41" s="4">
        <v>0.46</v>
      </c>
      <c r="AK41" s="4">
        <v>3.96</v>
      </c>
      <c r="AL41" s="4">
        <v>2.0699999999999998</v>
      </c>
      <c r="AM41" s="4">
        <v>3.75</v>
      </c>
      <c r="AN41" s="4">
        <v>1.82</v>
      </c>
      <c r="AO41" s="4">
        <v>1.5</v>
      </c>
      <c r="AP41" s="4">
        <v>0.73</v>
      </c>
      <c r="AQ41" s="4" t="s">
        <v>49</v>
      </c>
      <c r="AR41" s="4">
        <v>1</v>
      </c>
      <c r="AS41" s="4">
        <v>1</v>
      </c>
      <c r="AT41" s="4">
        <v>0</v>
      </c>
      <c r="AU41" s="4">
        <v>2</v>
      </c>
      <c r="AV41" s="4">
        <v>8</v>
      </c>
      <c r="AW41" s="4" t="s">
        <v>50</v>
      </c>
      <c r="AX41" s="4" t="s">
        <v>51</v>
      </c>
      <c r="AY41" s="4">
        <v>10</v>
      </c>
      <c r="AZ41" s="7" t="s">
        <v>53</v>
      </c>
      <c r="BA41" s="7" t="s">
        <v>51</v>
      </c>
    </row>
    <row r="42" spans="1:53" x14ac:dyDescent="0.45">
      <c r="A42" s="2" t="s">
        <v>415</v>
      </c>
      <c r="B42" s="4" t="s">
        <v>477</v>
      </c>
      <c r="C42" s="11">
        <v>536</v>
      </c>
      <c r="D42" s="4">
        <v>127</v>
      </c>
      <c r="E42" s="4" t="s">
        <v>73</v>
      </c>
      <c r="F42" s="4" t="s">
        <v>85</v>
      </c>
      <c r="G42" s="4" t="s">
        <v>72</v>
      </c>
      <c r="H42" s="4" t="s">
        <v>67</v>
      </c>
      <c r="I42" s="4" t="s">
        <v>90</v>
      </c>
      <c r="J42" s="4" t="s">
        <v>226</v>
      </c>
      <c r="K42" s="4">
        <v>19</v>
      </c>
      <c r="L42" s="4">
        <v>19</v>
      </c>
      <c r="M42" s="4">
        <v>15</v>
      </c>
      <c r="N42" s="4" t="s">
        <v>32</v>
      </c>
      <c r="O42" s="4" t="s">
        <v>32</v>
      </c>
      <c r="P42" s="4">
        <v>32</v>
      </c>
      <c r="Q42" s="4">
        <v>31</v>
      </c>
      <c r="R42" s="4">
        <v>16.43</v>
      </c>
      <c r="S42" s="4">
        <v>9.18</v>
      </c>
      <c r="T42" s="4">
        <f t="shared" si="6"/>
        <v>1.789760348583878</v>
      </c>
      <c r="U42" s="4">
        <f t="shared" si="1"/>
        <v>329.46</v>
      </c>
      <c r="V42" s="4">
        <v>293</v>
      </c>
      <c r="W42" s="4">
        <v>36.46</v>
      </c>
      <c r="X42" s="4">
        <f t="shared" si="7"/>
        <v>0.11066593820190616</v>
      </c>
      <c r="Y42" s="4">
        <v>7.32</v>
      </c>
      <c r="Z42" s="4">
        <v>7.32</v>
      </c>
      <c r="AA42" s="4">
        <v>7.16</v>
      </c>
      <c r="AB42" s="4">
        <f t="shared" si="8"/>
        <v>7.2666666666666666</v>
      </c>
      <c r="AC42" s="4">
        <f t="shared" si="9"/>
        <v>3.6333333333333333</v>
      </c>
      <c r="AD42" s="4">
        <f t="shared" si="10"/>
        <v>22.828906616085831</v>
      </c>
      <c r="AE42" s="4">
        <v>4.0199999999999996</v>
      </c>
      <c r="AF42" s="4">
        <v>1.69</v>
      </c>
      <c r="AG42" s="4">
        <v>3.25</v>
      </c>
      <c r="AH42" s="4">
        <v>1.1599999999999999</v>
      </c>
      <c r="AI42" s="4">
        <v>1.25</v>
      </c>
      <c r="AJ42" s="4">
        <v>0.67</v>
      </c>
      <c r="AK42" s="4">
        <v>3.75</v>
      </c>
      <c r="AL42" s="4">
        <v>1.81</v>
      </c>
      <c r="AM42" s="4">
        <v>3.05</v>
      </c>
      <c r="AN42" s="4">
        <v>1.48</v>
      </c>
      <c r="AO42" s="4">
        <v>1.27</v>
      </c>
      <c r="AP42" s="4">
        <v>0.68</v>
      </c>
      <c r="AQ42" s="4" t="s">
        <v>49</v>
      </c>
      <c r="AR42" s="4">
        <v>1</v>
      </c>
      <c r="AS42" s="4">
        <v>1</v>
      </c>
      <c r="AT42" s="4">
        <v>0</v>
      </c>
      <c r="AU42" s="4">
        <v>2</v>
      </c>
      <c r="AV42" s="4">
        <v>8</v>
      </c>
      <c r="AW42" s="4" t="s">
        <v>50</v>
      </c>
      <c r="AX42" s="4" t="s">
        <v>51</v>
      </c>
      <c r="AY42" s="4">
        <v>10</v>
      </c>
      <c r="AZ42" s="7" t="s">
        <v>81</v>
      </c>
      <c r="BA42" s="7" t="s">
        <v>54</v>
      </c>
    </row>
    <row r="43" spans="1:53" x14ac:dyDescent="0.45">
      <c r="A43" s="2" t="s">
        <v>415</v>
      </c>
      <c r="B43" s="4" t="s">
        <v>143</v>
      </c>
      <c r="C43" s="4">
        <v>30936</v>
      </c>
      <c r="D43" s="4">
        <v>127</v>
      </c>
      <c r="E43" s="4" t="s">
        <v>144</v>
      </c>
      <c r="F43" s="4" t="s">
        <v>115</v>
      </c>
      <c r="G43" s="4" t="s">
        <v>147</v>
      </c>
      <c r="H43" s="4" t="s">
        <v>67</v>
      </c>
      <c r="I43" s="4" t="s">
        <v>69</v>
      </c>
      <c r="J43" s="4" t="s">
        <v>226</v>
      </c>
      <c r="K43" s="4">
        <v>19</v>
      </c>
      <c r="L43" s="4">
        <v>19</v>
      </c>
      <c r="M43" s="4">
        <v>17</v>
      </c>
      <c r="N43" s="4" t="s">
        <v>32</v>
      </c>
      <c r="O43" s="4" t="s">
        <v>32</v>
      </c>
      <c r="P43" s="4">
        <v>30</v>
      </c>
      <c r="Q43" s="4">
        <v>29</v>
      </c>
      <c r="R43" s="4">
        <v>12.36</v>
      </c>
      <c r="S43" s="4">
        <v>7.04</v>
      </c>
      <c r="T43" s="4">
        <f t="shared" si="6"/>
        <v>1.7556818181818181</v>
      </c>
      <c r="U43" s="4">
        <f t="shared" si="1"/>
        <v>215.72</v>
      </c>
      <c r="V43" s="4">
        <v>191</v>
      </c>
      <c r="W43" s="4">
        <v>24.72</v>
      </c>
      <c r="X43" s="4">
        <f t="shared" si="7"/>
        <v>0.11459299091414797</v>
      </c>
      <c r="Y43" s="4">
        <v>6.58</v>
      </c>
      <c r="Z43" s="4">
        <v>6.34</v>
      </c>
      <c r="AA43" s="4">
        <v>6.48</v>
      </c>
      <c r="AB43" s="4">
        <f t="shared" si="8"/>
        <v>6.4666666666666659</v>
      </c>
      <c r="AC43" s="4">
        <f t="shared" si="9"/>
        <v>3.2333333333333329</v>
      </c>
      <c r="AD43" s="4">
        <f t="shared" si="10"/>
        <v>20.315632493213993</v>
      </c>
      <c r="AE43" s="4">
        <v>2.6</v>
      </c>
      <c r="AF43" s="4">
        <v>1.71</v>
      </c>
      <c r="AG43" s="4">
        <v>1.84</v>
      </c>
      <c r="AH43" s="4">
        <v>0.86</v>
      </c>
      <c r="AI43" s="4">
        <v>0.88</v>
      </c>
      <c r="AJ43" s="4">
        <v>0.56000000000000005</v>
      </c>
      <c r="AK43" s="4">
        <v>2.5299999999999998</v>
      </c>
      <c r="AL43" s="4">
        <v>1.46</v>
      </c>
      <c r="AM43" s="4">
        <v>2.0699999999999998</v>
      </c>
      <c r="AN43" s="4">
        <v>0.86</v>
      </c>
      <c r="AO43" s="4">
        <v>0.82</v>
      </c>
      <c r="AP43" s="4">
        <v>0.57999999999999996</v>
      </c>
      <c r="AQ43" s="4" t="s">
        <v>49</v>
      </c>
      <c r="AR43" s="4">
        <v>1</v>
      </c>
      <c r="AS43" s="4">
        <v>1</v>
      </c>
      <c r="AT43" s="4">
        <v>0</v>
      </c>
      <c r="AU43" s="4">
        <v>2</v>
      </c>
      <c r="AV43" s="4">
        <v>8</v>
      </c>
      <c r="AW43" s="4" t="s">
        <v>50</v>
      </c>
      <c r="AX43" s="4" t="s">
        <v>51</v>
      </c>
      <c r="AY43" s="4">
        <v>10</v>
      </c>
      <c r="AZ43" s="7" t="s">
        <v>53</v>
      </c>
      <c r="BA43" s="7" t="s">
        <v>54</v>
      </c>
    </row>
    <row r="44" spans="1:53" x14ac:dyDescent="0.45">
      <c r="A44" s="2" t="s">
        <v>415</v>
      </c>
      <c r="B44" s="4" t="s">
        <v>143</v>
      </c>
      <c r="C44" s="4">
        <v>32374</v>
      </c>
      <c r="D44" s="4">
        <v>127</v>
      </c>
      <c r="E44" s="4" t="s">
        <v>58</v>
      </c>
      <c r="F44" s="4" t="s">
        <v>214</v>
      </c>
      <c r="G44" s="4" t="s">
        <v>215</v>
      </c>
      <c r="H44" s="4" t="s">
        <v>202</v>
      </c>
      <c r="I44" s="4" t="s">
        <v>207</v>
      </c>
      <c r="J44" s="4" t="s">
        <v>227</v>
      </c>
      <c r="K44" s="4">
        <v>19</v>
      </c>
      <c r="L44" s="4">
        <v>19</v>
      </c>
      <c r="M44" s="4">
        <v>15</v>
      </c>
      <c r="N44" s="4" t="s">
        <v>32</v>
      </c>
      <c r="O44" s="4" t="s">
        <v>32</v>
      </c>
      <c r="P44" s="4">
        <v>32</v>
      </c>
      <c r="Q44" s="4">
        <v>32</v>
      </c>
      <c r="R44" s="4">
        <v>20.399999999999999</v>
      </c>
      <c r="S44" s="4">
        <v>16.41</v>
      </c>
      <c r="T44" s="4">
        <f t="shared" si="6"/>
        <v>1.243144424131627</v>
      </c>
      <c r="U44" s="4">
        <f t="shared" si="1"/>
        <v>531.9</v>
      </c>
      <c r="V44" s="4">
        <v>485</v>
      </c>
      <c r="W44" s="4">
        <v>46.9</v>
      </c>
      <c r="X44" s="4">
        <f t="shared" si="7"/>
        <v>8.8174468885128782E-2</v>
      </c>
      <c r="Y44" s="4">
        <v>17.46</v>
      </c>
      <c r="Z44" s="4">
        <v>17.8</v>
      </c>
      <c r="AA44" s="4">
        <v>17.39</v>
      </c>
      <c r="AB44" s="4">
        <f t="shared" si="8"/>
        <v>17.55</v>
      </c>
      <c r="AC44" s="4">
        <f t="shared" si="9"/>
        <v>8.7750000000000004</v>
      </c>
      <c r="AD44" s="4">
        <f t="shared" si="10"/>
        <v>55.134951070500868</v>
      </c>
      <c r="AE44" s="4">
        <v>5.53</v>
      </c>
      <c r="AF44" s="4">
        <v>2.62</v>
      </c>
      <c r="AG44" s="4">
        <v>4.7300000000000004</v>
      </c>
      <c r="AH44" s="4">
        <v>2.42</v>
      </c>
      <c r="AI44" s="4">
        <v>1.49</v>
      </c>
      <c r="AJ44" s="4">
        <v>0.99</v>
      </c>
      <c r="AK44" s="4">
        <v>6.27</v>
      </c>
      <c r="AL44" s="4">
        <v>2.67</v>
      </c>
      <c r="AM44" s="4">
        <v>5.41</v>
      </c>
      <c r="AN44" s="4">
        <v>2.36</v>
      </c>
      <c r="AO44" s="4">
        <v>1.1499999999999999</v>
      </c>
      <c r="AP44" s="4">
        <v>0.75</v>
      </c>
      <c r="AQ44" s="4" t="s">
        <v>49</v>
      </c>
      <c r="AR44" s="4">
        <v>1</v>
      </c>
      <c r="AS44" s="4">
        <v>1</v>
      </c>
      <c r="AT44" s="4">
        <v>0</v>
      </c>
      <c r="AU44" s="4">
        <v>2</v>
      </c>
      <c r="AV44" s="4">
        <v>8</v>
      </c>
      <c r="AW44" s="4" t="s">
        <v>50</v>
      </c>
      <c r="AX44" s="4" t="s">
        <v>51</v>
      </c>
      <c r="AY44" s="4">
        <v>10</v>
      </c>
      <c r="AZ44" s="7" t="s">
        <v>53</v>
      </c>
      <c r="BA44" s="7" t="s">
        <v>54</v>
      </c>
    </row>
    <row r="45" spans="1:53" x14ac:dyDescent="0.45">
      <c r="A45" s="2" t="s">
        <v>415</v>
      </c>
      <c r="B45" s="4" t="s">
        <v>143</v>
      </c>
      <c r="C45" s="4">
        <v>32378</v>
      </c>
      <c r="D45" s="4">
        <v>127</v>
      </c>
      <c r="E45" s="4" t="s">
        <v>87</v>
      </c>
      <c r="F45" s="4" t="s">
        <v>200</v>
      </c>
      <c r="G45" s="4" t="s">
        <v>121</v>
      </c>
      <c r="H45" s="4" t="s">
        <v>202</v>
      </c>
      <c r="I45" s="4" t="s">
        <v>203</v>
      </c>
      <c r="J45" s="4" t="s">
        <v>229</v>
      </c>
      <c r="K45" s="4">
        <v>19</v>
      </c>
      <c r="L45" s="4">
        <v>19</v>
      </c>
      <c r="M45" s="4">
        <v>15</v>
      </c>
      <c r="N45" s="4" t="s">
        <v>32</v>
      </c>
      <c r="O45" s="4" t="s">
        <v>32</v>
      </c>
      <c r="P45" s="4">
        <v>37</v>
      </c>
      <c r="Q45" s="4">
        <v>37</v>
      </c>
      <c r="R45" s="4">
        <v>14.94</v>
      </c>
      <c r="S45" s="4">
        <v>10.19</v>
      </c>
      <c r="T45" s="4">
        <f t="shared" si="6"/>
        <v>1.4661432777232581</v>
      </c>
      <c r="U45" s="4">
        <v>332</v>
      </c>
      <c r="V45" s="4">
        <v>293.89999999999998</v>
      </c>
      <c r="W45" s="4">
        <v>38.31</v>
      </c>
      <c r="X45" s="4">
        <f t="shared" si="7"/>
        <v>0.11539156626506025</v>
      </c>
      <c r="Y45" s="4">
        <v>11.05</v>
      </c>
      <c r="Z45" s="4">
        <v>10.97</v>
      </c>
      <c r="AA45" s="4">
        <v>10.92</v>
      </c>
      <c r="AB45" s="4">
        <f t="shared" si="8"/>
        <v>10.980000000000002</v>
      </c>
      <c r="AC45" s="4">
        <f t="shared" si="9"/>
        <v>5.4900000000000011</v>
      </c>
      <c r="AD45" s="4">
        <f t="shared" si="10"/>
        <v>34.494687336415936</v>
      </c>
      <c r="AE45" s="4">
        <v>4.45</v>
      </c>
      <c r="AF45" s="4">
        <v>1.69</v>
      </c>
      <c r="AG45" s="4">
        <v>3.93</v>
      </c>
      <c r="AH45" s="4">
        <v>1.55</v>
      </c>
      <c r="AI45" s="4">
        <v>1.59</v>
      </c>
      <c r="AJ45" s="4">
        <v>0.44</v>
      </c>
      <c r="AK45" s="4">
        <v>4.18</v>
      </c>
      <c r="AL45" s="4">
        <v>1.6</v>
      </c>
      <c r="AM45" s="4">
        <v>3.57</v>
      </c>
      <c r="AN45" s="4">
        <v>1.39</v>
      </c>
      <c r="AO45" s="4">
        <v>1.35</v>
      </c>
      <c r="AP45" s="4">
        <v>0.6</v>
      </c>
      <c r="AQ45" s="4" t="s">
        <v>49</v>
      </c>
      <c r="AR45" s="4">
        <v>1</v>
      </c>
      <c r="AS45" s="4">
        <v>1</v>
      </c>
      <c r="AT45" s="4">
        <v>0</v>
      </c>
      <c r="AU45" s="4">
        <v>2</v>
      </c>
      <c r="AV45" s="4">
        <v>8</v>
      </c>
      <c r="AW45" s="4" t="s">
        <v>50</v>
      </c>
      <c r="AX45" s="4" t="s">
        <v>51</v>
      </c>
      <c r="AY45" s="4">
        <v>10</v>
      </c>
      <c r="AZ45" s="7" t="s">
        <v>53</v>
      </c>
      <c r="BA45" s="7" t="s">
        <v>54</v>
      </c>
    </row>
    <row r="46" spans="1:53" x14ac:dyDescent="0.45">
      <c r="A46" s="2" t="s">
        <v>415</v>
      </c>
      <c r="B46" s="4" t="s">
        <v>117</v>
      </c>
      <c r="C46" s="4">
        <v>72678</v>
      </c>
      <c r="D46" s="4">
        <v>127</v>
      </c>
      <c r="E46" s="4" t="s">
        <v>58</v>
      </c>
      <c r="F46" s="4" t="s">
        <v>109</v>
      </c>
      <c r="G46" s="4" t="s">
        <v>121</v>
      </c>
      <c r="H46" s="4" t="s">
        <v>67</v>
      </c>
      <c r="I46" s="4" t="s">
        <v>69</v>
      </c>
      <c r="J46" s="4" t="s">
        <v>226</v>
      </c>
      <c r="K46" s="4">
        <v>19</v>
      </c>
      <c r="L46" s="4">
        <v>19</v>
      </c>
      <c r="M46" s="4">
        <v>16</v>
      </c>
      <c r="N46" s="4" t="s">
        <v>32</v>
      </c>
      <c r="O46" s="4" t="s">
        <v>32</v>
      </c>
      <c r="P46" s="4">
        <v>40</v>
      </c>
      <c r="Q46" s="4">
        <v>41</v>
      </c>
      <c r="R46" s="4">
        <v>13.82</v>
      </c>
      <c r="S46" s="4">
        <v>9.4</v>
      </c>
      <c r="T46" s="4">
        <f t="shared" si="6"/>
        <v>1.4702127659574469</v>
      </c>
      <c r="U46" s="4">
        <f t="shared" ref="U46:U77" si="11">V46+W46</f>
        <v>312.95</v>
      </c>
      <c r="V46" s="4">
        <v>274</v>
      </c>
      <c r="W46" s="4">
        <v>38.950000000000003</v>
      </c>
      <c r="X46" s="4">
        <f t="shared" si="7"/>
        <v>0.12446077648186613</v>
      </c>
      <c r="Y46" s="4">
        <v>9.57</v>
      </c>
      <c r="Z46" s="4">
        <v>9.68</v>
      </c>
      <c r="AA46" s="4">
        <v>9.85</v>
      </c>
      <c r="AB46" s="4">
        <f t="shared" si="8"/>
        <v>9.7000000000000011</v>
      </c>
      <c r="AC46" s="4">
        <f t="shared" si="9"/>
        <v>4.8500000000000005</v>
      </c>
      <c r="AD46" s="4">
        <f t="shared" si="10"/>
        <v>30.473448739820995</v>
      </c>
      <c r="AE46" s="4">
        <v>3.53</v>
      </c>
      <c r="AF46" s="4">
        <v>1.53</v>
      </c>
      <c r="AG46" s="4">
        <v>3.41</v>
      </c>
      <c r="AH46" s="4">
        <v>1.32</v>
      </c>
      <c r="AI46" s="4">
        <v>1.48</v>
      </c>
      <c r="AJ46" s="4">
        <v>0.85</v>
      </c>
      <c r="AK46" s="4">
        <v>3.37</v>
      </c>
      <c r="AL46" s="4">
        <v>1.2</v>
      </c>
      <c r="AM46" s="4">
        <v>3.12</v>
      </c>
      <c r="AN46" s="4">
        <v>1.29</v>
      </c>
      <c r="AO46" s="4">
        <v>1.42</v>
      </c>
      <c r="AP46" s="4">
        <v>0.45</v>
      </c>
      <c r="AQ46" s="4" t="s">
        <v>49</v>
      </c>
      <c r="AR46" s="4">
        <v>1</v>
      </c>
      <c r="AS46" s="4">
        <v>2</v>
      </c>
      <c r="AT46" s="4">
        <v>0</v>
      </c>
      <c r="AU46" s="4">
        <v>2</v>
      </c>
      <c r="AV46" s="4">
        <v>8</v>
      </c>
      <c r="AW46" s="4" t="s">
        <v>50</v>
      </c>
      <c r="AX46" s="4" t="s">
        <v>51</v>
      </c>
      <c r="AY46" s="4" t="s">
        <v>88</v>
      </c>
      <c r="AZ46" s="7" t="s">
        <v>53</v>
      </c>
      <c r="BA46" s="7" t="s">
        <v>54</v>
      </c>
    </row>
    <row r="47" spans="1:53" x14ac:dyDescent="0.45">
      <c r="A47" s="2" t="s">
        <v>415</v>
      </c>
      <c r="B47" s="4" t="s">
        <v>102</v>
      </c>
      <c r="C47" s="4">
        <v>33905</v>
      </c>
      <c r="D47" s="4">
        <v>128</v>
      </c>
      <c r="E47" s="4" t="s">
        <v>97</v>
      </c>
      <c r="F47" s="4" t="s">
        <v>109</v>
      </c>
      <c r="G47" s="4" t="s">
        <v>113</v>
      </c>
      <c r="H47" s="4" t="s">
        <v>110</v>
      </c>
      <c r="I47" s="4" t="s">
        <v>69</v>
      </c>
      <c r="J47" s="4" t="s">
        <v>226</v>
      </c>
      <c r="K47" s="4">
        <v>19</v>
      </c>
      <c r="L47" s="4">
        <v>19</v>
      </c>
      <c r="M47" s="4">
        <v>17</v>
      </c>
      <c r="N47" s="4" t="s">
        <v>32</v>
      </c>
      <c r="O47" s="4" t="s">
        <v>32</v>
      </c>
      <c r="P47" s="4">
        <v>34</v>
      </c>
      <c r="Q47" s="4">
        <v>34</v>
      </c>
      <c r="R47" s="4">
        <v>15.93</v>
      </c>
      <c r="S47" s="4">
        <v>10.85</v>
      </c>
      <c r="T47" s="4">
        <f t="shared" si="6"/>
        <v>1.4682027649769585</v>
      </c>
      <c r="U47" s="4">
        <f t="shared" si="11"/>
        <v>358.32</v>
      </c>
      <c r="V47" s="4">
        <v>317.5</v>
      </c>
      <c r="W47" s="4">
        <v>40.82</v>
      </c>
      <c r="X47" s="4">
        <f t="shared" si="7"/>
        <v>0.11392051797276179</v>
      </c>
      <c r="Y47" s="4">
        <v>11.32</v>
      </c>
      <c r="Z47" s="4">
        <v>11.57</v>
      </c>
      <c r="AA47" s="4">
        <v>11.27</v>
      </c>
      <c r="AB47" s="4">
        <f t="shared" si="8"/>
        <v>11.386666666666665</v>
      </c>
      <c r="AC47" s="4">
        <f t="shared" si="9"/>
        <v>5.6933333333333325</v>
      </c>
      <c r="AD47" s="4">
        <f t="shared" si="10"/>
        <v>35.77226834887577</v>
      </c>
      <c r="AE47" s="4">
        <v>3.5</v>
      </c>
      <c r="AF47" s="4">
        <v>1.92</v>
      </c>
      <c r="AG47" s="4">
        <v>3.46</v>
      </c>
      <c r="AH47" s="4">
        <v>1.53</v>
      </c>
      <c r="AI47" s="4">
        <v>1.98</v>
      </c>
      <c r="AJ47" s="4">
        <v>1.06</v>
      </c>
      <c r="AK47" s="4">
        <v>3.03</v>
      </c>
      <c r="AL47" s="4">
        <v>1.79</v>
      </c>
      <c r="AM47" s="4">
        <v>3.78</v>
      </c>
      <c r="AN47" s="4">
        <v>1.8</v>
      </c>
      <c r="AO47" s="4">
        <v>1.37</v>
      </c>
      <c r="AP47" s="4">
        <v>0.76</v>
      </c>
      <c r="AQ47" s="4" t="s">
        <v>49</v>
      </c>
      <c r="AR47" s="4">
        <v>1</v>
      </c>
      <c r="AS47" s="4">
        <v>1</v>
      </c>
      <c r="AT47" s="4">
        <v>0</v>
      </c>
      <c r="AU47" s="4">
        <v>2</v>
      </c>
      <c r="AV47" s="4">
        <v>8</v>
      </c>
      <c r="AW47" s="4" t="s">
        <v>127</v>
      </c>
      <c r="AX47" s="4" t="s">
        <v>51</v>
      </c>
      <c r="AY47" s="4">
        <v>10</v>
      </c>
      <c r="AZ47" s="7" t="s">
        <v>53</v>
      </c>
      <c r="BA47" s="7" t="s">
        <v>54</v>
      </c>
    </row>
    <row r="48" spans="1:53" x14ac:dyDescent="0.45">
      <c r="A48" s="2" t="s">
        <v>415</v>
      </c>
      <c r="B48" s="4" t="s">
        <v>102</v>
      </c>
      <c r="C48" s="4">
        <v>84482</v>
      </c>
      <c r="D48" s="4">
        <v>128</v>
      </c>
      <c r="E48" s="4" t="s">
        <v>58</v>
      </c>
      <c r="F48" s="4" t="s">
        <v>115</v>
      </c>
      <c r="G48" s="4" t="s">
        <v>114</v>
      </c>
      <c r="H48" s="4" t="s">
        <v>116</v>
      </c>
      <c r="I48" s="4" t="s">
        <v>69</v>
      </c>
      <c r="J48" s="4" t="s">
        <v>226</v>
      </c>
      <c r="K48" s="4">
        <v>19</v>
      </c>
      <c r="L48" s="4">
        <v>19</v>
      </c>
      <c r="M48" s="4">
        <v>15</v>
      </c>
      <c r="N48" s="4" t="s">
        <v>32</v>
      </c>
      <c r="O48" s="4" t="s">
        <v>32</v>
      </c>
      <c r="P48" s="4">
        <v>39</v>
      </c>
      <c r="Q48" s="4">
        <v>40</v>
      </c>
      <c r="R48" s="4">
        <v>20.239999999999998</v>
      </c>
      <c r="S48" s="4">
        <v>12.22</v>
      </c>
      <c r="T48" s="4">
        <f t="shared" si="6"/>
        <v>1.6563011456628476</v>
      </c>
      <c r="U48" s="4">
        <f t="shared" si="11"/>
        <v>478.9</v>
      </c>
      <c r="V48" s="4">
        <v>424</v>
      </c>
      <c r="W48" s="4">
        <v>54.9</v>
      </c>
      <c r="X48" s="4">
        <f t="shared" si="7"/>
        <v>0.11463771142200878</v>
      </c>
      <c r="Y48" s="4">
        <v>14.06</v>
      </c>
      <c r="Z48" s="4">
        <v>14.26</v>
      </c>
      <c r="AA48" s="4">
        <v>13.96</v>
      </c>
      <c r="AB48" s="4">
        <f t="shared" si="8"/>
        <v>14.093333333333334</v>
      </c>
      <c r="AC48" s="4">
        <f t="shared" si="9"/>
        <v>7.0466666666666669</v>
      </c>
      <c r="AD48" s="4">
        <f t="shared" si="10"/>
        <v>44.275512464592154</v>
      </c>
      <c r="AE48" s="4">
        <v>4.22</v>
      </c>
      <c r="AF48" s="4">
        <v>2.62</v>
      </c>
      <c r="AG48" s="4">
        <v>3.77</v>
      </c>
      <c r="AH48" s="4">
        <v>2.11</v>
      </c>
      <c r="AI48" s="4">
        <v>1.85</v>
      </c>
      <c r="AJ48" s="4">
        <v>0.92</v>
      </c>
      <c r="AK48" s="4">
        <v>4.0999999999999996</v>
      </c>
      <c r="AL48" s="4">
        <v>2.64</v>
      </c>
      <c r="AM48" s="4">
        <v>4.8</v>
      </c>
      <c r="AN48" s="4">
        <v>2.08</v>
      </c>
      <c r="AO48" s="4">
        <v>2.52</v>
      </c>
      <c r="AP48" s="4">
        <v>1.32</v>
      </c>
      <c r="AQ48" s="4" t="s">
        <v>49</v>
      </c>
      <c r="AR48" s="4">
        <v>1</v>
      </c>
      <c r="AS48" s="4">
        <v>1</v>
      </c>
      <c r="AT48" s="4">
        <v>0</v>
      </c>
      <c r="AU48" s="4">
        <v>2</v>
      </c>
      <c r="AV48" s="4">
        <v>8</v>
      </c>
      <c r="AW48" s="4" t="s">
        <v>50</v>
      </c>
      <c r="AX48" s="4" t="s">
        <v>51</v>
      </c>
      <c r="AY48" s="4">
        <v>10</v>
      </c>
      <c r="AZ48" s="7" t="s">
        <v>53</v>
      </c>
      <c r="BA48" s="7" t="s">
        <v>54</v>
      </c>
    </row>
    <row r="49" spans="1:53" x14ac:dyDescent="0.45">
      <c r="A49" s="2" t="s">
        <v>415</v>
      </c>
      <c r="B49" s="8" t="s">
        <v>150</v>
      </c>
      <c r="C49" s="4">
        <v>263721</v>
      </c>
      <c r="D49" s="4">
        <v>128</v>
      </c>
      <c r="E49" s="4" t="s">
        <v>58</v>
      </c>
      <c r="F49" s="4" t="s">
        <v>109</v>
      </c>
      <c r="G49" s="4" t="s">
        <v>121</v>
      </c>
      <c r="H49" s="4" t="s">
        <v>67</v>
      </c>
      <c r="I49" s="4" t="s">
        <v>173</v>
      </c>
      <c r="J49" s="4" t="s">
        <v>226</v>
      </c>
      <c r="K49" s="4">
        <v>19</v>
      </c>
      <c r="L49" s="4">
        <v>19</v>
      </c>
      <c r="M49" s="4">
        <v>15</v>
      </c>
      <c r="N49" s="4" t="s">
        <v>32</v>
      </c>
      <c r="O49" s="4" t="s">
        <v>32</v>
      </c>
      <c r="P49" s="4">
        <v>40</v>
      </c>
      <c r="Q49" s="4">
        <v>40</v>
      </c>
      <c r="R49" s="4">
        <v>13.37</v>
      </c>
      <c r="S49" s="4">
        <v>7.55</v>
      </c>
      <c r="T49" s="4">
        <f t="shared" si="6"/>
        <v>1.7708609271523179</v>
      </c>
      <c r="U49" s="4">
        <f t="shared" si="11"/>
        <v>311.98</v>
      </c>
      <c r="V49" s="4">
        <v>275</v>
      </c>
      <c r="W49" s="4">
        <v>36.979999999999997</v>
      </c>
      <c r="X49" s="4">
        <f t="shared" si="7"/>
        <v>0.11853323931021217</v>
      </c>
      <c r="Y49" s="4">
        <v>8.7200000000000006</v>
      </c>
      <c r="Z49" s="4">
        <v>8.9600000000000009</v>
      </c>
      <c r="AA49" s="4">
        <v>8.5500000000000007</v>
      </c>
      <c r="AB49" s="4">
        <f t="shared" si="8"/>
        <v>8.7433333333333341</v>
      </c>
      <c r="AC49" s="4">
        <f>AVERAGE(Z49:AB49)</f>
        <v>8.7511111111111131</v>
      </c>
      <c r="AD49" s="4">
        <f>AVERAGE(AA49:AC49)</f>
        <v>8.6814814814814838</v>
      </c>
      <c r="AE49" s="4">
        <v>3.02</v>
      </c>
      <c r="AF49" s="4">
        <v>1.59</v>
      </c>
      <c r="AG49" s="4">
        <v>2.69</v>
      </c>
      <c r="AH49" s="4">
        <v>1.04</v>
      </c>
      <c r="AI49" s="4">
        <v>1.17</v>
      </c>
      <c r="AJ49" s="4">
        <v>0.47</v>
      </c>
      <c r="AK49" s="4">
        <v>2.96</v>
      </c>
      <c r="AL49" s="4">
        <v>1.02</v>
      </c>
      <c r="AM49" s="4">
        <v>2.66</v>
      </c>
      <c r="AN49" s="4">
        <v>0.85</v>
      </c>
      <c r="AO49" s="4">
        <v>1.05</v>
      </c>
      <c r="AP49" s="4">
        <v>0.59</v>
      </c>
      <c r="AQ49" s="4" t="s">
        <v>49</v>
      </c>
      <c r="AR49" s="4">
        <v>1</v>
      </c>
      <c r="AS49" s="4">
        <v>1</v>
      </c>
      <c r="AT49" s="4">
        <v>0</v>
      </c>
      <c r="AU49" s="4">
        <v>2</v>
      </c>
      <c r="AV49" s="4">
        <v>8</v>
      </c>
      <c r="AW49" s="4" t="s">
        <v>50</v>
      </c>
      <c r="AX49" s="4" t="s">
        <v>51</v>
      </c>
      <c r="AY49" s="4">
        <v>10</v>
      </c>
      <c r="AZ49" s="7" t="s">
        <v>53</v>
      </c>
      <c r="BA49" s="7" t="s">
        <v>54</v>
      </c>
    </row>
    <row r="50" spans="1:53" x14ac:dyDescent="0.45">
      <c r="A50" s="2" t="s">
        <v>415</v>
      </c>
      <c r="B50" s="4" t="s">
        <v>24</v>
      </c>
      <c r="C50" s="4">
        <v>78626</v>
      </c>
      <c r="D50" s="4">
        <v>128</v>
      </c>
      <c r="E50" s="4" t="s">
        <v>475</v>
      </c>
      <c r="F50" s="4" t="s">
        <v>83</v>
      </c>
      <c r="G50" s="4" t="s">
        <v>72</v>
      </c>
      <c r="H50" s="4" t="s">
        <v>67</v>
      </c>
      <c r="I50" s="4" t="s">
        <v>84</v>
      </c>
      <c r="J50" s="4" t="s">
        <v>226</v>
      </c>
      <c r="K50" s="4">
        <v>19</v>
      </c>
      <c r="L50" s="4">
        <v>19</v>
      </c>
      <c r="M50" s="4">
        <v>15</v>
      </c>
      <c r="N50" s="4" t="s">
        <v>32</v>
      </c>
      <c r="O50" s="4" t="s">
        <v>32</v>
      </c>
      <c r="P50" s="4">
        <v>33</v>
      </c>
      <c r="Q50" s="4">
        <v>33</v>
      </c>
      <c r="R50" s="4">
        <v>14.52</v>
      </c>
      <c r="S50" s="4">
        <v>8.1999999999999993</v>
      </c>
      <c r="T50" s="4">
        <f t="shared" si="6"/>
        <v>1.7707317073170732</v>
      </c>
      <c r="U50" s="4">
        <f t="shared" si="11"/>
        <v>314.67</v>
      </c>
      <c r="V50" s="4">
        <v>281</v>
      </c>
      <c r="W50" s="4">
        <v>33.67</v>
      </c>
      <c r="X50" s="4">
        <f t="shared" si="7"/>
        <v>0.10700098515905551</v>
      </c>
      <c r="Y50" s="4">
        <v>9.27</v>
      </c>
      <c r="Z50" s="4">
        <v>9.41</v>
      </c>
      <c r="AA50" s="4">
        <v>9.31</v>
      </c>
      <c r="AB50" s="4">
        <f t="shared" si="8"/>
        <v>9.33</v>
      </c>
      <c r="AC50" s="4">
        <f t="shared" ref="AC50:AC62" si="12">AB50/2</f>
        <v>4.665</v>
      </c>
      <c r="AD50" s="4">
        <f t="shared" ref="AD50:AD62" si="13">(2*PI())*AC50</f>
        <v>29.311059457992769</v>
      </c>
      <c r="AE50" s="4">
        <v>3.53</v>
      </c>
      <c r="AF50" s="4">
        <v>1.1200000000000001</v>
      </c>
      <c r="AG50" s="4">
        <v>2.72</v>
      </c>
      <c r="AH50" s="4">
        <v>1.05</v>
      </c>
      <c r="AI50" s="4">
        <v>1.45</v>
      </c>
      <c r="AJ50" s="4">
        <v>0.27</v>
      </c>
      <c r="AK50" s="4">
        <v>3.66</v>
      </c>
      <c r="AL50" s="4">
        <v>1.56</v>
      </c>
      <c r="AM50" s="4">
        <v>2.63</v>
      </c>
      <c r="AN50" s="4">
        <v>1.1299999999999999</v>
      </c>
      <c r="AO50" s="4">
        <v>1.21</v>
      </c>
      <c r="AP50" s="4">
        <v>0.5</v>
      </c>
      <c r="AQ50" s="4" t="s">
        <v>49</v>
      </c>
      <c r="AR50" s="4">
        <v>1</v>
      </c>
      <c r="AS50" s="4">
        <v>1</v>
      </c>
      <c r="AT50" s="4">
        <v>0</v>
      </c>
      <c r="AU50" s="4">
        <v>1</v>
      </c>
      <c r="AV50" s="4">
        <v>8</v>
      </c>
      <c r="AW50" s="4" t="s">
        <v>50</v>
      </c>
      <c r="AX50" s="4" t="s">
        <v>51</v>
      </c>
      <c r="AY50" s="4">
        <v>10</v>
      </c>
      <c r="AZ50" s="7" t="s">
        <v>53</v>
      </c>
      <c r="BA50" s="7" t="s">
        <v>51</v>
      </c>
    </row>
    <row r="51" spans="1:53" x14ac:dyDescent="0.45">
      <c r="A51" s="2" t="s">
        <v>415</v>
      </c>
      <c r="B51" s="4" t="s">
        <v>477</v>
      </c>
      <c r="C51" s="11">
        <v>534</v>
      </c>
      <c r="D51" s="4">
        <v>128</v>
      </c>
      <c r="E51" s="4" t="s">
        <v>87</v>
      </c>
      <c r="F51" s="4" t="s">
        <v>85</v>
      </c>
      <c r="G51" s="4" t="s">
        <v>86</v>
      </c>
      <c r="H51" s="4" t="s">
        <v>67</v>
      </c>
      <c r="I51" s="4" t="s">
        <v>69</v>
      </c>
      <c r="J51" s="4" t="s">
        <v>226</v>
      </c>
      <c r="K51" s="4">
        <v>19</v>
      </c>
      <c r="L51" s="4">
        <v>19</v>
      </c>
      <c r="M51" s="4">
        <v>15</v>
      </c>
      <c r="N51" s="4" t="s">
        <v>32</v>
      </c>
      <c r="O51" s="4" t="s">
        <v>32</v>
      </c>
      <c r="P51" s="4">
        <v>37</v>
      </c>
      <c r="Q51" s="4">
        <v>38</v>
      </c>
      <c r="R51" s="4">
        <v>14.47</v>
      </c>
      <c r="S51" s="4">
        <v>10.029999999999999</v>
      </c>
      <c r="T51" s="4">
        <f t="shared" si="6"/>
        <v>1.4426719840478566</v>
      </c>
      <c r="U51" s="4">
        <f t="shared" si="11"/>
        <v>322.60000000000002</v>
      </c>
      <c r="V51" s="4">
        <v>286</v>
      </c>
      <c r="W51" s="4">
        <v>36.6</v>
      </c>
      <c r="X51" s="4">
        <f t="shared" si="7"/>
        <v>0.1134531928084315</v>
      </c>
      <c r="Y51" s="4">
        <v>9.59</v>
      </c>
      <c r="Z51" s="4">
        <v>9.91</v>
      </c>
      <c r="AA51" s="4">
        <v>9.9499999999999993</v>
      </c>
      <c r="AB51" s="4">
        <f t="shared" si="8"/>
        <v>9.8166666666666664</v>
      </c>
      <c r="AC51" s="4">
        <f t="shared" si="12"/>
        <v>4.9083333333333332</v>
      </c>
      <c r="AD51" s="4">
        <f t="shared" si="13"/>
        <v>30.839967882739803</v>
      </c>
      <c r="AE51" s="4">
        <v>3.1</v>
      </c>
      <c r="AF51" s="4">
        <v>1.58</v>
      </c>
      <c r="AG51" s="4">
        <v>3.17</v>
      </c>
      <c r="AH51" s="4">
        <v>1.34</v>
      </c>
      <c r="AI51" s="4">
        <v>1.41</v>
      </c>
      <c r="AJ51" s="4">
        <v>0.79</v>
      </c>
      <c r="AK51" s="4">
        <v>3.5</v>
      </c>
      <c r="AL51" s="4">
        <v>1.74</v>
      </c>
      <c r="AM51" s="4">
        <v>3.37</v>
      </c>
      <c r="AN51" s="4">
        <v>1.36</v>
      </c>
      <c r="AO51" s="4">
        <v>1.19</v>
      </c>
      <c r="AP51" s="4">
        <v>0.56000000000000005</v>
      </c>
      <c r="AQ51" s="4" t="s">
        <v>49</v>
      </c>
      <c r="AR51" s="4">
        <v>1</v>
      </c>
      <c r="AS51" s="4" t="s">
        <v>89</v>
      </c>
      <c r="AT51" s="4">
        <v>0</v>
      </c>
      <c r="AU51" s="4" t="s">
        <v>89</v>
      </c>
      <c r="AV51" s="4">
        <v>8</v>
      </c>
      <c r="AW51" s="4" t="s">
        <v>50</v>
      </c>
      <c r="AX51" s="4" t="s">
        <v>51</v>
      </c>
      <c r="AY51" s="4" t="s">
        <v>88</v>
      </c>
      <c r="AZ51" s="7" t="s">
        <v>53</v>
      </c>
      <c r="BA51" s="7" t="s">
        <v>51</v>
      </c>
    </row>
    <row r="52" spans="1:53" x14ac:dyDescent="0.45">
      <c r="A52" s="2" t="s">
        <v>415</v>
      </c>
      <c r="B52" s="4" t="s">
        <v>477</v>
      </c>
      <c r="C52" s="11">
        <v>537</v>
      </c>
      <c r="D52" s="4">
        <v>128</v>
      </c>
      <c r="E52" s="4" t="s">
        <v>75</v>
      </c>
      <c r="F52" s="4" t="s">
        <v>85</v>
      </c>
      <c r="G52" s="4" t="s">
        <v>72</v>
      </c>
      <c r="H52" s="4" t="s">
        <v>67</v>
      </c>
      <c r="I52" s="4" t="s">
        <v>69</v>
      </c>
      <c r="J52" s="4" t="s">
        <v>226</v>
      </c>
      <c r="K52" s="4">
        <v>19</v>
      </c>
      <c r="L52" s="4">
        <v>19</v>
      </c>
      <c r="M52" s="4">
        <v>15</v>
      </c>
      <c r="N52" s="4" t="s">
        <v>32</v>
      </c>
      <c r="O52" s="4" t="s">
        <v>32</v>
      </c>
      <c r="P52" s="4">
        <v>33</v>
      </c>
      <c r="Q52" s="4">
        <v>32</v>
      </c>
      <c r="R52" s="4">
        <v>17.29</v>
      </c>
      <c r="S52" s="4">
        <v>10.32</v>
      </c>
      <c r="T52" s="4">
        <f t="shared" si="6"/>
        <v>1.6753875968992247</v>
      </c>
      <c r="U52" s="4">
        <f t="shared" si="11"/>
        <v>353.82</v>
      </c>
      <c r="V52" s="4">
        <v>317.5</v>
      </c>
      <c r="W52" s="4">
        <v>36.32</v>
      </c>
      <c r="X52" s="4">
        <f t="shared" si="7"/>
        <v>0.10265106551353796</v>
      </c>
      <c r="Y52" s="4">
        <v>13.13</v>
      </c>
      <c r="Z52" s="4">
        <v>13.69</v>
      </c>
      <c r="AA52" s="4">
        <v>13.49</v>
      </c>
      <c r="AB52" s="4">
        <f t="shared" si="8"/>
        <v>13.436666666666667</v>
      </c>
      <c r="AC52" s="4">
        <f t="shared" si="12"/>
        <v>6.7183333333333337</v>
      </c>
      <c r="AD52" s="4">
        <f t="shared" si="13"/>
        <v>42.212533288734853</v>
      </c>
      <c r="AE52" s="4">
        <v>4.8</v>
      </c>
      <c r="AF52" s="4">
        <v>1.19</v>
      </c>
      <c r="AG52" s="4">
        <v>3</v>
      </c>
      <c r="AH52" s="4">
        <v>1.87</v>
      </c>
      <c r="AI52" s="4">
        <v>2.1</v>
      </c>
      <c r="AJ52" s="4">
        <v>0.79</v>
      </c>
      <c r="AK52" s="4">
        <v>4.1100000000000003</v>
      </c>
      <c r="AL52" s="4">
        <v>1.81</v>
      </c>
      <c r="AM52" s="4">
        <v>3.2</v>
      </c>
      <c r="AN52" s="4">
        <v>1.71</v>
      </c>
      <c r="AO52" s="4">
        <v>1.62</v>
      </c>
      <c r="AP52" s="4">
        <v>0.75</v>
      </c>
      <c r="AQ52" s="4" t="s">
        <v>49</v>
      </c>
      <c r="AR52" s="4">
        <v>1</v>
      </c>
      <c r="AS52" s="4">
        <v>1</v>
      </c>
      <c r="AT52" s="4">
        <v>0</v>
      </c>
      <c r="AU52" s="4">
        <v>2</v>
      </c>
      <c r="AV52" s="4">
        <v>8</v>
      </c>
      <c r="AW52" s="4" t="s">
        <v>50</v>
      </c>
      <c r="AX52" s="4" t="s">
        <v>51</v>
      </c>
      <c r="AY52" s="4">
        <v>10</v>
      </c>
      <c r="AZ52" s="7" t="s">
        <v>53</v>
      </c>
      <c r="BA52" s="7" t="s">
        <v>51</v>
      </c>
    </row>
    <row r="53" spans="1:53" x14ac:dyDescent="0.45">
      <c r="A53" s="2" t="s">
        <v>415</v>
      </c>
      <c r="B53" s="4" t="s">
        <v>143</v>
      </c>
      <c r="C53" s="4">
        <v>35779</v>
      </c>
      <c r="D53" s="4">
        <v>128</v>
      </c>
      <c r="E53" s="4" t="s">
        <v>149</v>
      </c>
      <c r="F53" s="4" t="s">
        <v>132</v>
      </c>
      <c r="G53" s="4" t="s">
        <v>147</v>
      </c>
      <c r="H53" s="4" t="s">
        <v>148</v>
      </c>
      <c r="I53" s="4" t="s">
        <v>69</v>
      </c>
      <c r="J53" s="4" t="s">
        <v>226</v>
      </c>
      <c r="K53" s="4">
        <v>19</v>
      </c>
      <c r="L53" s="4">
        <v>19</v>
      </c>
      <c r="M53" s="4">
        <v>15</v>
      </c>
      <c r="N53" s="4" t="s">
        <v>32</v>
      </c>
      <c r="O53" s="4" t="s">
        <v>32</v>
      </c>
      <c r="P53" s="4">
        <v>39</v>
      </c>
      <c r="Q53" s="4">
        <v>39</v>
      </c>
      <c r="R53" s="4">
        <v>14.82</v>
      </c>
      <c r="S53" s="4">
        <v>9.59</v>
      </c>
      <c r="T53" s="4">
        <f t="shared" si="6"/>
        <v>1.5453597497393119</v>
      </c>
      <c r="U53" s="4">
        <f t="shared" si="11"/>
        <v>333.31</v>
      </c>
      <c r="V53" s="4">
        <v>295</v>
      </c>
      <c r="W53" s="4">
        <v>38.31</v>
      </c>
      <c r="X53" s="4">
        <f t="shared" si="7"/>
        <v>0.11493804566319643</v>
      </c>
      <c r="Y53" s="4">
        <v>10.38</v>
      </c>
      <c r="Z53" s="4">
        <v>10.36</v>
      </c>
      <c r="AA53" s="4">
        <v>10.71</v>
      </c>
      <c r="AB53" s="4">
        <f t="shared" si="8"/>
        <v>10.483333333333334</v>
      </c>
      <c r="AC53" s="4">
        <f t="shared" si="12"/>
        <v>5.2416666666666671</v>
      </c>
      <c r="AD53" s="4">
        <f t="shared" si="13"/>
        <v>32.934362985132999</v>
      </c>
      <c r="AE53" s="4">
        <v>3.35</v>
      </c>
      <c r="AF53" s="4">
        <v>1.51</v>
      </c>
      <c r="AG53" s="4">
        <v>2.75</v>
      </c>
      <c r="AH53" s="4">
        <v>1.28</v>
      </c>
      <c r="AI53" s="4">
        <v>1.1499999999999999</v>
      </c>
      <c r="AJ53" s="4">
        <v>0.75</v>
      </c>
      <c r="AK53" s="4">
        <v>2.74</v>
      </c>
      <c r="AL53" s="4">
        <v>1.67</v>
      </c>
      <c r="AM53" s="4">
        <v>3.21</v>
      </c>
      <c r="AN53" s="4">
        <v>1.56</v>
      </c>
      <c r="AO53" s="4">
        <v>1.08</v>
      </c>
      <c r="AP53" s="4">
        <v>0.72</v>
      </c>
      <c r="AQ53" s="4" t="s">
        <v>49</v>
      </c>
      <c r="AR53" s="4">
        <v>1</v>
      </c>
      <c r="AS53" s="4">
        <v>1</v>
      </c>
      <c r="AT53" s="4">
        <v>0</v>
      </c>
      <c r="AU53" s="4">
        <v>2</v>
      </c>
      <c r="AV53" s="4">
        <v>8</v>
      </c>
      <c r="AW53" s="4" t="s">
        <v>50</v>
      </c>
      <c r="AX53" s="4" t="s">
        <v>51</v>
      </c>
      <c r="AY53" s="4">
        <v>10</v>
      </c>
      <c r="AZ53" s="7" t="s">
        <v>53</v>
      </c>
      <c r="BA53" s="7" t="s">
        <v>54</v>
      </c>
    </row>
    <row r="54" spans="1:53" x14ac:dyDescent="0.45">
      <c r="A54" s="2" t="s">
        <v>415</v>
      </c>
      <c r="B54" s="4" t="s">
        <v>117</v>
      </c>
      <c r="C54" s="12" t="s">
        <v>118</v>
      </c>
      <c r="D54" s="4">
        <v>128</v>
      </c>
      <c r="E54" s="4" t="s">
        <v>87</v>
      </c>
      <c r="F54" s="4" t="s">
        <v>109</v>
      </c>
      <c r="G54" s="4" t="s">
        <v>112</v>
      </c>
      <c r="H54" s="4" t="s">
        <v>107</v>
      </c>
      <c r="I54" s="4" t="s">
        <v>69</v>
      </c>
      <c r="J54" s="4" t="s">
        <v>226</v>
      </c>
      <c r="K54" s="4">
        <v>19</v>
      </c>
      <c r="L54" s="4">
        <v>19</v>
      </c>
      <c r="M54" s="4">
        <v>16</v>
      </c>
      <c r="N54" s="4" t="s">
        <v>32</v>
      </c>
      <c r="O54" s="4" t="s">
        <v>32</v>
      </c>
      <c r="P54" s="4">
        <v>37</v>
      </c>
      <c r="Q54" s="4">
        <v>36</v>
      </c>
      <c r="R54" s="4">
        <v>20.43</v>
      </c>
      <c r="S54" s="4">
        <v>14.67</v>
      </c>
      <c r="T54" s="4">
        <f t="shared" si="6"/>
        <v>1.3926380368098159</v>
      </c>
      <c r="U54" s="4">
        <f t="shared" si="11"/>
        <v>457.45</v>
      </c>
      <c r="V54" s="4">
        <v>407</v>
      </c>
      <c r="W54" s="4">
        <v>50.45</v>
      </c>
      <c r="X54" s="4">
        <f t="shared" si="7"/>
        <v>0.11028527707946224</v>
      </c>
      <c r="Y54" s="4">
        <v>16.170000000000002</v>
      </c>
      <c r="Z54" s="4">
        <v>16.11</v>
      </c>
      <c r="AA54" s="4">
        <v>16.059999999999999</v>
      </c>
      <c r="AB54" s="4">
        <f t="shared" si="8"/>
        <v>16.113333333333333</v>
      </c>
      <c r="AC54" s="4">
        <f t="shared" si="12"/>
        <v>8.0566666666666666</v>
      </c>
      <c r="AD54" s="4">
        <f t="shared" si="13"/>
        <v>50.621529624843532</v>
      </c>
      <c r="AE54" s="4">
        <v>4.7699999999999996</v>
      </c>
      <c r="AF54" s="4">
        <v>2.0099999999999998</v>
      </c>
      <c r="AG54" s="4">
        <v>4.79</v>
      </c>
      <c r="AH54" s="4">
        <v>2.48</v>
      </c>
      <c r="AI54" s="4">
        <v>2.76</v>
      </c>
      <c r="AJ54" s="4">
        <v>1.1399999999999999</v>
      </c>
      <c r="AK54" s="4">
        <v>3.75</v>
      </c>
      <c r="AL54" s="4">
        <v>2.2200000000000002</v>
      </c>
      <c r="AM54" s="4">
        <v>4.5</v>
      </c>
      <c r="AN54" s="4">
        <v>1.86</v>
      </c>
      <c r="AO54" s="4">
        <v>2.5299999999999998</v>
      </c>
      <c r="AP54" s="4">
        <v>0.64</v>
      </c>
      <c r="AQ54" s="4" t="s">
        <v>126</v>
      </c>
      <c r="AR54" s="4">
        <v>1</v>
      </c>
      <c r="AS54" s="4">
        <v>2</v>
      </c>
      <c r="AT54" s="4">
        <v>0</v>
      </c>
      <c r="AU54" s="4">
        <v>2</v>
      </c>
      <c r="AV54" s="4">
        <v>8</v>
      </c>
      <c r="AW54" s="4" t="s">
        <v>127</v>
      </c>
      <c r="AX54" s="4" t="s">
        <v>51</v>
      </c>
      <c r="AY54" s="4">
        <v>10</v>
      </c>
      <c r="AZ54" s="7" t="s">
        <v>53</v>
      </c>
      <c r="BA54" s="7" t="s">
        <v>54</v>
      </c>
    </row>
    <row r="55" spans="1:53" x14ac:dyDescent="0.45">
      <c r="A55" s="2" t="s">
        <v>415</v>
      </c>
      <c r="B55" s="4" t="s">
        <v>117</v>
      </c>
      <c r="C55" s="4" t="s">
        <v>217</v>
      </c>
      <c r="D55" s="4">
        <v>128</v>
      </c>
      <c r="E55" s="4" t="s">
        <v>87</v>
      </c>
      <c r="F55" s="4" t="s">
        <v>109</v>
      </c>
      <c r="G55" s="4" t="s">
        <v>114</v>
      </c>
      <c r="H55" s="4" t="s">
        <v>110</v>
      </c>
      <c r="I55" s="4" t="s">
        <v>69</v>
      </c>
      <c r="J55" s="4" t="s">
        <v>226</v>
      </c>
      <c r="K55" s="4">
        <v>19</v>
      </c>
      <c r="L55" s="4">
        <v>19</v>
      </c>
      <c r="M55" s="4">
        <v>15</v>
      </c>
      <c r="N55" s="4" t="s">
        <v>32</v>
      </c>
      <c r="O55" s="4" t="s">
        <v>32</v>
      </c>
      <c r="P55" s="4">
        <v>41</v>
      </c>
      <c r="Q55" s="4">
        <v>42</v>
      </c>
      <c r="R55" s="4">
        <v>14.81</v>
      </c>
      <c r="S55" s="4">
        <v>10.32</v>
      </c>
      <c r="T55" s="4">
        <f t="shared" si="6"/>
        <v>1.4350775193798451</v>
      </c>
      <c r="U55" s="4">
        <f t="shared" si="11"/>
        <v>344.25</v>
      </c>
      <c r="V55" s="4">
        <v>298</v>
      </c>
      <c r="W55" s="4">
        <v>46.25</v>
      </c>
      <c r="X55" s="4">
        <f t="shared" si="7"/>
        <v>0.13435003631082063</v>
      </c>
      <c r="Y55" s="4">
        <v>9.76</v>
      </c>
      <c r="Z55" s="4">
        <v>9.8000000000000007</v>
      </c>
      <c r="AA55" s="4">
        <v>9.75</v>
      </c>
      <c r="AB55" s="4">
        <f t="shared" si="8"/>
        <v>9.7700000000000014</v>
      </c>
      <c r="AC55" s="4">
        <f t="shared" si="12"/>
        <v>4.8850000000000007</v>
      </c>
      <c r="AD55" s="4">
        <f t="shared" si="13"/>
        <v>30.693360225572285</v>
      </c>
      <c r="AE55" s="4">
        <v>2.97</v>
      </c>
      <c r="AF55" s="4">
        <v>1.3</v>
      </c>
      <c r="AG55" s="4">
        <v>2.99</v>
      </c>
      <c r="AH55" s="4">
        <v>1.26</v>
      </c>
      <c r="AI55" s="4">
        <v>1.26</v>
      </c>
      <c r="AJ55" s="4">
        <v>0.88</v>
      </c>
      <c r="AK55" s="4">
        <v>3.72</v>
      </c>
      <c r="AL55" s="4">
        <v>1.75</v>
      </c>
      <c r="AM55" s="4">
        <v>2.94</v>
      </c>
      <c r="AN55" s="4">
        <v>1.33</v>
      </c>
      <c r="AO55" s="4">
        <v>1.82</v>
      </c>
      <c r="AP55" s="4">
        <v>0.96</v>
      </c>
      <c r="AQ55" s="4" t="s">
        <v>49</v>
      </c>
      <c r="AR55" s="4">
        <v>1</v>
      </c>
      <c r="AS55" s="4">
        <v>2</v>
      </c>
      <c r="AT55" s="4">
        <v>0</v>
      </c>
      <c r="AU55" s="4">
        <v>2</v>
      </c>
      <c r="AV55" s="4">
        <v>8</v>
      </c>
      <c r="AW55" s="4" t="s">
        <v>127</v>
      </c>
      <c r="AX55" s="4" t="s">
        <v>51</v>
      </c>
      <c r="AY55" s="4">
        <v>10</v>
      </c>
      <c r="AZ55" s="7" t="s">
        <v>53</v>
      </c>
      <c r="BA55" s="7" t="s">
        <v>54</v>
      </c>
    </row>
    <row r="56" spans="1:53" x14ac:dyDescent="0.45">
      <c r="A56" s="2" t="s">
        <v>415</v>
      </c>
      <c r="B56" s="4" t="s">
        <v>102</v>
      </c>
      <c r="C56" s="4">
        <v>84481</v>
      </c>
      <c r="D56" s="4">
        <v>129</v>
      </c>
      <c r="E56" s="4" t="s">
        <v>58</v>
      </c>
      <c r="F56" s="4" t="s">
        <v>109</v>
      </c>
      <c r="G56" s="4" t="s">
        <v>114</v>
      </c>
      <c r="H56" s="4" t="s">
        <v>107</v>
      </c>
      <c r="I56" s="4" t="s">
        <v>69</v>
      </c>
      <c r="J56" s="4" t="s">
        <v>226</v>
      </c>
      <c r="K56" s="4">
        <v>19</v>
      </c>
      <c r="L56" s="4">
        <v>19</v>
      </c>
      <c r="M56" s="4">
        <v>17</v>
      </c>
      <c r="N56" s="4" t="s">
        <v>32</v>
      </c>
      <c r="O56" s="4" t="s">
        <v>32</v>
      </c>
      <c r="P56" s="4">
        <v>38</v>
      </c>
      <c r="Q56" s="4">
        <v>40</v>
      </c>
      <c r="R56" s="4">
        <v>18.329999999999998</v>
      </c>
      <c r="S56" s="4">
        <v>11.38</v>
      </c>
      <c r="T56" s="4">
        <f t="shared" si="6"/>
        <v>1.6107205623901579</v>
      </c>
      <c r="U56" s="4">
        <f t="shared" si="11"/>
        <v>427.58</v>
      </c>
      <c r="V56" s="4">
        <v>379</v>
      </c>
      <c r="W56" s="4">
        <v>48.58</v>
      </c>
      <c r="X56" s="4">
        <f t="shared" si="7"/>
        <v>0.11361616539594929</v>
      </c>
      <c r="Y56" s="4">
        <v>13.56</v>
      </c>
      <c r="Z56" s="4">
        <v>13.64</v>
      </c>
      <c r="AA56" s="4">
        <v>13.56</v>
      </c>
      <c r="AB56" s="4">
        <f t="shared" si="8"/>
        <v>13.586666666666668</v>
      </c>
      <c r="AC56" s="4">
        <f t="shared" si="12"/>
        <v>6.7933333333333339</v>
      </c>
      <c r="AD56" s="4">
        <f t="shared" si="13"/>
        <v>42.683772186773325</v>
      </c>
      <c r="AE56" s="4">
        <v>4.37</v>
      </c>
      <c r="AF56" s="4">
        <v>2.41</v>
      </c>
      <c r="AG56" s="4">
        <v>3.66</v>
      </c>
      <c r="AH56" s="4">
        <v>1.75</v>
      </c>
      <c r="AI56" s="4">
        <v>2.0099999999999998</v>
      </c>
      <c r="AJ56" s="4">
        <v>1.23</v>
      </c>
      <c r="AK56" s="4">
        <v>4.05</v>
      </c>
      <c r="AL56" s="4">
        <v>2.16</v>
      </c>
      <c r="AM56" s="4">
        <v>3.78</v>
      </c>
      <c r="AN56" s="4">
        <v>1.96</v>
      </c>
      <c r="AO56" s="4">
        <v>1.65</v>
      </c>
      <c r="AP56" s="4">
        <v>1.07</v>
      </c>
      <c r="AQ56" s="4" t="s">
        <v>49</v>
      </c>
      <c r="AR56" s="4">
        <v>1</v>
      </c>
      <c r="AS56" s="4">
        <v>1</v>
      </c>
      <c r="AT56" s="4">
        <v>0</v>
      </c>
      <c r="AU56" s="4">
        <v>2</v>
      </c>
      <c r="AV56" s="4">
        <v>8</v>
      </c>
      <c r="AW56" s="4" t="s">
        <v>50</v>
      </c>
      <c r="AX56" s="4" t="s">
        <v>51</v>
      </c>
      <c r="AY56" s="4">
        <v>10</v>
      </c>
      <c r="AZ56" s="7" t="s">
        <v>53</v>
      </c>
      <c r="BA56" s="7" t="s">
        <v>54</v>
      </c>
    </row>
    <row r="57" spans="1:53" x14ac:dyDescent="0.45">
      <c r="A57" s="2" t="s">
        <v>415</v>
      </c>
      <c r="B57" s="4" t="s">
        <v>24</v>
      </c>
      <c r="C57" s="4">
        <v>76557</v>
      </c>
      <c r="D57" s="4">
        <v>129</v>
      </c>
      <c r="E57" s="4" t="s">
        <v>75</v>
      </c>
      <c r="F57" s="4" t="s">
        <v>70</v>
      </c>
      <c r="G57" s="4" t="s">
        <v>72</v>
      </c>
      <c r="H57" s="4" t="s">
        <v>67</v>
      </c>
      <c r="I57" s="4" t="s">
        <v>69</v>
      </c>
      <c r="J57" s="4" t="s">
        <v>226</v>
      </c>
      <c r="K57" s="4">
        <v>19</v>
      </c>
      <c r="L57" s="4">
        <v>19</v>
      </c>
      <c r="M57" s="4">
        <v>15</v>
      </c>
      <c r="N57" s="4" t="s">
        <v>32</v>
      </c>
      <c r="O57" s="4" t="s">
        <v>32</v>
      </c>
      <c r="P57" s="4">
        <v>33</v>
      </c>
      <c r="Q57" s="4">
        <v>32</v>
      </c>
      <c r="R57" s="4">
        <v>18.71</v>
      </c>
      <c r="S57" s="4">
        <v>11.92</v>
      </c>
      <c r="T57" s="4">
        <f t="shared" si="6"/>
        <v>1.5696308724832215</v>
      </c>
      <c r="U57" s="4">
        <f t="shared" si="11"/>
        <v>352.78</v>
      </c>
      <c r="V57" s="4">
        <v>317.5</v>
      </c>
      <c r="W57" s="4">
        <v>35.28</v>
      </c>
      <c r="X57" s="4">
        <f t="shared" si="7"/>
        <v>0.10000566925562675</v>
      </c>
      <c r="Y57" s="4">
        <v>10.89</v>
      </c>
      <c r="Z57" s="4">
        <v>10.96</v>
      </c>
      <c r="AA57" s="4">
        <v>10.9</v>
      </c>
      <c r="AB57" s="4">
        <f t="shared" si="8"/>
        <v>10.916666666666666</v>
      </c>
      <c r="AC57" s="4">
        <f t="shared" si="12"/>
        <v>5.458333333333333</v>
      </c>
      <c r="AD57" s="4">
        <f t="shared" si="13"/>
        <v>34.29571980168857</v>
      </c>
      <c r="AE57" s="4">
        <v>4.1900000000000004</v>
      </c>
      <c r="AF57" s="4">
        <v>1.96</v>
      </c>
      <c r="AG57" s="4">
        <v>3.4</v>
      </c>
      <c r="AH57" s="4">
        <v>1.3</v>
      </c>
      <c r="AI57" s="4">
        <v>1.86</v>
      </c>
      <c r="AJ57" s="4">
        <v>0.89</v>
      </c>
      <c r="AK57" s="4">
        <v>3.97</v>
      </c>
      <c r="AL57" s="4">
        <v>1.54</v>
      </c>
      <c r="AM57" s="4">
        <v>3.78</v>
      </c>
      <c r="AN57" s="4">
        <v>1.57</v>
      </c>
      <c r="AO57" s="4">
        <v>1.88</v>
      </c>
      <c r="AP57" s="4">
        <v>0.83</v>
      </c>
      <c r="AQ57" s="4" t="s">
        <v>49</v>
      </c>
      <c r="AR57" s="4">
        <v>1</v>
      </c>
      <c r="AS57" s="4">
        <v>1</v>
      </c>
      <c r="AT57" s="4">
        <v>0</v>
      </c>
      <c r="AU57" s="4">
        <v>2</v>
      </c>
      <c r="AV57" s="4">
        <v>8</v>
      </c>
      <c r="AW57" s="4" t="s">
        <v>50</v>
      </c>
      <c r="AX57" s="4" t="s">
        <v>51</v>
      </c>
      <c r="AY57" s="4">
        <v>10</v>
      </c>
      <c r="AZ57" s="7" t="s">
        <v>53</v>
      </c>
      <c r="BA57" s="7" t="s">
        <v>54</v>
      </c>
    </row>
    <row r="58" spans="1:53" x14ac:dyDescent="0.45">
      <c r="A58" s="2" t="s">
        <v>415</v>
      </c>
      <c r="B58" s="4" t="s">
        <v>24</v>
      </c>
      <c r="C58" s="4">
        <v>79036</v>
      </c>
      <c r="D58" s="4">
        <v>129</v>
      </c>
      <c r="E58" s="4" t="s">
        <v>475</v>
      </c>
      <c r="F58" s="4" t="s">
        <v>70</v>
      </c>
      <c r="G58" s="4" t="s">
        <v>72</v>
      </c>
      <c r="H58" s="4" t="s">
        <v>67</v>
      </c>
      <c r="I58" s="4" t="s">
        <v>80</v>
      </c>
      <c r="J58" s="4" t="s">
        <v>226</v>
      </c>
      <c r="K58" s="4">
        <v>19</v>
      </c>
      <c r="L58" s="4">
        <v>19</v>
      </c>
      <c r="M58" s="4">
        <v>15</v>
      </c>
      <c r="N58" s="4" t="s">
        <v>32</v>
      </c>
      <c r="O58" s="4" t="s">
        <v>32</v>
      </c>
      <c r="P58" s="4">
        <v>39</v>
      </c>
      <c r="Q58" s="4">
        <v>39</v>
      </c>
      <c r="R58" s="4">
        <v>10.84</v>
      </c>
      <c r="S58" s="4">
        <v>8.33</v>
      </c>
      <c r="T58" s="4">
        <f t="shared" si="6"/>
        <v>1.3013205282112845</v>
      </c>
      <c r="U58" s="4">
        <f t="shared" si="11"/>
        <v>301.33</v>
      </c>
      <c r="V58" s="4">
        <v>263.5</v>
      </c>
      <c r="W58" s="4">
        <v>37.83</v>
      </c>
      <c r="X58" s="4">
        <f t="shared" si="7"/>
        <v>0.12554342415292205</v>
      </c>
      <c r="Y58" s="4">
        <v>8.52</v>
      </c>
      <c r="Z58" s="4">
        <v>8.5299999999999994</v>
      </c>
      <c r="AA58" s="4">
        <v>8.34</v>
      </c>
      <c r="AB58" s="4">
        <f t="shared" si="8"/>
        <v>8.4633333333333329</v>
      </c>
      <c r="AC58" s="4">
        <f t="shared" si="12"/>
        <v>4.2316666666666665</v>
      </c>
      <c r="AD58" s="4">
        <f t="shared" si="13"/>
        <v>26.588345824881614</v>
      </c>
      <c r="AE58" s="4">
        <v>3.17</v>
      </c>
      <c r="AF58" s="4">
        <v>1.28</v>
      </c>
      <c r="AG58" s="4">
        <v>2.19</v>
      </c>
      <c r="AH58" s="4">
        <v>0.89</v>
      </c>
      <c r="AI58" s="4">
        <v>0.99</v>
      </c>
      <c r="AJ58" s="4">
        <v>0.56999999999999995</v>
      </c>
      <c r="AK58" s="4">
        <v>3.07</v>
      </c>
      <c r="AL58" s="4">
        <v>1.33</v>
      </c>
      <c r="AM58" s="4">
        <v>2.5299999999999998</v>
      </c>
      <c r="AN58" s="4">
        <v>0.92</v>
      </c>
      <c r="AO58" s="4">
        <v>1.1200000000000001</v>
      </c>
      <c r="AP58" s="4">
        <v>0.6</v>
      </c>
      <c r="AQ58" s="4" t="s">
        <v>49</v>
      </c>
      <c r="AR58" s="4">
        <v>1</v>
      </c>
      <c r="AS58" s="4">
        <v>1</v>
      </c>
      <c r="AT58" s="4">
        <v>0</v>
      </c>
      <c r="AU58" s="4">
        <v>2</v>
      </c>
      <c r="AV58" s="4">
        <v>8</v>
      </c>
      <c r="AW58" s="4" t="s">
        <v>50</v>
      </c>
      <c r="AX58" s="4" t="s">
        <v>51</v>
      </c>
      <c r="AY58" s="4">
        <v>9</v>
      </c>
      <c r="AZ58" s="7" t="s">
        <v>81</v>
      </c>
      <c r="BA58" s="7" t="s">
        <v>51</v>
      </c>
    </row>
    <row r="59" spans="1:53" x14ac:dyDescent="0.45">
      <c r="A59" s="2" t="s">
        <v>415</v>
      </c>
      <c r="B59" s="4" t="s">
        <v>24</v>
      </c>
      <c r="C59" s="4">
        <v>85492</v>
      </c>
      <c r="D59" s="4">
        <v>129</v>
      </c>
      <c r="E59" s="4" t="s">
        <v>475</v>
      </c>
      <c r="F59" s="4" t="s">
        <v>82</v>
      </c>
      <c r="G59" s="4" t="s">
        <v>72</v>
      </c>
      <c r="H59" s="4" t="s">
        <v>67</v>
      </c>
      <c r="I59" s="4" t="s">
        <v>80</v>
      </c>
      <c r="J59" s="4" t="s">
        <v>226</v>
      </c>
      <c r="K59" s="4">
        <v>19</v>
      </c>
      <c r="L59" s="4">
        <v>19</v>
      </c>
      <c r="M59" s="4">
        <v>15</v>
      </c>
      <c r="N59" s="4" t="s">
        <v>32</v>
      </c>
      <c r="O59" s="4" t="s">
        <v>32</v>
      </c>
      <c r="P59" s="4">
        <v>32</v>
      </c>
      <c r="Q59" s="4">
        <v>33</v>
      </c>
      <c r="R59" s="4">
        <v>14.96</v>
      </c>
      <c r="S59" s="4">
        <v>8.76</v>
      </c>
      <c r="T59" s="4">
        <f t="shared" si="6"/>
        <v>1.7077625570776258</v>
      </c>
      <c r="U59" s="4">
        <f t="shared" si="11"/>
        <v>290.27</v>
      </c>
      <c r="V59" s="4">
        <v>261</v>
      </c>
      <c r="W59" s="4">
        <v>29.27</v>
      </c>
      <c r="X59" s="4">
        <f t="shared" si="7"/>
        <v>0.10083715161745961</v>
      </c>
      <c r="Y59" s="4">
        <v>10.1</v>
      </c>
      <c r="Z59" s="4">
        <v>9.48</v>
      </c>
      <c r="AA59" s="4">
        <v>9.98</v>
      </c>
      <c r="AB59" s="4">
        <f t="shared" si="8"/>
        <v>9.8533333333333335</v>
      </c>
      <c r="AC59" s="4">
        <f t="shared" si="12"/>
        <v>4.9266666666666667</v>
      </c>
      <c r="AD59" s="4">
        <f t="shared" si="13"/>
        <v>30.955159613371428</v>
      </c>
      <c r="AE59" s="4">
        <v>3.3</v>
      </c>
      <c r="AF59" s="4">
        <v>1.27</v>
      </c>
      <c r="AG59" s="4">
        <v>2.67</v>
      </c>
      <c r="AH59" s="4">
        <v>1.1499999999999999</v>
      </c>
      <c r="AI59" s="4">
        <v>1.08</v>
      </c>
      <c r="AJ59" s="4">
        <v>0.61</v>
      </c>
      <c r="AK59" s="4">
        <v>3.33</v>
      </c>
      <c r="AL59" s="4">
        <v>1.77</v>
      </c>
      <c r="AM59" s="4">
        <v>3.18</v>
      </c>
      <c r="AN59" s="4">
        <v>1.24</v>
      </c>
      <c r="AO59" s="4">
        <v>1.2</v>
      </c>
      <c r="AP59" s="4">
        <v>0.76</v>
      </c>
      <c r="AQ59" s="4" t="s">
        <v>49</v>
      </c>
      <c r="AR59" s="4">
        <v>1</v>
      </c>
      <c r="AS59" s="4">
        <v>1</v>
      </c>
      <c r="AT59" s="4">
        <v>0</v>
      </c>
      <c r="AU59" s="4">
        <v>2</v>
      </c>
      <c r="AV59" s="4">
        <v>8</v>
      </c>
      <c r="AW59" s="4" t="s">
        <v>50</v>
      </c>
      <c r="AX59" s="4" t="s">
        <v>51</v>
      </c>
      <c r="AY59" s="4">
        <v>10</v>
      </c>
      <c r="AZ59" s="7" t="s">
        <v>53</v>
      </c>
      <c r="BA59" s="7" t="s">
        <v>51</v>
      </c>
    </row>
    <row r="60" spans="1:53" x14ac:dyDescent="0.45">
      <c r="A60" s="2" t="s">
        <v>415</v>
      </c>
      <c r="B60" s="4" t="s">
        <v>24</v>
      </c>
      <c r="C60" s="4">
        <v>76558</v>
      </c>
      <c r="D60" s="4">
        <v>130</v>
      </c>
      <c r="E60" s="4" t="s">
        <v>75</v>
      </c>
      <c r="F60" s="4" t="s">
        <v>70</v>
      </c>
      <c r="G60" s="4" t="s">
        <v>72</v>
      </c>
      <c r="H60" s="4" t="s">
        <v>67</v>
      </c>
      <c r="I60" s="4" t="s">
        <v>69</v>
      </c>
      <c r="J60" s="4" t="s">
        <v>226</v>
      </c>
      <c r="K60" s="4">
        <v>19</v>
      </c>
      <c r="L60" s="4">
        <v>19</v>
      </c>
      <c r="M60" s="4">
        <v>15</v>
      </c>
      <c r="N60" s="4" t="s">
        <v>32</v>
      </c>
      <c r="O60" s="4" t="s">
        <v>32</v>
      </c>
      <c r="P60" s="4">
        <v>36</v>
      </c>
      <c r="Q60" s="4">
        <v>36</v>
      </c>
      <c r="R60" s="4">
        <v>19.59</v>
      </c>
      <c r="S60" s="4">
        <v>12.65</v>
      </c>
      <c r="T60" s="4">
        <f t="shared" si="6"/>
        <v>1.5486166007905138</v>
      </c>
      <c r="U60" s="4">
        <f t="shared" si="11"/>
        <v>468.13</v>
      </c>
      <c r="V60" s="4">
        <v>419</v>
      </c>
      <c r="W60" s="4">
        <v>49.13</v>
      </c>
      <c r="X60" s="4">
        <f t="shared" si="7"/>
        <v>0.10494947984534211</v>
      </c>
      <c r="Y60" s="4">
        <v>15.01</v>
      </c>
      <c r="Z60" s="4">
        <v>15.36</v>
      </c>
      <c r="AA60" s="4">
        <v>15.29</v>
      </c>
      <c r="AB60" s="4">
        <f t="shared" si="8"/>
        <v>15.219999999999999</v>
      </c>
      <c r="AC60" s="4">
        <f t="shared" si="12"/>
        <v>7.6099999999999994</v>
      </c>
      <c r="AD60" s="4">
        <f t="shared" si="13"/>
        <v>47.815040187636647</v>
      </c>
      <c r="AE60" s="4">
        <v>4.57</v>
      </c>
      <c r="AF60" s="4">
        <v>2.17</v>
      </c>
      <c r="AG60" s="4">
        <v>4.82</v>
      </c>
      <c r="AH60" s="4">
        <v>1.52</v>
      </c>
      <c r="AI60" s="4">
        <v>1.93</v>
      </c>
      <c r="AJ60" s="4">
        <v>0.86</v>
      </c>
      <c r="AK60" s="4">
        <v>4.91</v>
      </c>
      <c r="AL60" s="4">
        <v>2.06</v>
      </c>
      <c r="AM60" s="4">
        <v>4.66</v>
      </c>
      <c r="AN60" s="4">
        <v>1.48</v>
      </c>
      <c r="AO60" s="4">
        <v>2.02</v>
      </c>
      <c r="AP60" s="4">
        <v>0.53</v>
      </c>
      <c r="AQ60" s="4" t="s">
        <v>49</v>
      </c>
      <c r="AR60" s="4">
        <v>1</v>
      </c>
      <c r="AS60" s="4">
        <v>1</v>
      </c>
      <c r="AT60" s="4">
        <v>0</v>
      </c>
      <c r="AU60" s="4">
        <v>2</v>
      </c>
      <c r="AV60" s="4">
        <v>8</v>
      </c>
      <c r="AW60" s="4" t="s">
        <v>50</v>
      </c>
      <c r="AX60" s="4" t="s">
        <v>51</v>
      </c>
      <c r="AY60" s="4">
        <v>10</v>
      </c>
      <c r="AZ60" s="7" t="s">
        <v>53</v>
      </c>
      <c r="BA60" s="7" t="s">
        <v>54</v>
      </c>
    </row>
    <row r="61" spans="1:53" x14ac:dyDescent="0.45">
      <c r="A61" s="2" t="s">
        <v>415</v>
      </c>
      <c r="B61" s="4" t="s">
        <v>24</v>
      </c>
      <c r="C61" s="11">
        <v>78627</v>
      </c>
      <c r="D61" s="4">
        <v>130</v>
      </c>
      <c r="E61" s="4" t="s">
        <v>75</v>
      </c>
      <c r="F61" s="4" t="s">
        <v>70</v>
      </c>
      <c r="G61" s="4" t="s">
        <v>71</v>
      </c>
      <c r="H61" s="4" t="s">
        <v>91</v>
      </c>
      <c r="I61" s="4" t="s">
        <v>92</v>
      </c>
      <c r="J61" s="4" t="s">
        <v>226</v>
      </c>
      <c r="K61" s="4">
        <v>19</v>
      </c>
      <c r="L61" s="4">
        <v>19</v>
      </c>
      <c r="M61" s="4">
        <v>15</v>
      </c>
      <c r="N61" s="4" t="s">
        <v>32</v>
      </c>
      <c r="O61" s="4" t="s">
        <v>32</v>
      </c>
      <c r="P61" s="4">
        <v>34</v>
      </c>
      <c r="Q61" s="4">
        <v>35</v>
      </c>
      <c r="R61" s="4">
        <v>17.45</v>
      </c>
      <c r="S61" s="4">
        <v>9.98</v>
      </c>
      <c r="T61" s="4">
        <f t="shared" si="6"/>
        <v>1.7484969939879758</v>
      </c>
      <c r="U61" s="4">
        <f t="shared" si="11"/>
        <v>365.89</v>
      </c>
      <c r="V61" s="4">
        <v>326</v>
      </c>
      <c r="W61" s="4">
        <v>39.89</v>
      </c>
      <c r="X61" s="4">
        <f t="shared" si="7"/>
        <v>0.10902183716417503</v>
      </c>
      <c r="Y61" s="4">
        <v>9.68</v>
      </c>
      <c r="Z61" s="4">
        <v>9.59</v>
      </c>
      <c r="AA61" s="4">
        <v>9.7100000000000009</v>
      </c>
      <c r="AB61" s="4">
        <f t="shared" si="8"/>
        <v>9.66</v>
      </c>
      <c r="AC61" s="4">
        <f t="shared" si="12"/>
        <v>4.83</v>
      </c>
      <c r="AD61" s="4">
        <f t="shared" si="13"/>
        <v>30.3477850336774</v>
      </c>
      <c r="AE61" s="4">
        <v>3.14</v>
      </c>
      <c r="AF61" s="4">
        <v>1.34</v>
      </c>
      <c r="AG61" s="4">
        <v>3.5</v>
      </c>
      <c r="AH61" s="4">
        <v>1.17</v>
      </c>
      <c r="AI61" s="4">
        <v>1.59</v>
      </c>
      <c r="AJ61" s="4">
        <v>0.87</v>
      </c>
      <c r="AK61" s="4">
        <v>3.75</v>
      </c>
      <c r="AL61" s="4">
        <v>1.84</v>
      </c>
      <c r="AM61" s="4">
        <v>3.25</v>
      </c>
      <c r="AN61" s="4">
        <v>1.21</v>
      </c>
      <c r="AO61" s="4">
        <v>1.4</v>
      </c>
      <c r="AP61" s="4">
        <v>0.74</v>
      </c>
      <c r="AQ61" s="4" t="s">
        <v>49</v>
      </c>
      <c r="AR61" s="4">
        <v>1</v>
      </c>
      <c r="AS61" s="4">
        <v>1</v>
      </c>
      <c r="AT61" s="4">
        <v>0</v>
      </c>
      <c r="AU61" s="4">
        <v>2</v>
      </c>
      <c r="AV61" s="4">
        <v>8</v>
      </c>
      <c r="AW61" s="4" t="s">
        <v>50</v>
      </c>
      <c r="AX61" s="4" t="s">
        <v>51</v>
      </c>
      <c r="AY61" s="4">
        <v>10</v>
      </c>
      <c r="AZ61" s="7" t="s">
        <v>53</v>
      </c>
      <c r="BA61" s="7" t="s">
        <v>51</v>
      </c>
    </row>
    <row r="62" spans="1:53" x14ac:dyDescent="0.45">
      <c r="A62" s="2" t="s">
        <v>415</v>
      </c>
      <c r="B62" s="4" t="s">
        <v>143</v>
      </c>
      <c r="C62" s="4">
        <v>25389</v>
      </c>
      <c r="D62" s="4">
        <v>130</v>
      </c>
      <c r="E62" s="4" t="s">
        <v>58</v>
      </c>
      <c r="F62" s="4" t="s">
        <v>132</v>
      </c>
      <c r="G62" s="4" t="s">
        <v>121</v>
      </c>
      <c r="H62" s="4" t="s">
        <v>67</v>
      </c>
      <c r="I62" s="4" t="s">
        <v>201</v>
      </c>
      <c r="J62" s="4" t="s">
        <v>226</v>
      </c>
      <c r="K62" s="4">
        <v>19</v>
      </c>
      <c r="L62" s="4">
        <v>19</v>
      </c>
      <c r="M62" s="4">
        <v>17</v>
      </c>
      <c r="N62" s="4" t="s">
        <v>32</v>
      </c>
      <c r="O62" s="4" t="s">
        <v>32</v>
      </c>
      <c r="P62" s="4">
        <v>34</v>
      </c>
      <c r="Q62" s="4">
        <v>34</v>
      </c>
      <c r="R62" s="4">
        <v>19.559999999999999</v>
      </c>
      <c r="S62" s="4">
        <v>13.27</v>
      </c>
      <c r="T62" s="4">
        <f t="shared" si="6"/>
        <v>1.4740015071590051</v>
      </c>
      <c r="U62" s="4">
        <f t="shared" si="11"/>
        <v>448.49</v>
      </c>
      <c r="V62" s="4">
        <v>402</v>
      </c>
      <c r="W62" s="4">
        <v>46.49</v>
      </c>
      <c r="X62" s="4">
        <f t="shared" si="7"/>
        <v>0.10365894445807042</v>
      </c>
      <c r="Y62" s="4">
        <v>11.83</v>
      </c>
      <c r="Z62" s="4">
        <v>11.8</v>
      </c>
      <c r="AA62" s="4">
        <v>11.57</v>
      </c>
      <c r="AB62" s="4">
        <f t="shared" si="8"/>
        <v>11.733333333333334</v>
      </c>
      <c r="AC62" s="4">
        <f t="shared" si="12"/>
        <v>5.8666666666666671</v>
      </c>
      <c r="AD62" s="4">
        <f t="shared" si="13"/>
        <v>36.861353802120242</v>
      </c>
      <c r="AE62" s="4">
        <v>4.5599999999999996</v>
      </c>
      <c r="AF62" s="4">
        <v>2.25</v>
      </c>
      <c r="AG62" s="4">
        <v>4.42</v>
      </c>
      <c r="AH62" s="4">
        <v>1.88</v>
      </c>
      <c r="AI62" s="4">
        <v>1.8</v>
      </c>
      <c r="AJ62" s="4">
        <v>0.74</v>
      </c>
      <c r="AK62" s="4">
        <v>4.93</v>
      </c>
      <c r="AL62" s="4">
        <v>2.11</v>
      </c>
      <c r="AM62" s="4">
        <v>4.33</v>
      </c>
      <c r="AN62" s="4">
        <v>1.77</v>
      </c>
      <c r="AO62" s="4">
        <v>1.46</v>
      </c>
      <c r="AP62" s="4">
        <v>0.74</v>
      </c>
      <c r="AQ62" s="4" t="s">
        <v>49</v>
      </c>
      <c r="AR62" s="4">
        <v>1</v>
      </c>
      <c r="AS62" s="4">
        <v>1</v>
      </c>
      <c r="AT62" s="4">
        <v>0</v>
      </c>
      <c r="AU62" s="4">
        <v>2</v>
      </c>
      <c r="AV62" s="4">
        <v>8</v>
      </c>
      <c r="AW62" s="4" t="s">
        <v>50</v>
      </c>
      <c r="AX62" s="4" t="s">
        <v>51</v>
      </c>
      <c r="AY62" s="4">
        <v>10</v>
      </c>
      <c r="AZ62" s="7" t="s">
        <v>53</v>
      </c>
      <c r="BA62" s="7" t="s">
        <v>54</v>
      </c>
    </row>
    <row r="63" spans="1:53" x14ac:dyDescent="0.45">
      <c r="A63" s="2" t="s">
        <v>415</v>
      </c>
      <c r="B63" s="8" t="s">
        <v>150</v>
      </c>
      <c r="C63" s="4">
        <v>262423</v>
      </c>
      <c r="D63" s="4">
        <v>131</v>
      </c>
      <c r="E63" s="4" t="s">
        <v>75</v>
      </c>
      <c r="F63" s="4" t="s">
        <v>161</v>
      </c>
      <c r="G63" s="4" t="s">
        <v>121</v>
      </c>
      <c r="H63" s="4" t="s">
        <v>162</v>
      </c>
      <c r="I63" s="4" t="s">
        <v>69</v>
      </c>
      <c r="J63" s="4" t="s">
        <v>226</v>
      </c>
      <c r="K63" s="4">
        <v>19</v>
      </c>
      <c r="L63" s="4">
        <v>19</v>
      </c>
      <c r="M63" s="4">
        <v>15</v>
      </c>
      <c r="N63" s="4" t="s">
        <v>32</v>
      </c>
      <c r="O63" s="4" t="s">
        <v>32</v>
      </c>
      <c r="P63" s="4">
        <v>37</v>
      </c>
      <c r="Q63" s="4">
        <v>36</v>
      </c>
      <c r="R63" s="4">
        <v>20.21</v>
      </c>
      <c r="S63" s="4">
        <v>13.22</v>
      </c>
      <c r="T63" s="4">
        <f t="shared" si="6"/>
        <v>1.5287443267776097</v>
      </c>
      <c r="U63" s="4">
        <f t="shared" si="11"/>
        <v>447.79</v>
      </c>
      <c r="V63" s="4">
        <v>400</v>
      </c>
      <c r="W63" s="4">
        <v>47.79</v>
      </c>
      <c r="X63" s="4">
        <f t="shared" si="7"/>
        <v>0.10672413408070747</v>
      </c>
      <c r="Y63" s="4">
        <v>14.57</v>
      </c>
      <c r="Z63" s="4">
        <v>14.51</v>
      </c>
      <c r="AA63" s="4">
        <v>14.14</v>
      </c>
      <c r="AB63" s="4">
        <f t="shared" si="8"/>
        <v>14.406666666666666</v>
      </c>
      <c r="AC63" s="4">
        <f>AVERAGE(Z63:AB63)</f>
        <v>14.352222222222222</v>
      </c>
      <c r="AD63" s="4">
        <f>AVERAGE(AA63:AC63)</f>
        <v>14.29962962962963</v>
      </c>
      <c r="AE63" s="4">
        <v>4.63</v>
      </c>
      <c r="AF63" s="4">
        <v>2.13</v>
      </c>
      <c r="AG63" s="4">
        <v>4.01</v>
      </c>
      <c r="AH63" s="4">
        <v>1.54</v>
      </c>
      <c r="AI63" s="4">
        <v>1.45</v>
      </c>
      <c r="AJ63" s="4">
        <v>0.75</v>
      </c>
      <c r="AK63" s="4">
        <v>4.41</v>
      </c>
      <c r="AL63" s="4">
        <v>1.75</v>
      </c>
      <c r="AM63" s="4">
        <v>3.38</v>
      </c>
      <c r="AN63" s="4">
        <v>1.71</v>
      </c>
      <c r="AO63" s="4">
        <v>1.34</v>
      </c>
      <c r="AP63" s="4">
        <v>0.7</v>
      </c>
      <c r="AQ63" s="4" t="s">
        <v>49</v>
      </c>
      <c r="AR63" s="4">
        <v>1</v>
      </c>
      <c r="AS63" s="4">
        <v>1</v>
      </c>
      <c r="AT63" s="4">
        <v>0</v>
      </c>
      <c r="AU63" s="4">
        <v>2</v>
      </c>
      <c r="AV63" s="4">
        <v>8</v>
      </c>
      <c r="AW63" s="4" t="s">
        <v>50</v>
      </c>
      <c r="AX63" s="4" t="s">
        <v>51</v>
      </c>
      <c r="AY63" s="4">
        <v>10</v>
      </c>
      <c r="AZ63" s="7" t="s">
        <v>53</v>
      </c>
      <c r="BA63" s="7" t="s">
        <v>54</v>
      </c>
    </row>
    <row r="64" spans="1:53" x14ac:dyDescent="0.45">
      <c r="A64" s="2" t="s">
        <v>415</v>
      </c>
      <c r="B64" s="4" t="s">
        <v>477</v>
      </c>
      <c r="C64" s="11">
        <v>535</v>
      </c>
      <c r="D64" s="4">
        <v>131</v>
      </c>
      <c r="E64" s="4" t="s">
        <v>73</v>
      </c>
      <c r="F64" s="4" t="s">
        <v>85</v>
      </c>
      <c r="G64" s="4" t="s">
        <v>72</v>
      </c>
      <c r="H64" s="4" t="s">
        <v>67</v>
      </c>
      <c r="I64" s="4" t="s">
        <v>69</v>
      </c>
      <c r="J64" s="4" t="s">
        <v>226</v>
      </c>
      <c r="K64" s="4">
        <v>19</v>
      </c>
      <c r="L64" s="4">
        <v>19</v>
      </c>
      <c r="M64" s="4">
        <v>15</v>
      </c>
      <c r="N64" s="4" t="s">
        <v>32</v>
      </c>
      <c r="O64" s="4" t="s">
        <v>32</v>
      </c>
      <c r="P64" s="4">
        <v>33</v>
      </c>
      <c r="Q64" s="4">
        <v>34</v>
      </c>
      <c r="R64" s="4">
        <v>12.98</v>
      </c>
      <c r="S64" s="4">
        <v>8.5</v>
      </c>
      <c r="T64" s="4">
        <f t="shared" si="6"/>
        <v>1.5270588235294118</v>
      </c>
      <c r="U64" s="4">
        <f t="shared" si="11"/>
        <v>269.22000000000003</v>
      </c>
      <c r="V64" s="4">
        <v>243</v>
      </c>
      <c r="W64" s="4">
        <v>26.22</v>
      </c>
      <c r="X64" s="4">
        <f t="shared" si="7"/>
        <v>9.7392467127256507E-2</v>
      </c>
      <c r="Y64" s="4">
        <v>7.41</v>
      </c>
      <c r="Z64" s="4">
        <v>7.34</v>
      </c>
      <c r="AA64" s="4">
        <v>7.06</v>
      </c>
      <c r="AB64" s="4">
        <f t="shared" si="8"/>
        <v>7.27</v>
      </c>
      <c r="AC64" s="4">
        <f t="shared" ref="AC64:AC76" si="14">AB64/2</f>
        <v>3.6349999999999998</v>
      </c>
      <c r="AD64" s="4">
        <f t="shared" ref="AD64:AD76" si="15">(2*PI())*AC64</f>
        <v>22.839378591597793</v>
      </c>
      <c r="AE64" s="4">
        <v>2.73</v>
      </c>
      <c r="AF64" s="4">
        <v>1.47</v>
      </c>
      <c r="AG64" s="4">
        <v>2.4300000000000002</v>
      </c>
      <c r="AH64" s="4">
        <v>1.17</v>
      </c>
      <c r="AI64" s="4">
        <v>0.82</v>
      </c>
      <c r="AJ64" s="4">
        <v>0.73</v>
      </c>
      <c r="AK64" s="4">
        <v>2.94</v>
      </c>
      <c r="AL64" s="4">
        <v>1.49</v>
      </c>
      <c r="AM64" s="4">
        <v>2.61</v>
      </c>
      <c r="AN64" s="4">
        <v>1.1299999999999999</v>
      </c>
      <c r="AO64" s="4">
        <v>1.1399999999999999</v>
      </c>
      <c r="AP64" s="4">
        <v>0.64</v>
      </c>
      <c r="AQ64" s="4" t="s">
        <v>49</v>
      </c>
      <c r="AR64" s="4">
        <v>1</v>
      </c>
      <c r="AS64" s="4">
        <v>1</v>
      </c>
      <c r="AT64" s="4">
        <v>0</v>
      </c>
      <c r="AU64" s="4">
        <v>2</v>
      </c>
      <c r="AV64" s="4">
        <v>8</v>
      </c>
      <c r="AW64" s="4" t="s">
        <v>50</v>
      </c>
      <c r="AX64" s="4" t="s">
        <v>51</v>
      </c>
      <c r="AY64" s="4">
        <v>11</v>
      </c>
      <c r="AZ64" s="7" t="s">
        <v>78</v>
      </c>
      <c r="BA64" s="7" t="s">
        <v>79</v>
      </c>
    </row>
    <row r="65" spans="1:53" x14ac:dyDescent="0.45">
      <c r="A65" s="2" t="s">
        <v>415</v>
      </c>
      <c r="B65" s="4" t="s">
        <v>143</v>
      </c>
      <c r="C65" s="4">
        <v>32388</v>
      </c>
      <c r="D65" s="4">
        <v>131</v>
      </c>
      <c r="E65" s="4" t="s">
        <v>58</v>
      </c>
      <c r="F65" s="4" t="s">
        <v>132</v>
      </c>
      <c r="G65" s="4" t="s">
        <v>121</v>
      </c>
      <c r="H65" s="4" t="s">
        <v>67</v>
      </c>
      <c r="I65" s="4" t="s">
        <v>213</v>
      </c>
      <c r="J65" s="4" t="s">
        <v>226</v>
      </c>
      <c r="K65" s="4">
        <v>19</v>
      </c>
      <c r="L65" s="4">
        <v>19</v>
      </c>
      <c r="M65" s="4">
        <v>15</v>
      </c>
      <c r="N65" s="4" t="s">
        <v>32</v>
      </c>
      <c r="O65" s="4" t="s">
        <v>32</v>
      </c>
      <c r="P65" s="4">
        <v>34</v>
      </c>
      <c r="Q65" s="4">
        <v>34</v>
      </c>
      <c r="R65" s="4">
        <v>19.55</v>
      </c>
      <c r="S65" s="4">
        <v>12.58</v>
      </c>
      <c r="T65" s="4">
        <f t="shared" si="6"/>
        <v>1.5540540540540542</v>
      </c>
      <c r="U65" s="4">
        <f t="shared" si="11"/>
        <v>504.18</v>
      </c>
      <c r="V65" s="4">
        <v>457</v>
      </c>
      <c r="W65" s="4">
        <v>47.18</v>
      </c>
      <c r="X65" s="4">
        <f t="shared" si="7"/>
        <v>9.357769050735848E-2</v>
      </c>
      <c r="Y65" s="4">
        <v>13.53</v>
      </c>
      <c r="Z65" s="4">
        <v>13.34</v>
      </c>
      <c r="AA65" s="4">
        <v>13.32</v>
      </c>
      <c r="AB65" s="4">
        <f t="shared" si="8"/>
        <v>13.396666666666667</v>
      </c>
      <c r="AC65" s="4">
        <f t="shared" si="14"/>
        <v>6.6983333333333333</v>
      </c>
      <c r="AD65" s="4">
        <f t="shared" si="15"/>
        <v>42.086869582591262</v>
      </c>
      <c r="AE65" s="4">
        <v>4.55</v>
      </c>
      <c r="AF65" s="4">
        <v>2.13</v>
      </c>
      <c r="AG65" s="4">
        <v>3.29</v>
      </c>
      <c r="AH65" s="4">
        <v>1.6</v>
      </c>
      <c r="AI65" s="4">
        <v>1.87</v>
      </c>
      <c r="AJ65" s="4">
        <v>0.76</v>
      </c>
      <c r="AK65" s="4">
        <v>4.62</v>
      </c>
      <c r="AL65" s="4">
        <v>1.98</v>
      </c>
      <c r="AM65" s="4">
        <v>4.0599999999999996</v>
      </c>
      <c r="AN65" s="4">
        <v>1.56</v>
      </c>
      <c r="AO65" s="4">
        <v>1.68</v>
      </c>
      <c r="AP65" s="4">
        <v>0.6</v>
      </c>
      <c r="AQ65" s="4" t="s">
        <v>49</v>
      </c>
      <c r="AR65" s="4">
        <v>1</v>
      </c>
      <c r="AS65" s="4">
        <v>1</v>
      </c>
      <c r="AT65" s="4">
        <v>0</v>
      </c>
      <c r="AU65" s="4">
        <v>2</v>
      </c>
      <c r="AV65" s="4">
        <v>8</v>
      </c>
      <c r="AW65" s="4" t="s">
        <v>50</v>
      </c>
      <c r="AX65" s="4" t="s">
        <v>51</v>
      </c>
      <c r="AY65" s="4">
        <v>10</v>
      </c>
      <c r="AZ65" s="7" t="s">
        <v>53</v>
      </c>
      <c r="BA65" s="7" t="s">
        <v>54</v>
      </c>
    </row>
    <row r="66" spans="1:53" x14ac:dyDescent="0.45">
      <c r="A66" s="2" t="s">
        <v>415</v>
      </c>
      <c r="B66" s="4" t="s">
        <v>143</v>
      </c>
      <c r="C66" s="4">
        <v>32386</v>
      </c>
      <c r="D66" s="4">
        <v>132</v>
      </c>
      <c r="E66" s="4" t="s">
        <v>58</v>
      </c>
      <c r="F66" s="4" t="s">
        <v>132</v>
      </c>
      <c r="G66" s="4" t="s">
        <v>121</v>
      </c>
      <c r="H66" s="4" t="s">
        <v>67</v>
      </c>
      <c r="I66" s="4" t="s">
        <v>195</v>
      </c>
      <c r="J66" s="4" t="s">
        <v>226</v>
      </c>
      <c r="K66" s="4">
        <v>19</v>
      </c>
      <c r="L66" s="4">
        <v>19</v>
      </c>
      <c r="M66" s="4">
        <v>15</v>
      </c>
      <c r="N66" s="4" t="s">
        <v>32</v>
      </c>
      <c r="O66" s="4" t="s">
        <v>32</v>
      </c>
      <c r="P66" s="4">
        <v>33</v>
      </c>
      <c r="Q66" s="4">
        <v>33</v>
      </c>
      <c r="R66" s="4">
        <v>14.58</v>
      </c>
      <c r="S66" s="4">
        <v>11.23</v>
      </c>
      <c r="T66" s="4">
        <f t="shared" ref="T66:T74" si="16">R66/S66</f>
        <v>1.2983081032947461</v>
      </c>
      <c r="U66" s="4">
        <f t="shared" si="11"/>
        <v>366.97</v>
      </c>
      <c r="V66" s="4">
        <v>333</v>
      </c>
      <c r="W66" s="4">
        <v>33.97</v>
      </c>
      <c r="X66" s="4">
        <f t="shared" ref="X66:X96" si="17">W66/U66</f>
        <v>9.2568874839905155E-2</v>
      </c>
      <c r="Y66" s="4">
        <v>10.6</v>
      </c>
      <c r="Z66" s="4">
        <v>10.81</v>
      </c>
      <c r="AA66" s="4">
        <v>10.36</v>
      </c>
      <c r="AB66" s="4">
        <f t="shared" ref="AB66:AB96" si="18">AVERAGE(Y66:AA66)</f>
        <v>10.59</v>
      </c>
      <c r="AC66" s="4">
        <f t="shared" si="14"/>
        <v>5.2949999999999999</v>
      </c>
      <c r="AD66" s="4">
        <f t="shared" si="15"/>
        <v>33.269466201515911</v>
      </c>
      <c r="AE66" s="4">
        <v>4.29</v>
      </c>
      <c r="AF66" s="4">
        <v>1.82</v>
      </c>
      <c r="AG66" s="4">
        <v>4.43</v>
      </c>
      <c r="AH66" s="4">
        <v>1.28</v>
      </c>
      <c r="AI66" s="4">
        <v>1.58</v>
      </c>
      <c r="AJ66" s="4">
        <v>0.99</v>
      </c>
      <c r="AK66" s="4">
        <v>3.93</v>
      </c>
      <c r="AL66" s="4">
        <v>1.65</v>
      </c>
      <c r="AM66" s="4">
        <v>3.83</v>
      </c>
      <c r="AN66" s="4">
        <v>1.72</v>
      </c>
      <c r="AO66" s="4">
        <v>1.61</v>
      </c>
      <c r="AP66" s="4">
        <v>0.73</v>
      </c>
      <c r="AQ66" s="4" t="s">
        <v>49</v>
      </c>
      <c r="AR66" s="4">
        <v>1</v>
      </c>
      <c r="AS66" s="4">
        <v>1</v>
      </c>
      <c r="AT66" s="4">
        <v>0</v>
      </c>
      <c r="AU66" s="4">
        <v>2</v>
      </c>
      <c r="AV66" s="4">
        <v>8</v>
      </c>
      <c r="AW66" s="4" t="s">
        <v>50</v>
      </c>
      <c r="AX66" s="4" t="s">
        <v>51</v>
      </c>
      <c r="AY66" s="4">
        <v>10</v>
      </c>
      <c r="AZ66" s="7" t="s">
        <v>53</v>
      </c>
      <c r="BA66" s="7" t="s">
        <v>54</v>
      </c>
    </row>
    <row r="67" spans="1:53" x14ac:dyDescent="0.45">
      <c r="A67" s="2" t="s">
        <v>415</v>
      </c>
      <c r="B67" s="4" t="s">
        <v>24</v>
      </c>
      <c r="C67" s="4">
        <v>76556</v>
      </c>
      <c r="D67" s="4">
        <v>133</v>
      </c>
      <c r="E67" s="4" t="s">
        <v>475</v>
      </c>
      <c r="F67" s="4" t="s">
        <v>70</v>
      </c>
      <c r="G67" s="4" t="s">
        <v>72</v>
      </c>
      <c r="H67" s="4" t="s">
        <v>74</v>
      </c>
      <c r="I67" s="4" t="s">
        <v>69</v>
      </c>
      <c r="J67" s="4" t="s">
        <v>226</v>
      </c>
      <c r="K67" s="4">
        <v>19</v>
      </c>
      <c r="L67" s="4">
        <v>19</v>
      </c>
      <c r="M67" s="4">
        <v>15</v>
      </c>
      <c r="N67" s="4" t="s">
        <v>32</v>
      </c>
      <c r="O67" s="4" t="s">
        <v>32</v>
      </c>
      <c r="P67" s="4">
        <v>40</v>
      </c>
      <c r="Q67" s="4">
        <v>40</v>
      </c>
      <c r="R67" s="4">
        <v>12.4</v>
      </c>
      <c r="S67" s="4">
        <v>7.87</v>
      </c>
      <c r="T67" s="4">
        <f t="shared" si="16"/>
        <v>1.5756035578144854</v>
      </c>
      <c r="U67" s="4">
        <f t="shared" si="11"/>
        <v>289.68</v>
      </c>
      <c r="V67" s="4">
        <v>257</v>
      </c>
      <c r="W67" s="4">
        <v>32.68</v>
      </c>
      <c r="X67" s="4">
        <f t="shared" si="17"/>
        <v>0.1128141397404032</v>
      </c>
      <c r="Y67" s="4">
        <v>8.39</v>
      </c>
      <c r="Z67" s="4">
        <v>8.17</v>
      </c>
      <c r="AA67" s="4">
        <v>8.0500000000000007</v>
      </c>
      <c r="AB67" s="4">
        <f t="shared" si="18"/>
        <v>8.2033333333333349</v>
      </c>
      <c r="AC67" s="4">
        <f t="shared" si="14"/>
        <v>4.1016666666666675</v>
      </c>
      <c r="AD67" s="4">
        <f t="shared" si="15"/>
        <v>25.771531734948276</v>
      </c>
      <c r="AE67" s="4">
        <v>3.03</v>
      </c>
      <c r="AF67" s="4">
        <v>1.42</v>
      </c>
      <c r="AG67" s="4">
        <v>2.42</v>
      </c>
      <c r="AH67" s="4">
        <v>1.07</v>
      </c>
      <c r="AI67" s="4">
        <v>0.93</v>
      </c>
      <c r="AJ67" s="4">
        <v>0.73</v>
      </c>
      <c r="AK67" s="4">
        <v>2.93</v>
      </c>
      <c r="AL67" s="4">
        <v>1.36</v>
      </c>
      <c r="AM67" s="4">
        <v>2.2400000000000002</v>
      </c>
      <c r="AN67" s="4">
        <v>1.36</v>
      </c>
      <c r="AO67" s="4">
        <v>0.93</v>
      </c>
      <c r="AP67" s="4">
        <v>0.47</v>
      </c>
      <c r="AQ67" s="4" t="s">
        <v>49</v>
      </c>
      <c r="AR67" s="4">
        <v>1</v>
      </c>
      <c r="AS67" s="4">
        <v>1</v>
      </c>
      <c r="AT67" s="4">
        <v>0</v>
      </c>
      <c r="AU67" s="4">
        <v>2</v>
      </c>
      <c r="AV67" s="4">
        <v>8</v>
      </c>
      <c r="AW67" s="4" t="s">
        <v>50</v>
      </c>
      <c r="AX67" s="4" t="s">
        <v>76</v>
      </c>
      <c r="AY67" s="4">
        <v>10</v>
      </c>
      <c r="AZ67" s="7" t="s">
        <v>53</v>
      </c>
      <c r="BA67" s="7" t="s">
        <v>54</v>
      </c>
    </row>
    <row r="68" spans="1:53" x14ac:dyDescent="0.45">
      <c r="A68" s="2" t="s">
        <v>415</v>
      </c>
      <c r="B68" s="4" t="s">
        <v>143</v>
      </c>
      <c r="C68" s="4">
        <v>32381</v>
      </c>
      <c r="D68" s="4">
        <v>133</v>
      </c>
      <c r="E68" s="4" t="s">
        <v>58</v>
      </c>
      <c r="F68" s="4" t="s">
        <v>132</v>
      </c>
      <c r="G68" s="4" t="s">
        <v>215</v>
      </c>
      <c r="H68" s="4" t="s">
        <v>202</v>
      </c>
      <c r="I68" s="4" t="s">
        <v>201</v>
      </c>
      <c r="J68" s="4" t="s">
        <v>226</v>
      </c>
      <c r="K68" s="4">
        <v>19</v>
      </c>
      <c r="L68" s="4">
        <v>19</v>
      </c>
      <c r="M68" s="4">
        <v>15</v>
      </c>
      <c r="N68" s="4" t="s">
        <v>32</v>
      </c>
      <c r="O68" s="4" t="s">
        <v>32</v>
      </c>
      <c r="P68" s="4">
        <v>33</v>
      </c>
      <c r="Q68" s="4">
        <v>33</v>
      </c>
      <c r="R68" s="4">
        <v>21.89</v>
      </c>
      <c r="S68" s="4">
        <v>16.03</v>
      </c>
      <c r="T68" s="4">
        <f t="shared" si="16"/>
        <v>1.3655645664379288</v>
      </c>
      <c r="U68" s="4">
        <f t="shared" si="11"/>
        <v>597</v>
      </c>
      <c r="V68" s="4">
        <v>541</v>
      </c>
      <c r="W68" s="4">
        <v>56</v>
      </c>
      <c r="X68" s="4">
        <f t="shared" si="17"/>
        <v>9.380234505862646E-2</v>
      </c>
      <c r="Y68" s="4">
        <v>14.38</v>
      </c>
      <c r="Z68" s="4">
        <v>14.52</v>
      </c>
      <c r="AA68" s="4">
        <v>14.52</v>
      </c>
      <c r="AB68" s="4">
        <f t="shared" si="18"/>
        <v>14.473333333333334</v>
      </c>
      <c r="AC68" s="4">
        <f t="shared" si="14"/>
        <v>7.2366666666666672</v>
      </c>
      <c r="AD68" s="4">
        <f t="shared" si="15"/>
        <v>45.469317672956279</v>
      </c>
      <c r="AE68" s="4">
        <v>4.91</v>
      </c>
      <c r="AF68" s="4">
        <v>2.4700000000000002</v>
      </c>
      <c r="AG68" s="4">
        <v>4.26</v>
      </c>
      <c r="AH68" s="4">
        <v>2.12</v>
      </c>
      <c r="AI68" s="4">
        <v>2.5</v>
      </c>
      <c r="AJ68" s="4">
        <v>0.8</v>
      </c>
      <c r="AK68" s="4">
        <v>5.42</v>
      </c>
      <c r="AL68" s="4">
        <v>2.15</v>
      </c>
      <c r="AM68" s="4">
        <v>5.0599999999999996</v>
      </c>
      <c r="AN68" s="4">
        <v>1.85</v>
      </c>
      <c r="AO68" s="4">
        <v>2.44</v>
      </c>
      <c r="AP68" s="4">
        <v>0.56000000000000005</v>
      </c>
      <c r="AQ68" s="4" t="s">
        <v>49</v>
      </c>
      <c r="AR68" s="4">
        <v>1</v>
      </c>
      <c r="AS68" s="4">
        <v>1</v>
      </c>
      <c r="AT68" s="4">
        <v>0</v>
      </c>
      <c r="AU68" s="4">
        <v>2</v>
      </c>
      <c r="AV68" s="4">
        <v>8</v>
      </c>
      <c r="AW68" s="4" t="s">
        <v>50</v>
      </c>
      <c r="AX68" s="4" t="s">
        <v>51</v>
      </c>
      <c r="AY68" s="4">
        <v>10</v>
      </c>
      <c r="AZ68" s="7" t="s">
        <v>53</v>
      </c>
      <c r="BA68" s="7" t="s">
        <v>54</v>
      </c>
    </row>
    <row r="69" spans="1:53" x14ac:dyDescent="0.45">
      <c r="A69" s="2" t="s">
        <v>415</v>
      </c>
      <c r="B69" s="4" t="s">
        <v>24</v>
      </c>
      <c r="C69" s="4">
        <v>76559</v>
      </c>
      <c r="D69" s="4">
        <v>134</v>
      </c>
      <c r="E69" s="4" t="s">
        <v>475</v>
      </c>
      <c r="F69" s="4" t="s">
        <v>70</v>
      </c>
      <c r="G69" s="4" t="s">
        <v>72</v>
      </c>
      <c r="H69" s="4" t="s">
        <v>67</v>
      </c>
      <c r="I69" s="4" t="s">
        <v>69</v>
      </c>
      <c r="J69" s="4" t="s">
        <v>226</v>
      </c>
      <c r="K69" s="4">
        <v>19</v>
      </c>
      <c r="L69" s="4">
        <v>19</v>
      </c>
      <c r="M69" s="4">
        <v>15</v>
      </c>
      <c r="N69" s="4" t="s">
        <v>32</v>
      </c>
      <c r="O69" s="4" t="s">
        <v>32</v>
      </c>
      <c r="P69" s="4">
        <v>39</v>
      </c>
      <c r="Q69" s="4">
        <v>40</v>
      </c>
      <c r="R69" s="4">
        <v>11.26</v>
      </c>
      <c r="S69" s="4">
        <v>7.22</v>
      </c>
      <c r="T69" s="4">
        <f t="shared" si="16"/>
        <v>1.5595567867036011</v>
      </c>
      <c r="U69" s="4">
        <f t="shared" si="11"/>
        <v>268.01</v>
      </c>
      <c r="V69" s="4">
        <v>238</v>
      </c>
      <c r="W69" s="4">
        <v>30.01</v>
      </c>
      <c r="X69" s="4">
        <f t="shared" si="17"/>
        <v>0.11197343382709601</v>
      </c>
      <c r="Y69" s="4">
        <v>6.99</v>
      </c>
      <c r="Z69" s="4">
        <v>7.05</v>
      </c>
      <c r="AA69" s="4">
        <v>7.16</v>
      </c>
      <c r="AB69" s="4">
        <f t="shared" si="18"/>
        <v>7.0666666666666664</v>
      </c>
      <c r="AC69" s="4">
        <f t="shared" si="14"/>
        <v>3.5333333333333332</v>
      </c>
      <c r="AD69" s="4">
        <f t="shared" si="15"/>
        <v>22.200588085367869</v>
      </c>
      <c r="AE69" s="4">
        <v>3.08</v>
      </c>
      <c r="AF69" s="4">
        <v>0.86</v>
      </c>
      <c r="AG69" s="4">
        <v>1.93</v>
      </c>
      <c r="AH69" s="4">
        <v>0.91</v>
      </c>
      <c r="AI69" s="4">
        <v>0.68</v>
      </c>
      <c r="AJ69" s="4">
        <v>0.4</v>
      </c>
      <c r="AK69" s="4">
        <v>3.01</v>
      </c>
      <c r="AL69" s="4">
        <v>0.86</v>
      </c>
      <c r="AM69" s="4">
        <v>2.19</v>
      </c>
      <c r="AN69" s="4">
        <v>0.93</v>
      </c>
      <c r="AO69" s="4">
        <v>0.95</v>
      </c>
      <c r="AP69" s="4">
        <v>0.35</v>
      </c>
      <c r="AQ69" s="4" t="s">
        <v>49</v>
      </c>
      <c r="AR69" s="4">
        <v>1</v>
      </c>
      <c r="AS69" s="4">
        <v>1</v>
      </c>
      <c r="AT69" s="4">
        <v>0</v>
      </c>
      <c r="AU69" s="4">
        <v>2</v>
      </c>
      <c r="AV69" s="4">
        <v>8</v>
      </c>
      <c r="AW69" s="4" t="s">
        <v>50</v>
      </c>
      <c r="AX69" s="4" t="s">
        <v>51</v>
      </c>
      <c r="AY69" s="4">
        <v>10</v>
      </c>
      <c r="AZ69" s="7" t="s">
        <v>53</v>
      </c>
      <c r="BA69" s="7" t="s">
        <v>54</v>
      </c>
    </row>
    <row r="70" spans="1:53" x14ac:dyDescent="0.45">
      <c r="A70" s="2" t="s">
        <v>415</v>
      </c>
      <c r="B70" s="4" t="s">
        <v>143</v>
      </c>
      <c r="C70" s="4">
        <v>32373</v>
      </c>
      <c r="D70" s="4">
        <v>134</v>
      </c>
      <c r="E70" s="4" t="s">
        <v>58</v>
      </c>
      <c r="F70" s="4" t="s">
        <v>214</v>
      </c>
      <c r="G70" s="4" t="s">
        <v>216</v>
      </c>
      <c r="H70" s="4" t="s">
        <v>202</v>
      </c>
      <c r="I70" s="4" t="s">
        <v>206</v>
      </c>
      <c r="J70" s="4" t="s">
        <v>226</v>
      </c>
      <c r="K70" s="4">
        <v>19</v>
      </c>
      <c r="L70" s="4">
        <v>19</v>
      </c>
      <c r="M70" s="4">
        <v>17</v>
      </c>
      <c r="N70" s="4" t="s">
        <v>32</v>
      </c>
      <c r="O70" s="4" t="s">
        <v>32</v>
      </c>
      <c r="P70" s="4">
        <v>22</v>
      </c>
      <c r="Q70" s="4">
        <v>22</v>
      </c>
      <c r="R70" s="4">
        <v>19.350000000000001</v>
      </c>
      <c r="S70" s="4">
        <v>14.1</v>
      </c>
      <c r="T70" s="4">
        <f t="shared" si="16"/>
        <v>1.3723404255319149</v>
      </c>
      <c r="U70" s="4">
        <f t="shared" si="11"/>
        <v>485.74</v>
      </c>
      <c r="V70" s="4">
        <v>450</v>
      </c>
      <c r="W70" s="4">
        <v>35.74</v>
      </c>
      <c r="X70" s="4">
        <f t="shared" si="17"/>
        <v>7.3578457611067655E-2</v>
      </c>
      <c r="Y70" s="4">
        <v>16.350000000000001</v>
      </c>
      <c r="Z70" s="4">
        <v>16.43</v>
      </c>
      <c r="AA70" s="4">
        <v>16.48</v>
      </c>
      <c r="AB70" s="4">
        <f t="shared" si="18"/>
        <v>16.420000000000002</v>
      </c>
      <c r="AC70" s="4">
        <f t="shared" si="14"/>
        <v>8.2100000000000009</v>
      </c>
      <c r="AD70" s="4">
        <f t="shared" si="15"/>
        <v>51.584951371944406</v>
      </c>
      <c r="AE70" s="4">
        <v>5.64</v>
      </c>
      <c r="AF70" s="4">
        <v>2.44</v>
      </c>
      <c r="AG70" s="4">
        <v>5.28</v>
      </c>
      <c r="AH70" s="4">
        <v>2.17</v>
      </c>
      <c r="AI70" s="4">
        <v>2.17</v>
      </c>
      <c r="AJ70" s="4">
        <v>1</v>
      </c>
      <c r="AK70" s="4">
        <v>4.83</v>
      </c>
      <c r="AL70" s="4">
        <v>2.2200000000000002</v>
      </c>
      <c r="AM70" s="4">
        <v>4.78</v>
      </c>
      <c r="AN70" s="4">
        <v>1.75</v>
      </c>
      <c r="AO70" s="4">
        <v>1.24</v>
      </c>
      <c r="AP70" s="4">
        <v>0.54</v>
      </c>
      <c r="AQ70" s="4" t="s">
        <v>49</v>
      </c>
      <c r="AR70" s="4">
        <v>1</v>
      </c>
      <c r="AS70" s="4">
        <v>1</v>
      </c>
      <c r="AT70" s="4">
        <v>0</v>
      </c>
      <c r="AU70" s="4">
        <v>2</v>
      </c>
      <c r="AV70" s="4">
        <v>8</v>
      </c>
      <c r="AW70" s="4" t="s">
        <v>50</v>
      </c>
      <c r="AX70" s="4" t="s">
        <v>51</v>
      </c>
      <c r="AY70" s="4">
        <v>10</v>
      </c>
      <c r="AZ70" s="7" t="s">
        <v>53</v>
      </c>
      <c r="BA70" s="7" t="s">
        <v>54</v>
      </c>
    </row>
    <row r="71" spans="1:53" x14ac:dyDescent="0.45">
      <c r="A71" s="2" t="s">
        <v>415</v>
      </c>
      <c r="B71" s="4" t="s">
        <v>143</v>
      </c>
      <c r="C71" s="4">
        <v>32393</v>
      </c>
      <c r="D71" s="4">
        <v>134</v>
      </c>
      <c r="E71" s="4" t="s">
        <v>58</v>
      </c>
      <c r="F71" s="4" t="s">
        <v>132</v>
      </c>
      <c r="G71" s="4" t="s">
        <v>121</v>
      </c>
      <c r="H71" s="4" t="s">
        <v>67</v>
      </c>
      <c r="I71" s="4" t="s">
        <v>196</v>
      </c>
      <c r="J71" s="4" t="s">
        <v>226</v>
      </c>
      <c r="K71" s="4">
        <v>19</v>
      </c>
      <c r="L71" s="4">
        <v>19</v>
      </c>
      <c r="M71" s="4">
        <v>15</v>
      </c>
      <c r="N71" s="4" t="s">
        <v>32</v>
      </c>
      <c r="O71" s="4" t="s">
        <v>32</v>
      </c>
      <c r="P71" s="4">
        <v>39</v>
      </c>
      <c r="Q71" s="4">
        <v>39</v>
      </c>
      <c r="R71" s="4">
        <v>16.28</v>
      </c>
      <c r="S71" s="4">
        <v>9.7899999999999991</v>
      </c>
      <c r="T71" s="4">
        <f t="shared" si="16"/>
        <v>1.662921348314607</v>
      </c>
      <c r="U71" s="4">
        <f t="shared" si="11"/>
        <v>377.15999999999997</v>
      </c>
      <c r="V71" s="4">
        <v>332.5</v>
      </c>
      <c r="W71" s="4">
        <v>44.66</v>
      </c>
      <c r="X71" s="4">
        <f t="shared" si="17"/>
        <v>0.1184112843355605</v>
      </c>
      <c r="Y71" s="4">
        <v>11.73</v>
      </c>
      <c r="Z71" s="4">
        <v>11.87</v>
      </c>
      <c r="AA71" s="4">
        <v>12.05</v>
      </c>
      <c r="AB71" s="4">
        <f t="shared" si="18"/>
        <v>11.883333333333335</v>
      </c>
      <c r="AC71" s="4">
        <f t="shared" si="14"/>
        <v>5.9416666666666673</v>
      </c>
      <c r="AD71" s="4">
        <f t="shared" si="15"/>
        <v>37.332592700158713</v>
      </c>
      <c r="AE71" s="4">
        <v>4.0199999999999996</v>
      </c>
      <c r="AF71" s="4">
        <v>1.87</v>
      </c>
      <c r="AG71" s="4">
        <v>3.42</v>
      </c>
      <c r="AH71" s="4">
        <v>1.54</v>
      </c>
      <c r="AI71" s="4">
        <v>1.83</v>
      </c>
      <c r="AJ71" s="4">
        <v>0.85</v>
      </c>
      <c r="AK71" s="4">
        <v>3.53</v>
      </c>
      <c r="AL71" s="4">
        <v>1.81</v>
      </c>
      <c r="AM71" s="4">
        <v>3.51</v>
      </c>
      <c r="AN71" s="4">
        <v>1.36</v>
      </c>
      <c r="AO71" s="4">
        <v>1.56</v>
      </c>
      <c r="AP71" s="4">
        <v>0.83</v>
      </c>
      <c r="AQ71" s="4" t="s">
        <v>49</v>
      </c>
      <c r="AR71" s="4">
        <v>1</v>
      </c>
      <c r="AS71" s="4">
        <v>1</v>
      </c>
      <c r="AT71" s="4">
        <v>0</v>
      </c>
      <c r="AU71" s="4">
        <v>2</v>
      </c>
      <c r="AV71" s="4">
        <v>8</v>
      </c>
      <c r="AW71" s="4" t="s">
        <v>50</v>
      </c>
      <c r="AX71" s="4" t="s">
        <v>51</v>
      </c>
      <c r="AY71" s="4" t="s">
        <v>199</v>
      </c>
      <c r="AZ71" s="7" t="s">
        <v>197</v>
      </c>
      <c r="BA71" s="7" t="s">
        <v>198</v>
      </c>
    </row>
    <row r="72" spans="1:53" x14ac:dyDescent="0.45">
      <c r="A72" s="2" t="s">
        <v>415</v>
      </c>
      <c r="B72" s="8" t="s">
        <v>150</v>
      </c>
      <c r="C72" s="4">
        <v>259222</v>
      </c>
      <c r="D72" s="4">
        <v>135</v>
      </c>
      <c r="E72" s="4" t="s">
        <v>87</v>
      </c>
      <c r="F72" s="4" t="s">
        <v>163</v>
      </c>
      <c r="G72" s="4" t="s">
        <v>121</v>
      </c>
      <c r="H72" s="4" t="s">
        <v>151</v>
      </c>
      <c r="I72" s="4" t="s">
        <v>164</v>
      </c>
      <c r="J72" s="4" t="s">
        <v>227</v>
      </c>
      <c r="K72" s="4">
        <v>19</v>
      </c>
      <c r="L72" s="4">
        <v>19</v>
      </c>
      <c r="M72" s="4">
        <v>15</v>
      </c>
      <c r="N72" s="4" t="s">
        <v>32</v>
      </c>
      <c r="O72" s="4" t="s">
        <v>32</v>
      </c>
      <c r="P72" s="4">
        <v>38</v>
      </c>
      <c r="Q72" s="4">
        <v>38</v>
      </c>
      <c r="R72" s="4">
        <v>18.510000000000002</v>
      </c>
      <c r="S72" s="4">
        <v>13.07</v>
      </c>
      <c r="T72" s="4">
        <f t="shared" si="16"/>
        <v>1.416220351951033</v>
      </c>
      <c r="U72" s="4">
        <f t="shared" si="11"/>
        <v>510.09000000000003</v>
      </c>
      <c r="V72" s="4">
        <v>458</v>
      </c>
      <c r="W72" s="4">
        <v>52.09</v>
      </c>
      <c r="X72" s="4">
        <f t="shared" si="17"/>
        <v>0.10211923386069124</v>
      </c>
      <c r="Y72" s="4">
        <v>13.48</v>
      </c>
      <c r="Z72" s="4">
        <v>13.44</v>
      </c>
      <c r="AA72" s="4">
        <v>13.32</v>
      </c>
      <c r="AB72" s="4">
        <f t="shared" si="18"/>
        <v>13.413333333333334</v>
      </c>
      <c r="AC72" s="4">
        <f t="shared" si="14"/>
        <v>6.706666666666667</v>
      </c>
      <c r="AD72" s="4">
        <f t="shared" si="15"/>
        <v>42.139229460151093</v>
      </c>
      <c r="AE72" s="4">
        <v>4.46</v>
      </c>
      <c r="AF72" s="4">
        <v>1.98</v>
      </c>
      <c r="AG72" s="4">
        <v>3.47</v>
      </c>
      <c r="AH72" s="4">
        <v>1.57</v>
      </c>
      <c r="AI72" s="4">
        <v>1.46</v>
      </c>
      <c r="AJ72" s="4">
        <v>0.74</v>
      </c>
      <c r="AK72" s="4">
        <v>4.3099999999999996</v>
      </c>
      <c r="AL72" s="4">
        <v>2.12</v>
      </c>
      <c r="AM72" s="4">
        <v>4.01</v>
      </c>
      <c r="AN72" s="4">
        <v>1.54</v>
      </c>
      <c r="AO72" s="4">
        <v>1.27</v>
      </c>
      <c r="AP72" s="4">
        <v>0.57999999999999996</v>
      </c>
      <c r="AQ72" s="4" t="s">
        <v>49</v>
      </c>
      <c r="AR72" s="4">
        <v>1</v>
      </c>
      <c r="AS72" s="4">
        <v>1</v>
      </c>
      <c r="AT72" s="4">
        <v>0</v>
      </c>
      <c r="AU72" s="4">
        <v>2</v>
      </c>
      <c r="AV72" s="4">
        <v>8</v>
      </c>
      <c r="AW72" s="4" t="s">
        <v>50</v>
      </c>
      <c r="AX72" s="4" t="s">
        <v>51</v>
      </c>
      <c r="AY72" s="4">
        <v>10</v>
      </c>
      <c r="AZ72" s="7" t="s">
        <v>53</v>
      </c>
      <c r="BA72" s="7" t="s">
        <v>54</v>
      </c>
    </row>
    <row r="73" spans="1:53" x14ac:dyDescent="0.45">
      <c r="A73" s="2" t="s">
        <v>415</v>
      </c>
      <c r="B73" s="4" t="s">
        <v>143</v>
      </c>
      <c r="C73" s="4">
        <v>32391</v>
      </c>
      <c r="D73" s="4">
        <v>135</v>
      </c>
      <c r="E73" s="4" t="s">
        <v>58</v>
      </c>
      <c r="F73" s="4" t="s">
        <v>132</v>
      </c>
      <c r="G73" s="4" t="s">
        <v>121</v>
      </c>
      <c r="H73" s="4" t="s">
        <v>67</v>
      </c>
      <c r="I73" s="4" t="s">
        <v>196</v>
      </c>
      <c r="J73" s="4" t="s">
        <v>226</v>
      </c>
      <c r="K73" s="4">
        <v>19</v>
      </c>
      <c r="L73" s="4">
        <v>19</v>
      </c>
      <c r="M73" s="4">
        <v>15</v>
      </c>
      <c r="N73" s="4" t="s">
        <v>32</v>
      </c>
      <c r="O73" s="4" t="s">
        <v>32</v>
      </c>
      <c r="P73" s="4">
        <v>36</v>
      </c>
      <c r="Q73" s="4">
        <v>36</v>
      </c>
      <c r="R73" s="4">
        <v>19.86</v>
      </c>
      <c r="S73" s="4">
        <v>12.66</v>
      </c>
      <c r="T73" s="4">
        <f t="shared" si="16"/>
        <v>1.5687203791469193</v>
      </c>
      <c r="U73" s="4">
        <f t="shared" si="11"/>
        <v>483.47</v>
      </c>
      <c r="V73" s="4">
        <v>435</v>
      </c>
      <c r="W73" s="4">
        <v>48.47</v>
      </c>
      <c r="X73" s="4">
        <f t="shared" si="17"/>
        <v>0.10025441082176763</v>
      </c>
      <c r="Y73" s="4">
        <v>15.42</v>
      </c>
      <c r="Z73" s="4">
        <v>15.35</v>
      </c>
      <c r="AA73" s="4">
        <v>15.07</v>
      </c>
      <c r="AB73" s="4">
        <f t="shared" si="18"/>
        <v>15.280000000000001</v>
      </c>
      <c r="AC73" s="4">
        <f t="shared" si="14"/>
        <v>7.6400000000000006</v>
      </c>
      <c r="AD73" s="4">
        <f t="shared" si="15"/>
        <v>48.003535746852044</v>
      </c>
      <c r="AE73" s="4">
        <v>4.16</v>
      </c>
      <c r="AF73" s="4">
        <v>2.0299999999999998</v>
      </c>
      <c r="AG73" s="4">
        <v>3.88</v>
      </c>
      <c r="AH73" s="4">
        <v>1.62</v>
      </c>
      <c r="AI73" s="4">
        <v>2</v>
      </c>
      <c r="AJ73" s="4">
        <v>0.83</v>
      </c>
      <c r="AK73" s="4">
        <v>3.82</v>
      </c>
      <c r="AL73" s="4">
        <v>2.27</v>
      </c>
      <c r="AM73" s="4">
        <v>3.81</v>
      </c>
      <c r="AN73" s="4">
        <v>1.76</v>
      </c>
      <c r="AO73" s="4">
        <v>1.66</v>
      </c>
      <c r="AP73" s="4">
        <v>0.88</v>
      </c>
      <c r="AQ73" s="4" t="s">
        <v>49</v>
      </c>
      <c r="AR73" s="4">
        <v>1</v>
      </c>
      <c r="AS73" s="4">
        <v>1</v>
      </c>
      <c r="AT73" s="4">
        <v>0</v>
      </c>
      <c r="AU73" s="4">
        <v>2</v>
      </c>
      <c r="AV73" s="4">
        <v>8</v>
      </c>
      <c r="AW73" s="4" t="s">
        <v>50</v>
      </c>
      <c r="AX73" s="4" t="s">
        <v>51</v>
      </c>
      <c r="AY73" s="4">
        <v>10</v>
      </c>
      <c r="AZ73" s="7" t="s">
        <v>53</v>
      </c>
      <c r="BA73" s="7" t="s">
        <v>54</v>
      </c>
    </row>
    <row r="74" spans="1:53" x14ac:dyDescent="0.45">
      <c r="A74" s="2" t="s">
        <v>415</v>
      </c>
      <c r="B74" s="4" t="s">
        <v>143</v>
      </c>
      <c r="C74" s="4">
        <v>32389</v>
      </c>
      <c r="D74" s="4">
        <v>136</v>
      </c>
      <c r="E74" s="4" t="s">
        <v>144</v>
      </c>
      <c r="F74" s="4" t="s">
        <v>132</v>
      </c>
      <c r="G74" s="4" t="s">
        <v>121</v>
      </c>
      <c r="H74" s="4" t="s">
        <v>67</v>
      </c>
      <c r="I74" s="4" t="s">
        <v>145</v>
      </c>
      <c r="J74" s="4" t="s">
        <v>226</v>
      </c>
      <c r="K74" s="4">
        <v>19</v>
      </c>
      <c r="L74" s="4">
        <v>19</v>
      </c>
      <c r="M74" s="4">
        <v>15</v>
      </c>
      <c r="N74" s="4" t="s">
        <v>32</v>
      </c>
      <c r="O74" s="4" t="s">
        <v>32</v>
      </c>
      <c r="P74" s="4">
        <v>39</v>
      </c>
      <c r="Q74" s="4">
        <v>39</v>
      </c>
      <c r="R74" s="4">
        <v>12.96</v>
      </c>
      <c r="S74" s="4">
        <v>7.11</v>
      </c>
      <c r="T74" s="4">
        <f t="shared" si="16"/>
        <v>1.8227848101265822</v>
      </c>
      <c r="U74" s="4">
        <f t="shared" si="11"/>
        <v>274.08999999999997</v>
      </c>
      <c r="V74" s="4">
        <v>245</v>
      </c>
      <c r="W74" s="4">
        <v>29.09</v>
      </c>
      <c r="X74" s="4">
        <f t="shared" si="17"/>
        <v>0.10613302200007298</v>
      </c>
      <c r="Y74" s="4">
        <v>7.09</v>
      </c>
      <c r="Z74" s="4">
        <v>7.32</v>
      </c>
      <c r="AA74" s="4">
        <v>7.55</v>
      </c>
      <c r="AB74" s="4">
        <f t="shared" si="18"/>
        <v>7.32</v>
      </c>
      <c r="AC74" s="4">
        <f t="shared" si="14"/>
        <v>3.66</v>
      </c>
      <c r="AD74" s="4">
        <f t="shared" si="15"/>
        <v>22.996458224277287</v>
      </c>
      <c r="AE74" s="4">
        <v>2.23</v>
      </c>
      <c r="AF74" s="4">
        <v>1.1100000000000001</v>
      </c>
      <c r="AG74" s="4">
        <v>2.16</v>
      </c>
      <c r="AH74" s="4">
        <v>0.82</v>
      </c>
      <c r="AI74" s="4">
        <v>1.06</v>
      </c>
      <c r="AJ74" s="4">
        <v>0.39</v>
      </c>
      <c r="AK74" s="4">
        <v>2.37</v>
      </c>
      <c r="AL74" s="4">
        <v>1.1399999999999999</v>
      </c>
      <c r="AM74" s="4">
        <v>2.2400000000000002</v>
      </c>
      <c r="AN74" s="4">
        <v>0.93</v>
      </c>
      <c r="AO74" s="4">
        <v>1.18</v>
      </c>
      <c r="AP74" s="4">
        <v>0.57999999999999996</v>
      </c>
      <c r="AQ74" s="4" t="s">
        <v>49</v>
      </c>
      <c r="AR74" s="4">
        <v>1</v>
      </c>
      <c r="AS74" s="4">
        <v>1</v>
      </c>
      <c r="AT74" s="4">
        <v>0</v>
      </c>
      <c r="AU74" s="4">
        <v>2</v>
      </c>
      <c r="AV74" s="4">
        <v>8</v>
      </c>
      <c r="AW74" s="4" t="s">
        <v>146</v>
      </c>
      <c r="AX74" s="4" t="s">
        <v>51</v>
      </c>
      <c r="AY74" s="4">
        <v>10</v>
      </c>
      <c r="AZ74" s="7" t="s">
        <v>53</v>
      </c>
      <c r="BA74" s="7" t="s">
        <v>54</v>
      </c>
    </row>
    <row r="75" spans="1:53" x14ac:dyDescent="0.45">
      <c r="A75" s="2" t="s">
        <v>25</v>
      </c>
      <c r="B75" s="8" t="s">
        <v>150</v>
      </c>
      <c r="C75" s="4">
        <v>259223</v>
      </c>
      <c r="D75" s="9">
        <v>113</v>
      </c>
      <c r="E75" s="4" t="s">
        <v>87</v>
      </c>
      <c r="F75" s="4" t="s">
        <v>163</v>
      </c>
      <c r="G75" s="4" t="s">
        <v>165</v>
      </c>
      <c r="H75" s="4" t="s">
        <v>100</v>
      </c>
      <c r="I75" s="4" t="s">
        <v>68</v>
      </c>
      <c r="J75" s="9" t="s">
        <v>58</v>
      </c>
      <c r="K75" s="9">
        <v>19</v>
      </c>
      <c r="L75" s="4">
        <v>19</v>
      </c>
      <c r="M75" s="4">
        <v>17</v>
      </c>
      <c r="N75" s="4" t="s">
        <v>32</v>
      </c>
      <c r="O75" s="4" t="s">
        <v>32</v>
      </c>
      <c r="P75" s="4">
        <v>44</v>
      </c>
      <c r="Q75" s="4">
        <v>44</v>
      </c>
      <c r="R75" s="9" t="s">
        <v>58</v>
      </c>
      <c r="S75" s="9" t="s">
        <v>58</v>
      </c>
      <c r="T75" s="9" t="s">
        <v>58</v>
      </c>
      <c r="U75" s="9">
        <f t="shared" si="11"/>
        <v>506.65</v>
      </c>
      <c r="V75" s="9">
        <v>434</v>
      </c>
      <c r="W75" s="4">
        <v>72.650000000000006</v>
      </c>
      <c r="X75" s="9">
        <f t="shared" si="17"/>
        <v>0.1433928747656173</v>
      </c>
      <c r="Y75" s="4">
        <v>19.649999999999999</v>
      </c>
      <c r="Z75" s="4">
        <v>19.420000000000002</v>
      </c>
      <c r="AA75" s="4">
        <v>19.559999999999999</v>
      </c>
      <c r="AB75" s="4">
        <f t="shared" si="18"/>
        <v>19.543333333333333</v>
      </c>
      <c r="AC75" s="4">
        <f t="shared" si="14"/>
        <v>9.7716666666666665</v>
      </c>
      <c r="AD75" s="4">
        <f t="shared" si="15"/>
        <v>61.397192426656524</v>
      </c>
      <c r="AE75" s="9" t="s">
        <v>58</v>
      </c>
      <c r="AF75" s="9" t="s">
        <v>58</v>
      </c>
      <c r="AG75" s="9" t="s">
        <v>58</v>
      </c>
      <c r="AH75" s="9" t="s">
        <v>58</v>
      </c>
      <c r="AI75" s="9" t="s">
        <v>58</v>
      </c>
      <c r="AJ75" s="9" t="s">
        <v>58</v>
      </c>
      <c r="AK75" s="9" t="s">
        <v>58</v>
      </c>
      <c r="AL75" s="9" t="s">
        <v>58</v>
      </c>
      <c r="AM75" s="9" t="s">
        <v>58</v>
      </c>
      <c r="AN75" s="9" t="s">
        <v>58</v>
      </c>
      <c r="AO75" s="9" t="s">
        <v>58</v>
      </c>
      <c r="AP75" s="9" t="s">
        <v>58</v>
      </c>
      <c r="AQ75" s="9" t="s">
        <v>58</v>
      </c>
      <c r="AR75" s="9" t="s">
        <v>58</v>
      </c>
      <c r="AS75" s="9" t="s">
        <v>58</v>
      </c>
      <c r="AT75" s="9" t="s">
        <v>58</v>
      </c>
      <c r="AU75" s="9" t="s">
        <v>58</v>
      </c>
      <c r="AV75" s="9" t="s">
        <v>58</v>
      </c>
      <c r="AW75" s="9" t="s">
        <v>58</v>
      </c>
      <c r="AX75" s="9" t="s">
        <v>58</v>
      </c>
      <c r="AY75" s="9" t="s">
        <v>58</v>
      </c>
      <c r="AZ75" s="9" t="s">
        <v>58</v>
      </c>
      <c r="BA75" s="9" t="s">
        <v>58</v>
      </c>
    </row>
    <row r="76" spans="1:53" x14ac:dyDescent="0.45">
      <c r="A76" s="2" t="s">
        <v>25</v>
      </c>
      <c r="B76" s="8" t="s">
        <v>150</v>
      </c>
      <c r="C76" s="4">
        <v>259224</v>
      </c>
      <c r="D76" s="9">
        <v>113</v>
      </c>
      <c r="E76" s="4" t="s">
        <v>58</v>
      </c>
      <c r="F76" s="4" t="s">
        <v>166</v>
      </c>
      <c r="G76" s="4" t="s">
        <v>168</v>
      </c>
      <c r="H76" s="4" t="s">
        <v>100</v>
      </c>
      <c r="I76" s="4" t="s">
        <v>167</v>
      </c>
      <c r="J76" s="9" t="s">
        <v>58</v>
      </c>
      <c r="K76" s="9">
        <v>19</v>
      </c>
      <c r="L76" s="4">
        <v>19</v>
      </c>
      <c r="M76" s="4">
        <v>17</v>
      </c>
      <c r="N76" s="4" t="s">
        <v>32</v>
      </c>
      <c r="O76" s="4" t="s">
        <v>32</v>
      </c>
      <c r="P76" s="4">
        <v>34</v>
      </c>
      <c r="Q76" s="4">
        <v>33</v>
      </c>
      <c r="R76" s="9" t="s">
        <v>58</v>
      </c>
      <c r="S76" s="9" t="s">
        <v>58</v>
      </c>
      <c r="T76" s="9" t="s">
        <v>58</v>
      </c>
      <c r="U76" s="9">
        <f t="shared" si="11"/>
        <v>471.31</v>
      </c>
      <c r="V76" s="9">
        <v>412.5</v>
      </c>
      <c r="W76" s="8">
        <v>58.81</v>
      </c>
      <c r="X76" s="9">
        <f t="shared" si="17"/>
        <v>0.12477986887611127</v>
      </c>
      <c r="Y76" s="8">
        <v>19.28</v>
      </c>
      <c r="Z76" s="8">
        <v>19.64</v>
      </c>
      <c r="AA76" s="8">
        <v>19.07</v>
      </c>
      <c r="AB76" s="4">
        <f t="shared" si="18"/>
        <v>19.330000000000002</v>
      </c>
      <c r="AC76" s="4">
        <f t="shared" si="14"/>
        <v>9.6650000000000009</v>
      </c>
      <c r="AD76" s="4">
        <f t="shared" si="15"/>
        <v>60.726985993890708</v>
      </c>
      <c r="AE76" s="9" t="s">
        <v>58</v>
      </c>
      <c r="AF76" s="9" t="s">
        <v>58</v>
      </c>
      <c r="AG76" s="9" t="s">
        <v>58</v>
      </c>
      <c r="AH76" s="9" t="s">
        <v>58</v>
      </c>
      <c r="AI76" s="9" t="s">
        <v>58</v>
      </c>
      <c r="AJ76" s="9" t="s">
        <v>58</v>
      </c>
      <c r="AK76" s="9" t="s">
        <v>58</v>
      </c>
      <c r="AL76" s="9" t="s">
        <v>58</v>
      </c>
      <c r="AM76" s="9" t="s">
        <v>58</v>
      </c>
      <c r="AN76" s="9" t="s">
        <v>58</v>
      </c>
      <c r="AO76" s="9" t="s">
        <v>58</v>
      </c>
      <c r="AP76" s="9" t="s">
        <v>58</v>
      </c>
      <c r="AQ76" s="9" t="s">
        <v>58</v>
      </c>
      <c r="AR76" s="9" t="s">
        <v>58</v>
      </c>
      <c r="AS76" s="9" t="s">
        <v>58</v>
      </c>
      <c r="AT76" s="9" t="s">
        <v>58</v>
      </c>
      <c r="AU76" s="9" t="s">
        <v>58</v>
      </c>
      <c r="AV76" s="9" t="s">
        <v>58</v>
      </c>
      <c r="AW76" s="9" t="s">
        <v>58</v>
      </c>
      <c r="AX76" s="9" t="s">
        <v>58</v>
      </c>
      <c r="AY76" s="9" t="s">
        <v>58</v>
      </c>
      <c r="AZ76" s="9" t="s">
        <v>58</v>
      </c>
      <c r="BA76" s="9" t="s">
        <v>58</v>
      </c>
    </row>
    <row r="77" spans="1:53" x14ac:dyDescent="0.45">
      <c r="A77" s="2" t="s">
        <v>25</v>
      </c>
      <c r="B77" s="8" t="s">
        <v>150</v>
      </c>
      <c r="C77" s="4">
        <v>263709</v>
      </c>
      <c r="D77" s="4">
        <v>113</v>
      </c>
      <c r="E77" s="4" t="s">
        <v>87</v>
      </c>
      <c r="F77" s="4" t="s">
        <v>181</v>
      </c>
      <c r="G77" s="4" t="s">
        <v>121</v>
      </c>
      <c r="H77" s="4" t="s">
        <v>182</v>
      </c>
      <c r="I77" s="4" t="s">
        <v>173</v>
      </c>
      <c r="J77" s="4" t="s">
        <v>226</v>
      </c>
      <c r="K77" s="4">
        <v>19</v>
      </c>
      <c r="L77" s="4">
        <v>19</v>
      </c>
      <c r="M77" s="4">
        <v>17</v>
      </c>
      <c r="N77" s="4" t="s">
        <v>32</v>
      </c>
      <c r="O77" s="4" t="s">
        <v>32</v>
      </c>
      <c r="P77" s="4">
        <v>39</v>
      </c>
      <c r="Q77" s="4">
        <v>40</v>
      </c>
      <c r="R77" s="4">
        <v>17</v>
      </c>
      <c r="S77" s="4">
        <v>10.42</v>
      </c>
      <c r="T77" s="4">
        <f t="shared" ref="T77:T96" si="19">R77/S77</f>
        <v>1.6314779270633397</v>
      </c>
      <c r="U77" s="4">
        <f t="shared" si="11"/>
        <v>367</v>
      </c>
      <c r="V77" s="4">
        <v>310</v>
      </c>
      <c r="W77" s="4">
        <v>57</v>
      </c>
      <c r="X77" s="4">
        <f t="shared" si="17"/>
        <v>0.15531335149863759</v>
      </c>
      <c r="Y77" s="4">
        <v>10.119999999999999</v>
      </c>
      <c r="Z77" s="4">
        <v>10.52</v>
      </c>
      <c r="AA77" s="4">
        <v>11.07</v>
      </c>
      <c r="AB77" s="4">
        <f t="shared" si="18"/>
        <v>10.57</v>
      </c>
      <c r="AC77" s="4">
        <f>AVERAGE(Z77:AB77)</f>
        <v>10.719999999999999</v>
      </c>
      <c r="AD77" s="4">
        <f>AVERAGE(AA77:AC77)</f>
        <v>10.786666666666667</v>
      </c>
      <c r="AE77" s="4">
        <v>3.89</v>
      </c>
      <c r="AF77" s="4">
        <v>1.62</v>
      </c>
      <c r="AG77" s="4">
        <v>2.99</v>
      </c>
      <c r="AH77" s="4">
        <v>1.26</v>
      </c>
      <c r="AI77" s="4">
        <v>1.72</v>
      </c>
      <c r="AJ77" s="4">
        <v>0.53</v>
      </c>
      <c r="AK77" s="4">
        <v>4.01</v>
      </c>
      <c r="AL77" s="4">
        <v>1.63</v>
      </c>
      <c r="AM77" s="4">
        <v>3.24</v>
      </c>
      <c r="AN77" s="4">
        <v>1.2</v>
      </c>
      <c r="AO77" s="4">
        <v>1.1599999999999999</v>
      </c>
      <c r="AP77" s="4">
        <v>0.57999999999999996</v>
      </c>
      <c r="AQ77" s="4" t="s">
        <v>183</v>
      </c>
      <c r="AR77" s="4">
        <v>1</v>
      </c>
      <c r="AS77" s="4">
        <v>1</v>
      </c>
      <c r="AT77" s="4">
        <v>0</v>
      </c>
      <c r="AU77" s="4">
        <v>2</v>
      </c>
      <c r="AV77" s="4">
        <v>8</v>
      </c>
      <c r="AW77" s="4">
        <v>3</v>
      </c>
      <c r="AX77" s="4">
        <v>4</v>
      </c>
      <c r="AY77" s="4">
        <v>10</v>
      </c>
      <c r="AZ77" s="7" t="s">
        <v>184</v>
      </c>
      <c r="BA77" s="7" t="s">
        <v>185</v>
      </c>
    </row>
    <row r="78" spans="1:53" x14ac:dyDescent="0.45">
      <c r="A78" s="2" t="s">
        <v>25</v>
      </c>
      <c r="B78" s="4" t="s">
        <v>96</v>
      </c>
      <c r="C78" s="11">
        <v>22653</v>
      </c>
      <c r="D78" s="4">
        <v>113</v>
      </c>
      <c r="E78" s="4" t="s">
        <v>97</v>
      </c>
      <c r="F78" s="4" t="s">
        <v>70</v>
      </c>
      <c r="G78" s="4" t="s">
        <v>72</v>
      </c>
      <c r="H78" s="4" t="s">
        <v>98</v>
      </c>
      <c r="I78" s="4" t="s">
        <v>69</v>
      </c>
      <c r="J78" s="4" t="s">
        <v>226</v>
      </c>
      <c r="K78" s="4">
        <v>19</v>
      </c>
      <c r="L78" s="4">
        <v>19</v>
      </c>
      <c r="M78" s="4">
        <v>17</v>
      </c>
      <c r="N78" s="4" t="s">
        <v>32</v>
      </c>
      <c r="O78" s="4" t="s">
        <v>32</v>
      </c>
      <c r="P78" s="4">
        <v>32</v>
      </c>
      <c r="Q78" s="4">
        <v>33</v>
      </c>
      <c r="R78" s="4">
        <v>21.5</v>
      </c>
      <c r="S78" s="4">
        <v>14.88</v>
      </c>
      <c r="T78" s="4">
        <f t="shared" si="19"/>
        <v>1.4448924731182795</v>
      </c>
      <c r="U78" s="4">
        <f t="shared" ref="U78:U96" si="20">V78+W78</f>
        <v>397.88</v>
      </c>
      <c r="V78" s="4">
        <v>344.5</v>
      </c>
      <c r="W78" s="4">
        <v>53.38</v>
      </c>
      <c r="X78" s="4">
        <f t="shared" si="17"/>
        <v>0.13416105358399519</v>
      </c>
      <c r="Y78" s="4">
        <v>11.91</v>
      </c>
      <c r="Z78" s="4">
        <v>11.85</v>
      </c>
      <c r="AA78" s="4">
        <v>11.67</v>
      </c>
      <c r="AB78" s="4">
        <f t="shared" si="18"/>
        <v>11.81</v>
      </c>
      <c r="AC78" s="4">
        <f>AB78/2</f>
        <v>5.9050000000000002</v>
      </c>
      <c r="AD78" s="4">
        <f>(2*PI())*AC78</f>
        <v>37.102209238895455</v>
      </c>
      <c r="AE78" s="4">
        <v>4.71</v>
      </c>
      <c r="AF78" s="4">
        <v>2.77</v>
      </c>
      <c r="AG78" s="4">
        <v>4.1399999999999997</v>
      </c>
      <c r="AH78" s="4">
        <v>2.17</v>
      </c>
      <c r="AI78" s="4">
        <v>1.75</v>
      </c>
      <c r="AJ78" s="4">
        <v>1.72</v>
      </c>
      <c r="AK78" s="4">
        <v>4.91</v>
      </c>
      <c r="AL78" s="4">
        <v>2.52</v>
      </c>
      <c r="AM78" s="4">
        <v>4.2300000000000004</v>
      </c>
      <c r="AN78" s="4">
        <v>1.99</v>
      </c>
      <c r="AO78" s="4">
        <v>1.96</v>
      </c>
      <c r="AP78" s="4">
        <v>1.25</v>
      </c>
      <c r="AQ78" s="4" t="s">
        <v>49</v>
      </c>
      <c r="AR78" s="4">
        <v>1</v>
      </c>
      <c r="AS78" s="4">
        <v>1</v>
      </c>
      <c r="AT78" s="4">
        <v>0</v>
      </c>
      <c r="AU78" s="4">
        <v>2</v>
      </c>
      <c r="AV78" s="4">
        <v>8</v>
      </c>
      <c r="AW78" s="4" t="s">
        <v>127</v>
      </c>
      <c r="AX78" s="4" t="s">
        <v>51</v>
      </c>
      <c r="AY78" s="4">
        <v>10</v>
      </c>
      <c r="AZ78" s="7" t="s">
        <v>53</v>
      </c>
      <c r="BA78" s="7" t="s">
        <v>51</v>
      </c>
    </row>
    <row r="79" spans="1:53" x14ac:dyDescent="0.45">
      <c r="A79" s="2" t="s">
        <v>25</v>
      </c>
      <c r="B79" s="8" t="s">
        <v>150</v>
      </c>
      <c r="C79" s="4">
        <v>263708</v>
      </c>
      <c r="D79" s="4">
        <v>114</v>
      </c>
      <c r="E79" s="4" t="s">
        <v>58</v>
      </c>
      <c r="F79" s="4" t="s">
        <v>178</v>
      </c>
      <c r="G79" s="4" t="s">
        <v>121</v>
      </c>
      <c r="H79" s="4" t="s">
        <v>177</v>
      </c>
      <c r="I79" s="4" t="s">
        <v>174</v>
      </c>
      <c r="J79" s="4" t="s">
        <v>226</v>
      </c>
      <c r="K79" s="4">
        <v>19</v>
      </c>
      <c r="L79" s="4">
        <v>19</v>
      </c>
      <c r="M79" s="4">
        <v>17</v>
      </c>
      <c r="N79" s="4" t="s">
        <v>32</v>
      </c>
      <c r="O79" s="4" t="s">
        <v>32</v>
      </c>
      <c r="P79" s="4">
        <v>38</v>
      </c>
      <c r="Q79" s="4">
        <v>38</v>
      </c>
      <c r="R79" s="4">
        <v>19.96</v>
      </c>
      <c r="S79" s="4">
        <v>13.99</v>
      </c>
      <c r="T79" s="4">
        <f t="shared" si="19"/>
        <v>1.4267333809864189</v>
      </c>
      <c r="U79" s="4">
        <f t="shared" si="20"/>
        <v>546</v>
      </c>
      <c r="V79" s="4">
        <v>472</v>
      </c>
      <c r="W79" s="4">
        <v>74</v>
      </c>
      <c r="X79" s="4">
        <f t="shared" si="17"/>
        <v>0.13553113553113552</v>
      </c>
      <c r="Y79" s="4">
        <v>15.93</v>
      </c>
      <c r="Z79" s="4">
        <v>15.63</v>
      </c>
      <c r="AA79" s="4">
        <v>15.29</v>
      </c>
      <c r="AB79" s="4">
        <f t="shared" si="18"/>
        <v>15.616666666666667</v>
      </c>
      <c r="AC79" s="4">
        <f>AVERAGE(Z79:AB79)</f>
        <v>15.512222222222222</v>
      </c>
      <c r="AD79" s="4">
        <f>AVERAGE(AA79:AC79)</f>
        <v>15.472962962962962</v>
      </c>
      <c r="AE79" s="4">
        <v>5.48</v>
      </c>
      <c r="AF79" s="4">
        <v>2.2200000000000002</v>
      </c>
      <c r="AG79" s="4">
        <v>5.19</v>
      </c>
      <c r="AH79" s="4">
        <v>1.39</v>
      </c>
      <c r="AI79" s="4">
        <v>1.56</v>
      </c>
      <c r="AJ79" s="4">
        <v>0.8</v>
      </c>
      <c r="AK79" s="4">
        <v>5.3</v>
      </c>
      <c r="AL79" s="4">
        <v>1.94</v>
      </c>
      <c r="AM79" s="4">
        <v>4.21</v>
      </c>
      <c r="AN79" s="4">
        <v>1.68</v>
      </c>
      <c r="AO79" s="4">
        <v>1.83</v>
      </c>
      <c r="AP79" s="4">
        <v>0.5</v>
      </c>
      <c r="AQ79" s="4" t="s">
        <v>49</v>
      </c>
      <c r="AR79" s="4">
        <v>1</v>
      </c>
      <c r="AS79" s="4">
        <v>1</v>
      </c>
      <c r="AT79" s="4">
        <v>0</v>
      </c>
      <c r="AU79" s="4">
        <v>2</v>
      </c>
      <c r="AV79" s="4">
        <v>8</v>
      </c>
      <c r="AW79" s="4" t="s">
        <v>50</v>
      </c>
      <c r="AX79" s="4" t="s">
        <v>179</v>
      </c>
      <c r="AY79" s="4">
        <v>10</v>
      </c>
      <c r="AZ79" s="7" t="s">
        <v>53</v>
      </c>
      <c r="BA79" s="7" t="s">
        <v>54</v>
      </c>
    </row>
    <row r="80" spans="1:53" x14ac:dyDescent="0.45">
      <c r="A80" s="2" t="s">
        <v>25</v>
      </c>
      <c r="B80" s="4" t="s">
        <v>24</v>
      </c>
      <c r="C80" s="4">
        <v>98995</v>
      </c>
      <c r="D80" s="4">
        <v>115</v>
      </c>
      <c r="E80" s="4" t="s">
        <v>87</v>
      </c>
      <c r="F80" s="4" t="s">
        <v>59</v>
      </c>
      <c r="G80" s="4" t="s">
        <v>62</v>
      </c>
      <c r="H80" s="4" t="s">
        <v>27</v>
      </c>
      <c r="I80" s="4" t="s">
        <v>68</v>
      </c>
      <c r="J80" s="4" t="s">
        <v>230</v>
      </c>
      <c r="K80" s="4">
        <v>19</v>
      </c>
      <c r="L80" s="4">
        <v>19</v>
      </c>
      <c r="M80" s="4">
        <v>17</v>
      </c>
      <c r="N80" s="4" t="s">
        <v>32</v>
      </c>
      <c r="O80" s="4" t="s">
        <v>32</v>
      </c>
      <c r="P80" s="4">
        <v>39</v>
      </c>
      <c r="Q80" s="4">
        <v>40</v>
      </c>
      <c r="R80" s="4">
        <v>19.239999999999998</v>
      </c>
      <c r="S80" s="4">
        <v>13.71</v>
      </c>
      <c r="T80" s="4">
        <f t="shared" si="19"/>
        <v>1.4033552151714075</v>
      </c>
      <c r="U80" s="4">
        <f t="shared" si="20"/>
        <v>474.15</v>
      </c>
      <c r="V80" s="4">
        <v>417</v>
      </c>
      <c r="W80" s="4">
        <v>57.15</v>
      </c>
      <c r="X80" s="4">
        <f t="shared" si="17"/>
        <v>0.12053147738057576</v>
      </c>
      <c r="Y80" s="4">
        <v>16.059999999999999</v>
      </c>
      <c r="Z80" s="4">
        <v>16.47</v>
      </c>
      <c r="AA80" s="4">
        <v>16.14</v>
      </c>
      <c r="AB80" s="4">
        <f t="shared" si="18"/>
        <v>16.223333333333333</v>
      </c>
      <c r="AC80" s="4">
        <f>AB80/2</f>
        <v>8.1116666666666664</v>
      </c>
      <c r="AD80" s="4">
        <f>(2*PI())*AC80</f>
        <v>50.967104816738406</v>
      </c>
      <c r="AE80" s="4">
        <v>4.1399999999999997</v>
      </c>
      <c r="AF80" s="4">
        <v>2.48</v>
      </c>
      <c r="AG80" s="4">
        <v>4.57</v>
      </c>
      <c r="AH80" s="4">
        <v>2.19</v>
      </c>
      <c r="AI80" s="4">
        <v>2.13</v>
      </c>
      <c r="AJ80" s="4">
        <v>1.1299999999999999</v>
      </c>
      <c r="AK80" s="4">
        <v>5.01</v>
      </c>
      <c r="AL80" s="4">
        <v>2.63</v>
      </c>
      <c r="AM80" s="4">
        <v>5</v>
      </c>
      <c r="AN80" s="4">
        <v>1.87</v>
      </c>
      <c r="AO80" s="4">
        <v>2.27</v>
      </c>
      <c r="AP80" s="4">
        <v>1.04</v>
      </c>
      <c r="AQ80" s="4" t="s">
        <v>49</v>
      </c>
      <c r="AR80" s="4">
        <v>1</v>
      </c>
      <c r="AS80" s="4">
        <v>1</v>
      </c>
      <c r="AT80" s="4">
        <v>0</v>
      </c>
      <c r="AU80" s="4">
        <v>2</v>
      </c>
      <c r="AV80" s="4">
        <v>8</v>
      </c>
      <c r="AW80" s="4" t="s">
        <v>50</v>
      </c>
      <c r="AX80" s="4" t="s">
        <v>51</v>
      </c>
      <c r="AY80" s="4">
        <v>10</v>
      </c>
      <c r="AZ80" s="7" t="s">
        <v>53</v>
      </c>
      <c r="BA80" s="7" t="s">
        <v>54</v>
      </c>
    </row>
    <row r="81" spans="1:53" x14ac:dyDescent="0.45">
      <c r="A81" s="2" t="s">
        <v>25</v>
      </c>
      <c r="B81" s="8" t="s">
        <v>150</v>
      </c>
      <c r="C81" s="4">
        <v>263710</v>
      </c>
      <c r="D81" s="4">
        <v>116</v>
      </c>
      <c r="E81" s="4" t="s">
        <v>97</v>
      </c>
      <c r="F81" s="4" t="s">
        <v>175</v>
      </c>
      <c r="G81" s="4" t="s">
        <v>121</v>
      </c>
      <c r="H81" s="4" t="s">
        <v>176</v>
      </c>
      <c r="I81" s="4" t="s">
        <v>174</v>
      </c>
      <c r="J81" s="4" t="s">
        <v>226</v>
      </c>
      <c r="K81" s="4">
        <v>19</v>
      </c>
      <c r="L81" s="4">
        <v>19</v>
      </c>
      <c r="M81" s="4">
        <v>17</v>
      </c>
      <c r="N81" s="4" t="s">
        <v>32</v>
      </c>
      <c r="O81" s="4" t="s">
        <v>32</v>
      </c>
      <c r="P81" s="4">
        <v>36</v>
      </c>
      <c r="Q81" s="4">
        <v>36</v>
      </c>
      <c r="R81" s="4">
        <v>23.81</v>
      </c>
      <c r="S81" s="4">
        <v>16.64</v>
      </c>
      <c r="T81" s="4">
        <f t="shared" si="19"/>
        <v>1.4308894230769229</v>
      </c>
      <c r="U81" s="4">
        <f t="shared" si="20"/>
        <v>550</v>
      </c>
      <c r="V81" s="4">
        <v>480</v>
      </c>
      <c r="W81" s="4">
        <v>70</v>
      </c>
      <c r="X81" s="4">
        <f t="shared" si="17"/>
        <v>0.12727272727272726</v>
      </c>
      <c r="Y81" s="4">
        <v>20.66</v>
      </c>
      <c r="Z81" s="4">
        <v>20.82</v>
      </c>
      <c r="AA81" s="4">
        <v>20.6</v>
      </c>
      <c r="AB81" s="4">
        <f t="shared" si="18"/>
        <v>20.693333333333335</v>
      </c>
      <c r="AC81" s="4">
        <f t="shared" ref="AC81:AD84" si="21">AVERAGE(Z81:AB81)</f>
        <v>20.704444444444444</v>
      </c>
      <c r="AD81" s="4">
        <f t="shared" si="21"/>
        <v>20.665925925925929</v>
      </c>
      <c r="AE81" s="4">
        <v>6.01</v>
      </c>
      <c r="AF81" s="4">
        <v>2.0699999999999998</v>
      </c>
      <c r="AG81" s="4">
        <v>4.08</v>
      </c>
      <c r="AH81" s="4">
        <v>1.87</v>
      </c>
      <c r="AI81" s="4">
        <v>1.9</v>
      </c>
      <c r="AJ81" s="4">
        <v>1.04</v>
      </c>
      <c r="AK81" s="4">
        <v>5.45</v>
      </c>
      <c r="AL81" s="4">
        <v>2.46</v>
      </c>
      <c r="AM81" s="4">
        <v>4.7699999999999996</v>
      </c>
      <c r="AN81" s="4">
        <v>2.09</v>
      </c>
      <c r="AO81" s="4">
        <v>2.0299999999999998</v>
      </c>
      <c r="AP81" s="4">
        <v>1.04</v>
      </c>
      <c r="AQ81" s="4" t="s">
        <v>49</v>
      </c>
      <c r="AR81" s="4">
        <v>1</v>
      </c>
      <c r="AS81" s="4">
        <v>1</v>
      </c>
      <c r="AT81" s="4">
        <v>0</v>
      </c>
      <c r="AU81" s="4">
        <v>2</v>
      </c>
      <c r="AV81" s="4">
        <v>8</v>
      </c>
      <c r="AW81" s="4" t="s">
        <v>50</v>
      </c>
      <c r="AX81" s="4">
        <v>4</v>
      </c>
      <c r="AY81" s="4">
        <v>10</v>
      </c>
      <c r="AZ81" s="7" t="s">
        <v>53</v>
      </c>
      <c r="BA81" s="7" t="s">
        <v>54</v>
      </c>
    </row>
    <row r="82" spans="1:53" x14ac:dyDescent="0.45">
      <c r="A82" s="2" t="s">
        <v>25</v>
      </c>
      <c r="B82" s="8" t="s">
        <v>150</v>
      </c>
      <c r="C82" s="4">
        <v>263711</v>
      </c>
      <c r="D82" s="4">
        <v>116</v>
      </c>
      <c r="E82" s="4" t="s">
        <v>97</v>
      </c>
      <c r="F82" s="4" t="s">
        <v>109</v>
      </c>
      <c r="G82" s="4" t="s">
        <v>121</v>
      </c>
      <c r="H82" s="4" t="s">
        <v>188</v>
      </c>
      <c r="I82" s="4" t="s">
        <v>174</v>
      </c>
      <c r="J82" s="4" t="s">
        <v>226</v>
      </c>
      <c r="K82" s="4">
        <v>19</v>
      </c>
      <c r="L82" s="4">
        <v>19</v>
      </c>
      <c r="M82" s="4">
        <v>17</v>
      </c>
      <c r="N82" s="4" t="s">
        <v>32</v>
      </c>
      <c r="O82" s="4" t="s">
        <v>32</v>
      </c>
      <c r="P82" s="4">
        <v>37</v>
      </c>
      <c r="Q82" s="4">
        <v>38</v>
      </c>
      <c r="R82" s="4">
        <v>20.95</v>
      </c>
      <c r="S82" s="4">
        <v>13.38</v>
      </c>
      <c r="T82" s="4">
        <f t="shared" si="19"/>
        <v>1.5657698056801195</v>
      </c>
      <c r="U82" s="4">
        <f t="shared" si="20"/>
        <v>427.56</v>
      </c>
      <c r="V82" s="4">
        <v>378</v>
      </c>
      <c r="W82" s="4">
        <v>49.56</v>
      </c>
      <c r="X82" s="4">
        <f t="shared" si="17"/>
        <v>0.11591355599214145</v>
      </c>
      <c r="Y82" s="4">
        <v>14.19</v>
      </c>
      <c r="Z82" s="4">
        <v>14.71</v>
      </c>
      <c r="AA82" s="4">
        <v>14.54</v>
      </c>
      <c r="AB82" s="4">
        <f t="shared" si="18"/>
        <v>14.479999999999999</v>
      </c>
      <c r="AC82" s="4">
        <f t="shared" si="21"/>
        <v>14.576666666666666</v>
      </c>
      <c r="AD82" s="4">
        <f t="shared" si="21"/>
        <v>14.532222222222222</v>
      </c>
      <c r="AE82" s="4">
        <v>3.19</v>
      </c>
      <c r="AF82" s="4">
        <v>2.86</v>
      </c>
      <c r="AG82" s="4">
        <v>3.83</v>
      </c>
      <c r="AH82" s="4">
        <v>1.53</v>
      </c>
      <c r="AI82" s="4">
        <v>2.13</v>
      </c>
      <c r="AJ82" s="4">
        <v>1.07</v>
      </c>
      <c r="AK82" s="4">
        <v>4.1100000000000003</v>
      </c>
      <c r="AL82" s="4">
        <v>1.91</v>
      </c>
      <c r="AM82" s="4">
        <v>4.66</v>
      </c>
      <c r="AN82" s="4">
        <v>1.84</v>
      </c>
      <c r="AO82" s="4">
        <v>2.2200000000000002</v>
      </c>
      <c r="AP82" s="4">
        <v>1.1599999999999999</v>
      </c>
      <c r="AQ82" s="4" t="s">
        <v>49</v>
      </c>
      <c r="AR82" s="4">
        <v>1</v>
      </c>
      <c r="AS82" s="4">
        <v>1</v>
      </c>
      <c r="AT82" s="4">
        <v>0</v>
      </c>
      <c r="AU82" s="4">
        <v>2</v>
      </c>
      <c r="AV82" s="4">
        <v>8</v>
      </c>
      <c r="AW82" s="4" t="s">
        <v>50</v>
      </c>
      <c r="AX82" s="4">
        <v>4</v>
      </c>
      <c r="AY82" s="4">
        <v>10</v>
      </c>
      <c r="AZ82" s="7" t="s">
        <v>53</v>
      </c>
      <c r="BA82" s="7" t="s">
        <v>54</v>
      </c>
    </row>
    <row r="83" spans="1:53" x14ac:dyDescent="0.45">
      <c r="A83" s="2" t="s">
        <v>25</v>
      </c>
      <c r="B83" s="8" t="s">
        <v>150</v>
      </c>
      <c r="C83" s="4">
        <v>263715</v>
      </c>
      <c r="D83" s="4">
        <v>116</v>
      </c>
      <c r="E83" s="4" t="s">
        <v>58</v>
      </c>
      <c r="F83" s="4" t="s">
        <v>163</v>
      </c>
      <c r="G83" s="4" t="s">
        <v>60</v>
      </c>
      <c r="H83" s="4" t="s">
        <v>193</v>
      </c>
      <c r="I83" s="4" t="s">
        <v>69</v>
      </c>
      <c r="J83" s="4" t="s">
        <v>227</v>
      </c>
      <c r="K83" s="4">
        <v>19</v>
      </c>
      <c r="L83" s="4">
        <v>20</v>
      </c>
      <c r="M83" s="4">
        <v>17</v>
      </c>
      <c r="N83" s="4" t="s">
        <v>32</v>
      </c>
      <c r="O83" s="4" t="s">
        <v>32</v>
      </c>
      <c r="P83" s="4">
        <v>30</v>
      </c>
      <c r="Q83" s="4">
        <v>30</v>
      </c>
      <c r="R83" s="4">
        <v>25.88</v>
      </c>
      <c r="S83" s="4">
        <v>19.170000000000002</v>
      </c>
      <c r="T83" s="4">
        <f t="shared" si="19"/>
        <v>1.3500260824204484</v>
      </c>
      <c r="U83" s="4">
        <f t="shared" si="20"/>
        <v>602.63</v>
      </c>
      <c r="V83" s="4">
        <v>541</v>
      </c>
      <c r="W83" s="4">
        <v>61.63</v>
      </c>
      <c r="X83" s="4">
        <f t="shared" si="17"/>
        <v>0.10226839022285648</v>
      </c>
      <c r="Y83" s="4">
        <v>20.22</v>
      </c>
      <c r="Z83" s="4">
        <v>20.25</v>
      </c>
      <c r="AA83" s="4">
        <v>20.45</v>
      </c>
      <c r="AB83" s="4">
        <f t="shared" si="18"/>
        <v>20.306666666666668</v>
      </c>
      <c r="AC83" s="4">
        <f t="shared" si="21"/>
        <v>20.335555555555558</v>
      </c>
      <c r="AD83" s="4">
        <f t="shared" si="21"/>
        <v>20.364074074074075</v>
      </c>
      <c r="AE83" s="4">
        <v>5.56</v>
      </c>
      <c r="AF83" s="4">
        <v>2.34</v>
      </c>
      <c r="AG83" s="4">
        <v>4.32</v>
      </c>
      <c r="AH83" s="4">
        <v>1.93</v>
      </c>
      <c r="AI83" s="4">
        <v>2.35</v>
      </c>
      <c r="AJ83" s="4">
        <v>0.99</v>
      </c>
      <c r="AK83" s="4">
        <v>5.56</v>
      </c>
      <c r="AL83" s="4">
        <v>2.36</v>
      </c>
      <c r="AM83" s="4">
        <v>5.12</v>
      </c>
      <c r="AN83" s="4">
        <v>2.2599999999999998</v>
      </c>
      <c r="AO83" s="4">
        <v>2.5</v>
      </c>
      <c r="AP83" s="4">
        <v>1</v>
      </c>
      <c r="AQ83" s="4" t="s">
        <v>49</v>
      </c>
      <c r="AR83" s="4">
        <v>1</v>
      </c>
      <c r="AS83" s="4">
        <v>1</v>
      </c>
      <c r="AT83" s="4">
        <v>0</v>
      </c>
      <c r="AU83" s="4">
        <v>2</v>
      </c>
      <c r="AV83" s="4">
        <v>8</v>
      </c>
      <c r="AW83" s="4" t="s">
        <v>50</v>
      </c>
      <c r="AX83" s="4">
        <v>4</v>
      </c>
      <c r="AY83" s="4">
        <v>10</v>
      </c>
      <c r="AZ83" s="7" t="s">
        <v>53</v>
      </c>
      <c r="BA83" s="7" t="s">
        <v>54</v>
      </c>
    </row>
    <row r="84" spans="1:53" x14ac:dyDescent="0.45">
      <c r="A84" s="2" t="s">
        <v>25</v>
      </c>
      <c r="B84" s="8" t="s">
        <v>150</v>
      </c>
      <c r="C84" s="4">
        <v>263729</v>
      </c>
      <c r="D84" s="4">
        <v>116</v>
      </c>
      <c r="E84" s="4" t="s">
        <v>58</v>
      </c>
      <c r="F84" s="4" t="s">
        <v>109</v>
      </c>
      <c r="G84" s="4" t="s">
        <v>187</v>
      </c>
      <c r="H84" s="4" t="s">
        <v>177</v>
      </c>
      <c r="I84" s="4" t="s">
        <v>174</v>
      </c>
      <c r="J84" s="4" t="s">
        <v>227</v>
      </c>
      <c r="K84" s="4">
        <v>19</v>
      </c>
      <c r="L84" s="4">
        <v>19</v>
      </c>
      <c r="M84" s="4">
        <v>17</v>
      </c>
      <c r="N84" s="4" t="s">
        <v>32</v>
      </c>
      <c r="O84" s="4" t="s">
        <v>32</v>
      </c>
      <c r="P84" s="4">
        <v>34</v>
      </c>
      <c r="Q84" s="4">
        <v>35</v>
      </c>
      <c r="R84" s="4">
        <v>22.4</v>
      </c>
      <c r="S84" s="4">
        <v>16.04</v>
      </c>
      <c r="T84" s="4">
        <f t="shared" si="19"/>
        <v>1.3965087281795512</v>
      </c>
      <c r="U84" s="4">
        <f t="shared" si="20"/>
        <v>549</v>
      </c>
      <c r="V84" s="4">
        <v>478</v>
      </c>
      <c r="W84" s="4">
        <v>71</v>
      </c>
      <c r="X84" s="4">
        <f t="shared" si="17"/>
        <v>0.12932604735883424</v>
      </c>
      <c r="Y84" s="4">
        <v>21.04</v>
      </c>
      <c r="Z84" s="4">
        <v>20.91</v>
      </c>
      <c r="AA84" s="4">
        <v>20.93</v>
      </c>
      <c r="AB84" s="4">
        <f t="shared" si="18"/>
        <v>20.96</v>
      </c>
      <c r="AC84" s="4">
        <f t="shared" si="21"/>
        <v>20.933333333333334</v>
      </c>
      <c r="AD84" s="4">
        <f t="shared" si="21"/>
        <v>20.941111111111113</v>
      </c>
      <c r="AE84" s="4">
        <v>5.15</v>
      </c>
      <c r="AF84" s="4">
        <v>2.6</v>
      </c>
      <c r="AG84" s="4">
        <v>3.17</v>
      </c>
      <c r="AH84" s="4">
        <v>1.82</v>
      </c>
      <c r="AI84" s="4">
        <v>1.89</v>
      </c>
      <c r="AJ84" s="4">
        <v>1.07</v>
      </c>
      <c r="AK84" s="4">
        <v>5.1100000000000003</v>
      </c>
      <c r="AL84" s="4">
        <v>2.16</v>
      </c>
      <c r="AM84" s="4">
        <v>5.72</v>
      </c>
      <c r="AN84" s="4">
        <v>2.19</v>
      </c>
      <c r="AO84" s="4">
        <v>2.09</v>
      </c>
      <c r="AP84" s="4">
        <v>1.06</v>
      </c>
      <c r="AQ84" s="4" t="s">
        <v>49</v>
      </c>
      <c r="AR84" s="4">
        <v>1</v>
      </c>
      <c r="AS84" s="4">
        <v>1</v>
      </c>
      <c r="AT84" s="4">
        <v>0</v>
      </c>
      <c r="AU84" s="4">
        <v>2</v>
      </c>
      <c r="AV84" s="4">
        <v>8</v>
      </c>
      <c r="AW84" s="4" t="s">
        <v>50</v>
      </c>
      <c r="AX84" s="4">
        <v>4</v>
      </c>
      <c r="AY84" s="4">
        <v>10</v>
      </c>
      <c r="AZ84" s="7" t="s">
        <v>53</v>
      </c>
      <c r="BA84" s="7" t="s">
        <v>54</v>
      </c>
    </row>
    <row r="85" spans="1:53" x14ac:dyDescent="0.45">
      <c r="A85" s="2" t="s">
        <v>25</v>
      </c>
      <c r="B85" s="4" t="s">
        <v>24</v>
      </c>
      <c r="C85" s="4">
        <v>98996</v>
      </c>
      <c r="D85" s="4">
        <v>116</v>
      </c>
      <c r="E85" s="4" t="s">
        <v>75</v>
      </c>
      <c r="F85" s="4" t="s">
        <v>59</v>
      </c>
      <c r="G85" s="4" t="s">
        <v>61</v>
      </c>
      <c r="H85" s="4" t="s">
        <v>27</v>
      </c>
      <c r="I85" s="4" t="s">
        <v>68</v>
      </c>
      <c r="J85" s="4" t="s">
        <v>230</v>
      </c>
      <c r="K85" s="4">
        <v>19</v>
      </c>
      <c r="L85" s="4">
        <v>19</v>
      </c>
      <c r="M85" s="4">
        <v>17</v>
      </c>
      <c r="N85" s="4" t="s">
        <v>32</v>
      </c>
      <c r="O85" s="4" t="s">
        <v>32</v>
      </c>
      <c r="P85" s="4">
        <v>33</v>
      </c>
      <c r="Q85" s="4">
        <v>34</v>
      </c>
      <c r="R85" s="4">
        <v>26.2</v>
      </c>
      <c r="S85" s="4">
        <v>15.92</v>
      </c>
      <c r="T85" s="4">
        <f t="shared" si="19"/>
        <v>1.6457286432160803</v>
      </c>
      <c r="U85" s="4">
        <f t="shared" si="20"/>
        <v>528.14</v>
      </c>
      <c r="V85" s="4">
        <v>471</v>
      </c>
      <c r="W85" s="4">
        <v>57.14</v>
      </c>
      <c r="X85" s="4">
        <f t="shared" si="17"/>
        <v>0.10819100995948044</v>
      </c>
      <c r="Y85" s="4">
        <v>20.95</v>
      </c>
      <c r="Z85" s="4">
        <v>20.94</v>
      </c>
      <c r="AA85" s="4">
        <v>20.91</v>
      </c>
      <c r="AB85" s="4">
        <f t="shared" si="18"/>
        <v>20.933333333333334</v>
      </c>
      <c r="AC85" s="4">
        <f>AB85/2</f>
        <v>10.466666666666667</v>
      </c>
      <c r="AD85" s="4">
        <f>(2*PI())*AC85</f>
        <v>65.764006215146338</v>
      </c>
      <c r="AE85" s="4">
        <v>4.9000000000000004</v>
      </c>
      <c r="AF85" s="4">
        <v>3.18</v>
      </c>
      <c r="AG85" s="4">
        <v>5.59</v>
      </c>
      <c r="AH85" s="4">
        <v>2.02</v>
      </c>
      <c r="AI85" s="4">
        <v>2.82</v>
      </c>
      <c r="AJ85" s="4">
        <v>1.1599999999999999</v>
      </c>
      <c r="AK85" s="4">
        <v>4.68</v>
      </c>
      <c r="AL85" s="4">
        <v>2.69</v>
      </c>
      <c r="AM85" s="4">
        <v>5.46</v>
      </c>
      <c r="AN85" s="4">
        <v>2.31</v>
      </c>
      <c r="AO85" s="4">
        <v>2.91</v>
      </c>
      <c r="AP85" s="4">
        <v>1.05</v>
      </c>
      <c r="AQ85" s="4" t="s">
        <v>49</v>
      </c>
      <c r="AR85" s="4">
        <v>1</v>
      </c>
      <c r="AS85" s="4">
        <v>1</v>
      </c>
      <c r="AT85" s="4">
        <v>0</v>
      </c>
      <c r="AU85" s="4">
        <v>2</v>
      </c>
      <c r="AV85" s="4">
        <v>8</v>
      </c>
      <c r="AW85" s="4" t="s">
        <v>50</v>
      </c>
      <c r="AX85" s="4" t="s">
        <v>51</v>
      </c>
      <c r="AY85" s="4">
        <v>10</v>
      </c>
      <c r="AZ85" s="7" t="s">
        <v>53</v>
      </c>
      <c r="BA85" s="7" t="s">
        <v>54</v>
      </c>
    </row>
    <row r="86" spans="1:53" x14ac:dyDescent="0.45">
      <c r="A86" s="2" t="s">
        <v>25</v>
      </c>
      <c r="B86" s="8" t="s">
        <v>150</v>
      </c>
      <c r="C86" s="4">
        <v>259076</v>
      </c>
      <c r="D86" s="4">
        <v>118</v>
      </c>
      <c r="E86" s="4" t="s">
        <v>58</v>
      </c>
      <c r="F86" s="4" t="s">
        <v>156</v>
      </c>
      <c r="G86" s="4" t="s">
        <v>158</v>
      </c>
      <c r="H86" s="4" t="s">
        <v>100</v>
      </c>
      <c r="I86" s="4" t="s">
        <v>69</v>
      </c>
      <c r="J86" s="4" t="s">
        <v>227</v>
      </c>
      <c r="K86" s="4">
        <v>19</v>
      </c>
      <c r="L86" s="4">
        <v>19</v>
      </c>
      <c r="M86" s="4">
        <v>17</v>
      </c>
      <c r="N86" s="4" t="s">
        <v>32</v>
      </c>
      <c r="O86" s="4" t="s">
        <v>32</v>
      </c>
      <c r="P86" s="4">
        <v>35</v>
      </c>
      <c r="Q86" s="4">
        <v>35</v>
      </c>
      <c r="R86" s="4">
        <v>23.35</v>
      </c>
      <c r="S86" s="4">
        <v>17.579999999999998</v>
      </c>
      <c r="T86" s="4">
        <f t="shared" si="19"/>
        <v>1.3282138794084188</v>
      </c>
      <c r="U86" s="4">
        <f t="shared" si="20"/>
        <v>536.44000000000005</v>
      </c>
      <c r="V86" s="4">
        <v>475</v>
      </c>
      <c r="W86" s="4">
        <v>61.44</v>
      </c>
      <c r="X86" s="4">
        <f t="shared" si="17"/>
        <v>0.1145328461710536</v>
      </c>
      <c r="Y86" s="4">
        <v>23.68</v>
      </c>
      <c r="Z86" s="4">
        <v>23.24</v>
      </c>
      <c r="AA86" s="4">
        <v>23.22</v>
      </c>
      <c r="AB86" s="4">
        <f t="shared" si="18"/>
        <v>23.38</v>
      </c>
      <c r="AC86" s="4">
        <f>AB86/2</f>
        <v>11.69</v>
      </c>
      <c r="AD86" s="4">
        <f>(2*PI())*AC86</f>
        <v>73.450436240929363</v>
      </c>
      <c r="AE86" s="4">
        <v>5.42</v>
      </c>
      <c r="AF86" s="4">
        <v>2.0699999999999998</v>
      </c>
      <c r="AG86" s="4">
        <v>6.24</v>
      </c>
      <c r="AH86" s="4">
        <v>1.96</v>
      </c>
      <c r="AI86" s="4">
        <v>2.42</v>
      </c>
      <c r="AJ86" s="4">
        <v>0.54</v>
      </c>
      <c r="AK86" s="4">
        <v>5.21</v>
      </c>
      <c r="AL86" s="4">
        <v>1.86</v>
      </c>
      <c r="AM86" s="4">
        <v>6.13</v>
      </c>
      <c r="AN86" s="4">
        <v>2.13</v>
      </c>
      <c r="AO86" s="4">
        <v>1.89</v>
      </c>
      <c r="AP86" s="4">
        <v>0.94</v>
      </c>
      <c r="AQ86" s="4" t="s">
        <v>49</v>
      </c>
      <c r="AR86" s="4">
        <v>1</v>
      </c>
      <c r="AS86" s="4">
        <v>1</v>
      </c>
      <c r="AT86" s="4">
        <v>0</v>
      </c>
      <c r="AU86" s="4">
        <v>2</v>
      </c>
      <c r="AV86" s="4">
        <v>8</v>
      </c>
      <c r="AW86" s="4" t="s">
        <v>50</v>
      </c>
      <c r="AX86" s="4" t="s">
        <v>51</v>
      </c>
      <c r="AY86" s="4">
        <v>10</v>
      </c>
      <c r="AZ86" s="7" t="s">
        <v>53</v>
      </c>
      <c r="BA86" s="7" t="s">
        <v>54</v>
      </c>
    </row>
    <row r="87" spans="1:53" x14ac:dyDescent="0.45">
      <c r="A87" s="2" t="s">
        <v>25</v>
      </c>
      <c r="B87" s="8" t="s">
        <v>150</v>
      </c>
      <c r="C87" s="4">
        <v>263706</v>
      </c>
      <c r="D87" s="4">
        <v>118</v>
      </c>
      <c r="E87" s="4" t="s">
        <v>58</v>
      </c>
      <c r="F87" s="4" t="s">
        <v>109</v>
      </c>
      <c r="G87" s="4" t="s">
        <v>121</v>
      </c>
      <c r="H87" s="4" t="s">
        <v>172</v>
      </c>
      <c r="I87" s="4" t="s">
        <v>173</v>
      </c>
      <c r="J87" s="4" t="s">
        <v>226</v>
      </c>
      <c r="K87" s="4">
        <v>19</v>
      </c>
      <c r="L87" s="4">
        <v>19</v>
      </c>
      <c r="M87" s="4">
        <v>17</v>
      </c>
      <c r="N87" s="4" t="s">
        <v>32</v>
      </c>
      <c r="O87" s="4" t="s">
        <v>32</v>
      </c>
      <c r="P87" s="4">
        <v>38</v>
      </c>
      <c r="Q87" s="4">
        <v>39</v>
      </c>
      <c r="R87" s="4">
        <v>17.13</v>
      </c>
      <c r="S87" s="4">
        <v>11.05</v>
      </c>
      <c r="T87" s="4">
        <f t="shared" si="19"/>
        <v>1.5502262443438912</v>
      </c>
      <c r="U87" s="4">
        <f t="shared" si="20"/>
        <v>383.01</v>
      </c>
      <c r="V87" s="4">
        <v>336</v>
      </c>
      <c r="W87" s="4">
        <v>47.01</v>
      </c>
      <c r="X87" s="4">
        <f t="shared" si="17"/>
        <v>0.12273830970470745</v>
      </c>
      <c r="Y87" s="4">
        <v>14.35</v>
      </c>
      <c r="Z87" s="4">
        <v>14.89</v>
      </c>
      <c r="AA87" s="4">
        <v>14.6</v>
      </c>
      <c r="AB87" s="4">
        <f t="shared" si="18"/>
        <v>14.613333333333335</v>
      </c>
      <c r="AC87" s="4">
        <f>AVERAGE(Z87:AB87)</f>
        <v>14.701111111111112</v>
      </c>
      <c r="AD87" s="4">
        <f>AVERAGE(AA87:AC87)</f>
        <v>14.638148148148149</v>
      </c>
      <c r="AE87" s="4">
        <v>3.85</v>
      </c>
      <c r="AF87" s="4">
        <v>1.94</v>
      </c>
      <c r="AG87" s="4">
        <v>3.68</v>
      </c>
      <c r="AH87" s="4">
        <v>1.37</v>
      </c>
      <c r="AI87" s="4">
        <v>0.94</v>
      </c>
      <c r="AJ87" s="4">
        <v>0.67</v>
      </c>
      <c r="AK87" s="4">
        <v>3.9</v>
      </c>
      <c r="AL87" s="4">
        <v>1.58</v>
      </c>
      <c r="AM87" s="4">
        <v>3.51</v>
      </c>
      <c r="AN87" s="4">
        <v>1.44</v>
      </c>
      <c r="AO87" s="4">
        <v>0.97</v>
      </c>
      <c r="AP87" s="4">
        <v>0.9</v>
      </c>
      <c r="AQ87" s="4" t="s">
        <v>49</v>
      </c>
      <c r="AR87" s="4">
        <v>1</v>
      </c>
      <c r="AS87" s="4">
        <v>1</v>
      </c>
      <c r="AT87" s="4">
        <v>0</v>
      </c>
      <c r="AU87" s="4">
        <v>2</v>
      </c>
      <c r="AV87" s="4">
        <v>8</v>
      </c>
      <c r="AW87" s="4" t="s">
        <v>50</v>
      </c>
      <c r="AX87" s="4" t="s">
        <v>51</v>
      </c>
      <c r="AY87" s="4">
        <v>10</v>
      </c>
      <c r="AZ87" s="7" t="s">
        <v>53</v>
      </c>
      <c r="BA87" s="7" t="s">
        <v>54</v>
      </c>
    </row>
    <row r="88" spans="1:53" x14ac:dyDescent="0.45">
      <c r="A88" s="2" t="s">
        <v>25</v>
      </c>
      <c r="B88" s="4" t="s">
        <v>96</v>
      </c>
      <c r="C88" s="11">
        <v>37774</v>
      </c>
      <c r="D88" s="4">
        <v>118</v>
      </c>
      <c r="E88" s="4" t="s">
        <v>58</v>
      </c>
      <c r="F88" s="4" t="s">
        <v>99</v>
      </c>
      <c r="G88" s="4" t="s">
        <v>72</v>
      </c>
      <c r="H88" s="4" t="s">
        <v>100</v>
      </c>
      <c r="I88" s="4" t="s">
        <v>69</v>
      </c>
      <c r="J88" s="4" t="s">
        <v>226</v>
      </c>
      <c r="K88" s="4">
        <v>19</v>
      </c>
      <c r="L88" s="4">
        <v>19</v>
      </c>
      <c r="M88" s="4">
        <v>17</v>
      </c>
      <c r="N88" s="4" t="s">
        <v>32</v>
      </c>
      <c r="O88" s="4" t="s">
        <v>32</v>
      </c>
      <c r="P88" s="4">
        <v>34</v>
      </c>
      <c r="Q88" s="4">
        <v>35</v>
      </c>
      <c r="R88" s="4">
        <v>19.350000000000001</v>
      </c>
      <c r="S88" s="4">
        <v>11.31</v>
      </c>
      <c r="T88" s="4">
        <f t="shared" si="19"/>
        <v>1.7108753315649867</v>
      </c>
      <c r="U88" s="4">
        <f t="shared" si="20"/>
        <v>360.96</v>
      </c>
      <c r="V88" s="4">
        <v>305</v>
      </c>
      <c r="W88" s="4">
        <v>55.96</v>
      </c>
      <c r="X88" s="4">
        <f t="shared" si="17"/>
        <v>0.15503102836879434</v>
      </c>
      <c r="Y88" s="4">
        <v>13.75</v>
      </c>
      <c r="Z88" s="4">
        <v>14</v>
      </c>
      <c r="AA88" s="4">
        <v>13.95</v>
      </c>
      <c r="AB88" s="4">
        <f t="shared" si="18"/>
        <v>13.9</v>
      </c>
      <c r="AC88" s="4">
        <f>AB88/2</f>
        <v>6.95</v>
      </c>
      <c r="AD88" s="4">
        <f>(2*PI())*AC88</f>
        <v>43.668137884898123</v>
      </c>
      <c r="AE88" s="4">
        <v>4.88</v>
      </c>
      <c r="AF88" s="4">
        <v>1.83</v>
      </c>
      <c r="AG88" s="4">
        <v>4.42</v>
      </c>
      <c r="AH88" s="4">
        <v>2.0099999999999998</v>
      </c>
      <c r="AI88" s="4">
        <v>1.42</v>
      </c>
      <c r="AJ88" s="4">
        <v>0.88</v>
      </c>
      <c r="AK88" s="4">
        <v>4.28</v>
      </c>
      <c r="AL88" s="4">
        <v>1.79</v>
      </c>
      <c r="AM88" s="4">
        <v>4.2699999999999996</v>
      </c>
      <c r="AN88" s="4">
        <v>1.69</v>
      </c>
      <c r="AO88" s="4">
        <v>1.39</v>
      </c>
      <c r="AP88" s="4">
        <v>0.57999999999999996</v>
      </c>
      <c r="AQ88" s="4" t="s">
        <v>49</v>
      </c>
      <c r="AR88" s="4">
        <v>1</v>
      </c>
      <c r="AS88" s="4">
        <v>1</v>
      </c>
      <c r="AT88" s="4">
        <v>0</v>
      </c>
      <c r="AU88" s="4">
        <v>2</v>
      </c>
      <c r="AV88" s="4">
        <v>8</v>
      </c>
      <c r="AW88" s="4" t="s">
        <v>127</v>
      </c>
      <c r="AX88" s="4" t="s">
        <v>51</v>
      </c>
      <c r="AY88" s="4" t="s">
        <v>95</v>
      </c>
      <c r="AZ88" s="7" t="s">
        <v>53</v>
      </c>
      <c r="BA88" s="7" t="s">
        <v>101</v>
      </c>
    </row>
    <row r="89" spans="1:53" x14ac:dyDescent="0.45">
      <c r="A89" s="2" t="s">
        <v>25</v>
      </c>
      <c r="B89" s="4" t="s">
        <v>24</v>
      </c>
      <c r="C89" s="4">
        <v>98994</v>
      </c>
      <c r="D89" s="4">
        <v>118</v>
      </c>
      <c r="E89" s="4" t="s">
        <v>476</v>
      </c>
      <c r="F89" s="4" t="s">
        <v>28</v>
      </c>
      <c r="G89" s="4" t="s">
        <v>60</v>
      </c>
      <c r="H89" s="4" t="s">
        <v>27</v>
      </c>
      <c r="I89" s="4" t="s">
        <v>68</v>
      </c>
      <c r="J89" s="4" t="s">
        <v>230</v>
      </c>
      <c r="K89" s="4">
        <v>19</v>
      </c>
      <c r="L89" s="4">
        <v>19</v>
      </c>
      <c r="M89" s="4">
        <v>17</v>
      </c>
      <c r="N89" s="4" t="s">
        <v>32</v>
      </c>
      <c r="O89" s="4" t="s">
        <v>32</v>
      </c>
      <c r="P89" s="4">
        <v>38</v>
      </c>
      <c r="Q89" s="4">
        <v>39</v>
      </c>
      <c r="R89" s="4">
        <v>15.16</v>
      </c>
      <c r="S89" s="4">
        <v>9.18</v>
      </c>
      <c r="T89" s="4">
        <f t="shared" si="19"/>
        <v>1.6514161220043573</v>
      </c>
      <c r="U89" s="4">
        <f t="shared" si="20"/>
        <v>310.87</v>
      </c>
      <c r="V89" s="4">
        <v>270</v>
      </c>
      <c r="W89" s="4">
        <v>40.869999999999997</v>
      </c>
      <c r="X89" s="4">
        <f t="shared" si="17"/>
        <v>0.13146974619615914</v>
      </c>
      <c r="Y89" s="4">
        <v>10.19</v>
      </c>
      <c r="Z89" s="4">
        <v>10.11</v>
      </c>
      <c r="AA89" s="4">
        <v>9.85</v>
      </c>
      <c r="AB89" s="4">
        <f t="shared" si="18"/>
        <v>10.049999999999999</v>
      </c>
      <c r="AC89" s="4">
        <f>AB89/2</f>
        <v>5.0249999999999995</v>
      </c>
      <c r="AD89" s="4">
        <f>(2*PI())*AC89</f>
        <v>31.573006168577418</v>
      </c>
      <c r="AE89" s="4">
        <v>3.41</v>
      </c>
      <c r="AF89" s="4">
        <v>1.93</v>
      </c>
      <c r="AG89" s="4">
        <v>3.07</v>
      </c>
      <c r="AH89" s="4">
        <v>1.1499999999999999</v>
      </c>
      <c r="AI89" s="4">
        <v>1.62</v>
      </c>
      <c r="AJ89" s="4">
        <v>0.68</v>
      </c>
      <c r="AK89" s="4">
        <v>3.72</v>
      </c>
      <c r="AL89" s="4">
        <v>1.75</v>
      </c>
      <c r="AM89" s="4">
        <v>2.86</v>
      </c>
      <c r="AN89" s="4">
        <v>1.1200000000000001</v>
      </c>
      <c r="AO89" s="4">
        <v>1.29</v>
      </c>
      <c r="AP89" s="4">
        <v>0.69</v>
      </c>
      <c r="AQ89" s="4" t="s">
        <v>49</v>
      </c>
      <c r="AR89" s="4">
        <v>1</v>
      </c>
      <c r="AS89" s="4">
        <v>1</v>
      </c>
      <c r="AT89" s="4">
        <v>0</v>
      </c>
      <c r="AU89" s="4">
        <v>2</v>
      </c>
      <c r="AV89" s="4">
        <v>8</v>
      </c>
      <c r="AW89" s="4" t="s">
        <v>50</v>
      </c>
      <c r="AX89" s="4" t="s">
        <v>51</v>
      </c>
      <c r="AY89" s="4">
        <v>10</v>
      </c>
      <c r="AZ89" s="7" t="s">
        <v>53</v>
      </c>
      <c r="BA89" s="7" t="s">
        <v>54</v>
      </c>
    </row>
    <row r="90" spans="1:53" x14ac:dyDescent="0.45">
      <c r="A90" s="2" t="s">
        <v>25</v>
      </c>
      <c r="B90" s="8" t="s">
        <v>150</v>
      </c>
      <c r="C90" s="4">
        <v>263730</v>
      </c>
      <c r="D90" s="4">
        <v>119</v>
      </c>
      <c r="E90" s="4" t="s">
        <v>87</v>
      </c>
      <c r="F90" s="4" t="s">
        <v>109</v>
      </c>
      <c r="G90" s="4" t="s">
        <v>191</v>
      </c>
      <c r="H90" s="4" t="s">
        <v>177</v>
      </c>
      <c r="I90" s="4" t="s">
        <v>174</v>
      </c>
      <c r="J90" s="4" t="s">
        <v>226</v>
      </c>
      <c r="K90" s="4">
        <v>19</v>
      </c>
      <c r="L90" s="4">
        <v>19</v>
      </c>
      <c r="M90" s="4">
        <v>17</v>
      </c>
      <c r="N90" s="4" t="s">
        <v>32</v>
      </c>
      <c r="O90" s="4" t="s">
        <v>32</v>
      </c>
      <c r="P90" s="9">
        <v>36</v>
      </c>
      <c r="Q90" s="9">
        <v>35</v>
      </c>
      <c r="R90" s="4">
        <v>19.47</v>
      </c>
      <c r="S90" s="4">
        <v>11.82</v>
      </c>
      <c r="T90" s="4">
        <f t="shared" si="19"/>
        <v>1.6472081218274111</v>
      </c>
      <c r="U90" s="4">
        <f t="shared" si="20"/>
        <v>444.86</v>
      </c>
      <c r="V90" s="4">
        <v>391</v>
      </c>
      <c r="W90" s="9">
        <v>53.86</v>
      </c>
      <c r="X90" s="9">
        <f t="shared" si="17"/>
        <v>0.12107179786899248</v>
      </c>
      <c r="Y90" s="4">
        <v>18.04</v>
      </c>
      <c r="Z90" s="4">
        <v>18.07</v>
      </c>
      <c r="AA90" s="4">
        <v>18.3</v>
      </c>
      <c r="AB90" s="4">
        <f t="shared" si="18"/>
        <v>18.136666666666667</v>
      </c>
      <c r="AC90" s="4">
        <f>AVERAGE(Z90:AB90)</f>
        <v>18.16888888888889</v>
      </c>
      <c r="AD90" s="4">
        <f>AVERAGE(AA90:AC90)</f>
        <v>18.201851851851853</v>
      </c>
      <c r="AE90" s="4">
        <v>4.3</v>
      </c>
      <c r="AF90" s="4">
        <v>1.78</v>
      </c>
      <c r="AG90" s="4">
        <v>3.74</v>
      </c>
      <c r="AH90" s="4">
        <v>1.58</v>
      </c>
      <c r="AI90" s="4">
        <v>1.97</v>
      </c>
      <c r="AJ90" s="4">
        <v>0.89</v>
      </c>
      <c r="AK90" s="4">
        <v>4.25</v>
      </c>
      <c r="AL90" s="4">
        <v>2.08</v>
      </c>
      <c r="AM90" s="4">
        <v>4.18</v>
      </c>
      <c r="AN90" s="4">
        <v>1.59</v>
      </c>
      <c r="AO90" s="4">
        <v>1.91</v>
      </c>
      <c r="AP90" s="4" t="s">
        <v>190</v>
      </c>
      <c r="AQ90" s="4" t="s">
        <v>49</v>
      </c>
      <c r="AR90" s="4">
        <v>1</v>
      </c>
      <c r="AS90" s="4">
        <v>1</v>
      </c>
      <c r="AT90" s="4">
        <v>0</v>
      </c>
      <c r="AU90" s="4">
        <v>2</v>
      </c>
      <c r="AV90" s="4">
        <v>8</v>
      </c>
      <c r="AW90" s="4" t="s">
        <v>50</v>
      </c>
      <c r="AX90" s="4" t="s">
        <v>179</v>
      </c>
      <c r="AY90" s="4">
        <v>10</v>
      </c>
      <c r="AZ90" s="7" t="s">
        <v>53</v>
      </c>
      <c r="BA90" s="7" t="s">
        <v>54</v>
      </c>
    </row>
    <row r="91" spans="1:53" x14ac:dyDescent="0.45">
      <c r="A91" s="2" t="s">
        <v>25</v>
      </c>
      <c r="B91" s="4" t="s">
        <v>117</v>
      </c>
      <c r="C91" s="12">
        <v>115649</v>
      </c>
      <c r="D91" s="4">
        <v>119</v>
      </c>
      <c r="E91" s="4" t="s">
        <v>120</v>
      </c>
      <c r="F91" s="9" t="s">
        <v>58</v>
      </c>
      <c r="G91" s="9" t="s">
        <v>58</v>
      </c>
      <c r="H91" s="9" t="s">
        <v>58</v>
      </c>
      <c r="I91" s="9" t="s">
        <v>58</v>
      </c>
      <c r="J91" s="4" t="s">
        <v>226</v>
      </c>
      <c r="K91" s="4">
        <v>19</v>
      </c>
      <c r="L91" s="4">
        <v>19</v>
      </c>
      <c r="M91" s="4">
        <v>17</v>
      </c>
      <c r="N91" s="4" t="s">
        <v>32</v>
      </c>
      <c r="O91" s="4" t="s">
        <v>32</v>
      </c>
      <c r="P91" s="4">
        <v>33</v>
      </c>
      <c r="Q91" s="4">
        <v>34</v>
      </c>
      <c r="R91" s="4">
        <v>9.08</v>
      </c>
      <c r="S91" s="4">
        <v>6.98</v>
      </c>
      <c r="T91" s="4">
        <f t="shared" si="19"/>
        <v>1.300859598853868</v>
      </c>
      <c r="U91" s="4">
        <f t="shared" si="20"/>
        <v>114.06</v>
      </c>
      <c r="V91" s="4">
        <v>95</v>
      </c>
      <c r="W91" s="4">
        <v>19.059999999999999</v>
      </c>
      <c r="X91" s="4">
        <f t="shared" si="17"/>
        <v>0.16710503243906713</v>
      </c>
      <c r="Y91" s="4">
        <v>6.06</v>
      </c>
      <c r="Z91" s="4">
        <v>6.36</v>
      </c>
      <c r="AA91" s="4">
        <v>6.17</v>
      </c>
      <c r="AB91" s="4">
        <f t="shared" si="18"/>
        <v>6.1966666666666663</v>
      </c>
      <c r="AC91" s="4">
        <f t="shared" ref="AC91:AC96" si="22">AB91/2</f>
        <v>3.0983333333333332</v>
      </c>
      <c r="AD91" s="4">
        <f t="shared" ref="AD91:AD96" si="23">(2*PI())*AC91</f>
        <v>19.467402476744752</v>
      </c>
      <c r="AE91" s="4">
        <v>2.98</v>
      </c>
      <c r="AF91" s="4">
        <v>0.95</v>
      </c>
      <c r="AG91" s="4">
        <v>1.74</v>
      </c>
      <c r="AH91" s="4">
        <v>1.31</v>
      </c>
      <c r="AI91" s="4">
        <v>0.94</v>
      </c>
      <c r="AJ91" s="4">
        <v>0.47</v>
      </c>
      <c r="AK91" s="4">
        <v>2.71</v>
      </c>
      <c r="AL91" s="4">
        <v>0.93</v>
      </c>
      <c r="AM91" s="4">
        <v>2.0099999999999998</v>
      </c>
      <c r="AN91" s="4">
        <v>0.88</v>
      </c>
      <c r="AO91" s="4">
        <v>1.05</v>
      </c>
      <c r="AP91" s="4">
        <v>0.42</v>
      </c>
      <c r="AQ91" s="4" t="s">
        <v>49</v>
      </c>
      <c r="AR91" s="4">
        <v>1</v>
      </c>
      <c r="AS91" s="4">
        <v>1</v>
      </c>
      <c r="AT91" s="4">
        <v>0</v>
      </c>
      <c r="AU91" s="4">
        <v>2</v>
      </c>
      <c r="AV91" s="4">
        <v>8</v>
      </c>
      <c r="AW91" s="4" t="s">
        <v>50</v>
      </c>
      <c r="AX91" s="4" t="s">
        <v>125</v>
      </c>
      <c r="AY91" s="4" t="s">
        <v>124</v>
      </c>
      <c r="AZ91" s="7" t="s">
        <v>53</v>
      </c>
      <c r="BA91" s="7" t="s">
        <v>54</v>
      </c>
    </row>
    <row r="92" spans="1:53" x14ac:dyDescent="0.45">
      <c r="A92" s="2" t="s">
        <v>25</v>
      </c>
      <c r="B92" s="8" t="s">
        <v>150</v>
      </c>
      <c r="C92" s="4">
        <v>252499</v>
      </c>
      <c r="D92" s="4">
        <v>120</v>
      </c>
      <c r="E92" s="4" t="s">
        <v>58</v>
      </c>
      <c r="F92" s="4" t="s">
        <v>156</v>
      </c>
      <c r="G92" s="4" t="s">
        <v>60</v>
      </c>
      <c r="H92" s="4" t="s">
        <v>107</v>
      </c>
      <c r="I92" s="4" t="s">
        <v>68</v>
      </c>
      <c r="J92" s="4" t="s">
        <v>230</v>
      </c>
      <c r="K92" s="4">
        <v>19</v>
      </c>
      <c r="L92" s="4">
        <v>19</v>
      </c>
      <c r="M92" s="4">
        <v>17</v>
      </c>
      <c r="N92" s="4" t="s">
        <v>32</v>
      </c>
      <c r="O92" s="4" t="s">
        <v>32</v>
      </c>
      <c r="P92" s="4">
        <v>37</v>
      </c>
      <c r="Q92" s="4">
        <v>37</v>
      </c>
      <c r="R92" s="4">
        <v>23.34</v>
      </c>
      <c r="S92" s="4">
        <v>16.309999999999999</v>
      </c>
      <c r="T92" s="4">
        <f t="shared" si="19"/>
        <v>1.4310239117106072</v>
      </c>
      <c r="U92" s="4">
        <f t="shared" si="20"/>
        <v>589.91</v>
      </c>
      <c r="V92" s="4">
        <v>523</v>
      </c>
      <c r="W92" s="4">
        <v>66.91</v>
      </c>
      <c r="X92" s="4">
        <f t="shared" si="17"/>
        <v>0.11342408163957214</v>
      </c>
      <c r="Y92" s="4">
        <v>17.63</v>
      </c>
      <c r="Z92" s="4">
        <v>17.579999999999998</v>
      </c>
      <c r="AA92" s="4">
        <v>17.71</v>
      </c>
      <c r="AB92" s="4">
        <f t="shared" si="18"/>
        <v>17.639999999999997</v>
      </c>
      <c r="AC92" s="4">
        <f t="shared" si="22"/>
        <v>8.8199999999999985</v>
      </c>
      <c r="AD92" s="4">
        <f t="shared" si="23"/>
        <v>55.417694409323943</v>
      </c>
      <c r="AE92" s="4">
        <v>6.45</v>
      </c>
      <c r="AF92" s="4">
        <v>2.35</v>
      </c>
      <c r="AG92" s="4">
        <v>5.35</v>
      </c>
      <c r="AH92" s="4">
        <v>2.1800000000000002</v>
      </c>
      <c r="AI92" s="4">
        <v>1.89</v>
      </c>
      <c r="AJ92" s="4">
        <v>0.71</v>
      </c>
      <c r="AK92" s="4">
        <v>6.02</v>
      </c>
      <c r="AL92" s="4">
        <v>2.59</v>
      </c>
      <c r="AM92" s="4">
        <v>5.4</v>
      </c>
      <c r="AN92" s="4">
        <v>2.58</v>
      </c>
      <c r="AO92" s="4">
        <v>1.95</v>
      </c>
      <c r="AP92" s="4">
        <v>0.71</v>
      </c>
      <c r="AQ92" s="4" t="s">
        <v>49</v>
      </c>
      <c r="AR92" s="4">
        <v>1</v>
      </c>
      <c r="AS92" s="4">
        <v>1</v>
      </c>
      <c r="AT92" s="4">
        <v>0</v>
      </c>
      <c r="AU92" s="4">
        <v>2</v>
      </c>
      <c r="AV92" s="4">
        <v>8</v>
      </c>
      <c r="AW92" s="4" t="s">
        <v>50</v>
      </c>
      <c r="AX92" s="4" t="s">
        <v>51</v>
      </c>
      <c r="AY92" s="4">
        <v>10</v>
      </c>
      <c r="AZ92" s="7" t="s">
        <v>53</v>
      </c>
      <c r="BA92" s="7" t="s">
        <v>54</v>
      </c>
    </row>
    <row r="93" spans="1:53" x14ac:dyDescent="0.45">
      <c r="A93" s="2" t="s">
        <v>25</v>
      </c>
      <c r="B93" s="4" t="s">
        <v>143</v>
      </c>
      <c r="C93" s="12">
        <v>19826</v>
      </c>
      <c r="D93" s="9">
        <v>120</v>
      </c>
      <c r="E93" s="12" t="s">
        <v>58</v>
      </c>
      <c r="F93" s="4" t="s">
        <v>28</v>
      </c>
      <c r="G93" s="4" t="s">
        <v>60</v>
      </c>
      <c r="H93" s="4" t="s">
        <v>27</v>
      </c>
      <c r="I93" s="4" t="s">
        <v>68</v>
      </c>
      <c r="J93" s="4" t="s">
        <v>226</v>
      </c>
      <c r="K93" s="4">
        <v>19</v>
      </c>
      <c r="L93" s="4">
        <v>19</v>
      </c>
      <c r="M93" s="4">
        <v>17</v>
      </c>
      <c r="N93" s="4" t="s">
        <v>32</v>
      </c>
      <c r="O93" s="4" t="s">
        <v>32</v>
      </c>
      <c r="P93" s="4">
        <v>38</v>
      </c>
      <c r="Q93" s="4">
        <v>38</v>
      </c>
      <c r="R93" s="4">
        <v>25.27</v>
      </c>
      <c r="S93" s="4">
        <v>19.579999999999998</v>
      </c>
      <c r="T93" s="4">
        <f t="shared" si="19"/>
        <v>1.2906026557711952</v>
      </c>
      <c r="U93" s="9">
        <f t="shared" si="20"/>
        <v>572</v>
      </c>
      <c r="V93" s="9">
        <f>145+266+74</f>
        <v>485</v>
      </c>
      <c r="W93" s="4">
        <v>87</v>
      </c>
      <c r="X93" s="9">
        <f t="shared" si="17"/>
        <v>0.15209790209790211</v>
      </c>
      <c r="Y93" s="4">
        <v>24.29</v>
      </c>
      <c r="Z93" s="4">
        <v>24.66</v>
      </c>
      <c r="AA93" s="4">
        <v>24.81</v>
      </c>
      <c r="AB93" s="4">
        <f t="shared" si="18"/>
        <v>24.58666666666667</v>
      </c>
      <c r="AC93" s="4">
        <f t="shared" si="22"/>
        <v>12.293333333333335</v>
      </c>
      <c r="AD93" s="4">
        <f t="shared" si="23"/>
        <v>77.24129137626106</v>
      </c>
      <c r="AE93" s="4">
        <v>6.46</v>
      </c>
      <c r="AF93" s="4">
        <v>3.06</v>
      </c>
      <c r="AG93" s="4">
        <v>5.89</v>
      </c>
      <c r="AH93" s="4">
        <v>2.44</v>
      </c>
      <c r="AI93" s="4">
        <v>2.75</v>
      </c>
      <c r="AJ93" s="4">
        <v>1.65</v>
      </c>
      <c r="AK93" s="4">
        <v>5.87</v>
      </c>
      <c r="AL93" s="4">
        <v>2.76</v>
      </c>
      <c r="AM93" s="4">
        <v>5.81</v>
      </c>
      <c r="AN93" s="4">
        <v>2.4900000000000002</v>
      </c>
      <c r="AO93" s="4">
        <v>2.71</v>
      </c>
      <c r="AP93" s="4">
        <v>1.65</v>
      </c>
      <c r="AQ93" s="4" t="s">
        <v>49</v>
      </c>
      <c r="AR93" s="4">
        <v>1</v>
      </c>
      <c r="AS93" s="4">
        <v>1</v>
      </c>
      <c r="AT93" s="4">
        <v>0</v>
      </c>
      <c r="AU93" s="4">
        <v>2</v>
      </c>
      <c r="AV93" s="4">
        <v>8</v>
      </c>
      <c r="AW93" s="4" t="s">
        <v>50</v>
      </c>
      <c r="AX93" s="4" t="s">
        <v>51</v>
      </c>
      <c r="AY93" s="4">
        <v>10</v>
      </c>
      <c r="AZ93" s="7" t="s">
        <v>53</v>
      </c>
      <c r="BA93" s="7" t="s">
        <v>54</v>
      </c>
    </row>
    <row r="94" spans="1:53" x14ac:dyDescent="0.45">
      <c r="A94" s="2" t="s">
        <v>25</v>
      </c>
      <c r="B94" s="8" t="s">
        <v>150</v>
      </c>
      <c r="C94" s="4">
        <v>257428</v>
      </c>
      <c r="D94" s="4">
        <v>122</v>
      </c>
      <c r="E94" s="4" t="s">
        <v>58</v>
      </c>
      <c r="F94" s="4" t="s">
        <v>157</v>
      </c>
      <c r="G94" s="4" t="s">
        <v>60</v>
      </c>
      <c r="H94" s="4" t="s">
        <v>107</v>
      </c>
      <c r="I94" s="4" t="s">
        <v>68</v>
      </c>
      <c r="J94" s="4" t="s">
        <v>227</v>
      </c>
      <c r="K94" s="4">
        <v>19</v>
      </c>
      <c r="L94" s="4">
        <v>19</v>
      </c>
      <c r="M94" s="4">
        <v>17</v>
      </c>
      <c r="N94" s="4" t="s">
        <v>32</v>
      </c>
      <c r="O94" s="4" t="s">
        <v>32</v>
      </c>
      <c r="P94" s="4">
        <v>37</v>
      </c>
      <c r="Q94" s="4">
        <v>37</v>
      </c>
      <c r="R94" s="4">
        <v>24.81</v>
      </c>
      <c r="S94" s="4">
        <v>16</v>
      </c>
      <c r="T94" s="4">
        <f t="shared" si="19"/>
        <v>1.5506249999999999</v>
      </c>
      <c r="U94" s="4">
        <f t="shared" si="20"/>
        <v>584</v>
      </c>
      <c r="V94" s="4">
        <v>504</v>
      </c>
      <c r="W94" s="4">
        <v>80</v>
      </c>
      <c r="X94" s="4">
        <f t="shared" si="17"/>
        <v>0.13698630136986301</v>
      </c>
      <c r="Y94" s="4">
        <v>17.170000000000002</v>
      </c>
      <c r="Z94" s="4">
        <v>17.28</v>
      </c>
      <c r="AA94" s="4">
        <v>17.13</v>
      </c>
      <c r="AB94" s="4">
        <f t="shared" si="18"/>
        <v>17.193333333333332</v>
      </c>
      <c r="AC94" s="4">
        <f t="shared" si="22"/>
        <v>8.5966666666666658</v>
      </c>
      <c r="AD94" s="4">
        <f t="shared" si="23"/>
        <v>54.014449690720504</v>
      </c>
      <c r="AE94" s="4">
        <v>6.15</v>
      </c>
      <c r="AF94" s="4">
        <v>2.54</v>
      </c>
      <c r="AG94" s="4">
        <v>4.4000000000000004</v>
      </c>
      <c r="AH94" s="4">
        <v>2</v>
      </c>
      <c r="AI94" s="4">
        <v>1.67</v>
      </c>
      <c r="AJ94" s="4">
        <v>0.82</v>
      </c>
      <c r="AK94" s="4">
        <v>5.63</v>
      </c>
      <c r="AL94" s="4">
        <v>2.04</v>
      </c>
      <c r="AM94" s="4">
        <v>4.25</v>
      </c>
      <c r="AN94" s="4">
        <v>2.13</v>
      </c>
      <c r="AO94" s="4">
        <v>1.7</v>
      </c>
      <c r="AP94" s="4">
        <v>0.76</v>
      </c>
      <c r="AQ94" s="4" t="s">
        <v>49</v>
      </c>
      <c r="AR94" s="4">
        <v>1</v>
      </c>
      <c r="AS94" s="4">
        <v>1</v>
      </c>
      <c r="AT94" s="4">
        <v>0</v>
      </c>
      <c r="AU94" s="4">
        <v>2</v>
      </c>
      <c r="AV94" s="4">
        <v>8</v>
      </c>
      <c r="AW94" s="4" t="s">
        <v>50</v>
      </c>
      <c r="AX94" s="4" t="s">
        <v>51</v>
      </c>
      <c r="AY94" s="4">
        <v>10</v>
      </c>
      <c r="AZ94" s="7" t="s">
        <v>53</v>
      </c>
      <c r="BA94" s="7" t="s">
        <v>54</v>
      </c>
    </row>
    <row r="95" spans="1:53" x14ac:dyDescent="0.45">
      <c r="A95" s="2" t="s">
        <v>25</v>
      </c>
      <c r="B95" s="8" t="s">
        <v>150</v>
      </c>
      <c r="C95" s="4">
        <v>131229</v>
      </c>
      <c r="D95" s="4">
        <v>123</v>
      </c>
      <c r="E95" s="4" t="s">
        <v>58</v>
      </c>
      <c r="F95" s="4" t="s">
        <v>170</v>
      </c>
      <c r="G95" s="4" t="s">
        <v>169</v>
      </c>
      <c r="H95" s="4" t="s">
        <v>171</v>
      </c>
      <c r="I95" s="4" t="s">
        <v>69</v>
      </c>
      <c r="J95" s="4" t="s">
        <v>226</v>
      </c>
      <c r="K95" s="4">
        <v>19</v>
      </c>
      <c r="L95" s="4">
        <v>19</v>
      </c>
      <c r="M95" s="4">
        <v>15</v>
      </c>
      <c r="N95" s="4" t="s">
        <v>32</v>
      </c>
      <c r="O95" s="4" t="s">
        <v>32</v>
      </c>
      <c r="P95" s="4">
        <v>36</v>
      </c>
      <c r="Q95" s="4">
        <v>35</v>
      </c>
      <c r="R95" s="4">
        <v>18.899999999999999</v>
      </c>
      <c r="S95" s="4">
        <v>10.85</v>
      </c>
      <c r="T95" s="4">
        <f t="shared" si="19"/>
        <v>1.7419354838709677</v>
      </c>
      <c r="U95" s="4">
        <f t="shared" si="20"/>
        <v>449</v>
      </c>
      <c r="V95" s="4">
        <v>389</v>
      </c>
      <c r="W95" s="4">
        <v>60</v>
      </c>
      <c r="X95" s="4">
        <f t="shared" si="17"/>
        <v>0.133630289532294</v>
      </c>
      <c r="Y95" s="4">
        <v>12.55</v>
      </c>
      <c r="Z95" s="4">
        <v>12.56</v>
      </c>
      <c r="AA95" s="4">
        <v>12.62</v>
      </c>
      <c r="AB95" s="4">
        <f t="shared" si="18"/>
        <v>12.576666666666666</v>
      </c>
      <c r="AC95" s="4">
        <f t="shared" si="22"/>
        <v>6.2883333333333331</v>
      </c>
      <c r="AD95" s="4">
        <f t="shared" si="23"/>
        <v>39.510763606647629</v>
      </c>
      <c r="AE95" s="4">
        <v>4.9000000000000004</v>
      </c>
      <c r="AF95" s="4">
        <v>2.12</v>
      </c>
      <c r="AG95" s="4">
        <v>4.38</v>
      </c>
      <c r="AH95" s="4">
        <v>1.42</v>
      </c>
      <c r="AI95" s="4">
        <v>2.31</v>
      </c>
      <c r="AJ95" s="4">
        <v>0.65</v>
      </c>
      <c r="AK95" s="4">
        <v>4.71</v>
      </c>
      <c r="AL95" s="4">
        <v>1.66</v>
      </c>
      <c r="AM95" s="4">
        <v>4.3600000000000003</v>
      </c>
      <c r="AN95" s="4">
        <v>1.71</v>
      </c>
      <c r="AO95" s="4">
        <v>2.11</v>
      </c>
      <c r="AP95" s="4">
        <v>0.48</v>
      </c>
      <c r="AQ95" s="4" t="s">
        <v>49</v>
      </c>
      <c r="AR95" s="4">
        <v>1</v>
      </c>
      <c r="AS95" s="4">
        <v>1</v>
      </c>
      <c r="AT95" s="4">
        <v>0</v>
      </c>
      <c r="AU95" s="4">
        <v>2</v>
      </c>
      <c r="AV95" s="4">
        <v>8</v>
      </c>
      <c r="AW95" s="4" t="s">
        <v>50</v>
      </c>
      <c r="AX95" s="4" t="s">
        <v>51</v>
      </c>
      <c r="AY95" s="4">
        <v>10</v>
      </c>
      <c r="AZ95" s="7" t="s">
        <v>53</v>
      </c>
      <c r="BA95" s="7" t="s">
        <v>54</v>
      </c>
    </row>
    <row r="96" spans="1:53" x14ac:dyDescent="0.45">
      <c r="A96" s="2" t="s">
        <v>25</v>
      </c>
      <c r="B96" s="8" t="s">
        <v>150</v>
      </c>
      <c r="C96" s="4">
        <v>250123</v>
      </c>
      <c r="D96" s="4">
        <v>123</v>
      </c>
      <c r="E96" s="4" t="s">
        <v>58</v>
      </c>
      <c r="F96" s="4" t="s">
        <v>153</v>
      </c>
      <c r="G96" s="4" t="s">
        <v>121</v>
      </c>
      <c r="H96" s="4" t="s">
        <v>154</v>
      </c>
      <c r="I96" s="4" t="s">
        <v>69</v>
      </c>
      <c r="J96" s="4" t="s">
        <v>226</v>
      </c>
      <c r="K96" s="4">
        <v>19</v>
      </c>
      <c r="L96" s="4">
        <v>19</v>
      </c>
      <c r="M96" s="4">
        <v>17</v>
      </c>
      <c r="N96" s="4" t="s">
        <v>32</v>
      </c>
      <c r="O96" s="4" t="s">
        <v>32</v>
      </c>
      <c r="P96" s="4">
        <v>38</v>
      </c>
      <c r="Q96" s="4">
        <v>38</v>
      </c>
      <c r="R96" s="4">
        <v>17.13</v>
      </c>
      <c r="S96" s="4">
        <v>10.88</v>
      </c>
      <c r="T96" s="4">
        <f t="shared" si="19"/>
        <v>1.5744485294117645</v>
      </c>
      <c r="U96" s="4">
        <f t="shared" si="20"/>
        <v>374.46</v>
      </c>
      <c r="V96" s="4">
        <v>330</v>
      </c>
      <c r="W96" s="4">
        <v>44.46</v>
      </c>
      <c r="X96" s="4">
        <f t="shared" si="17"/>
        <v>0.1187309726005448</v>
      </c>
      <c r="Y96" s="4">
        <v>10.82</v>
      </c>
      <c r="Z96" s="4">
        <v>10.74</v>
      </c>
      <c r="AA96" s="4">
        <v>10.54</v>
      </c>
      <c r="AB96" s="4">
        <f t="shared" si="18"/>
        <v>10.700000000000001</v>
      </c>
      <c r="AC96" s="4">
        <f t="shared" si="22"/>
        <v>5.3500000000000005</v>
      </c>
      <c r="AD96" s="4">
        <f t="shared" si="23"/>
        <v>33.615041393410792</v>
      </c>
      <c r="AE96" s="4">
        <v>4.68</v>
      </c>
      <c r="AF96" s="4">
        <v>1.68</v>
      </c>
      <c r="AG96" s="4">
        <v>3.6</v>
      </c>
      <c r="AH96" s="4">
        <v>1.1599999999999999</v>
      </c>
      <c r="AI96" s="4">
        <v>1.7</v>
      </c>
      <c r="AJ96" s="4" t="s">
        <v>155</v>
      </c>
      <c r="AK96" s="4">
        <v>4.32</v>
      </c>
      <c r="AL96" s="4">
        <v>1.29</v>
      </c>
      <c r="AM96" s="4">
        <v>3.63</v>
      </c>
      <c r="AN96" s="4">
        <v>1.1599999999999999</v>
      </c>
      <c r="AO96" s="4">
        <v>1.79</v>
      </c>
      <c r="AP96" s="4">
        <v>0.46</v>
      </c>
      <c r="AQ96" s="4" t="s">
        <v>49</v>
      </c>
      <c r="AR96" s="4">
        <v>1</v>
      </c>
      <c r="AS96" s="4">
        <v>1</v>
      </c>
      <c r="AT96" s="4">
        <v>0</v>
      </c>
      <c r="AU96" s="4">
        <v>2</v>
      </c>
      <c r="AV96" s="4">
        <v>8</v>
      </c>
      <c r="AW96" s="4" t="s">
        <v>50</v>
      </c>
      <c r="AX96" s="4" t="s">
        <v>51</v>
      </c>
      <c r="AY96" s="4">
        <v>10</v>
      </c>
      <c r="AZ96" s="7" t="s">
        <v>53</v>
      </c>
      <c r="BA96" s="7" t="s">
        <v>54</v>
      </c>
    </row>
    <row r="101" spans="1:9" x14ac:dyDescent="0.45">
      <c r="A101" s="3" t="s">
        <v>52</v>
      </c>
      <c r="I101"/>
    </row>
    <row r="102" spans="1:9" x14ac:dyDescent="0.45">
      <c r="A102" t="s">
        <v>233</v>
      </c>
      <c r="I102"/>
    </row>
    <row r="103" spans="1:9" x14ac:dyDescent="0.45">
      <c r="A103" t="s">
        <v>65</v>
      </c>
      <c r="I103"/>
    </row>
    <row r="104" spans="1:9" x14ac:dyDescent="0.45">
      <c r="A104" t="s">
        <v>232</v>
      </c>
      <c r="I104"/>
    </row>
    <row r="105" spans="1:9" x14ac:dyDescent="0.45">
      <c r="A105" t="s">
        <v>231</v>
      </c>
      <c r="I105"/>
    </row>
    <row r="106" spans="1:9" x14ac:dyDescent="0.45">
      <c r="A106" t="s">
        <v>63</v>
      </c>
      <c r="I106"/>
    </row>
    <row r="107" spans="1:9" x14ac:dyDescent="0.45">
      <c r="A107" t="s">
        <v>234</v>
      </c>
      <c r="I107"/>
    </row>
    <row r="108" spans="1:9" x14ac:dyDescent="0.45">
      <c r="A108" t="s">
        <v>64</v>
      </c>
      <c r="I108"/>
    </row>
    <row r="109" spans="1:9" x14ac:dyDescent="0.45">
      <c r="I109"/>
    </row>
    <row r="110" spans="1:9" x14ac:dyDescent="0.45">
      <c r="A110" s="3" t="s">
        <v>235</v>
      </c>
      <c r="I110"/>
    </row>
    <row r="111" spans="1:9" x14ac:dyDescent="0.45">
      <c r="A111" t="s">
        <v>236</v>
      </c>
      <c r="I111"/>
    </row>
    <row r="112" spans="1:9" x14ac:dyDescent="0.45">
      <c r="A112" t="s">
        <v>237</v>
      </c>
      <c r="I112"/>
    </row>
    <row r="113" spans="1:9" x14ac:dyDescent="0.45">
      <c r="A113" t="s">
        <v>238</v>
      </c>
      <c r="I113"/>
    </row>
    <row r="114" spans="1:9" x14ac:dyDescent="0.45">
      <c r="A114" t="s">
        <v>239</v>
      </c>
      <c r="I114"/>
    </row>
    <row r="115" spans="1:9" x14ac:dyDescent="0.45">
      <c r="A115" t="s">
        <v>478</v>
      </c>
      <c r="I115"/>
    </row>
    <row r="116" spans="1:9" x14ac:dyDescent="0.45">
      <c r="A116" t="s">
        <v>240</v>
      </c>
      <c r="I116"/>
    </row>
    <row r="117" spans="1:9" x14ac:dyDescent="0.45">
      <c r="A117" t="s">
        <v>241</v>
      </c>
      <c r="I117"/>
    </row>
    <row r="118" spans="1:9" x14ac:dyDescent="0.45">
      <c r="I118"/>
    </row>
    <row r="119" spans="1:9" x14ac:dyDescent="0.45">
      <c r="I119"/>
    </row>
    <row r="120" spans="1:9" x14ac:dyDescent="0.45">
      <c r="I120"/>
    </row>
    <row r="121" spans="1:9" x14ac:dyDescent="0.45">
      <c r="I121"/>
    </row>
    <row r="122" spans="1:9" x14ac:dyDescent="0.45">
      <c r="I122"/>
    </row>
    <row r="123" spans="1:9" x14ac:dyDescent="0.45">
      <c r="I123"/>
    </row>
    <row r="124" spans="1:9" x14ac:dyDescent="0.45">
      <c r="I124"/>
    </row>
    <row r="125" spans="1:9" x14ac:dyDescent="0.45">
      <c r="I125"/>
    </row>
    <row r="126" spans="1:9" x14ac:dyDescent="0.45">
      <c r="I126"/>
    </row>
    <row r="127" spans="1:9" x14ac:dyDescent="0.45">
      <c r="I127"/>
    </row>
    <row r="128" spans="1:9" x14ac:dyDescent="0.45">
      <c r="I128"/>
    </row>
    <row r="129" spans="9:9" x14ac:dyDescent="0.45">
      <c r="I129"/>
    </row>
    <row r="130" spans="9:9" x14ac:dyDescent="0.45">
      <c r="I130"/>
    </row>
    <row r="131" spans="9:9" x14ac:dyDescent="0.45">
      <c r="I131"/>
    </row>
    <row r="132" spans="9:9" x14ac:dyDescent="0.45">
      <c r="I132"/>
    </row>
    <row r="133" spans="9:9" x14ac:dyDescent="0.45">
      <c r="I133"/>
    </row>
    <row r="134" spans="9:9" x14ac:dyDescent="0.45">
      <c r="I134"/>
    </row>
    <row r="135" spans="9:9" x14ac:dyDescent="0.45">
      <c r="I135"/>
    </row>
    <row r="136" spans="9:9" x14ac:dyDescent="0.45">
      <c r="I136"/>
    </row>
    <row r="137" spans="9:9" x14ac:dyDescent="0.45">
      <c r="I137"/>
    </row>
    <row r="138" spans="9:9" x14ac:dyDescent="0.45">
      <c r="I138"/>
    </row>
    <row r="139" spans="9:9" x14ac:dyDescent="0.45">
      <c r="I139"/>
    </row>
    <row r="140" spans="9:9" x14ac:dyDescent="0.45">
      <c r="I140"/>
    </row>
    <row r="141" spans="9:9" x14ac:dyDescent="0.45">
      <c r="I141"/>
    </row>
    <row r="142" spans="9:9" x14ac:dyDescent="0.45">
      <c r="I142"/>
    </row>
    <row r="143" spans="9:9" x14ac:dyDescent="0.45">
      <c r="I143"/>
    </row>
    <row r="144" spans="9:9" x14ac:dyDescent="0.45">
      <c r="I144"/>
    </row>
    <row r="145" spans="9:9" x14ac:dyDescent="0.45">
      <c r="I145"/>
    </row>
    <row r="146" spans="9:9" x14ac:dyDescent="0.45">
      <c r="I146"/>
    </row>
    <row r="147" spans="9:9" x14ac:dyDescent="0.45">
      <c r="I147"/>
    </row>
    <row r="148" spans="9:9" x14ac:dyDescent="0.45">
      <c r="I148"/>
    </row>
    <row r="149" spans="9:9" x14ac:dyDescent="0.45">
      <c r="I149"/>
    </row>
    <row r="150" spans="9:9" x14ac:dyDescent="0.45">
      <c r="I150"/>
    </row>
    <row r="151" spans="9:9" x14ac:dyDescent="0.45">
      <c r="I151"/>
    </row>
    <row r="152" spans="9:9" x14ac:dyDescent="0.45">
      <c r="I152"/>
    </row>
    <row r="153" spans="9:9" x14ac:dyDescent="0.45">
      <c r="I153"/>
    </row>
    <row r="154" spans="9:9" x14ac:dyDescent="0.45">
      <c r="I154"/>
    </row>
    <row r="155" spans="9:9" x14ac:dyDescent="0.45">
      <c r="I155"/>
    </row>
    <row r="156" spans="9:9" x14ac:dyDescent="0.45">
      <c r="I156"/>
    </row>
    <row r="157" spans="9:9" x14ac:dyDescent="0.45">
      <c r="I157"/>
    </row>
    <row r="158" spans="9:9" x14ac:dyDescent="0.45">
      <c r="I158"/>
    </row>
    <row r="159" spans="9:9" x14ac:dyDescent="0.45">
      <c r="I159"/>
    </row>
    <row r="160" spans="9:9" x14ac:dyDescent="0.45">
      <c r="I160"/>
    </row>
    <row r="161" spans="9:9" x14ac:dyDescent="0.45">
      <c r="I161"/>
    </row>
    <row r="162" spans="9:9" x14ac:dyDescent="0.45">
      <c r="I162"/>
    </row>
    <row r="163" spans="9:9" x14ac:dyDescent="0.45">
      <c r="I163"/>
    </row>
    <row r="164" spans="9:9" x14ac:dyDescent="0.45">
      <c r="I164"/>
    </row>
    <row r="165" spans="9:9" x14ac:dyDescent="0.45">
      <c r="I165"/>
    </row>
    <row r="166" spans="9:9" x14ac:dyDescent="0.45">
      <c r="I166"/>
    </row>
    <row r="167" spans="9:9" x14ac:dyDescent="0.45">
      <c r="I167"/>
    </row>
    <row r="168" spans="9:9" x14ac:dyDescent="0.45">
      <c r="I168"/>
    </row>
    <row r="169" spans="9:9" x14ac:dyDescent="0.45">
      <c r="I169"/>
    </row>
    <row r="170" spans="9:9" x14ac:dyDescent="0.45">
      <c r="I170"/>
    </row>
    <row r="171" spans="9:9" x14ac:dyDescent="0.45">
      <c r="I171"/>
    </row>
    <row r="172" spans="9:9" x14ac:dyDescent="0.45">
      <c r="I172"/>
    </row>
    <row r="173" spans="9:9" x14ac:dyDescent="0.45">
      <c r="I173"/>
    </row>
    <row r="174" spans="9:9" x14ac:dyDescent="0.45">
      <c r="I174"/>
    </row>
    <row r="175" spans="9:9" x14ac:dyDescent="0.45">
      <c r="I175"/>
    </row>
    <row r="176" spans="9:9" x14ac:dyDescent="0.45">
      <c r="I176"/>
    </row>
    <row r="177" spans="9:51" x14ac:dyDescent="0.45">
      <c r="I177"/>
    </row>
    <row r="178" spans="9:51" x14ac:dyDescent="0.45">
      <c r="I178"/>
    </row>
    <row r="179" spans="9:51" x14ac:dyDescent="0.45">
      <c r="I179"/>
    </row>
    <row r="180" spans="9:51" x14ac:dyDescent="0.45">
      <c r="I180"/>
    </row>
    <row r="181" spans="9:51" x14ac:dyDescent="0.45">
      <c r="I181"/>
    </row>
    <row r="182" spans="9:51" x14ac:dyDescent="0.45">
      <c r="I182"/>
    </row>
    <row r="183" spans="9:51" x14ac:dyDescent="0.45">
      <c r="I183"/>
    </row>
    <row r="184" spans="9:51" x14ac:dyDescent="0.45">
      <c r="I184"/>
    </row>
    <row r="185" spans="9:51" x14ac:dyDescent="0.45">
      <c r="I185"/>
    </row>
    <row r="186" spans="9:51" x14ac:dyDescent="0.45">
      <c r="I186"/>
    </row>
    <row r="187" spans="9:51" x14ac:dyDescent="0.45">
      <c r="I187"/>
    </row>
    <row r="188" spans="9:51" x14ac:dyDescent="0.45">
      <c r="I188"/>
    </row>
    <row r="189" spans="9:51" x14ac:dyDescent="0.45">
      <c r="I189"/>
    </row>
    <row r="190" spans="9:51" x14ac:dyDescent="0.45">
      <c r="AY190" s="7" t="s">
        <v>54</v>
      </c>
    </row>
    <row r="191" spans="9:51" x14ac:dyDescent="0.45">
      <c r="AY191" s="8">
        <v>5</v>
      </c>
    </row>
    <row r="192" spans="9:51" x14ac:dyDescent="0.45">
      <c r="AY192" s="7" t="s">
        <v>51</v>
      </c>
    </row>
    <row r="193" spans="51:51" x14ac:dyDescent="0.45">
      <c r="AY193" s="7" t="s">
        <v>210</v>
      </c>
    </row>
    <row r="194" spans="51:51" x14ac:dyDescent="0.45">
      <c r="AY194" s="7" t="s">
        <v>79</v>
      </c>
    </row>
    <row r="195" spans="51:51" x14ac:dyDescent="0.45">
      <c r="AY195" s="7" t="s">
        <v>198</v>
      </c>
    </row>
  </sheetData>
  <sortState xmlns:xlrd2="http://schemas.microsoft.com/office/spreadsheetml/2017/richdata2" ref="A2:BA96">
    <sortCondition ref="A2:A96"/>
    <sortCondition ref="D2:D9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6D31-B7F0-416D-BF5F-0BBD720D84AC}">
  <dimension ref="A1:R307"/>
  <sheetViews>
    <sheetView tabSelected="1" zoomScale="85" zoomScaleNormal="85" workbookViewId="0">
      <pane ySplit="1" topLeftCell="A92" activePane="bottomLeft" state="frozen"/>
      <selection pane="bottomLeft" activeCell="B110" sqref="A110:XFD111"/>
    </sheetView>
  </sheetViews>
  <sheetFormatPr defaultColWidth="9" defaultRowHeight="14.25" x14ac:dyDescent="0.45"/>
  <cols>
    <col min="1" max="1" width="67.33203125" style="20" bestFit="1" customWidth="1"/>
    <col min="2" max="2" width="15.6640625" style="20" bestFit="1" customWidth="1"/>
    <col min="3" max="3" width="9.6640625" style="21" bestFit="1" customWidth="1"/>
    <col min="4" max="4" width="9.796875" style="20" bestFit="1" customWidth="1"/>
    <col min="5" max="5" width="9.46484375" style="20" bestFit="1" customWidth="1"/>
    <col min="6" max="7" width="9.796875" style="20" bestFit="1" customWidth="1"/>
    <col min="8" max="8" width="11.1328125" style="20" bestFit="1" customWidth="1"/>
    <col min="9" max="9" width="84" style="20" bestFit="1" customWidth="1"/>
    <col min="10" max="10" width="59" style="20" bestFit="1" customWidth="1"/>
    <col min="11" max="11" width="13.46484375" style="20" bestFit="1" customWidth="1"/>
    <col min="12" max="12" width="16" style="20" bestFit="1" customWidth="1"/>
    <col min="13" max="14" width="9" style="20"/>
    <col min="15" max="15" width="19.6640625" style="20" customWidth="1"/>
    <col min="16" max="18" width="9" style="20"/>
    <col min="19" max="19" width="12.796875" style="20" bestFit="1" customWidth="1"/>
    <col min="20" max="20" width="9" style="20"/>
    <col min="21" max="21" width="18.6640625" style="20" customWidth="1"/>
    <col min="22" max="16384" width="9" style="20"/>
  </cols>
  <sheetData>
    <row r="1" spans="1:10" x14ac:dyDescent="0.45">
      <c r="A1" s="17"/>
      <c r="B1" s="17"/>
      <c r="C1" s="32" t="s">
        <v>396</v>
      </c>
      <c r="D1" s="32"/>
      <c r="E1" s="32"/>
      <c r="F1" s="32"/>
      <c r="G1" s="32"/>
      <c r="H1" s="17"/>
      <c r="I1" s="17"/>
      <c r="J1" s="17"/>
    </row>
    <row r="2" spans="1:10" x14ac:dyDescent="0.45">
      <c r="A2" s="19" t="s">
        <v>839</v>
      </c>
      <c r="B2" s="19" t="s">
        <v>455</v>
      </c>
      <c r="C2" s="19" t="s">
        <v>397</v>
      </c>
      <c r="D2" s="19" t="s">
        <v>398</v>
      </c>
      <c r="E2" s="19" t="s">
        <v>244</v>
      </c>
      <c r="F2" s="19" t="s">
        <v>399</v>
      </c>
      <c r="G2" s="19" t="s">
        <v>400</v>
      </c>
      <c r="H2" s="19" t="s">
        <v>416</v>
      </c>
      <c r="I2" s="19" t="s">
        <v>401</v>
      </c>
      <c r="J2" s="17" t="s">
        <v>438</v>
      </c>
    </row>
    <row r="3" spans="1:10" x14ac:dyDescent="0.45">
      <c r="A3" s="18" t="s">
        <v>471</v>
      </c>
      <c r="B3" s="14" t="s">
        <v>386</v>
      </c>
      <c r="C3" s="14" t="s">
        <v>409</v>
      </c>
      <c r="D3" s="14"/>
      <c r="E3" s="14" t="s">
        <v>410</v>
      </c>
      <c r="F3" s="16" t="s">
        <v>484</v>
      </c>
      <c r="G3" s="16" t="s">
        <v>485</v>
      </c>
      <c r="H3" s="14" t="s">
        <v>456</v>
      </c>
      <c r="I3" s="14" t="s">
        <v>391</v>
      </c>
      <c r="J3" s="13" t="s">
        <v>467</v>
      </c>
    </row>
    <row r="4" spans="1:10" x14ac:dyDescent="0.45">
      <c r="A4" s="18" t="s">
        <v>470</v>
      </c>
      <c r="B4" s="14" t="s">
        <v>356</v>
      </c>
      <c r="C4" s="14" t="s">
        <v>411</v>
      </c>
      <c r="D4" s="14"/>
      <c r="E4" s="14"/>
      <c r="F4" s="16" t="s">
        <v>487</v>
      </c>
      <c r="G4" s="16" t="s">
        <v>486</v>
      </c>
      <c r="H4" s="14" t="s">
        <v>419</v>
      </c>
      <c r="I4" s="14" t="s">
        <v>872</v>
      </c>
      <c r="J4" s="13" t="s">
        <v>468</v>
      </c>
    </row>
    <row r="5" spans="1:10" x14ac:dyDescent="0.45">
      <c r="A5" s="18" t="s">
        <v>470</v>
      </c>
      <c r="B5" s="14" t="s">
        <v>357</v>
      </c>
      <c r="C5" s="14" t="s">
        <v>412</v>
      </c>
      <c r="D5" s="14"/>
      <c r="E5" s="14" t="s">
        <v>413</v>
      </c>
      <c r="F5" s="16" t="s">
        <v>488</v>
      </c>
      <c r="G5" s="16" t="s">
        <v>489</v>
      </c>
      <c r="H5" s="14" t="s">
        <v>419</v>
      </c>
      <c r="I5" s="14" t="s">
        <v>873</v>
      </c>
      <c r="J5" s="13" t="s">
        <v>467</v>
      </c>
    </row>
    <row r="6" spans="1:10" x14ac:dyDescent="0.45">
      <c r="A6" s="18" t="s">
        <v>470</v>
      </c>
      <c r="B6" s="14" t="s">
        <v>391</v>
      </c>
      <c r="C6" s="14"/>
      <c r="D6" s="14"/>
      <c r="E6" s="14" t="s">
        <v>390</v>
      </c>
      <c r="F6" s="14"/>
      <c r="G6" s="14"/>
      <c r="H6" s="14" t="s">
        <v>391</v>
      </c>
      <c r="I6" s="14" t="s">
        <v>391</v>
      </c>
      <c r="J6" s="13" t="s">
        <v>466</v>
      </c>
    </row>
    <row r="7" spans="1:10" x14ac:dyDescent="0.45">
      <c r="A7" s="18" t="s">
        <v>242</v>
      </c>
      <c r="B7" s="14" t="s">
        <v>243</v>
      </c>
      <c r="C7" s="14" t="s">
        <v>403</v>
      </c>
      <c r="D7" s="16" t="s">
        <v>490</v>
      </c>
      <c r="E7" s="14"/>
      <c r="F7" s="14"/>
      <c r="G7" s="14"/>
      <c r="H7" s="14" t="s">
        <v>418</v>
      </c>
      <c r="I7" s="14" t="s">
        <v>404</v>
      </c>
      <c r="J7" s="13" t="s">
        <v>469</v>
      </c>
    </row>
    <row r="8" spans="1:10" x14ac:dyDescent="0.45">
      <c r="A8" s="18" t="s">
        <v>242</v>
      </c>
      <c r="B8" s="14" t="s">
        <v>351</v>
      </c>
      <c r="C8" s="16" t="s">
        <v>491</v>
      </c>
      <c r="D8" s="14"/>
      <c r="E8" s="16" t="s">
        <v>492</v>
      </c>
      <c r="F8" s="16" t="s">
        <v>493</v>
      </c>
      <c r="G8" s="14"/>
      <c r="H8" s="14" t="s">
        <v>418</v>
      </c>
      <c r="I8" s="14" t="s">
        <v>854</v>
      </c>
      <c r="J8" s="13" t="s">
        <v>469</v>
      </c>
    </row>
    <row r="9" spans="1:10" x14ac:dyDescent="0.45">
      <c r="A9" s="18" t="s">
        <v>242</v>
      </c>
      <c r="B9" s="14" t="s">
        <v>374</v>
      </c>
      <c r="C9" s="15" t="s">
        <v>457</v>
      </c>
      <c r="D9" s="15"/>
      <c r="E9" s="15" t="s">
        <v>483</v>
      </c>
      <c r="F9" s="16" t="s">
        <v>494</v>
      </c>
      <c r="G9" s="16" t="s">
        <v>495</v>
      </c>
      <c r="H9" s="14" t="s">
        <v>418</v>
      </c>
      <c r="I9" s="14" t="s">
        <v>874</v>
      </c>
      <c r="J9" s="13" t="s">
        <v>461</v>
      </c>
    </row>
    <row r="10" spans="1:10" x14ac:dyDescent="0.45">
      <c r="A10" s="18" t="s">
        <v>242</v>
      </c>
      <c r="B10" s="14" t="s">
        <v>379</v>
      </c>
      <c r="C10" s="16" t="s">
        <v>496</v>
      </c>
      <c r="D10" s="15"/>
      <c r="E10" s="15"/>
      <c r="F10" s="16" t="s">
        <v>497</v>
      </c>
      <c r="G10" s="16" t="s">
        <v>498</v>
      </c>
      <c r="H10" s="14" t="s">
        <v>418</v>
      </c>
      <c r="I10" s="14" t="s">
        <v>427</v>
      </c>
      <c r="J10" s="13" t="s">
        <v>469</v>
      </c>
    </row>
    <row r="11" spans="1:10" x14ac:dyDescent="0.45">
      <c r="A11" s="18" t="s">
        <v>242</v>
      </c>
      <c r="B11" s="14" t="s">
        <v>392</v>
      </c>
      <c r="C11" s="16" t="s">
        <v>500</v>
      </c>
      <c r="D11" s="16" t="s">
        <v>499</v>
      </c>
      <c r="E11" s="14"/>
      <c r="F11" s="14"/>
      <c r="G11" s="14"/>
      <c r="H11" s="14" t="s">
        <v>418</v>
      </c>
      <c r="I11" s="14" t="s">
        <v>428</v>
      </c>
      <c r="J11" s="13" t="s">
        <v>469</v>
      </c>
    </row>
    <row r="12" spans="1:10" x14ac:dyDescent="0.45">
      <c r="A12" s="18" t="s">
        <v>242</v>
      </c>
      <c r="B12" s="14" t="s">
        <v>245</v>
      </c>
      <c r="C12" s="14"/>
      <c r="D12" s="14"/>
      <c r="E12" s="14"/>
      <c r="F12" s="14"/>
      <c r="G12" s="14"/>
      <c r="H12" s="14" t="s">
        <v>418</v>
      </c>
      <c r="I12" s="14" t="s">
        <v>432</v>
      </c>
      <c r="J12" s="13" t="s">
        <v>469</v>
      </c>
    </row>
    <row r="13" spans="1:10" x14ac:dyDescent="0.45">
      <c r="A13" s="18" t="s">
        <v>415</v>
      </c>
      <c r="B13" s="14" t="s">
        <v>274</v>
      </c>
      <c r="C13" s="14"/>
      <c r="D13" s="14"/>
      <c r="E13" s="14"/>
      <c r="F13" s="14"/>
      <c r="G13" s="14"/>
      <c r="H13" s="14" t="s">
        <v>417</v>
      </c>
      <c r="I13" s="14" t="s">
        <v>424</v>
      </c>
      <c r="J13" s="13" t="s">
        <v>469</v>
      </c>
    </row>
    <row r="14" spans="1:10" x14ac:dyDescent="0.45">
      <c r="A14" s="18" t="s">
        <v>415</v>
      </c>
      <c r="B14" s="14" t="s">
        <v>288</v>
      </c>
      <c r="C14" s="14"/>
      <c r="D14" s="14"/>
      <c r="E14" s="14"/>
      <c r="F14" s="14"/>
      <c r="G14" s="14"/>
      <c r="H14" s="14" t="s">
        <v>417</v>
      </c>
      <c r="I14" s="14" t="s">
        <v>424</v>
      </c>
      <c r="J14" s="13" t="s">
        <v>469</v>
      </c>
    </row>
    <row r="15" spans="1:10" x14ac:dyDescent="0.45">
      <c r="A15" s="18" t="s">
        <v>415</v>
      </c>
      <c r="B15" s="14" t="s">
        <v>275</v>
      </c>
      <c r="C15" s="14"/>
      <c r="D15" s="14"/>
      <c r="E15" s="14"/>
      <c r="F15" s="14"/>
      <c r="G15" s="14"/>
      <c r="H15" s="14" t="s">
        <v>417</v>
      </c>
      <c r="I15" s="14" t="s">
        <v>424</v>
      </c>
      <c r="J15" s="13" t="s">
        <v>469</v>
      </c>
    </row>
    <row r="16" spans="1:10" x14ac:dyDescent="0.45">
      <c r="A16" s="18" t="s">
        <v>415</v>
      </c>
      <c r="B16" s="14" t="s">
        <v>265</v>
      </c>
      <c r="C16" s="14"/>
      <c r="D16" s="14"/>
      <c r="E16" s="14"/>
      <c r="F16" s="14"/>
      <c r="G16" s="14"/>
      <c r="H16" s="14" t="s">
        <v>417</v>
      </c>
      <c r="I16" s="14" t="s">
        <v>424</v>
      </c>
      <c r="J16" s="13" t="s">
        <v>469</v>
      </c>
    </row>
    <row r="17" spans="1:10" x14ac:dyDescent="0.45">
      <c r="A17" s="18" t="s">
        <v>415</v>
      </c>
      <c r="B17" s="14" t="s">
        <v>264</v>
      </c>
      <c r="C17" s="14"/>
      <c r="D17" s="14"/>
      <c r="E17" s="14"/>
      <c r="F17" s="14"/>
      <c r="G17" s="14"/>
      <c r="H17" s="14" t="s">
        <v>417</v>
      </c>
      <c r="I17" s="14" t="s">
        <v>424</v>
      </c>
      <c r="J17" s="13" t="s">
        <v>469</v>
      </c>
    </row>
    <row r="18" spans="1:10" x14ac:dyDescent="0.45">
      <c r="A18" s="18" t="s">
        <v>415</v>
      </c>
      <c r="B18" s="14" t="s">
        <v>266</v>
      </c>
      <c r="C18" s="14"/>
      <c r="D18" s="14"/>
      <c r="E18" s="14"/>
      <c r="F18" s="14"/>
      <c r="G18" s="14"/>
      <c r="H18" s="14" t="s">
        <v>417</v>
      </c>
      <c r="I18" s="14" t="s">
        <v>840</v>
      </c>
      <c r="J18" s="13" t="s">
        <v>469</v>
      </c>
    </row>
    <row r="19" spans="1:10" x14ac:dyDescent="0.45">
      <c r="A19" s="18" t="s">
        <v>415</v>
      </c>
      <c r="B19" s="14" t="s">
        <v>248</v>
      </c>
      <c r="C19" s="14"/>
      <c r="D19" s="14"/>
      <c r="E19" s="14"/>
      <c r="F19" s="14"/>
      <c r="G19" s="14"/>
      <c r="H19" s="14" t="s">
        <v>417</v>
      </c>
      <c r="I19" s="14" t="s">
        <v>841</v>
      </c>
      <c r="J19" s="13" t="s">
        <v>469</v>
      </c>
    </row>
    <row r="20" spans="1:10" x14ac:dyDescent="0.45">
      <c r="A20" s="18" t="s">
        <v>415</v>
      </c>
      <c r="B20" s="14" t="s">
        <v>251</v>
      </c>
      <c r="C20" s="14"/>
      <c r="D20" s="14"/>
      <c r="E20" s="14"/>
      <c r="F20" s="14"/>
      <c r="G20" s="14"/>
      <c r="H20" s="14" t="s">
        <v>417</v>
      </c>
      <c r="I20" s="14" t="s">
        <v>841</v>
      </c>
      <c r="J20" s="13" t="s">
        <v>469</v>
      </c>
    </row>
    <row r="21" spans="1:10" x14ac:dyDescent="0.45">
      <c r="A21" s="18" t="s">
        <v>415</v>
      </c>
      <c r="B21" s="14" t="s">
        <v>276</v>
      </c>
      <c r="C21" s="14"/>
      <c r="D21" s="14"/>
      <c r="E21" s="14"/>
      <c r="F21" s="14"/>
      <c r="G21" s="14"/>
      <c r="H21" s="14" t="s">
        <v>417</v>
      </c>
      <c r="I21" s="14" t="s">
        <v>842</v>
      </c>
      <c r="J21" s="13" t="s">
        <v>469</v>
      </c>
    </row>
    <row r="22" spans="1:10" x14ac:dyDescent="0.45">
      <c r="A22" s="18" t="s">
        <v>415</v>
      </c>
      <c r="B22" s="14" t="s">
        <v>295</v>
      </c>
      <c r="C22" s="14"/>
      <c r="D22" s="14"/>
      <c r="E22" s="14"/>
      <c r="F22" s="14"/>
      <c r="G22" s="14"/>
      <c r="H22" s="14" t="s">
        <v>417</v>
      </c>
      <c r="I22" s="14" t="s">
        <v>842</v>
      </c>
      <c r="J22" s="13" t="s">
        <v>469</v>
      </c>
    </row>
    <row r="23" spans="1:10" x14ac:dyDescent="0.45">
      <c r="A23" s="18" t="s">
        <v>415</v>
      </c>
      <c r="B23" s="14" t="s">
        <v>289</v>
      </c>
      <c r="C23" s="14"/>
      <c r="D23" s="14"/>
      <c r="E23" s="14"/>
      <c r="F23" s="14"/>
      <c r="G23" s="14"/>
      <c r="H23" s="14" t="s">
        <v>417</v>
      </c>
      <c r="I23" s="14" t="s">
        <v>842</v>
      </c>
      <c r="J23" s="13" t="s">
        <v>469</v>
      </c>
    </row>
    <row r="24" spans="1:10" x14ac:dyDescent="0.45">
      <c r="A24" s="18" t="s">
        <v>415</v>
      </c>
      <c r="B24" s="14" t="s">
        <v>310</v>
      </c>
      <c r="C24" s="16" t="s">
        <v>501</v>
      </c>
      <c r="D24" s="14"/>
      <c r="E24" s="14"/>
      <c r="F24" s="14"/>
      <c r="G24" s="14"/>
      <c r="H24" s="14" t="s">
        <v>421</v>
      </c>
      <c r="I24" s="14" t="s">
        <v>843</v>
      </c>
      <c r="J24" s="13" t="s">
        <v>469</v>
      </c>
    </row>
    <row r="25" spans="1:10" x14ac:dyDescent="0.45">
      <c r="A25" s="18" t="s">
        <v>415</v>
      </c>
      <c r="B25" s="14" t="s">
        <v>277</v>
      </c>
      <c r="C25" s="14" t="s">
        <v>443</v>
      </c>
      <c r="D25" s="14"/>
      <c r="E25" s="14" t="s">
        <v>444</v>
      </c>
      <c r="F25" s="16" t="s">
        <v>502</v>
      </c>
      <c r="G25" s="14"/>
      <c r="H25" s="14" t="s">
        <v>402</v>
      </c>
      <c r="I25" s="14" t="s">
        <v>844</v>
      </c>
      <c r="J25" s="14" t="s">
        <v>445</v>
      </c>
    </row>
    <row r="26" spans="1:10" x14ac:dyDescent="0.45">
      <c r="A26" s="18" t="s">
        <v>415</v>
      </c>
      <c r="B26" s="14" t="s">
        <v>302</v>
      </c>
      <c r="C26" s="14" t="s">
        <v>447</v>
      </c>
      <c r="D26" s="14" t="s">
        <v>446</v>
      </c>
      <c r="E26" s="14" t="s">
        <v>448</v>
      </c>
      <c r="F26" s="16" t="s">
        <v>503</v>
      </c>
      <c r="G26" s="16" t="s">
        <v>504</v>
      </c>
      <c r="H26" s="14" t="s">
        <v>402</v>
      </c>
      <c r="I26" s="14" t="s">
        <v>844</v>
      </c>
      <c r="J26" s="14" t="s">
        <v>449</v>
      </c>
    </row>
    <row r="27" spans="1:10" x14ac:dyDescent="0.45">
      <c r="A27" s="18" t="s">
        <v>415</v>
      </c>
      <c r="B27" s="14" t="s">
        <v>278</v>
      </c>
      <c r="C27" s="16" t="s">
        <v>505</v>
      </c>
      <c r="D27" s="16" t="s">
        <v>506</v>
      </c>
      <c r="E27" s="16" t="s">
        <v>507</v>
      </c>
      <c r="F27" s="16" t="s">
        <v>508</v>
      </c>
      <c r="G27" s="16" t="s">
        <v>509</v>
      </c>
      <c r="H27" s="14" t="s">
        <v>402</v>
      </c>
      <c r="I27" s="14" t="s">
        <v>845</v>
      </c>
      <c r="J27" s="13" t="s">
        <v>469</v>
      </c>
    </row>
    <row r="28" spans="1:10" x14ac:dyDescent="0.45">
      <c r="A28" s="18" t="s">
        <v>415</v>
      </c>
      <c r="B28" s="14" t="s">
        <v>249</v>
      </c>
      <c r="C28" s="16" t="s">
        <v>510</v>
      </c>
      <c r="D28" s="16" t="s">
        <v>511</v>
      </c>
      <c r="E28" s="16" t="s">
        <v>512</v>
      </c>
      <c r="F28" s="16" t="s">
        <v>513</v>
      </c>
      <c r="G28" s="16" t="s">
        <v>514</v>
      </c>
      <c r="H28" s="14" t="s">
        <v>402</v>
      </c>
      <c r="I28" s="14" t="s">
        <v>845</v>
      </c>
      <c r="J28" s="13" t="s">
        <v>469</v>
      </c>
    </row>
    <row r="29" spans="1:10" x14ac:dyDescent="0.45">
      <c r="A29" s="18" t="s">
        <v>415</v>
      </c>
      <c r="B29" s="14" t="s">
        <v>252</v>
      </c>
      <c r="C29" s="16" t="s">
        <v>515</v>
      </c>
      <c r="D29" s="16" t="s">
        <v>516</v>
      </c>
      <c r="E29" s="16" t="s">
        <v>517</v>
      </c>
      <c r="F29" s="16" t="s">
        <v>518</v>
      </c>
      <c r="G29" s="16" t="s">
        <v>519</v>
      </c>
      <c r="H29" s="14" t="s">
        <v>402</v>
      </c>
      <c r="I29" s="14" t="s">
        <v>845</v>
      </c>
      <c r="J29" s="13" t="s">
        <v>469</v>
      </c>
    </row>
    <row r="30" spans="1:10" x14ac:dyDescent="0.45">
      <c r="A30" s="18" t="s">
        <v>415</v>
      </c>
      <c r="B30" s="14" t="s">
        <v>290</v>
      </c>
      <c r="C30" s="16" t="s">
        <v>520</v>
      </c>
      <c r="D30" s="14"/>
      <c r="E30" s="14"/>
      <c r="F30" s="16" t="s">
        <v>521</v>
      </c>
      <c r="G30" s="16" t="s">
        <v>522</v>
      </c>
      <c r="H30" s="14" t="s">
        <v>402</v>
      </c>
      <c r="I30" s="14" t="s">
        <v>845</v>
      </c>
      <c r="J30" s="13" t="s">
        <v>469</v>
      </c>
    </row>
    <row r="31" spans="1:10" x14ac:dyDescent="0.45">
      <c r="A31" s="18" t="s">
        <v>415</v>
      </c>
      <c r="B31" s="14" t="s">
        <v>253</v>
      </c>
      <c r="C31" s="16" t="s">
        <v>523</v>
      </c>
      <c r="D31" s="14"/>
      <c r="E31" s="16" t="s">
        <v>524</v>
      </c>
      <c r="F31" s="16" t="s">
        <v>525</v>
      </c>
      <c r="G31" s="16" t="s">
        <v>526</v>
      </c>
      <c r="H31" s="14" t="s">
        <v>402</v>
      </c>
      <c r="I31" s="14" t="s">
        <v>845</v>
      </c>
      <c r="J31" s="13" t="s">
        <v>469</v>
      </c>
    </row>
    <row r="32" spans="1:10" x14ac:dyDescent="0.45">
      <c r="A32" s="18" t="s">
        <v>415</v>
      </c>
      <c r="B32" s="14" t="s">
        <v>250</v>
      </c>
      <c r="C32" s="16" t="s">
        <v>527</v>
      </c>
      <c r="D32" s="14"/>
      <c r="E32" s="14"/>
      <c r="F32" s="16" t="s">
        <v>528</v>
      </c>
      <c r="G32" s="16" t="s">
        <v>529</v>
      </c>
      <c r="H32" s="14" t="s">
        <v>402</v>
      </c>
      <c r="I32" s="14" t="s">
        <v>845</v>
      </c>
      <c r="J32" s="13" t="s">
        <v>469</v>
      </c>
    </row>
    <row r="33" spans="1:10" x14ac:dyDescent="0.45">
      <c r="A33" s="18" t="s">
        <v>415</v>
      </c>
      <c r="B33" s="14" t="s">
        <v>257</v>
      </c>
      <c r="C33" s="14"/>
      <c r="D33" s="14"/>
      <c r="E33" s="14"/>
      <c r="F33" s="14"/>
      <c r="G33" s="14"/>
      <c r="H33" s="14" t="s">
        <v>402</v>
      </c>
      <c r="I33" s="14" t="s">
        <v>845</v>
      </c>
      <c r="J33" s="13" t="s">
        <v>469</v>
      </c>
    </row>
    <row r="34" spans="1:10" x14ac:dyDescent="0.45">
      <c r="A34" s="18" t="s">
        <v>415</v>
      </c>
      <c r="B34" s="14" t="s">
        <v>279</v>
      </c>
      <c r="C34" s="16" t="s">
        <v>530</v>
      </c>
      <c r="D34" s="16" t="s">
        <v>531</v>
      </c>
      <c r="E34" s="16" t="s">
        <v>532</v>
      </c>
      <c r="F34" s="16" t="s">
        <v>533</v>
      </c>
      <c r="G34" s="14"/>
      <c r="H34" s="14" t="s">
        <v>402</v>
      </c>
      <c r="I34" s="14" t="s">
        <v>846</v>
      </c>
      <c r="J34" s="13" t="s">
        <v>469</v>
      </c>
    </row>
    <row r="35" spans="1:10" x14ac:dyDescent="0.45">
      <c r="A35" s="18" t="s">
        <v>415</v>
      </c>
      <c r="B35" s="14" t="s">
        <v>335</v>
      </c>
      <c r="C35" s="16" t="s">
        <v>534</v>
      </c>
      <c r="D35" s="16" t="s">
        <v>535</v>
      </c>
      <c r="E35" s="16" t="s">
        <v>536</v>
      </c>
      <c r="F35" s="14"/>
      <c r="G35" s="14"/>
      <c r="H35" s="14" t="s">
        <v>420</v>
      </c>
      <c r="I35" s="14" t="s">
        <v>847</v>
      </c>
      <c r="J35" s="13" t="s">
        <v>469</v>
      </c>
    </row>
    <row r="36" spans="1:10" x14ac:dyDescent="0.45">
      <c r="A36" s="18" t="s">
        <v>415</v>
      </c>
      <c r="B36" s="14" t="s">
        <v>336</v>
      </c>
      <c r="C36" s="14" t="s">
        <v>459</v>
      </c>
      <c r="D36" s="16" t="s">
        <v>537</v>
      </c>
      <c r="E36" s="16" t="s">
        <v>538</v>
      </c>
      <c r="F36" s="16" t="s">
        <v>539</v>
      </c>
      <c r="G36" s="16" t="s">
        <v>540</v>
      </c>
      <c r="H36" s="14" t="s">
        <v>420</v>
      </c>
      <c r="I36" s="14" t="s">
        <v>848</v>
      </c>
      <c r="J36" s="13" t="s">
        <v>458</v>
      </c>
    </row>
    <row r="37" spans="1:10" x14ac:dyDescent="0.45">
      <c r="A37" s="18" t="s">
        <v>415</v>
      </c>
      <c r="B37" s="14" t="s">
        <v>337</v>
      </c>
      <c r="C37" s="16" t="s">
        <v>541</v>
      </c>
      <c r="D37" s="16" t="s">
        <v>542</v>
      </c>
      <c r="E37" s="16" t="s">
        <v>543</v>
      </c>
      <c r="F37" s="16" t="s">
        <v>544</v>
      </c>
      <c r="G37" s="16" t="s">
        <v>545</v>
      </c>
      <c r="H37" s="14" t="s">
        <v>420</v>
      </c>
      <c r="I37" s="14" t="s">
        <v>848</v>
      </c>
      <c r="J37" s="13" t="s">
        <v>469</v>
      </c>
    </row>
    <row r="38" spans="1:10" x14ac:dyDescent="0.45">
      <c r="A38" s="18" t="s">
        <v>415</v>
      </c>
      <c r="B38" s="14" t="s">
        <v>338</v>
      </c>
      <c r="C38" s="16" t="s">
        <v>546</v>
      </c>
      <c r="D38" s="16" t="s">
        <v>547</v>
      </c>
      <c r="E38" s="16" t="s">
        <v>548</v>
      </c>
      <c r="F38" s="14"/>
      <c r="G38" s="14"/>
      <c r="H38" s="29" t="s">
        <v>402</v>
      </c>
      <c r="I38" s="14" t="s">
        <v>844</v>
      </c>
      <c r="J38" s="13" t="s">
        <v>469</v>
      </c>
    </row>
    <row r="39" spans="1:10" x14ac:dyDescent="0.45">
      <c r="A39" s="18" t="s">
        <v>415</v>
      </c>
      <c r="B39" s="14" t="s">
        <v>340</v>
      </c>
      <c r="C39" s="16" t="s">
        <v>549</v>
      </c>
      <c r="D39" s="16" t="s">
        <v>550</v>
      </c>
      <c r="E39" s="16" t="s">
        <v>551</v>
      </c>
      <c r="F39" s="14"/>
      <c r="G39" s="14"/>
      <c r="H39" s="29" t="s">
        <v>402</v>
      </c>
      <c r="I39" s="14" t="s">
        <v>845</v>
      </c>
      <c r="J39" s="13" t="s">
        <v>469</v>
      </c>
    </row>
    <row r="40" spans="1:10" x14ac:dyDescent="0.45">
      <c r="A40" s="18" t="s">
        <v>415</v>
      </c>
      <c r="B40" s="14" t="s">
        <v>341</v>
      </c>
      <c r="C40" s="16" t="s">
        <v>552</v>
      </c>
      <c r="D40" s="16" t="s">
        <v>553</v>
      </c>
      <c r="E40" s="16" t="s">
        <v>554</v>
      </c>
      <c r="F40" s="14"/>
      <c r="G40" s="14"/>
      <c r="H40" s="29" t="s">
        <v>402</v>
      </c>
      <c r="I40" s="14" t="s">
        <v>845</v>
      </c>
      <c r="J40" s="13" t="s">
        <v>469</v>
      </c>
    </row>
    <row r="41" spans="1:10" x14ac:dyDescent="0.45">
      <c r="A41" s="18" t="s">
        <v>415</v>
      </c>
      <c r="B41" s="14" t="s">
        <v>346</v>
      </c>
      <c r="C41" s="16" t="s">
        <v>555</v>
      </c>
      <c r="D41" s="14"/>
      <c r="E41" s="16" t="s">
        <v>556</v>
      </c>
      <c r="F41" s="14"/>
      <c r="G41" s="14"/>
      <c r="H41" s="29" t="s">
        <v>402</v>
      </c>
      <c r="I41" s="14" t="s">
        <v>845</v>
      </c>
      <c r="J41" s="13" t="s">
        <v>469</v>
      </c>
    </row>
    <row r="42" spans="1:10" x14ac:dyDescent="0.45">
      <c r="A42" s="18" t="s">
        <v>415</v>
      </c>
      <c r="B42" s="14" t="s">
        <v>347</v>
      </c>
      <c r="C42" s="16" t="s">
        <v>557</v>
      </c>
      <c r="D42" s="16" t="s">
        <v>558</v>
      </c>
      <c r="E42" s="16" t="s">
        <v>559</v>
      </c>
      <c r="F42" s="16" t="s">
        <v>560</v>
      </c>
      <c r="G42" s="14"/>
      <c r="H42" s="14" t="s">
        <v>402</v>
      </c>
      <c r="I42" s="14" t="s">
        <v>846</v>
      </c>
      <c r="J42" s="13" t="s">
        <v>469</v>
      </c>
    </row>
    <row r="43" spans="1:10" x14ac:dyDescent="0.45">
      <c r="A43" s="18" t="s">
        <v>415</v>
      </c>
      <c r="B43" s="14" t="s">
        <v>366</v>
      </c>
      <c r="C43" s="16" t="s">
        <v>561</v>
      </c>
      <c r="D43" s="15"/>
      <c r="E43" s="16" t="s">
        <v>562</v>
      </c>
      <c r="F43" s="14"/>
      <c r="G43" s="14"/>
      <c r="H43" s="14" t="s">
        <v>421</v>
      </c>
      <c r="I43" s="14" t="s">
        <v>426</v>
      </c>
      <c r="J43" s="13" t="s">
        <v>469</v>
      </c>
    </row>
    <row r="44" spans="1:10" x14ac:dyDescent="0.45">
      <c r="A44" s="18" t="s">
        <v>415</v>
      </c>
      <c r="B44" s="14" t="s">
        <v>367</v>
      </c>
      <c r="C44" s="16" t="s">
        <v>563</v>
      </c>
      <c r="D44" s="15"/>
      <c r="E44" s="16" t="s">
        <v>564</v>
      </c>
      <c r="F44" s="14"/>
      <c r="G44" s="14"/>
      <c r="H44" s="14" t="s">
        <v>421</v>
      </c>
      <c r="I44" s="14" t="s">
        <v>426</v>
      </c>
      <c r="J44" s="13" t="s">
        <v>469</v>
      </c>
    </row>
    <row r="45" spans="1:10" x14ac:dyDescent="0.45">
      <c r="A45" s="18" t="s">
        <v>415</v>
      </c>
      <c r="B45" s="14" t="s">
        <v>368</v>
      </c>
      <c r="C45" s="16" t="s">
        <v>565</v>
      </c>
      <c r="D45" s="15"/>
      <c r="E45" s="16" t="s">
        <v>566</v>
      </c>
      <c r="F45" s="14"/>
      <c r="G45" s="14"/>
      <c r="H45" s="14" t="s">
        <v>421</v>
      </c>
      <c r="I45" s="14" t="s">
        <v>426</v>
      </c>
      <c r="J45" s="13" t="s">
        <v>469</v>
      </c>
    </row>
    <row r="46" spans="1:10" x14ac:dyDescent="0.45">
      <c r="A46" s="18" t="s">
        <v>415</v>
      </c>
      <c r="B46" s="14" t="s">
        <v>369</v>
      </c>
      <c r="C46" s="16" t="s">
        <v>567</v>
      </c>
      <c r="D46" s="15"/>
      <c r="E46" s="16" t="s">
        <v>568</v>
      </c>
      <c r="F46" s="14"/>
      <c r="G46" s="14"/>
      <c r="H46" s="14" t="s">
        <v>421</v>
      </c>
      <c r="I46" s="14" t="s">
        <v>426</v>
      </c>
      <c r="J46" s="13" t="s">
        <v>469</v>
      </c>
    </row>
    <row r="47" spans="1:10" x14ac:dyDescent="0.45">
      <c r="A47" s="18" t="s">
        <v>415</v>
      </c>
      <c r="B47" s="14" t="s">
        <v>370</v>
      </c>
      <c r="C47" s="15"/>
      <c r="D47" s="15"/>
      <c r="E47" s="16" t="s">
        <v>569</v>
      </c>
      <c r="F47" s="14"/>
      <c r="G47" s="14"/>
      <c r="H47" s="14" t="s">
        <v>421</v>
      </c>
      <c r="I47" s="14" t="s">
        <v>426</v>
      </c>
      <c r="J47" s="13" t="s">
        <v>469</v>
      </c>
    </row>
    <row r="48" spans="1:10" x14ac:dyDescent="0.45">
      <c r="A48" s="18" t="s">
        <v>415</v>
      </c>
      <c r="B48" s="14" t="s">
        <v>371</v>
      </c>
      <c r="C48" s="16" t="s">
        <v>570</v>
      </c>
      <c r="D48" s="16" t="s">
        <v>571</v>
      </c>
      <c r="E48" s="16" t="s">
        <v>572</v>
      </c>
      <c r="F48" s="16" t="s">
        <v>573</v>
      </c>
      <c r="G48" s="16" t="s">
        <v>574</v>
      </c>
      <c r="H48" s="14" t="s">
        <v>417</v>
      </c>
      <c r="I48" s="14" t="s">
        <v>849</v>
      </c>
      <c r="J48" s="13" t="s">
        <v>469</v>
      </c>
    </row>
    <row r="49" spans="1:10" x14ac:dyDescent="0.45">
      <c r="A49" s="18" t="s">
        <v>415</v>
      </c>
      <c r="B49" s="14" t="s">
        <v>372</v>
      </c>
      <c r="C49" s="16" t="s">
        <v>575</v>
      </c>
      <c r="D49" s="16" t="s">
        <v>576</v>
      </c>
      <c r="E49" s="16" t="s">
        <v>577</v>
      </c>
      <c r="F49" s="16" t="s">
        <v>578</v>
      </c>
      <c r="G49" s="16" t="s">
        <v>579</v>
      </c>
      <c r="H49" s="14" t="s">
        <v>417</v>
      </c>
      <c r="I49" s="14" t="s">
        <v>849</v>
      </c>
      <c r="J49" s="13" t="s">
        <v>469</v>
      </c>
    </row>
    <row r="50" spans="1:10" x14ac:dyDescent="0.45">
      <c r="A50" s="18" t="s">
        <v>415</v>
      </c>
      <c r="B50" s="14" t="s">
        <v>373</v>
      </c>
      <c r="C50" s="16" t="s">
        <v>580</v>
      </c>
      <c r="D50" s="16" t="s">
        <v>581</v>
      </c>
      <c r="E50" s="16" t="s">
        <v>582</v>
      </c>
      <c r="F50" s="16" t="s">
        <v>583</v>
      </c>
      <c r="G50" s="16" t="s">
        <v>584</v>
      </c>
      <c r="H50" s="14" t="s">
        <v>417</v>
      </c>
      <c r="I50" s="14" t="s">
        <v>849</v>
      </c>
      <c r="J50" s="13" t="s">
        <v>469</v>
      </c>
    </row>
    <row r="51" spans="1:10" x14ac:dyDescent="0.45">
      <c r="A51" s="18" t="s">
        <v>415</v>
      </c>
      <c r="B51" s="14" t="s">
        <v>375</v>
      </c>
      <c r="C51" s="16" t="s">
        <v>585</v>
      </c>
      <c r="D51" s="15"/>
      <c r="E51" s="16" t="s">
        <v>586</v>
      </c>
      <c r="F51" s="16" t="s">
        <v>587</v>
      </c>
      <c r="G51" s="15"/>
      <c r="H51" s="14" t="s">
        <v>421</v>
      </c>
      <c r="I51" s="14" t="s">
        <v>836</v>
      </c>
      <c r="J51" s="13" t="s">
        <v>469</v>
      </c>
    </row>
    <row r="52" spans="1:10" x14ac:dyDescent="0.45">
      <c r="A52" s="18" t="s">
        <v>415</v>
      </c>
      <c r="B52" s="14" t="s">
        <v>376</v>
      </c>
      <c r="C52" s="16" t="s">
        <v>588</v>
      </c>
      <c r="D52" s="15"/>
      <c r="E52" s="16" t="s">
        <v>589</v>
      </c>
      <c r="F52" s="16" t="s">
        <v>590</v>
      </c>
      <c r="G52" s="16" t="s">
        <v>591</v>
      </c>
      <c r="H52" s="14" t="s">
        <v>421</v>
      </c>
      <c r="I52" s="14" t="s">
        <v>836</v>
      </c>
      <c r="J52" s="13" t="s">
        <v>469</v>
      </c>
    </row>
    <row r="53" spans="1:10" x14ac:dyDescent="0.45">
      <c r="A53" s="18" t="s">
        <v>415</v>
      </c>
      <c r="B53" s="14" t="s">
        <v>377</v>
      </c>
      <c r="C53" s="16" t="s">
        <v>592</v>
      </c>
      <c r="D53" s="15"/>
      <c r="E53" s="16" t="s">
        <v>593</v>
      </c>
      <c r="F53" s="16" t="s">
        <v>594</v>
      </c>
      <c r="G53" s="16" t="s">
        <v>595</v>
      </c>
      <c r="H53" s="14" t="s">
        <v>421</v>
      </c>
      <c r="I53" s="14" t="s">
        <v>836</v>
      </c>
      <c r="J53" s="13" t="s">
        <v>469</v>
      </c>
    </row>
    <row r="54" spans="1:10" x14ac:dyDescent="0.45">
      <c r="A54" s="18" t="s">
        <v>415</v>
      </c>
      <c r="B54" s="14" t="s">
        <v>378</v>
      </c>
      <c r="C54" s="16" t="s">
        <v>596</v>
      </c>
      <c r="D54" s="15"/>
      <c r="E54" s="16" t="s">
        <v>597</v>
      </c>
      <c r="F54" s="16" t="s">
        <v>598</v>
      </c>
      <c r="G54" s="16" t="s">
        <v>599</v>
      </c>
      <c r="H54" s="14" t="s">
        <v>421</v>
      </c>
      <c r="I54" s="14" t="s">
        <v>836</v>
      </c>
      <c r="J54" s="13" t="s">
        <v>469</v>
      </c>
    </row>
    <row r="55" spans="1:10" x14ac:dyDescent="0.45">
      <c r="A55" s="18" t="s">
        <v>415</v>
      </c>
      <c r="B55" s="14" t="s">
        <v>305</v>
      </c>
      <c r="C55" s="16" t="s">
        <v>600</v>
      </c>
      <c r="D55" s="15"/>
      <c r="E55" s="15" t="s">
        <v>462</v>
      </c>
      <c r="F55" s="16" t="s">
        <v>601</v>
      </c>
      <c r="G55" s="16" t="s">
        <v>602</v>
      </c>
      <c r="H55" s="14" t="s">
        <v>420</v>
      </c>
      <c r="I55" s="14" t="s">
        <v>429</v>
      </c>
      <c r="J55" s="13" t="s">
        <v>469</v>
      </c>
    </row>
    <row r="56" spans="1:10" x14ac:dyDescent="0.45">
      <c r="A56" s="18" t="s">
        <v>415</v>
      </c>
      <c r="B56" s="14" t="s">
        <v>296</v>
      </c>
      <c r="C56" s="16" t="s">
        <v>603</v>
      </c>
      <c r="D56" s="14"/>
      <c r="E56" s="16" t="s">
        <v>604</v>
      </c>
      <c r="F56" s="16" t="s">
        <v>605</v>
      </c>
      <c r="G56" s="16" t="s">
        <v>606</v>
      </c>
      <c r="H56" s="14" t="s">
        <v>420</v>
      </c>
      <c r="I56" s="14" t="s">
        <v>850</v>
      </c>
      <c r="J56" s="13" t="s">
        <v>469</v>
      </c>
    </row>
    <row r="57" spans="1:10" x14ac:dyDescent="0.45">
      <c r="A57" s="18" t="s">
        <v>415</v>
      </c>
      <c r="B57" s="14" t="s">
        <v>299</v>
      </c>
      <c r="C57" s="16" t="s">
        <v>607</v>
      </c>
      <c r="D57" s="14"/>
      <c r="E57" s="16" t="s">
        <v>608</v>
      </c>
      <c r="F57" s="16" t="s">
        <v>609</v>
      </c>
      <c r="G57" s="16" t="s">
        <v>610</v>
      </c>
      <c r="H57" s="14" t="s">
        <v>420</v>
      </c>
      <c r="I57" s="14" t="s">
        <v>850</v>
      </c>
      <c r="J57" s="13" t="s">
        <v>469</v>
      </c>
    </row>
    <row r="58" spans="1:10" x14ac:dyDescent="0.45">
      <c r="A58" s="18" t="s">
        <v>415</v>
      </c>
      <c r="B58" s="14" t="s">
        <v>307</v>
      </c>
      <c r="C58" s="14"/>
      <c r="D58" s="14"/>
      <c r="E58" s="14"/>
      <c r="F58" s="14"/>
      <c r="G58" s="14"/>
      <c r="H58" s="14" t="s">
        <v>420</v>
      </c>
      <c r="I58" s="14" t="s">
        <v>851</v>
      </c>
      <c r="J58" s="13" t="s">
        <v>469</v>
      </c>
    </row>
    <row r="59" spans="1:10" x14ac:dyDescent="0.45">
      <c r="A59" s="18" t="s">
        <v>415</v>
      </c>
      <c r="B59" s="14" t="s">
        <v>291</v>
      </c>
      <c r="C59" s="16" t="s">
        <v>611</v>
      </c>
      <c r="D59" s="14"/>
      <c r="E59" s="14"/>
      <c r="F59" s="16" t="s">
        <v>612</v>
      </c>
      <c r="G59" s="16" t="s">
        <v>613</v>
      </c>
      <c r="H59" s="14" t="s">
        <v>420</v>
      </c>
      <c r="I59" s="14" t="s">
        <v>855</v>
      </c>
      <c r="J59" s="13" t="s">
        <v>469</v>
      </c>
    </row>
    <row r="60" spans="1:10" x14ac:dyDescent="0.45">
      <c r="A60" s="18" t="s">
        <v>415</v>
      </c>
      <c r="B60" s="14" t="s">
        <v>300</v>
      </c>
      <c r="C60" s="16" t="s">
        <v>614</v>
      </c>
      <c r="D60" s="14"/>
      <c r="E60" s="16" t="s">
        <v>615</v>
      </c>
      <c r="F60" s="16" t="s">
        <v>616</v>
      </c>
      <c r="G60" s="16" t="s">
        <v>617</v>
      </c>
      <c r="H60" s="14" t="s">
        <v>420</v>
      </c>
      <c r="I60" s="14" t="s">
        <v>855</v>
      </c>
      <c r="J60" s="13" t="s">
        <v>469</v>
      </c>
    </row>
    <row r="61" spans="1:10" x14ac:dyDescent="0.45">
      <c r="A61" s="18" t="s">
        <v>415</v>
      </c>
      <c r="B61" s="14" t="s">
        <v>282</v>
      </c>
      <c r="C61" s="16" t="s">
        <v>618</v>
      </c>
      <c r="D61" s="14"/>
      <c r="E61" s="16" t="s">
        <v>619</v>
      </c>
      <c r="F61" s="16" t="s">
        <v>620</v>
      </c>
      <c r="G61" s="16" t="s">
        <v>621</v>
      </c>
      <c r="H61" s="14" t="s">
        <v>420</v>
      </c>
      <c r="I61" s="14" t="s">
        <v>837</v>
      </c>
      <c r="J61" s="13" t="s">
        <v>469</v>
      </c>
    </row>
    <row r="62" spans="1:10" x14ac:dyDescent="0.45">
      <c r="A62" s="18" t="s">
        <v>415</v>
      </c>
      <c r="B62" s="14" t="s">
        <v>297</v>
      </c>
      <c r="C62" s="14" t="s">
        <v>460</v>
      </c>
      <c r="D62" s="14"/>
      <c r="E62" s="14" t="s">
        <v>462</v>
      </c>
      <c r="F62" s="16" t="s">
        <v>622</v>
      </c>
      <c r="G62" s="16" t="s">
        <v>623</v>
      </c>
      <c r="H62" s="14" t="s">
        <v>420</v>
      </c>
      <c r="I62" s="14" t="s">
        <v>838</v>
      </c>
      <c r="J62" s="13" t="s">
        <v>461</v>
      </c>
    </row>
    <row r="63" spans="1:10" x14ac:dyDescent="0.45">
      <c r="A63" s="18" t="s">
        <v>415</v>
      </c>
      <c r="B63" s="14" t="s">
        <v>267</v>
      </c>
      <c r="C63" s="16" t="s">
        <v>624</v>
      </c>
      <c r="D63" s="14"/>
      <c r="E63" s="16" t="s">
        <v>625</v>
      </c>
      <c r="F63" s="16" t="s">
        <v>626</v>
      </c>
      <c r="G63" s="16" t="s">
        <v>627</v>
      </c>
      <c r="H63" s="14" t="s">
        <v>420</v>
      </c>
      <c r="I63" s="14" t="s">
        <v>838</v>
      </c>
      <c r="J63" s="13" t="s">
        <v>469</v>
      </c>
    </row>
    <row r="64" spans="1:10" x14ac:dyDescent="0.45">
      <c r="A64" s="18" t="s">
        <v>415</v>
      </c>
      <c r="B64" s="14" t="s">
        <v>258</v>
      </c>
      <c r="C64" s="16" t="s">
        <v>628</v>
      </c>
      <c r="D64" s="15"/>
      <c r="E64" s="16" t="s">
        <v>629</v>
      </c>
      <c r="F64" s="16" t="s">
        <v>630</v>
      </c>
      <c r="G64" s="16" t="s">
        <v>631</v>
      </c>
      <c r="H64" s="14" t="s">
        <v>420</v>
      </c>
      <c r="I64" s="14" t="s">
        <v>430</v>
      </c>
      <c r="J64" s="13" t="s">
        <v>469</v>
      </c>
    </row>
    <row r="65" spans="1:10" x14ac:dyDescent="0.45">
      <c r="A65" s="18" t="s">
        <v>415</v>
      </c>
      <c r="B65" s="14" t="s">
        <v>281</v>
      </c>
      <c r="C65" s="16" t="s">
        <v>632</v>
      </c>
      <c r="D65" s="15"/>
      <c r="E65" s="16" t="s">
        <v>633</v>
      </c>
      <c r="F65" s="16" t="s">
        <v>634</v>
      </c>
      <c r="G65" s="16" t="s">
        <v>635</v>
      </c>
      <c r="H65" s="14" t="s">
        <v>420</v>
      </c>
      <c r="I65" s="14" t="s">
        <v>430</v>
      </c>
      <c r="J65" s="13" t="s">
        <v>469</v>
      </c>
    </row>
    <row r="66" spans="1:10" x14ac:dyDescent="0.45">
      <c r="A66" s="18" t="s">
        <v>415</v>
      </c>
      <c r="B66" s="14" t="s">
        <v>298</v>
      </c>
      <c r="C66" s="16" t="s">
        <v>636</v>
      </c>
      <c r="D66" s="14"/>
      <c r="E66" s="16" t="s">
        <v>637</v>
      </c>
      <c r="F66" s="16" t="s">
        <v>638</v>
      </c>
      <c r="G66" s="16" t="s">
        <v>639</v>
      </c>
      <c r="H66" s="14" t="s">
        <v>420</v>
      </c>
      <c r="I66" s="14" t="s">
        <v>430</v>
      </c>
      <c r="J66" s="13" t="s">
        <v>469</v>
      </c>
    </row>
    <row r="67" spans="1:10" x14ac:dyDescent="0.45">
      <c r="A67" s="18" t="s">
        <v>415</v>
      </c>
      <c r="B67" s="14" t="s">
        <v>283</v>
      </c>
      <c r="C67" s="14"/>
      <c r="D67" s="14"/>
      <c r="E67" s="16" t="s">
        <v>640</v>
      </c>
      <c r="F67" s="16" t="s">
        <v>641</v>
      </c>
      <c r="G67" s="16" t="s">
        <v>642</v>
      </c>
      <c r="H67" s="14" t="s">
        <v>420</v>
      </c>
      <c r="I67" s="14" t="s">
        <v>430</v>
      </c>
      <c r="J67" s="13" t="s">
        <v>469</v>
      </c>
    </row>
    <row r="68" spans="1:10" x14ac:dyDescent="0.45">
      <c r="A68" s="18" t="s">
        <v>415</v>
      </c>
      <c r="B68" s="14" t="s">
        <v>246</v>
      </c>
      <c r="C68" s="16" t="s">
        <v>643</v>
      </c>
      <c r="D68" s="14"/>
      <c r="E68" s="16" t="s">
        <v>644</v>
      </c>
      <c r="F68" s="16" t="s">
        <v>645</v>
      </c>
      <c r="G68" s="16" t="s">
        <v>646</v>
      </c>
      <c r="H68" s="14" t="s">
        <v>420</v>
      </c>
      <c r="I68" s="14" t="s">
        <v>852</v>
      </c>
      <c r="J68" s="13" t="s">
        <v>469</v>
      </c>
    </row>
    <row r="69" spans="1:10" x14ac:dyDescent="0.45">
      <c r="A69" s="18" t="s">
        <v>415</v>
      </c>
      <c r="B69" s="14" t="s">
        <v>280</v>
      </c>
      <c r="C69" s="16" t="s">
        <v>647</v>
      </c>
      <c r="D69" s="14"/>
      <c r="E69" s="16" t="s">
        <v>648</v>
      </c>
      <c r="F69" s="16" t="s">
        <v>649</v>
      </c>
      <c r="G69" s="16" t="s">
        <v>650</v>
      </c>
      <c r="H69" s="14" t="s">
        <v>420</v>
      </c>
      <c r="I69" s="14" t="s">
        <v>431</v>
      </c>
      <c r="J69" s="13" t="s">
        <v>469</v>
      </c>
    </row>
    <row r="70" spans="1:10" x14ac:dyDescent="0.45">
      <c r="A70" s="18" t="s">
        <v>415</v>
      </c>
      <c r="B70" s="14" t="s">
        <v>479</v>
      </c>
      <c r="C70" s="16" t="s">
        <v>651</v>
      </c>
      <c r="D70" s="14"/>
      <c r="E70" s="16" t="s">
        <v>652</v>
      </c>
      <c r="F70" s="16" t="s">
        <v>653</v>
      </c>
      <c r="G70" s="16" t="s">
        <v>654</v>
      </c>
      <c r="H70" s="14" t="s">
        <v>420</v>
      </c>
      <c r="I70" s="14" t="s">
        <v>850</v>
      </c>
      <c r="J70" s="13" t="s">
        <v>469</v>
      </c>
    </row>
    <row r="71" spans="1:10" x14ac:dyDescent="0.45">
      <c r="A71" s="18" t="s">
        <v>415</v>
      </c>
      <c r="B71" s="14" t="s">
        <v>480</v>
      </c>
      <c r="C71" s="16" t="s">
        <v>655</v>
      </c>
      <c r="D71" s="15"/>
      <c r="E71" s="16" t="s">
        <v>656</v>
      </c>
      <c r="F71" s="16" t="s">
        <v>657</v>
      </c>
      <c r="G71" s="16" t="s">
        <v>658</v>
      </c>
      <c r="H71" s="14" t="s">
        <v>420</v>
      </c>
      <c r="I71" s="14" t="s">
        <v>853</v>
      </c>
      <c r="J71" s="13" t="s">
        <v>469</v>
      </c>
    </row>
    <row r="72" spans="1:10" x14ac:dyDescent="0.45">
      <c r="A72" s="18" t="s">
        <v>415</v>
      </c>
      <c r="B72" s="14" t="s">
        <v>481</v>
      </c>
      <c r="C72" s="16" t="s">
        <v>659</v>
      </c>
      <c r="D72" s="14"/>
      <c r="E72" s="16" t="s">
        <v>660</v>
      </c>
      <c r="F72" s="16" t="s">
        <v>661</v>
      </c>
      <c r="G72" s="16" t="s">
        <v>662</v>
      </c>
      <c r="H72" s="14" t="s">
        <v>420</v>
      </c>
      <c r="I72" s="30" t="s">
        <v>430</v>
      </c>
      <c r="J72" s="13" t="s">
        <v>469</v>
      </c>
    </row>
    <row r="73" spans="1:10" x14ac:dyDescent="0.45">
      <c r="A73" s="18" t="s">
        <v>415</v>
      </c>
      <c r="B73" s="14" t="s">
        <v>482</v>
      </c>
      <c r="C73" s="16" t="s">
        <v>663</v>
      </c>
      <c r="D73" s="14"/>
      <c r="E73" s="16" t="s">
        <v>664</v>
      </c>
      <c r="F73" s="16" t="s">
        <v>665</v>
      </c>
      <c r="G73" s="16" t="s">
        <v>666</v>
      </c>
      <c r="H73" s="14" t="s">
        <v>420</v>
      </c>
      <c r="I73" s="30" t="s">
        <v>430</v>
      </c>
      <c r="J73" s="13" t="s">
        <v>469</v>
      </c>
    </row>
    <row r="74" spans="1:10" x14ac:dyDescent="0.45">
      <c r="A74" s="18" t="s">
        <v>415</v>
      </c>
      <c r="B74" s="14" t="s">
        <v>301</v>
      </c>
      <c r="C74" s="14"/>
      <c r="D74" s="14"/>
      <c r="E74" s="14"/>
      <c r="F74" s="14"/>
      <c r="G74" s="14"/>
      <c r="H74" s="14" t="s">
        <v>422</v>
      </c>
      <c r="I74" s="14" t="s">
        <v>856</v>
      </c>
      <c r="J74" s="13" t="s">
        <v>469</v>
      </c>
    </row>
    <row r="75" spans="1:10" x14ac:dyDescent="0.45">
      <c r="A75" s="18" t="s">
        <v>415</v>
      </c>
      <c r="B75" s="14" t="s">
        <v>270</v>
      </c>
      <c r="C75" s="14"/>
      <c r="D75" s="14"/>
      <c r="E75" s="14"/>
      <c r="F75" s="14"/>
      <c r="G75" s="14"/>
      <c r="H75" s="14" t="s">
        <v>422</v>
      </c>
      <c r="I75" s="14" t="s">
        <v>856</v>
      </c>
      <c r="J75" s="13" t="s">
        <v>469</v>
      </c>
    </row>
    <row r="76" spans="1:10" x14ac:dyDescent="0.45">
      <c r="A76" s="18" t="s">
        <v>415</v>
      </c>
      <c r="B76" s="14" t="s">
        <v>254</v>
      </c>
      <c r="C76" s="14"/>
      <c r="D76" s="14"/>
      <c r="E76" s="14"/>
      <c r="F76" s="14"/>
      <c r="G76" s="14"/>
      <c r="H76" s="14" t="s">
        <v>422</v>
      </c>
      <c r="I76" s="14" t="s">
        <v>857</v>
      </c>
      <c r="J76" s="13" t="s">
        <v>469</v>
      </c>
    </row>
    <row r="77" spans="1:10" x14ac:dyDescent="0.45">
      <c r="A77" s="18" t="s">
        <v>415</v>
      </c>
      <c r="B77" s="14" t="s">
        <v>269</v>
      </c>
      <c r="C77" s="16" t="s">
        <v>667</v>
      </c>
      <c r="D77" s="16" t="s">
        <v>668</v>
      </c>
      <c r="E77" s="16" t="s">
        <v>669</v>
      </c>
      <c r="F77" s="16" t="s">
        <v>670</v>
      </c>
      <c r="G77" s="16" t="s">
        <v>671</v>
      </c>
      <c r="H77" s="14" t="s">
        <v>422</v>
      </c>
      <c r="I77" s="14" t="s">
        <v>857</v>
      </c>
      <c r="J77" s="13" t="s">
        <v>469</v>
      </c>
    </row>
    <row r="78" spans="1:10" x14ac:dyDescent="0.45">
      <c r="A78" s="18" t="s">
        <v>415</v>
      </c>
      <c r="B78" s="14" t="s">
        <v>259</v>
      </c>
      <c r="C78" s="14"/>
      <c r="D78" s="14"/>
      <c r="E78" s="14"/>
      <c r="F78" s="14"/>
      <c r="G78" s="14"/>
      <c r="H78" s="14" t="s">
        <v>422</v>
      </c>
      <c r="I78" s="14" t="s">
        <v>858</v>
      </c>
      <c r="J78" s="13" t="s">
        <v>469</v>
      </c>
    </row>
    <row r="79" spans="1:10" x14ac:dyDescent="0.45">
      <c r="A79" s="18" t="s">
        <v>415</v>
      </c>
      <c r="B79" s="14" t="s">
        <v>268</v>
      </c>
      <c r="C79" s="16" t="s">
        <v>672</v>
      </c>
      <c r="D79" s="16" t="s">
        <v>673</v>
      </c>
      <c r="E79" s="16" t="s">
        <v>674</v>
      </c>
      <c r="F79" s="16" t="s">
        <v>675</v>
      </c>
      <c r="G79" s="16" t="s">
        <v>676</v>
      </c>
      <c r="H79" s="14" t="s">
        <v>422</v>
      </c>
      <c r="I79" s="14" t="s">
        <v>859</v>
      </c>
      <c r="J79" s="13" t="s">
        <v>469</v>
      </c>
    </row>
    <row r="80" spans="1:10" x14ac:dyDescent="0.45">
      <c r="A80" s="18" t="s">
        <v>415</v>
      </c>
      <c r="B80" s="14" t="s">
        <v>284</v>
      </c>
      <c r="C80" s="14"/>
      <c r="D80" s="14"/>
      <c r="E80" s="14"/>
      <c r="F80" s="14"/>
      <c r="G80" s="14"/>
      <c r="H80" s="14" t="s">
        <v>422</v>
      </c>
      <c r="I80" s="14" t="s">
        <v>859</v>
      </c>
      <c r="J80" s="13" t="s">
        <v>469</v>
      </c>
    </row>
    <row r="81" spans="1:13" x14ac:dyDescent="0.45">
      <c r="A81" s="18" t="s">
        <v>415</v>
      </c>
      <c r="B81" s="14" t="s">
        <v>260</v>
      </c>
      <c r="C81" s="16" t="s">
        <v>677</v>
      </c>
      <c r="D81" s="16" t="s">
        <v>678</v>
      </c>
      <c r="E81" s="16" t="s">
        <v>679</v>
      </c>
      <c r="F81" s="16" t="s">
        <v>680</v>
      </c>
      <c r="G81" s="16" t="s">
        <v>681</v>
      </c>
      <c r="H81" s="14" t="s">
        <v>422</v>
      </c>
      <c r="I81" s="14" t="s">
        <v>860</v>
      </c>
      <c r="J81" s="13" t="s">
        <v>469</v>
      </c>
    </row>
    <row r="82" spans="1:13" x14ac:dyDescent="0.45">
      <c r="A82" s="18" t="s">
        <v>415</v>
      </c>
      <c r="B82" s="14" t="s">
        <v>308</v>
      </c>
      <c r="C82" s="16" t="s">
        <v>682</v>
      </c>
      <c r="D82" s="16" t="s">
        <v>683</v>
      </c>
      <c r="E82" s="16" t="s">
        <v>684</v>
      </c>
      <c r="F82" s="16" t="s">
        <v>685</v>
      </c>
      <c r="G82" s="16" t="s">
        <v>686</v>
      </c>
      <c r="H82" s="14" t="s">
        <v>422</v>
      </c>
      <c r="I82" s="14" t="s">
        <v>861</v>
      </c>
      <c r="J82" s="13" t="s">
        <v>469</v>
      </c>
    </row>
    <row r="83" spans="1:13" x14ac:dyDescent="0.45">
      <c r="A83" s="18" t="s">
        <v>415</v>
      </c>
      <c r="B83" s="14" t="s">
        <v>285</v>
      </c>
      <c r="C83" s="16" t="s">
        <v>687</v>
      </c>
      <c r="D83" s="16" t="s">
        <v>688</v>
      </c>
      <c r="E83" s="16" t="s">
        <v>689</v>
      </c>
      <c r="F83" s="16" t="s">
        <v>690</v>
      </c>
      <c r="G83" s="16" t="s">
        <v>691</v>
      </c>
      <c r="H83" s="14" t="s">
        <v>422</v>
      </c>
      <c r="I83" s="14" t="s">
        <v>861</v>
      </c>
      <c r="J83" s="13" t="s">
        <v>469</v>
      </c>
    </row>
    <row r="84" spans="1:13" x14ac:dyDescent="0.45">
      <c r="A84" s="18" t="s">
        <v>415</v>
      </c>
      <c r="B84" s="14" t="s">
        <v>271</v>
      </c>
      <c r="C84" s="16" t="s">
        <v>692</v>
      </c>
      <c r="D84" s="14"/>
      <c r="E84" s="14"/>
      <c r="F84" s="16" t="s">
        <v>693</v>
      </c>
      <c r="G84" s="16" t="s">
        <v>694</v>
      </c>
      <c r="H84" s="14" t="s">
        <v>422</v>
      </c>
      <c r="I84" s="14" t="s">
        <v>861</v>
      </c>
      <c r="J84" s="13" t="s">
        <v>469</v>
      </c>
    </row>
    <row r="85" spans="1:13" x14ac:dyDescent="0.45">
      <c r="A85" s="18" t="s">
        <v>415</v>
      </c>
      <c r="B85" s="14" t="s">
        <v>286</v>
      </c>
      <c r="C85" s="16" t="s">
        <v>695</v>
      </c>
      <c r="D85" s="16" t="s">
        <v>696</v>
      </c>
      <c r="E85" s="16" t="s">
        <v>697</v>
      </c>
      <c r="F85" s="16" t="s">
        <v>698</v>
      </c>
      <c r="G85" s="16" t="s">
        <v>699</v>
      </c>
      <c r="H85" s="14" t="s">
        <v>422</v>
      </c>
      <c r="I85" s="14" t="s">
        <v>861</v>
      </c>
      <c r="J85" s="13" t="s">
        <v>469</v>
      </c>
    </row>
    <row r="86" spans="1:13" x14ac:dyDescent="0.45">
      <c r="A86" s="18" t="s">
        <v>415</v>
      </c>
      <c r="B86" s="14" t="s">
        <v>306</v>
      </c>
      <c r="C86" s="16" t="s">
        <v>700</v>
      </c>
      <c r="D86" s="16" t="s">
        <v>701</v>
      </c>
      <c r="E86" s="14"/>
      <c r="F86" s="16" t="s">
        <v>702</v>
      </c>
      <c r="G86" s="16" t="s">
        <v>703</v>
      </c>
      <c r="H86" s="14" t="s">
        <v>422</v>
      </c>
      <c r="I86" s="14" t="s">
        <v>862</v>
      </c>
      <c r="J86" s="13" t="s">
        <v>469</v>
      </c>
    </row>
    <row r="87" spans="1:13" x14ac:dyDescent="0.45">
      <c r="A87" s="18" t="s">
        <v>415</v>
      </c>
      <c r="B87" s="14" t="s">
        <v>304</v>
      </c>
      <c r="C87" s="16" t="s">
        <v>704</v>
      </c>
      <c r="D87" s="16" t="s">
        <v>705</v>
      </c>
      <c r="E87" s="15"/>
      <c r="F87" s="16" t="s">
        <v>706</v>
      </c>
      <c r="G87" s="16" t="s">
        <v>707</v>
      </c>
      <c r="H87" s="14" t="s">
        <v>422</v>
      </c>
      <c r="I87" s="14" t="s">
        <v>862</v>
      </c>
      <c r="J87" s="13" t="s">
        <v>469</v>
      </c>
    </row>
    <row r="88" spans="1:13" x14ac:dyDescent="0.45">
      <c r="A88" s="18" t="s">
        <v>415</v>
      </c>
      <c r="B88" s="14" t="s">
        <v>303</v>
      </c>
      <c r="C88" s="16" t="s">
        <v>708</v>
      </c>
      <c r="D88" s="16" t="s">
        <v>709</v>
      </c>
      <c r="E88" s="16" t="s">
        <v>710</v>
      </c>
      <c r="F88" s="16" t="s">
        <v>711</v>
      </c>
      <c r="G88" s="14"/>
      <c r="H88" s="14" t="s">
        <v>422</v>
      </c>
      <c r="I88" s="14" t="s">
        <v>862</v>
      </c>
      <c r="J88" s="13" t="s">
        <v>469</v>
      </c>
    </row>
    <row r="89" spans="1:13" x14ac:dyDescent="0.45">
      <c r="A89" s="18" t="s">
        <v>415</v>
      </c>
      <c r="B89" s="14" t="s">
        <v>312</v>
      </c>
      <c r="C89" s="16" t="s">
        <v>712</v>
      </c>
      <c r="D89" s="14"/>
      <c r="E89" s="14"/>
      <c r="F89" s="14"/>
      <c r="G89" s="14"/>
      <c r="H89" s="14" t="s">
        <v>422</v>
      </c>
      <c r="I89" s="14" t="s">
        <v>862</v>
      </c>
      <c r="J89" s="13" t="s">
        <v>469</v>
      </c>
    </row>
    <row r="90" spans="1:13" x14ac:dyDescent="0.45">
      <c r="A90" s="18" t="s">
        <v>415</v>
      </c>
      <c r="B90" s="14" t="s">
        <v>311</v>
      </c>
      <c r="C90" s="31"/>
      <c r="D90" s="16" t="s">
        <v>713</v>
      </c>
      <c r="E90" s="14"/>
      <c r="F90" s="16" t="s">
        <v>714</v>
      </c>
      <c r="G90" s="16" t="s">
        <v>715</v>
      </c>
      <c r="H90" s="14" t="s">
        <v>422</v>
      </c>
      <c r="I90" s="14" t="s">
        <v>862</v>
      </c>
      <c r="J90" s="13" t="s">
        <v>469</v>
      </c>
    </row>
    <row r="91" spans="1:13" x14ac:dyDescent="0.45">
      <c r="A91" s="18" t="s">
        <v>415</v>
      </c>
      <c r="B91" s="14" t="s">
        <v>309</v>
      </c>
      <c r="C91" s="16" t="s">
        <v>716</v>
      </c>
      <c r="D91" s="14"/>
      <c r="E91" s="14"/>
      <c r="F91" s="16" t="s">
        <v>717</v>
      </c>
      <c r="G91" s="14"/>
      <c r="H91" s="14" t="s">
        <v>422</v>
      </c>
      <c r="I91" s="14" t="s">
        <v>862</v>
      </c>
      <c r="J91" s="13" t="s">
        <v>469</v>
      </c>
      <c r="K91" s="22"/>
      <c r="M91" s="23"/>
    </row>
    <row r="92" spans="1:13" x14ac:dyDescent="0.45">
      <c r="A92" s="18" t="s">
        <v>415</v>
      </c>
      <c r="B92" s="14" t="s">
        <v>292</v>
      </c>
      <c r="C92" s="14"/>
      <c r="D92" s="14"/>
      <c r="E92" s="14"/>
      <c r="F92" s="14"/>
      <c r="G92" s="14"/>
      <c r="H92" s="14" t="s">
        <v>422</v>
      </c>
      <c r="I92" s="14" t="s">
        <v>863</v>
      </c>
      <c r="J92" s="13" t="s">
        <v>469</v>
      </c>
      <c r="K92" s="24"/>
    </row>
    <row r="93" spans="1:13" x14ac:dyDescent="0.45">
      <c r="A93" s="18" t="s">
        <v>415</v>
      </c>
      <c r="B93" s="14" t="s">
        <v>380</v>
      </c>
      <c r="C93" s="16" t="s">
        <v>719</v>
      </c>
      <c r="D93" s="16" t="s">
        <v>718</v>
      </c>
      <c r="E93" s="16" t="s">
        <v>720</v>
      </c>
      <c r="F93" s="14"/>
      <c r="G93" s="14"/>
      <c r="H93" s="14" t="s">
        <v>422</v>
      </c>
      <c r="I93" s="14" t="s">
        <v>862</v>
      </c>
      <c r="J93" s="13" t="s">
        <v>469</v>
      </c>
      <c r="M93" s="25"/>
    </row>
    <row r="94" spans="1:13" x14ac:dyDescent="0.45">
      <c r="A94" s="18" t="s">
        <v>415</v>
      </c>
      <c r="B94" s="14" t="s">
        <v>381</v>
      </c>
      <c r="C94" s="31"/>
      <c r="D94" s="16" t="s">
        <v>721</v>
      </c>
      <c r="E94" s="14"/>
      <c r="F94" s="14"/>
      <c r="G94" s="14"/>
      <c r="H94" s="14" t="s">
        <v>422</v>
      </c>
      <c r="I94" s="14" t="s">
        <v>862</v>
      </c>
      <c r="J94" s="13" t="s">
        <v>469</v>
      </c>
      <c r="M94" s="25"/>
    </row>
    <row r="95" spans="1:13" x14ac:dyDescent="0.45">
      <c r="A95" s="18" t="s">
        <v>415</v>
      </c>
      <c r="B95" s="14" t="s">
        <v>382</v>
      </c>
      <c r="C95" s="16" t="s">
        <v>723</v>
      </c>
      <c r="D95" s="16" t="s">
        <v>722</v>
      </c>
      <c r="E95" s="14"/>
      <c r="F95" s="14"/>
      <c r="G95" s="14"/>
      <c r="H95" s="14" t="s">
        <v>422</v>
      </c>
      <c r="I95" s="14" t="s">
        <v>862</v>
      </c>
      <c r="J95" s="13" t="s">
        <v>469</v>
      </c>
      <c r="M95" s="25"/>
    </row>
    <row r="96" spans="1:13" x14ac:dyDescent="0.45">
      <c r="A96" s="18" t="s">
        <v>415</v>
      </c>
      <c r="B96" s="14" t="s">
        <v>383</v>
      </c>
      <c r="C96" s="31"/>
      <c r="D96" s="16" t="s">
        <v>724</v>
      </c>
      <c r="E96" s="14"/>
      <c r="F96" s="14"/>
      <c r="G96" s="14"/>
      <c r="H96" s="14" t="s">
        <v>422</v>
      </c>
      <c r="I96" s="14" t="s">
        <v>862</v>
      </c>
      <c r="J96" s="13" t="s">
        <v>469</v>
      </c>
      <c r="M96" s="25"/>
    </row>
    <row r="97" spans="1:13" x14ac:dyDescent="0.45">
      <c r="A97" s="18" t="s">
        <v>415</v>
      </c>
      <c r="B97" s="14" t="s">
        <v>384</v>
      </c>
      <c r="C97" s="16" t="s">
        <v>726</v>
      </c>
      <c r="D97" s="16" t="s">
        <v>725</v>
      </c>
      <c r="E97" s="14"/>
      <c r="F97" s="14"/>
      <c r="G97" s="14"/>
      <c r="H97" s="14" t="s">
        <v>422</v>
      </c>
      <c r="I97" s="14" t="s">
        <v>862</v>
      </c>
      <c r="J97" s="13" t="s">
        <v>469</v>
      </c>
      <c r="M97" s="25"/>
    </row>
    <row r="98" spans="1:13" x14ac:dyDescent="0.45">
      <c r="A98" s="18" t="s">
        <v>415</v>
      </c>
      <c r="B98" s="14" t="s">
        <v>385</v>
      </c>
      <c r="C98" s="16" t="s">
        <v>728</v>
      </c>
      <c r="D98" s="16" t="s">
        <v>727</v>
      </c>
      <c r="E98" s="14"/>
      <c r="F98" s="14"/>
      <c r="G98" s="14"/>
      <c r="H98" s="14" t="s">
        <v>422</v>
      </c>
      <c r="I98" s="14" t="s">
        <v>862</v>
      </c>
      <c r="J98" s="13" t="s">
        <v>469</v>
      </c>
      <c r="M98" s="25"/>
    </row>
    <row r="99" spans="1:13" x14ac:dyDescent="0.45">
      <c r="A99" s="18" t="s">
        <v>415</v>
      </c>
      <c r="B99" s="14" t="s">
        <v>293</v>
      </c>
      <c r="C99" s="14"/>
      <c r="D99" s="14"/>
      <c r="E99" s="14"/>
      <c r="F99" s="14"/>
      <c r="G99" s="14"/>
      <c r="H99" s="14" t="s">
        <v>417</v>
      </c>
      <c r="I99" s="14" t="s">
        <v>414</v>
      </c>
      <c r="J99" s="13" t="s">
        <v>469</v>
      </c>
      <c r="M99" s="25"/>
    </row>
    <row r="100" spans="1:13" x14ac:dyDescent="0.45">
      <c r="A100" s="18" t="s">
        <v>415</v>
      </c>
      <c r="B100" s="14" t="s">
        <v>262</v>
      </c>
      <c r="C100" s="14"/>
      <c r="D100" s="14"/>
      <c r="E100" s="14"/>
      <c r="F100" s="14"/>
      <c r="G100" s="14"/>
      <c r="H100" s="14" t="s">
        <v>417</v>
      </c>
      <c r="I100" s="14" t="s">
        <v>414</v>
      </c>
      <c r="J100" s="13" t="s">
        <v>469</v>
      </c>
      <c r="M100" s="25"/>
    </row>
    <row r="101" spans="1:13" x14ac:dyDescent="0.45">
      <c r="A101" s="18" t="s">
        <v>415</v>
      </c>
      <c r="B101" s="14" t="s">
        <v>272</v>
      </c>
      <c r="C101" s="14"/>
      <c r="D101" s="14"/>
      <c r="E101" s="14"/>
      <c r="F101" s="14"/>
      <c r="G101" s="14"/>
      <c r="H101" s="14" t="s">
        <v>417</v>
      </c>
      <c r="I101" s="14" t="s">
        <v>414</v>
      </c>
      <c r="J101" s="13" t="s">
        <v>469</v>
      </c>
      <c r="M101" s="25"/>
    </row>
    <row r="102" spans="1:13" x14ac:dyDescent="0.45">
      <c r="A102" s="18" t="s">
        <v>415</v>
      </c>
      <c r="B102" s="14" t="s">
        <v>263</v>
      </c>
      <c r="C102" s="15"/>
      <c r="D102" s="15"/>
      <c r="E102" s="15"/>
      <c r="F102" s="15"/>
      <c r="G102" s="15"/>
      <c r="H102" s="14" t="s">
        <v>417</v>
      </c>
      <c r="I102" s="14" t="s">
        <v>414</v>
      </c>
      <c r="J102" s="13" t="s">
        <v>469</v>
      </c>
      <c r="M102" s="25"/>
    </row>
    <row r="103" spans="1:13" x14ac:dyDescent="0.45">
      <c r="A103" s="18" t="s">
        <v>415</v>
      </c>
      <c r="B103" s="14" t="s">
        <v>294</v>
      </c>
      <c r="C103" s="14"/>
      <c r="D103" s="14"/>
      <c r="E103" s="14"/>
      <c r="F103" s="14"/>
      <c r="G103" s="14"/>
      <c r="H103" s="14" t="s">
        <v>417</v>
      </c>
      <c r="I103" s="14" t="s">
        <v>414</v>
      </c>
      <c r="J103" s="13" t="s">
        <v>469</v>
      </c>
      <c r="M103" s="25"/>
    </row>
    <row r="104" spans="1:13" x14ac:dyDescent="0.45">
      <c r="A104" s="18" t="s">
        <v>415</v>
      </c>
      <c r="B104" s="14" t="s">
        <v>273</v>
      </c>
      <c r="C104" s="14"/>
      <c r="D104" s="14"/>
      <c r="E104" s="14"/>
      <c r="F104" s="14"/>
      <c r="G104" s="14"/>
      <c r="H104" s="14" t="s">
        <v>417</v>
      </c>
      <c r="I104" s="14" t="s">
        <v>414</v>
      </c>
      <c r="J104" s="13" t="s">
        <v>469</v>
      </c>
      <c r="M104" s="25"/>
    </row>
    <row r="105" spans="1:13" x14ac:dyDescent="0.45">
      <c r="A105" s="18" t="s">
        <v>415</v>
      </c>
      <c r="B105" s="14" t="s">
        <v>255</v>
      </c>
      <c r="C105" s="14"/>
      <c r="D105" s="14"/>
      <c r="E105" s="14"/>
      <c r="F105" s="14"/>
      <c r="G105" s="14"/>
      <c r="H105" s="14" t="s">
        <v>402</v>
      </c>
      <c r="I105" s="14" t="s">
        <v>423</v>
      </c>
      <c r="J105" s="13" t="s">
        <v>469</v>
      </c>
      <c r="M105" s="25"/>
    </row>
    <row r="106" spans="1:13" x14ac:dyDescent="0.45">
      <c r="A106" s="18" t="s">
        <v>415</v>
      </c>
      <c r="B106" s="14" t="s">
        <v>247</v>
      </c>
      <c r="C106" s="14"/>
      <c r="D106" s="14"/>
      <c r="E106" s="14"/>
      <c r="F106" s="14"/>
      <c r="G106" s="14"/>
      <c r="H106" s="14" t="s">
        <v>402</v>
      </c>
      <c r="I106" s="14" t="s">
        <v>433</v>
      </c>
      <c r="J106" s="13" t="s">
        <v>469</v>
      </c>
      <c r="M106" s="25"/>
    </row>
    <row r="107" spans="1:13" x14ac:dyDescent="0.45">
      <c r="A107" s="18" t="s">
        <v>415</v>
      </c>
      <c r="B107" s="14" t="s">
        <v>256</v>
      </c>
      <c r="C107" s="14"/>
      <c r="D107" s="14"/>
      <c r="E107" s="14"/>
      <c r="F107" s="14"/>
      <c r="G107" s="14"/>
      <c r="H107" s="14" t="s">
        <v>402</v>
      </c>
      <c r="I107" s="14" t="s">
        <v>433</v>
      </c>
      <c r="J107" s="13" t="s">
        <v>469</v>
      </c>
      <c r="M107" s="25"/>
    </row>
    <row r="108" spans="1:13" x14ac:dyDescent="0.45">
      <c r="A108" s="18" t="s">
        <v>415</v>
      </c>
      <c r="B108" s="14" t="s">
        <v>261</v>
      </c>
      <c r="C108" s="14"/>
      <c r="D108" s="14"/>
      <c r="E108" s="14"/>
      <c r="F108" s="14"/>
      <c r="G108" s="14"/>
      <c r="H108" s="14" t="s">
        <v>402</v>
      </c>
      <c r="I108" s="14" t="s">
        <v>433</v>
      </c>
      <c r="J108" s="13" t="s">
        <v>469</v>
      </c>
      <c r="M108" s="25"/>
    </row>
    <row r="109" spans="1:13" x14ac:dyDescent="0.45">
      <c r="A109" s="18" t="s">
        <v>415</v>
      </c>
      <c r="B109" s="14" t="s">
        <v>287</v>
      </c>
      <c r="C109" s="14"/>
      <c r="D109" s="14"/>
      <c r="E109" s="14"/>
      <c r="F109" s="14"/>
      <c r="G109" s="14"/>
      <c r="H109" s="14" t="s">
        <v>402</v>
      </c>
      <c r="I109" s="14" t="s">
        <v>433</v>
      </c>
      <c r="J109" s="13" t="s">
        <v>469</v>
      </c>
      <c r="M109" s="25"/>
    </row>
    <row r="110" spans="1:13" x14ac:dyDescent="0.45">
      <c r="A110" s="18" t="s">
        <v>415</v>
      </c>
      <c r="B110" s="14" t="s">
        <v>339</v>
      </c>
      <c r="C110" s="16" t="s">
        <v>730</v>
      </c>
      <c r="D110" s="16" t="s">
        <v>729</v>
      </c>
      <c r="E110" s="16" t="s">
        <v>731</v>
      </c>
      <c r="F110" s="14"/>
      <c r="G110" s="14"/>
      <c r="H110" s="14" t="s">
        <v>402</v>
      </c>
      <c r="I110" s="14" t="s">
        <v>864</v>
      </c>
      <c r="J110" s="13" t="s">
        <v>469</v>
      </c>
      <c r="M110" s="25"/>
    </row>
    <row r="111" spans="1:13" x14ac:dyDescent="0.45">
      <c r="A111" s="18" t="s">
        <v>415</v>
      </c>
      <c r="B111" s="14" t="s">
        <v>343</v>
      </c>
      <c r="C111" s="16" t="s">
        <v>732</v>
      </c>
      <c r="D111" s="16" t="s">
        <v>733</v>
      </c>
      <c r="E111" s="16" t="s">
        <v>734</v>
      </c>
      <c r="F111" s="14"/>
      <c r="G111" s="14"/>
      <c r="H111" s="14" t="s">
        <v>402</v>
      </c>
      <c r="I111" s="14" t="s">
        <v>845</v>
      </c>
      <c r="J111" s="13" t="s">
        <v>469</v>
      </c>
      <c r="M111" s="25"/>
    </row>
    <row r="112" spans="1:13" x14ac:dyDescent="0.45">
      <c r="A112" s="18" t="s">
        <v>25</v>
      </c>
      <c r="B112" s="14" t="s">
        <v>361</v>
      </c>
      <c r="C112" s="15"/>
      <c r="D112" s="15"/>
      <c r="E112" s="16" t="s">
        <v>735</v>
      </c>
      <c r="F112" s="14"/>
      <c r="G112" s="14"/>
      <c r="H112" s="14" t="s">
        <v>419</v>
      </c>
      <c r="I112" s="14" t="s">
        <v>406</v>
      </c>
      <c r="J112" s="13" t="s">
        <v>469</v>
      </c>
      <c r="M112" s="25"/>
    </row>
    <row r="113" spans="1:10" x14ac:dyDescent="0.45">
      <c r="A113" s="18" t="s">
        <v>25</v>
      </c>
      <c r="B113" s="14" t="s">
        <v>333</v>
      </c>
      <c r="C113" s="14"/>
      <c r="D113" s="14"/>
      <c r="E113" s="14"/>
      <c r="F113" s="14"/>
      <c r="G113" s="14"/>
      <c r="H113" s="14" t="s">
        <v>418</v>
      </c>
      <c r="I113" s="14" t="s">
        <v>425</v>
      </c>
      <c r="J113" s="13" t="s">
        <v>469</v>
      </c>
    </row>
    <row r="114" spans="1:10" x14ac:dyDescent="0.45">
      <c r="A114" s="18" t="s">
        <v>25</v>
      </c>
      <c r="B114" s="14" t="s">
        <v>334</v>
      </c>
      <c r="C114" s="14" t="s">
        <v>437</v>
      </c>
      <c r="D114" s="16" t="s">
        <v>736</v>
      </c>
      <c r="E114" s="14"/>
      <c r="F114" s="16" t="s">
        <v>737</v>
      </c>
      <c r="G114" s="16" t="s">
        <v>738</v>
      </c>
      <c r="H114" s="14" t="s">
        <v>419</v>
      </c>
      <c r="I114" s="14" t="s">
        <v>875</v>
      </c>
      <c r="J114" s="13" t="s">
        <v>439</v>
      </c>
    </row>
    <row r="115" spans="1:10" x14ac:dyDescent="0.45">
      <c r="A115" s="18" t="s">
        <v>25</v>
      </c>
      <c r="B115" s="14" t="s">
        <v>330</v>
      </c>
      <c r="C115" s="16" t="s">
        <v>739</v>
      </c>
      <c r="D115" s="16" t="s">
        <v>740</v>
      </c>
      <c r="E115" s="16" t="s">
        <v>741</v>
      </c>
      <c r="F115" s="16" t="s">
        <v>742</v>
      </c>
      <c r="G115" s="16" t="s">
        <v>743</v>
      </c>
      <c r="H115" s="14" t="s">
        <v>402</v>
      </c>
      <c r="I115" s="14" t="s">
        <v>865</v>
      </c>
      <c r="J115" s="13" t="s">
        <v>469</v>
      </c>
    </row>
    <row r="116" spans="1:10" x14ac:dyDescent="0.45">
      <c r="A116" s="18" t="s">
        <v>25</v>
      </c>
      <c r="B116" s="14" t="s">
        <v>332</v>
      </c>
      <c r="C116" s="16" t="s">
        <v>745</v>
      </c>
      <c r="D116" s="16" t="s">
        <v>744</v>
      </c>
      <c r="E116" s="14"/>
      <c r="F116" s="16" t="s">
        <v>746</v>
      </c>
      <c r="G116" s="14"/>
      <c r="H116" s="14" t="s">
        <v>402</v>
      </c>
      <c r="I116" s="14" t="s">
        <v>866</v>
      </c>
      <c r="J116" s="13" t="s">
        <v>469</v>
      </c>
    </row>
    <row r="117" spans="1:10" x14ac:dyDescent="0.45">
      <c r="A117" s="18" t="s">
        <v>25</v>
      </c>
      <c r="B117" s="14" t="s">
        <v>324</v>
      </c>
      <c r="C117" s="16" t="s">
        <v>748</v>
      </c>
      <c r="D117" s="16" t="s">
        <v>747</v>
      </c>
      <c r="E117" s="16" t="s">
        <v>749</v>
      </c>
      <c r="F117" s="14"/>
      <c r="G117" s="14"/>
      <c r="H117" s="14" t="s">
        <v>422</v>
      </c>
      <c r="I117" s="14" t="s">
        <v>867</v>
      </c>
      <c r="J117" s="13" t="s">
        <v>469</v>
      </c>
    </row>
    <row r="118" spans="1:10" x14ac:dyDescent="0.45">
      <c r="A118" s="18" t="s">
        <v>25</v>
      </c>
      <c r="B118" s="14" t="s">
        <v>313</v>
      </c>
      <c r="C118" s="16" t="s">
        <v>750</v>
      </c>
      <c r="D118" s="16" t="s">
        <v>751</v>
      </c>
      <c r="E118" s="16" t="s">
        <v>752</v>
      </c>
      <c r="F118" s="16" t="s">
        <v>753</v>
      </c>
      <c r="G118" s="16" t="s">
        <v>754</v>
      </c>
      <c r="H118" s="14" t="s">
        <v>421</v>
      </c>
      <c r="I118" s="14" t="s">
        <v>868</v>
      </c>
      <c r="J118" s="13" t="s">
        <v>469</v>
      </c>
    </row>
    <row r="119" spans="1:10" x14ac:dyDescent="0.45">
      <c r="A119" s="18" t="s">
        <v>25</v>
      </c>
      <c r="B119" s="14" t="s">
        <v>314</v>
      </c>
      <c r="C119" s="16" t="s">
        <v>756</v>
      </c>
      <c r="D119" s="16" t="s">
        <v>755</v>
      </c>
      <c r="E119" s="14"/>
      <c r="F119" s="16" t="s">
        <v>757</v>
      </c>
      <c r="G119" s="14"/>
      <c r="H119" s="14" t="s">
        <v>421</v>
      </c>
      <c r="I119" s="14" t="s">
        <v>868</v>
      </c>
      <c r="J119" s="13" t="s">
        <v>469</v>
      </c>
    </row>
    <row r="120" spans="1:10" x14ac:dyDescent="0.45">
      <c r="A120" s="18" t="s">
        <v>25</v>
      </c>
      <c r="B120" s="14" t="s">
        <v>325</v>
      </c>
      <c r="C120" s="15"/>
      <c r="D120" s="15"/>
      <c r="E120" s="15"/>
      <c r="F120" s="15"/>
      <c r="G120" s="15"/>
      <c r="H120" s="14" t="s">
        <v>402</v>
      </c>
      <c r="I120" s="14" t="s">
        <v>869</v>
      </c>
      <c r="J120" s="13" t="s">
        <v>469</v>
      </c>
    </row>
    <row r="121" spans="1:10" x14ac:dyDescent="0.45">
      <c r="A121" s="18" t="s">
        <v>25</v>
      </c>
      <c r="B121" s="14" t="s">
        <v>317</v>
      </c>
      <c r="C121" s="14" t="s">
        <v>454</v>
      </c>
      <c r="D121" s="14" t="s">
        <v>453</v>
      </c>
      <c r="E121" s="14" t="s">
        <v>444</v>
      </c>
      <c r="F121" s="16" t="s">
        <v>758</v>
      </c>
      <c r="G121" s="16" t="s">
        <v>759</v>
      </c>
      <c r="H121" s="14" t="s">
        <v>402</v>
      </c>
      <c r="I121" s="14" t="s">
        <v>869</v>
      </c>
      <c r="J121" s="13" t="s">
        <v>469</v>
      </c>
    </row>
    <row r="122" spans="1:10" x14ac:dyDescent="0.45">
      <c r="A122" s="18" t="s">
        <v>25</v>
      </c>
      <c r="B122" s="14" t="s">
        <v>315</v>
      </c>
      <c r="C122" s="16" t="s">
        <v>760</v>
      </c>
      <c r="D122" s="14"/>
      <c r="E122" s="16" t="s">
        <v>761</v>
      </c>
      <c r="F122" s="16" t="s">
        <v>762</v>
      </c>
      <c r="G122" s="16" t="s">
        <v>763</v>
      </c>
      <c r="H122" s="14" t="s">
        <v>402</v>
      </c>
      <c r="I122" s="14" t="s">
        <v>869</v>
      </c>
      <c r="J122" s="13" t="s">
        <v>469</v>
      </c>
    </row>
    <row r="123" spans="1:10" x14ac:dyDescent="0.45">
      <c r="A123" s="18" t="s">
        <v>25</v>
      </c>
      <c r="B123" s="14" t="s">
        <v>319</v>
      </c>
      <c r="C123" s="16" t="s">
        <v>764</v>
      </c>
      <c r="D123" s="16" t="s">
        <v>765</v>
      </c>
      <c r="E123" s="16" t="s">
        <v>766</v>
      </c>
      <c r="F123" s="16" t="s">
        <v>767</v>
      </c>
      <c r="G123" s="16" t="s">
        <v>768</v>
      </c>
      <c r="H123" s="14" t="s">
        <v>402</v>
      </c>
      <c r="I123" s="14" t="s">
        <v>869</v>
      </c>
      <c r="J123" s="13" t="s">
        <v>469</v>
      </c>
    </row>
    <row r="124" spans="1:10" x14ac:dyDescent="0.45">
      <c r="A124" s="18" t="s">
        <v>25</v>
      </c>
      <c r="B124" s="14" t="s">
        <v>320</v>
      </c>
      <c r="C124" s="16" t="s">
        <v>769</v>
      </c>
      <c r="D124" s="16" t="s">
        <v>770</v>
      </c>
      <c r="E124" s="16" t="s">
        <v>771</v>
      </c>
      <c r="F124" s="16" t="s">
        <v>772</v>
      </c>
      <c r="G124" s="16" t="s">
        <v>773</v>
      </c>
      <c r="H124" s="14" t="s">
        <v>402</v>
      </c>
      <c r="I124" s="14" t="s">
        <v>869</v>
      </c>
      <c r="J124" s="13" t="s">
        <v>469</v>
      </c>
    </row>
    <row r="125" spans="1:10" x14ac:dyDescent="0.45">
      <c r="A125" s="18" t="s">
        <v>25</v>
      </c>
      <c r="B125" s="14" t="s">
        <v>321</v>
      </c>
      <c r="C125" s="14"/>
      <c r="D125" s="14"/>
      <c r="E125" s="14"/>
      <c r="F125" s="14"/>
      <c r="G125" s="14"/>
      <c r="H125" s="14" t="s">
        <v>402</v>
      </c>
      <c r="I125" s="14" t="s">
        <v>869</v>
      </c>
      <c r="J125" s="13" t="s">
        <v>469</v>
      </c>
    </row>
    <row r="126" spans="1:10" x14ac:dyDescent="0.45">
      <c r="A126" s="18" t="s">
        <v>25</v>
      </c>
      <c r="B126" s="14" t="s">
        <v>322</v>
      </c>
      <c r="C126" s="16" t="s">
        <v>775</v>
      </c>
      <c r="D126" s="16" t="s">
        <v>774</v>
      </c>
      <c r="E126" s="16" t="s">
        <v>776</v>
      </c>
      <c r="F126" s="14"/>
      <c r="G126" s="14"/>
      <c r="H126" s="14" t="s">
        <v>402</v>
      </c>
      <c r="I126" s="14" t="s">
        <v>869</v>
      </c>
      <c r="J126" s="13" t="s">
        <v>469</v>
      </c>
    </row>
    <row r="127" spans="1:10" x14ac:dyDescent="0.45">
      <c r="A127" s="18" t="s">
        <v>25</v>
      </c>
      <c r="B127" s="14" t="s">
        <v>328</v>
      </c>
      <c r="C127" s="16" t="s">
        <v>778</v>
      </c>
      <c r="D127" s="16" t="s">
        <v>777</v>
      </c>
      <c r="E127" s="16" t="s">
        <v>779</v>
      </c>
      <c r="F127" s="14"/>
      <c r="G127" s="14"/>
      <c r="H127" s="14" t="s">
        <v>402</v>
      </c>
      <c r="I127" s="14" t="s">
        <v>869</v>
      </c>
      <c r="J127" s="13" t="s">
        <v>469</v>
      </c>
    </row>
    <row r="128" spans="1:10" x14ac:dyDescent="0.45">
      <c r="A128" s="18" t="s">
        <v>25</v>
      </c>
      <c r="B128" s="14" t="s">
        <v>342</v>
      </c>
      <c r="C128" s="14" t="s">
        <v>450</v>
      </c>
      <c r="D128" s="14" t="s">
        <v>451</v>
      </c>
      <c r="E128" s="14" t="s">
        <v>452</v>
      </c>
      <c r="F128" s="14"/>
      <c r="G128" s="14"/>
      <c r="H128" s="14" t="s">
        <v>402</v>
      </c>
      <c r="I128" s="14" t="s">
        <v>869</v>
      </c>
      <c r="J128" s="14" t="s">
        <v>449</v>
      </c>
    </row>
    <row r="129" spans="1:10" x14ac:dyDescent="0.45">
      <c r="A129" s="18" t="s">
        <v>25</v>
      </c>
      <c r="B129" s="14" t="s">
        <v>344</v>
      </c>
      <c r="C129" s="16" t="s">
        <v>781</v>
      </c>
      <c r="D129" s="16" t="s">
        <v>780</v>
      </c>
      <c r="E129" s="16" t="s">
        <v>782</v>
      </c>
      <c r="F129" s="14"/>
      <c r="G129" s="14"/>
      <c r="H129" s="14" t="s">
        <v>402</v>
      </c>
      <c r="I129" s="14" t="s">
        <v>869</v>
      </c>
      <c r="J129" s="13" t="s">
        <v>469</v>
      </c>
    </row>
    <row r="130" spans="1:10" x14ac:dyDescent="0.45">
      <c r="A130" s="18" t="s">
        <v>25</v>
      </c>
      <c r="B130" s="14" t="s">
        <v>345</v>
      </c>
      <c r="C130" s="16" t="s">
        <v>784</v>
      </c>
      <c r="D130" s="16" t="s">
        <v>783</v>
      </c>
      <c r="E130" s="16" t="s">
        <v>785</v>
      </c>
      <c r="F130" s="14"/>
      <c r="G130" s="14"/>
      <c r="H130" s="14" t="s">
        <v>402</v>
      </c>
      <c r="I130" s="14" t="s">
        <v>869</v>
      </c>
      <c r="J130" s="13" t="s">
        <v>469</v>
      </c>
    </row>
    <row r="131" spans="1:10" x14ac:dyDescent="0.45">
      <c r="A131" s="18" t="s">
        <v>25</v>
      </c>
      <c r="B131" s="14" t="s">
        <v>348</v>
      </c>
      <c r="C131" s="14" t="s">
        <v>403</v>
      </c>
      <c r="D131" s="16" t="s">
        <v>786</v>
      </c>
      <c r="E131" s="16" t="s">
        <v>787</v>
      </c>
      <c r="F131" s="16" t="s">
        <v>788</v>
      </c>
      <c r="G131" s="16" t="s">
        <v>789</v>
      </c>
      <c r="H131" s="14" t="s">
        <v>419</v>
      </c>
      <c r="I131" s="14" t="s">
        <v>870</v>
      </c>
      <c r="J131" s="13" t="s">
        <v>439</v>
      </c>
    </row>
    <row r="132" spans="1:10" x14ac:dyDescent="0.45">
      <c r="A132" s="18" t="s">
        <v>25</v>
      </c>
      <c r="B132" s="14" t="s">
        <v>349</v>
      </c>
      <c r="C132" s="16" t="s">
        <v>791</v>
      </c>
      <c r="D132" s="16" t="s">
        <v>790</v>
      </c>
      <c r="E132" s="16" t="s">
        <v>792</v>
      </c>
      <c r="F132" s="16" t="s">
        <v>793</v>
      </c>
      <c r="G132" s="16" t="s">
        <v>794</v>
      </c>
      <c r="H132" s="14" t="s">
        <v>419</v>
      </c>
      <c r="I132" s="14" t="s">
        <v>870</v>
      </c>
      <c r="J132" s="13" t="s">
        <v>469</v>
      </c>
    </row>
    <row r="133" spans="1:10" x14ac:dyDescent="0.45">
      <c r="A133" s="18" t="s">
        <v>25</v>
      </c>
      <c r="B133" s="14" t="s">
        <v>350</v>
      </c>
      <c r="C133" s="16" t="s">
        <v>796</v>
      </c>
      <c r="D133" s="16" t="s">
        <v>795</v>
      </c>
      <c r="E133" s="16" t="s">
        <v>797</v>
      </c>
      <c r="F133" s="14"/>
      <c r="G133" s="14"/>
      <c r="H133" s="14" t="s">
        <v>402</v>
      </c>
      <c r="I133" s="14" t="s">
        <v>865</v>
      </c>
      <c r="J133" s="13" t="s">
        <v>469</v>
      </c>
    </row>
    <row r="134" spans="1:10" x14ac:dyDescent="0.45">
      <c r="A134" s="18" t="s">
        <v>25</v>
      </c>
      <c r="B134" s="14" t="s">
        <v>352</v>
      </c>
      <c r="C134" s="16" t="s">
        <v>799</v>
      </c>
      <c r="D134" s="16" t="s">
        <v>798</v>
      </c>
      <c r="E134" s="16" t="s">
        <v>800</v>
      </c>
      <c r="F134" s="14"/>
      <c r="G134" s="14"/>
      <c r="H134" s="14" t="s">
        <v>419</v>
      </c>
      <c r="I134" s="14" t="s">
        <v>406</v>
      </c>
      <c r="J134" s="13" t="s">
        <v>469</v>
      </c>
    </row>
    <row r="135" spans="1:10" x14ac:dyDescent="0.45">
      <c r="A135" s="18" t="s">
        <v>25</v>
      </c>
      <c r="B135" s="14" t="s">
        <v>353</v>
      </c>
      <c r="C135" s="16" t="s">
        <v>802</v>
      </c>
      <c r="D135" s="16" t="s">
        <v>801</v>
      </c>
      <c r="E135" s="16" t="s">
        <v>803</v>
      </c>
      <c r="F135" s="14"/>
      <c r="G135" s="14"/>
      <c r="H135" s="14" t="s">
        <v>419</v>
      </c>
      <c r="I135" s="14" t="s">
        <v>406</v>
      </c>
      <c r="J135" s="13" t="s">
        <v>469</v>
      </c>
    </row>
    <row r="136" spans="1:10" x14ac:dyDescent="0.45">
      <c r="A136" s="18" t="s">
        <v>25</v>
      </c>
      <c r="B136" s="14" t="s">
        <v>354</v>
      </c>
      <c r="C136" s="16" t="s">
        <v>804</v>
      </c>
      <c r="D136" s="15"/>
      <c r="E136" s="14"/>
      <c r="F136" s="16" t="s">
        <v>805</v>
      </c>
      <c r="G136" s="16" t="s">
        <v>806</v>
      </c>
      <c r="H136" s="14" t="s">
        <v>402</v>
      </c>
      <c r="I136" s="14" t="s">
        <v>871</v>
      </c>
      <c r="J136" s="13" t="s">
        <v>469</v>
      </c>
    </row>
    <row r="137" spans="1:10" x14ac:dyDescent="0.45">
      <c r="A137" s="18" t="s">
        <v>25</v>
      </c>
      <c r="B137" s="14" t="s">
        <v>355</v>
      </c>
      <c r="C137" s="15"/>
      <c r="D137" s="15"/>
      <c r="E137" s="16" t="s">
        <v>807</v>
      </c>
      <c r="F137" s="16" t="s">
        <v>808</v>
      </c>
      <c r="G137" s="16" t="s">
        <v>809</v>
      </c>
      <c r="H137" s="14" t="s">
        <v>402</v>
      </c>
      <c r="I137" s="14" t="s">
        <v>871</v>
      </c>
      <c r="J137" s="13" t="s">
        <v>469</v>
      </c>
    </row>
    <row r="138" spans="1:10" x14ac:dyDescent="0.45">
      <c r="A138" s="18" t="s">
        <v>25</v>
      </c>
      <c r="B138" s="14" t="s">
        <v>358</v>
      </c>
      <c r="C138" s="16" t="s">
        <v>810</v>
      </c>
      <c r="D138" s="15"/>
      <c r="E138" s="16" t="s">
        <v>811</v>
      </c>
      <c r="F138" s="14"/>
      <c r="G138" s="14"/>
      <c r="H138" s="14" t="s">
        <v>419</v>
      </c>
      <c r="I138" s="14" t="s">
        <v>405</v>
      </c>
      <c r="J138" s="13" t="s">
        <v>469</v>
      </c>
    </row>
    <row r="139" spans="1:10" x14ac:dyDescent="0.45">
      <c r="A139" s="18" t="s">
        <v>25</v>
      </c>
      <c r="B139" s="14" t="s">
        <v>359</v>
      </c>
      <c r="C139" s="16" t="s">
        <v>812</v>
      </c>
      <c r="D139" s="15"/>
      <c r="E139" s="16" t="s">
        <v>813</v>
      </c>
      <c r="F139" s="14"/>
      <c r="G139" s="14"/>
      <c r="H139" s="14" t="s">
        <v>419</v>
      </c>
      <c r="I139" s="14" t="s">
        <v>405</v>
      </c>
      <c r="J139" s="13" t="s">
        <v>469</v>
      </c>
    </row>
    <row r="140" spans="1:10" x14ac:dyDescent="0.45">
      <c r="A140" s="18" t="s">
        <v>25</v>
      </c>
      <c r="B140" s="14" t="s">
        <v>360</v>
      </c>
      <c r="C140" s="15"/>
      <c r="D140" s="15"/>
      <c r="E140" s="16" t="s">
        <v>814</v>
      </c>
      <c r="F140" s="14"/>
      <c r="G140" s="14"/>
      <c r="H140" s="14" t="s">
        <v>419</v>
      </c>
      <c r="I140" s="14" t="s">
        <v>876</v>
      </c>
      <c r="J140" s="13" t="s">
        <v>469</v>
      </c>
    </row>
    <row r="141" spans="1:10" x14ac:dyDescent="0.45">
      <c r="A141" s="18" t="s">
        <v>25</v>
      </c>
      <c r="B141" s="14" t="s">
        <v>362</v>
      </c>
      <c r="C141" s="15"/>
      <c r="D141" s="15"/>
      <c r="E141" s="16" t="s">
        <v>815</v>
      </c>
      <c r="F141" s="14"/>
      <c r="G141" s="14"/>
      <c r="H141" s="14" t="s">
        <v>419</v>
      </c>
      <c r="I141" s="14" t="s">
        <v>407</v>
      </c>
      <c r="J141" s="13" t="s">
        <v>469</v>
      </c>
    </row>
    <row r="142" spans="1:10" x14ac:dyDescent="0.45">
      <c r="A142" s="18" t="s">
        <v>25</v>
      </c>
      <c r="B142" s="14" t="s">
        <v>363</v>
      </c>
      <c r="C142" s="16" t="s">
        <v>816</v>
      </c>
      <c r="D142" s="15"/>
      <c r="E142" s="16" t="s">
        <v>817</v>
      </c>
      <c r="F142" s="14"/>
      <c r="G142" s="14"/>
      <c r="H142" s="14" t="s">
        <v>419</v>
      </c>
      <c r="I142" s="14" t="s">
        <v>407</v>
      </c>
      <c r="J142" s="13" t="s">
        <v>469</v>
      </c>
    </row>
    <row r="143" spans="1:10" x14ac:dyDescent="0.45">
      <c r="A143" s="18" t="s">
        <v>25</v>
      </c>
      <c r="B143" s="14" t="s">
        <v>364</v>
      </c>
      <c r="C143" s="16" t="s">
        <v>818</v>
      </c>
      <c r="D143" s="15"/>
      <c r="E143" s="16" t="s">
        <v>819</v>
      </c>
      <c r="F143" s="14"/>
      <c r="G143" s="14"/>
      <c r="H143" s="14" t="s">
        <v>419</v>
      </c>
      <c r="I143" s="14" t="s">
        <v>406</v>
      </c>
      <c r="J143" s="13" t="s">
        <v>469</v>
      </c>
    </row>
    <row r="144" spans="1:10" x14ac:dyDescent="0.45">
      <c r="A144" s="18" t="s">
        <v>25</v>
      </c>
      <c r="B144" s="14" t="s">
        <v>365</v>
      </c>
      <c r="C144" s="16" t="s">
        <v>820</v>
      </c>
      <c r="D144" s="15"/>
      <c r="E144" s="16" t="s">
        <v>821</v>
      </c>
      <c r="F144" s="14"/>
      <c r="G144" s="14"/>
      <c r="H144" s="14" t="s">
        <v>419</v>
      </c>
      <c r="I144" s="14" t="s">
        <v>408</v>
      </c>
      <c r="J144" s="13" t="s">
        <v>469</v>
      </c>
    </row>
    <row r="145" spans="1:10" x14ac:dyDescent="0.45">
      <c r="A145" s="18" t="s">
        <v>25</v>
      </c>
      <c r="B145" s="14" t="s">
        <v>316</v>
      </c>
      <c r="C145" s="15"/>
      <c r="D145" s="15"/>
      <c r="E145" s="14"/>
      <c r="F145" s="14"/>
      <c r="G145" s="14"/>
      <c r="H145" s="14" t="s">
        <v>418</v>
      </c>
      <c r="I145" s="14" t="s">
        <v>877</v>
      </c>
      <c r="J145" s="13" t="s">
        <v>469</v>
      </c>
    </row>
    <row r="146" spans="1:10" x14ac:dyDescent="0.45">
      <c r="A146" s="18" t="s">
        <v>25</v>
      </c>
      <c r="B146" s="14" t="s">
        <v>326</v>
      </c>
      <c r="C146" s="15"/>
      <c r="D146" s="15"/>
      <c r="E146" s="15"/>
      <c r="F146" s="15"/>
      <c r="G146" s="15"/>
      <c r="H146" s="14" t="s">
        <v>418</v>
      </c>
      <c r="I146" s="14" t="s">
        <v>878</v>
      </c>
      <c r="J146" s="13" t="s">
        <v>469</v>
      </c>
    </row>
    <row r="147" spans="1:10" x14ac:dyDescent="0.45">
      <c r="A147" s="18" t="s">
        <v>25</v>
      </c>
      <c r="B147" s="14" t="s">
        <v>327</v>
      </c>
      <c r="C147" s="16" t="s">
        <v>822</v>
      </c>
      <c r="D147" s="14"/>
      <c r="E147" s="14"/>
      <c r="F147" s="16" t="s">
        <v>823</v>
      </c>
      <c r="G147" s="16" t="s">
        <v>824</v>
      </c>
      <c r="H147" s="14" t="s">
        <v>421</v>
      </c>
      <c r="I147" s="14" t="s">
        <v>879</v>
      </c>
      <c r="J147" s="13" t="s">
        <v>463</v>
      </c>
    </row>
    <row r="148" spans="1:10" x14ac:dyDescent="0.45">
      <c r="A148" s="18" t="s">
        <v>25</v>
      </c>
      <c r="B148" s="14" t="s">
        <v>318</v>
      </c>
      <c r="C148" s="14" t="s">
        <v>464</v>
      </c>
      <c r="D148" s="14"/>
      <c r="E148" s="14" t="s">
        <v>465</v>
      </c>
      <c r="F148" s="16" t="s">
        <v>825</v>
      </c>
      <c r="G148" s="16" t="s">
        <v>826</v>
      </c>
      <c r="H148" s="14" t="s">
        <v>421</v>
      </c>
      <c r="I148" s="14" t="s">
        <v>879</v>
      </c>
      <c r="J148" s="13" t="s">
        <v>461</v>
      </c>
    </row>
    <row r="149" spans="1:10" x14ac:dyDescent="0.45">
      <c r="A149" s="18" t="s">
        <v>25</v>
      </c>
      <c r="B149" s="14" t="s">
        <v>323</v>
      </c>
      <c r="C149" s="16" t="s">
        <v>827</v>
      </c>
      <c r="D149" s="14"/>
      <c r="E149" s="16" t="s">
        <v>828</v>
      </c>
      <c r="F149" s="16" t="s">
        <v>829</v>
      </c>
      <c r="G149" s="16" t="s">
        <v>830</v>
      </c>
      <c r="H149" s="14" t="s">
        <v>421</v>
      </c>
      <c r="I149" s="14" t="s">
        <v>879</v>
      </c>
      <c r="J149" s="13" t="s">
        <v>469</v>
      </c>
    </row>
    <row r="150" spans="1:10" x14ac:dyDescent="0.45">
      <c r="A150" s="18" t="s">
        <v>25</v>
      </c>
      <c r="B150" s="14" t="s">
        <v>331</v>
      </c>
      <c r="C150" s="15"/>
      <c r="D150" s="15"/>
      <c r="E150" s="15"/>
      <c r="F150" s="15"/>
      <c r="G150" s="15"/>
      <c r="H150" s="14" t="s">
        <v>418</v>
      </c>
      <c r="I150" s="14" t="s">
        <v>881</v>
      </c>
      <c r="J150" s="13" t="s">
        <v>469</v>
      </c>
    </row>
    <row r="151" spans="1:10" x14ac:dyDescent="0.45">
      <c r="A151" s="18" t="s">
        <v>25</v>
      </c>
      <c r="B151" s="14" t="s">
        <v>387</v>
      </c>
      <c r="C151" s="16" t="s">
        <v>832</v>
      </c>
      <c r="D151" s="16" t="s">
        <v>831</v>
      </c>
      <c r="E151" s="16" t="s">
        <v>833</v>
      </c>
      <c r="F151" s="14"/>
      <c r="G151" s="14"/>
      <c r="H151" s="14" t="s">
        <v>419</v>
      </c>
      <c r="I151" s="14" t="s">
        <v>870</v>
      </c>
      <c r="J151" s="13" t="s">
        <v>469</v>
      </c>
    </row>
    <row r="152" spans="1:10" x14ac:dyDescent="0.45">
      <c r="A152" s="18" t="s">
        <v>25</v>
      </c>
      <c r="B152" s="14" t="s">
        <v>329</v>
      </c>
      <c r="C152" s="14"/>
      <c r="D152" s="14"/>
      <c r="E152" s="14"/>
      <c r="F152" s="14"/>
      <c r="G152" s="14"/>
      <c r="H152" s="14" t="s">
        <v>418</v>
      </c>
      <c r="I152" s="14" t="s">
        <v>880</v>
      </c>
      <c r="J152" s="13" t="s">
        <v>469</v>
      </c>
    </row>
    <row r="153" spans="1:10" x14ac:dyDescent="0.45">
      <c r="A153" s="18" t="s">
        <v>472</v>
      </c>
      <c r="B153" s="14" t="s">
        <v>440</v>
      </c>
      <c r="C153" s="14"/>
      <c r="D153" s="14" t="s">
        <v>435</v>
      </c>
      <c r="E153" s="14"/>
      <c r="F153" s="14"/>
      <c r="G153" s="14"/>
      <c r="H153" s="14" t="s">
        <v>422</v>
      </c>
      <c r="I153" s="14" t="s">
        <v>860</v>
      </c>
      <c r="J153" s="13" t="s">
        <v>442</v>
      </c>
    </row>
    <row r="154" spans="1:10" x14ac:dyDescent="0.45">
      <c r="A154" s="18" t="s">
        <v>472</v>
      </c>
      <c r="B154" s="14" t="s">
        <v>441</v>
      </c>
      <c r="C154" s="14"/>
      <c r="D154" s="14" t="s">
        <v>436</v>
      </c>
      <c r="E154" s="14"/>
      <c r="F154" s="14"/>
      <c r="G154" s="14"/>
      <c r="H154" s="14" t="s">
        <v>422</v>
      </c>
      <c r="I154" s="14" t="s">
        <v>860</v>
      </c>
      <c r="J154" s="13" t="s">
        <v>442</v>
      </c>
    </row>
    <row r="155" spans="1:10" x14ac:dyDescent="0.45">
      <c r="A155" s="25"/>
      <c r="B155" s="25"/>
      <c r="E155" s="25"/>
    </row>
    <row r="157" spans="1:10" x14ac:dyDescent="0.45">
      <c r="A157" s="24" t="s">
        <v>235</v>
      </c>
    </row>
    <row r="158" spans="1:10" x14ac:dyDescent="0.45">
      <c r="A158" s="20" t="s">
        <v>236</v>
      </c>
      <c r="B158" s="26"/>
    </row>
    <row r="159" spans="1:10" x14ac:dyDescent="0.45">
      <c r="A159" s="27" t="s">
        <v>834</v>
      </c>
      <c r="B159" s="26"/>
    </row>
    <row r="160" spans="1:10" x14ac:dyDescent="0.45">
      <c r="A160" s="20" t="s">
        <v>237</v>
      </c>
      <c r="B160" s="26"/>
    </row>
    <row r="161" spans="1:18" x14ac:dyDescent="0.45">
      <c r="A161" s="27" t="s">
        <v>882</v>
      </c>
      <c r="B161" s="26"/>
    </row>
    <row r="162" spans="1:18" x14ac:dyDescent="0.45">
      <c r="A162" s="27" t="s">
        <v>883</v>
      </c>
      <c r="B162" s="26"/>
    </row>
    <row r="163" spans="1:18" x14ac:dyDescent="0.45">
      <c r="A163" s="20" t="s">
        <v>395</v>
      </c>
      <c r="B163" s="26"/>
    </row>
    <row r="164" spans="1:18" x14ac:dyDescent="0.45">
      <c r="A164" s="20" t="s">
        <v>394</v>
      </c>
      <c r="B164" s="26"/>
      <c r="R164" s="24"/>
    </row>
    <row r="165" spans="1:18" x14ac:dyDescent="0.45">
      <c r="A165" s="20" t="s">
        <v>238</v>
      </c>
      <c r="B165" s="26"/>
    </row>
    <row r="166" spans="1:18" x14ac:dyDescent="0.45">
      <c r="A166" s="20" t="s">
        <v>393</v>
      </c>
      <c r="B166" s="26"/>
    </row>
    <row r="167" spans="1:18" x14ac:dyDescent="0.45">
      <c r="A167" s="20" t="s">
        <v>434</v>
      </c>
      <c r="B167" s="26"/>
    </row>
    <row r="168" spans="1:18" x14ac:dyDescent="0.45">
      <c r="A168" s="20" t="s">
        <v>239</v>
      </c>
      <c r="B168" s="26"/>
    </row>
    <row r="169" spans="1:18" x14ac:dyDescent="0.45">
      <c r="A169" s="27" t="s">
        <v>835</v>
      </c>
      <c r="B169" s="26"/>
    </row>
    <row r="170" spans="1:18" x14ac:dyDescent="0.45">
      <c r="A170" s="20" t="s">
        <v>240</v>
      </c>
      <c r="B170" s="26"/>
    </row>
    <row r="171" spans="1:18" x14ac:dyDescent="0.45">
      <c r="A171" s="20" t="s">
        <v>389</v>
      </c>
      <c r="B171" s="26"/>
    </row>
    <row r="172" spans="1:18" x14ac:dyDescent="0.45">
      <c r="A172" s="20" t="s">
        <v>241</v>
      </c>
      <c r="B172" s="26"/>
    </row>
    <row r="173" spans="1:18" x14ac:dyDescent="0.45">
      <c r="A173" s="20" t="s">
        <v>388</v>
      </c>
      <c r="B173" s="26"/>
    </row>
    <row r="174" spans="1:18" x14ac:dyDescent="0.45">
      <c r="B174" s="28"/>
    </row>
    <row r="175" spans="1:18" x14ac:dyDescent="0.45">
      <c r="A175" s="20" t="s">
        <v>473</v>
      </c>
      <c r="B175" s="28"/>
    </row>
    <row r="176" spans="1:18" x14ac:dyDescent="0.45">
      <c r="B176" s="28"/>
      <c r="M176" s="25"/>
    </row>
    <row r="177" spans="2:2" x14ac:dyDescent="0.45">
      <c r="B177" s="28"/>
    </row>
    <row r="178" spans="2:2" x14ac:dyDescent="0.45">
      <c r="B178" s="28"/>
    </row>
    <row r="179" spans="2:2" x14ac:dyDescent="0.45">
      <c r="B179" s="28"/>
    </row>
    <row r="180" spans="2:2" x14ac:dyDescent="0.45">
      <c r="B180" s="28"/>
    </row>
    <row r="181" spans="2:2" x14ac:dyDescent="0.45">
      <c r="B181" s="28"/>
    </row>
    <row r="182" spans="2:2" x14ac:dyDescent="0.45">
      <c r="B182" s="28"/>
    </row>
    <row r="183" spans="2:2" x14ac:dyDescent="0.45">
      <c r="B183" s="28"/>
    </row>
    <row r="184" spans="2:2" x14ac:dyDescent="0.45">
      <c r="B184" s="28"/>
    </row>
    <row r="185" spans="2:2" x14ac:dyDescent="0.45">
      <c r="B185" s="28"/>
    </row>
    <row r="186" spans="2:2" x14ac:dyDescent="0.45">
      <c r="B186" s="28"/>
    </row>
    <row r="187" spans="2:2" x14ac:dyDescent="0.45">
      <c r="B187" s="28"/>
    </row>
    <row r="188" spans="2:2" x14ac:dyDescent="0.45">
      <c r="B188" s="28"/>
    </row>
    <row r="189" spans="2:2" x14ac:dyDescent="0.45">
      <c r="B189" s="28"/>
    </row>
    <row r="190" spans="2:2" x14ac:dyDescent="0.45">
      <c r="B190" s="28"/>
    </row>
    <row r="191" spans="2:2" x14ac:dyDescent="0.45">
      <c r="B191" s="28"/>
    </row>
    <row r="192" spans="2:2" x14ac:dyDescent="0.45">
      <c r="B192" s="28"/>
    </row>
    <row r="193" spans="2:2" x14ac:dyDescent="0.45">
      <c r="B193" s="28"/>
    </row>
    <row r="194" spans="2:2" x14ac:dyDescent="0.45">
      <c r="B194" s="28"/>
    </row>
    <row r="195" spans="2:2" x14ac:dyDescent="0.45">
      <c r="B195" s="28"/>
    </row>
    <row r="196" spans="2:2" x14ac:dyDescent="0.45">
      <c r="B196" s="28"/>
    </row>
    <row r="197" spans="2:2" x14ac:dyDescent="0.45">
      <c r="B197" s="28"/>
    </row>
    <row r="198" spans="2:2" x14ac:dyDescent="0.45">
      <c r="B198" s="28"/>
    </row>
    <row r="199" spans="2:2" x14ac:dyDescent="0.45">
      <c r="B199" s="28"/>
    </row>
    <row r="200" spans="2:2" x14ac:dyDescent="0.45">
      <c r="B200" s="28"/>
    </row>
    <row r="201" spans="2:2" x14ac:dyDescent="0.45">
      <c r="B201" s="28"/>
    </row>
    <row r="202" spans="2:2" x14ac:dyDescent="0.45">
      <c r="B202" s="28"/>
    </row>
    <row r="203" spans="2:2" x14ac:dyDescent="0.45">
      <c r="B203" s="28"/>
    </row>
    <row r="204" spans="2:2" x14ac:dyDescent="0.45">
      <c r="B204" s="28"/>
    </row>
    <row r="205" spans="2:2" x14ac:dyDescent="0.45">
      <c r="B205" s="28"/>
    </row>
    <row r="206" spans="2:2" x14ac:dyDescent="0.45">
      <c r="B206" s="28"/>
    </row>
    <row r="207" spans="2:2" x14ac:dyDescent="0.45">
      <c r="B207" s="28"/>
    </row>
    <row r="208" spans="2:2" x14ac:dyDescent="0.45">
      <c r="B208" s="28"/>
    </row>
    <row r="209" spans="2:2" x14ac:dyDescent="0.45">
      <c r="B209" s="28"/>
    </row>
    <row r="210" spans="2:2" x14ac:dyDescent="0.45">
      <c r="B210" s="28"/>
    </row>
    <row r="211" spans="2:2" x14ac:dyDescent="0.45">
      <c r="B211" s="28"/>
    </row>
    <row r="212" spans="2:2" x14ac:dyDescent="0.45">
      <c r="B212" s="28"/>
    </row>
    <row r="213" spans="2:2" x14ac:dyDescent="0.45">
      <c r="B213" s="28"/>
    </row>
    <row r="214" spans="2:2" x14ac:dyDescent="0.45">
      <c r="B214" s="28"/>
    </row>
    <row r="215" spans="2:2" x14ac:dyDescent="0.45">
      <c r="B215" s="28"/>
    </row>
    <row r="216" spans="2:2" x14ac:dyDescent="0.45">
      <c r="B216" s="28"/>
    </row>
    <row r="217" spans="2:2" x14ac:dyDescent="0.45">
      <c r="B217" s="28"/>
    </row>
    <row r="218" spans="2:2" x14ac:dyDescent="0.45">
      <c r="B218" s="28"/>
    </row>
    <row r="219" spans="2:2" x14ac:dyDescent="0.45">
      <c r="B219" s="28"/>
    </row>
    <row r="220" spans="2:2" x14ac:dyDescent="0.45">
      <c r="B220" s="28"/>
    </row>
    <row r="221" spans="2:2" x14ac:dyDescent="0.45">
      <c r="B221" s="28"/>
    </row>
    <row r="222" spans="2:2" x14ac:dyDescent="0.45">
      <c r="B222" s="28"/>
    </row>
    <row r="223" spans="2:2" x14ac:dyDescent="0.45">
      <c r="B223" s="28"/>
    </row>
    <row r="224" spans="2:2" x14ac:dyDescent="0.45">
      <c r="B224" s="28"/>
    </row>
    <row r="225" spans="2:2" x14ac:dyDescent="0.45">
      <c r="B225" s="28"/>
    </row>
    <row r="226" spans="2:2" x14ac:dyDescent="0.45">
      <c r="B226" s="28"/>
    </row>
    <row r="227" spans="2:2" x14ac:dyDescent="0.45">
      <c r="B227" s="28"/>
    </row>
    <row r="228" spans="2:2" x14ac:dyDescent="0.45">
      <c r="B228" s="28"/>
    </row>
    <row r="229" spans="2:2" x14ac:dyDescent="0.45">
      <c r="B229" s="28"/>
    </row>
    <row r="230" spans="2:2" x14ac:dyDescent="0.45">
      <c r="B230" s="28"/>
    </row>
    <row r="231" spans="2:2" x14ac:dyDescent="0.45">
      <c r="B231" s="28"/>
    </row>
    <row r="232" spans="2:2" x14ac:dyDescent="0.45">
      <c r="B232" s="28"/>
    </row>
    <row r="233" spans="2:2" x14ac:dyDescent="0.45">
      <c r="B233" s="28"/>
    </row>
    <row r="234" spans="2:2" x14ac:dyDescent="0.45">
      <c r="B234" s="28"/>
    </row>
    <row r="235" spans="2:2" x14ac:dyDescent="0.45">
      <c r="B235" s="28"/>
    </row>
    <row r="236" spans="2:2" x14ac:dyDescent="0.45">
      <c r="B236" s="28"/>
    </row>
    <row r="237" spans="2:2" x14ac:dyDescent="0.45">
      <c r="B237" s="28"/>
    </row>
    <row r="238" spans="2:2" x14ac:dyDescent="0.45">
      <c r="B238" s="28"/>
    </row>
    <row r="239" spans="2:2" x14ac:dyDescent="0.45">
      <c r="B239" s="28"/>
    </row>
    <row r="240" spans="2:2" x14ac:dyDescent="0.45">
      <c r="B240" s="28"/>
    </row>
    <row r="241" spans="2:2" x14ac:dyDescent="0.45">
      <c r="B241" s="28"/>
    </row>
    <row r="242" spans="2:2" x14ac:dyDescent="0.45">
      <c r="B242" s="28"/>
    </row>
    <row r="243" spans="2:2" x14ac:dyDescent="0.45">
      <c r="B243" s="28"/>
    </row>
    <row r="244" spans="2:2" x14ac:dyDescent="0.45">
      <c r="B244" s="28"/>
    </row>
    <row r="245" spans="2:2" x14ac:dyDescent="0.45">
      <c r="B245" s="28"/>
    </row>
    <row r="246" spans="2:2" x14ac:dyDescent="0.45">
      <c r="B246" s="28"/>
    </row>
    <row r="247" spans="2:2" x14ac:dyDescent="0.45">
      <c r="B247" s="28"/>
    </row>
    <row r="248" spans="2:2" x14ac:dyDescent="0.45">
      <c r="B248" s="28"/>
    </row>
    <row r="249" spans="2:2" x14ac:dyDescent="0.45">
      <c r="B249" s="28"/>
    </row>
    <row r="250" spans="2:2" x14ac:dyDescent="0.45">
      <c r="B250" s="28"/>
    </row>
    <row r="251" spans="2:2" x14ac:dyDescent="0.45">
      <c r="B251" s="28"/>
    </row>
    <row r="252" spans="2:2" x14ac:dyDescent="0.45">
      <c r="B252" s="28"/>
    </row>
    <row r="253" spans="2:2" x14ac:dyDescent="0.45">
      <c r="B253" s="28"/>
    </row>
    <row r="254" spans="2:2" x14ac:dyDescent="0.45">
      <c r="B254" s="28"/>
    </row>
    <row r="255" spans="2:2" x14ac:dyDescent="0.45">
      <c r="B255" s="28"/>
    </row>
    <row r="256" spans="2:2" x14ac:dyDescent="0.45">
      <c r="B256" s="28"/>
    </row>
    <row r="257" spans="2:2" x14ac:dyDescent="0.45">
      <c r="B257" s="28"/>
    </row>
    <row r="258" spans="2:2" x14ac:dyDescent="0.45">
      <c r="B258" s="28"/>
    </row>
    <row r="259" spans="2:2" x14ac:dyDescent="0.45">
      <c r="B259" s="28"/>
    </row>
    <row r="260" spans="2:2" x14ac:dyDescent="0.45">
      <c r="B260" s="28"/>
    </row>
    <row r="261" spans="2:2" x14ac:dyDescent="0.45">
      <c r="B261" s="28"/>
    </row>
    <row r="262" spans="2:2" x14ac:dyDescent="0.45">
      <c r="B262" s="28"/>
    </row>
    <row r="263" spans="2:2" x14ac:dyDescent="0.45">
      <c r="B263" s="28"/>
    </row>
    <row r="264" spans="2:2" x14ac:dyDescent="0.45">
      <c r="B264" s="28"/>
    </row>
    <row r="265" spans="2:2" x14ac:dyDescent="0.45">
      <c r="B265" s="28"/>
    </row>
    <row r="266" spans="2:2" x14ac:dyDescent="0.45">
      <c r="B266" s="28"/>
    </row>
    <row r="267" spans="2:2" x14ac:dyDescent="0.45">
      <c r="B267" s="28"/>
    </row>
    <row r="268" spans="2:2" x14ac:dyDescent="0.45">
      <c r="B268" s="28"/>
    </row>
    <row r="269" spans="2:2" x14ac:dyDescent="0.45">
      <c r="B269" s="28"/>
    </row>
    <row r="270" spans="2:2" x14ac:dyDescent="0.45">
      <c r="B270" s="28"/>
    </row>
    <row r="271" spans="2:2" x14ac:dyDescent="0.45">
      <c r="B271" s="28"/>
    </row>
    <row r="272" spans="2:2" x14ac:dyDescent="0.45">
      <c r="B272" s="28"/>
    </row>
    <row r="273" spans="2:2" x14ac:dyDescent="0.45">
      <c r="B273" s="28"/>
    </row>
    <row r="274" spans="2:2" x14ac:dyDescent="0.45">
      <c r="B274" s="28"/>
    </row>
    <row r="275" spans="2:2" x14ac:dyDescent="0.45">
      <c r="B275" s="28"/>
    </row>
    <row r="276" spans="2:2" x14ac:dyDescent="0.45">
      <c r="B276" s="28"/>
    </row>
    <row r="277" spans="2:2" x14ac:dyDescent="0.45">
      <c r="B277" s="28"/>
    </row>
    <row r="278" spans="2:2" x14ac:dyDescent="0.45">
      <c r="B278" s="28"/>
    </row>
    <row r="279" spans="2:2" x14ac:dyDescent="0.45">
      <c r="B279" s="28"/>
    </row>
    <row r="280" spans="2:2" x14ac:dyDescent="0.45">
      <c r="B280" s="28"/>
    </row>
    <row r="281" spans="2:2" x14ac:dyDescent="0.45">
      <c r="B281" s="28"/>
    </row>
    <row r="282" spans="2:2" x14ac:dyDescent="0.45">
      <c r="B282" s="28"/>
    </row>
    <row r="283" spans="2:2" x14ac:dyDescent="0.45">
      <c r="B283" s="28"/>
    </row>
    <row r="284" spans="2:2" x14ac:dyDescent="0.45">
      <c r="B284" s="28"/>
    </row>
    <row r="285" spans="2:2" x14ac:dyDescent="0.45">
      <c r="B285" s="28"/>
    </row>
    <row r="286" spans="2:2" x14ac:dyDescent="0.45">
      <c r="B286" s="28"/>
    </row>
    <row r="287" spans="2:2" x14ac:dyDescent="0.45">
      <c r="B287" s="28"/>
    </row>
    <row r="288" spans="2:2" x14ac:dyDescent="0.45">
      <c r="B288" s="28"/>
    </row>
    <row r="289" spans="2:2" x14ac:dyDescent="0.45">
      <c r="B289" s="28"/>
    </row>
    <row r="290" spans="2:2" x14ac:dyDescent="0.45">
      <c r="B290" s="28"/>
    </row>
    <row r="291" spans="2:2" x14ac:dyDescent="0.45">
      <c r="B291" s="28"/>
    </row>
    <row r="292" spans="2:2" x14ac:dyDescent="0.45">
      <c r="B292" s="28"/>
    </row>
    <row r="293" spans="2:2" x14ac:dyDescent="0.45">
      <c r="B293" s="28"/>
    </row>
    <row r="294" spans="2:2" x14ac:dyDescent="0.45">
      <c r="B294" s="28"/>
    </row>
    <row r="295" spans="2:2" x14ac:dyDescent="0.45">
      <c r="B295" s="28"/>
    </row>
    <row r="296" spans="2:2" x14ac:dyDescent="0.45">
      <c r="B296" s="28"/>
    </row>
    <row r="297" spans="2:2" x14ac:dyDescent="0.45">
      <c r="B297" s="28"/>
    </row>
    <row r="298" spans="2:2" x14ac:dyDescent="0.45">
      <c r="B298" s="28"/>
    </row>
    <row r="299" spans="2:2" x14ac:dyDescent="0.45">
      <c r="B299" s="28"/>
    </row>
    <row r="300" spans="2:2" x14ac:dyDescent="0.45">
      <c r="B300" s="28"/>
    </row>
    <row r="301" spans="2:2" x14ac:dyDescent="0.45">
      <c r="B301" s="28"/>
    </row>
    <row r="302" spans="2:2" x14ac:dyDescent="0.45">
      <c r="B302" s="28"/>
    </row>
    <row r="303" spans="2:2" x14ac:dyDescent="0.45">
      <c r="B303" s="28"/>
    </row>
    <row r="304" spans="2:2" x14ac:dyDescent="0.45">
      <c r="B304" s="28"/>
    </row>
    <row r="305" spans="2:2" x14ac:dyDescent="0.45">
      <c r="B305" s="28"/>
    </row>
    <row r="306" spans="2:2" x14ac:dyDescent="0.45">
      <c r="B306" s="28"/>
    </row>
    <row r="307" spans="2:2" x14ac:dyDescent="0.45">
      <c r="B307" s="28"/>
    </row>
  </sheetData>
  <sortState xmlns:xlrd2="http://schemas.microsoft.com/office/spreadsheetml/2017/richdata2" ref="A3:J154">
    <sortCondition ref="A3:A154"/>
  </sortState>
  <mergeCells count="1">
    <mergeCell ref="C1:G1"/>
  </mergeCells>
  <conditionalFormatting sqref="B129:B134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Morphology_Data</vt:lpstr>
      <vt:lpstr>All_Specimens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Reviewer</dc:creator>
  <cp:lastModifiedBy>Anonymous Reviewer</cp:lastModifiedBy>
  <cp:lastPrinted>2021-04-14T16:34:57Z</cp:lastPrinted>
  <dcterms:created xsi:type="dcterms:W3CDTF">2021-04-09T16:48:01Z</dcterms:created>
  <dcterms:modified xsi:type="dcterms:W3CDTF">2022-08-25T17:45:25Z</dcterms:modified>
</cp:coreProperties>
</file>