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nnybersinic/Desktop/"/>
    </mc:Choice>
  </mc:AlternateContent>
  <xr:revisionPtr revIDLastSave="0" documentId="13_ncr:1_{C5B70830-0526-8140-84F7-D4F07E1DB933}" xr6:coauthVersionLast="45" xr6:coauthVersionMax="45" xr10:uidLastSave="{00000000-0000-0000-0000-000000000000}"/>
  <bookViews>
    <workbookView xWindow="5520" yWindow="940" windowWidth="28240" windowHeight="1556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5" sheetId="7" r:id="rId5"/>
  </sheets>
  <definedNames>
    <definedName name="GOAL">Sheet1!$D$2:$D$4115</definedName>
    <definedName name="STATE">Sheet1!$F$2:$F$4115</definedName>
  </definedNames>
  <calcPr calcId="191029"/>
  <pivotCaches>
    <pivotCache cacheId="23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3" i="7"/>
  <c r="C3" i="7"/>
  <c r="D2" i="7"/>
  <c r="C2" i="7"/>
  <c r="B2" i="7"/>
  <c r="D5" i="7"/>
  <c r="C5" i="7"/>
  <c r="B5" i="7"/>
  <c r="D4" i="7"/>
  <c r="C4" i="7"/>
  <c r="B4" i="7"/>
  <c r="B3" i="7"/>
  <c r="E13" i="7" l="1"/>
  <c r="E12" i="7"/>
  <c r="E11" i="7"/>
  <c r="E9" i="7"/>
  <c r="H9" i="7" s="1"/>
  <c r="E8" i="7"/>
  <c r="E7" i="7"/>
  <c r="F7" i="7" s="1"/>
  <c r="E6" i="7"/>
  <c r="E5" i="7"/>
  <c r="E2" i="7" l="1"/>
  <c r="G2" i="7" s="1"/>
  <c r="E3" i="7"/>
  <c r="G8" i="7"/>
  <c r="H8" i="7"/>
  <c r="G11" i="7"/>
  <c r="H11" i="7"/>
  <c r="G6" i="7"/>
  <c r="H6" i="7"/>
  <c r="G13" i="7"/>
  <c r="H13" i="7"/>
  <c r="G5" i="7"/>
  <c r="H5" i="7"/>
  <c r="G12" i="7"/>
  <c r="H12" i="7"/>
  <c r="G3" i="7"/>
  <c r="H3" i="7"/>
  <c r="F6" i="7"/>
  <c r="E4" i="7"/>
  <c r="F4" i="7" s="1"/>
  <c r="F8" i="7"/>
  <c r="F11" i="7"/>
  <c r="F13" i="7"/>
  <c r="H7" i="7"/>
  <c r="F3" i="7"/>
  <c r="G7" i="7"/>
  <c r="F5" i="7"/>
  <c r="F12" i="7"/>
  <c r="E10" i="7"/>
  <c r="F10" i="7" s="1"/>
  <c r="H2" i="7"/>
  <c r="F2" i="7"/>
  <c r="G9" i="7"/>
  <c r="F9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0" i="7" l="1"/>
  <c r="H10" i="7"/>
  <c r="G4" i="7"/>
  <c r="H4" i="7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<sst xmlns="http://schemas.openxmlformats.org/spreadsheetml/2006/main" count="24820" uniqueCount="8402">
  <si>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</si>
  <si>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</si>
  <si>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</si>
  <si>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</si>
  <si>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</si>
  <si>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</si>
  <si>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</si>
  <si>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</si>
  <si>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</si>
  <si>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</si>
  <si>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</si>
  <si>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</si>
  <si>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</si>
  <si>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</si>
  <si>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</si>
  <si>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</si>
  <si>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</si>
  <si>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</si>
  <si>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</si>
  <si>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</si>
  <si>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</si>
  <si>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</si>
  <si>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</si>
  <si>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</si>
  <si>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</si>
  <si>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</si>
  <si>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</si>
  <si>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</si>
  <si>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</si>
  <si>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</si>
  <si>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</si>
  <si>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</si>
  <si>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</si>
  <si>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</si>
  <si>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</si>
  <si>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</si>
  <si>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</si>
  <si>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</si>
  <si>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</si>
  <si>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</si>
  <si>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</si>
  <si>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</si>
  <si>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</si>
  <si>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</si>
  <si>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</si>
  <si>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</si>
  <si>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</si>
  <si>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</si>
  <si>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</si>
  <si>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</si>
  <si>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</si>
  <si>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</si>
  <si>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</si>
  <si>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</si>
  <si>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</si>
  <si>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</si>
  <si>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</si>
  <si>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</si>
  <si>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</si>
  <si>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</si>
  <si>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</si>
  <si>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</si>
  <si>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</si>
  <si>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</si>
  <si>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</si>
  <si>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</si>
  <si>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</si>
  <si>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</si>
  <si>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</si>
  <si>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</si>
  <si>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</si>
  <si>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</si>
  <si>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</si>
  <si>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</si>
  <si>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</si>
  <si>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</si>
  <si>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</si>
  <si>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</si>
  <si>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</si>
  <si>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</si>
  <si>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</si>
  <si>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</si>
  <si>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</si>
  <si>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</si>
  <si>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</si>
  <si>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</si>
  <si>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</si>
  <si>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</si>
  <si>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</si>
  <si>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</si>
  <si>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</si>
  <si>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</si>
  <si>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</si>
  <si>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</si>
  <si>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</si>
  <si>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</si>
  <si>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</si>
  <si>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</si>
  <si>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</si>
  <si>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</si>
  <si>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</si>
  <si>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</si>
  <si>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</si>
  <si>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</si>
  <si>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</si>
  <si>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</si>
  <si>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</si>
  <si>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</si>
  <si>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</si>
  <si>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</si>
  <si>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</si>
  <si>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</si>
  <si>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</si>
  <si>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</si>
  <si>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</si>
  <si>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</si>
  <si>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</si>
  <si>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</si>
  <si>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</si>
  <si>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</si>
  <si>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</si>
  <si>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</si>
  <si>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</si>
  <si>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</si>
  <si>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</si>
  <si>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</si>
  <si>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</si>
  <si>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</si>
  <si>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</si>
  <si>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</si>
  <si>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</si>
  <si>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</si>
  <si>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</si>
  <si>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</si>
  <si>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</si>
  <si>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</si>
  <si>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</si>
  <si>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</si>
  <si>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</si>
  <si>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</si>
  <si>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</si>
  <si>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</si>
  <si>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</si>
  <si>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</si>
  <si>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</si>
  <si>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</si>
  <si>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</si>
  <si>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</si>
  <si>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</si>
  <si>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</si>
  <si>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</si>
  <si>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</si>
  <si>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</si>
  <si>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</si>
  <si>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</si>
  <si>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</si>
  <si>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</si>
  <si>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</si>
  <si>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</si>
  <si>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</si>
  <si>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</si>
  <si>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</si>
  <si>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</si>
  <si>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</si>
  <si>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</si>
  <si>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</si>
  <si>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</si>
  <si>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</si>
  <si>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</si>
  <si>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</si>
  <si>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</si>
  <si>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</si>
  <si>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</si>
  <si>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</si>
  <si>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</si>
  <si>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</si>
  <si>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</si>
  <si>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</si>
  <si>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</si>
  <si>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</si>
  <si>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</si>
  <si>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</si>
  <si>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</si>
  <si>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</si>
  <si>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</si>
  <si>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</si>
  <si>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</si>
  <si>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</si>
  <si>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</si>
  <si>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</si>
  <si>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</si>
  <si>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</si>
  <si>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</si>
  <si>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</si>
  <si>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</si>
  <si>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</si>
  <si>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</si>
  <si>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</si>
  <si>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</si>
  <si>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</si>
  <si>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</si>
  <si>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</si>
  <si>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</si>
  <si>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</si>
  <si>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</si>
  <si>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</si>
  <si>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</si>
  <si>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</si>
  <si>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</si>
  <si>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</si>
  <si>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</si>
  <si>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</si>
  <si>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</si>
  <si>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</si>
  <si>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</si>
  <si>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</si>
  <si>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</si>
  <si>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</si>
  <si>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</si>
  <si>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</si>
  <si>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</si>
  <si>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</si>
  <si>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</si>
  <si>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</si>
  <si>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</si>
  <si>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</si>
  <si>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</si>
  <si>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</si>
  <si>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</si>
  <si>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</si>
  <si>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</si>
  <si>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</si>
  <si>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</si>
  <si>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</si>
  <si>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</si>
  <si>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</si>
  <si>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</si>
  <si>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</si>
  <si>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</si>
  <si>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</si>
  <si>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</si>
  <si>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</si>
  <si>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</si>
  <si>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</si>
  <si>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</si>
  <si>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</si>
  <si>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</si>
  <si>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</si>
  <si>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</si>
  <si>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</si>
  <si>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</si>
  <si>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</si>
  <si>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</si>
  <si>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</si>
  <si>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</si>
  <si>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</si>
  <si>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</si>
  <si>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</si>
  <si>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</si>
  <si>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</si>
  <si>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</si>
  <si>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</si>
  <si>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</si>
  <si>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</si>
  <si>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</si>
  <si>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</si>
  <si>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</si>
  <si>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</si>
  <si>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</si>
  <si>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</si>
  <si>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</si>
  <si>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</si>
  <si>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</si>
  <si>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</si>
  <si>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</si>
  <si>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</si>
  <si>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</si>
  <si>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</si>
  <si>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</si>
  <si>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</si>
  <si>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</si>
  <si>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</si>
  <si>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</si>
  <si>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</si>
  <si>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</si>
  <si>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</si>
  <si>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</si>
  <si>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</si>
  <si>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</si>
  <si>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</si>
  <si>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</si>
  <si>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</si>
  <si>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</si>
  <si>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</si>
  <si>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</si>
  <si>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</si>
  <si>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</si>
  <si>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</si>
  <si>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</si>
  <si>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</si>
  <si>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</si>
  <si>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</si>
  <si>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</si>
  <si>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</si>
  <si>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</si>
  <si>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</si>
  <si>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</si>
  <si>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</si>
  <si>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</si>
  <si>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</si>
  <si>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</si>
  <si>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</si>
  <si>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</si>
  <si>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</si>
  <si>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</si>
  <si>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</si>
  <si>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</si>
  <si>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</si>
  <si>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</si>
  <si>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</si>
  <si>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</si>
  <si>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</si>
  <si>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</si>
  <si>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</si>
  <si>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</si>
  <si>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</si>
  <si>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</si>
  <si>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</si>
  <si>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</si>
  <si>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</si>
  <si>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</si>
  <si>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</si>
  <si>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</si>
  <si>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</si>
  <si>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</si>
  <si>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</si>
  <si>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</si>
  <si>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</si>
  <si>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</si>
  <si>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</si>
  <si>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</si>
  <si>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</si>
  <si>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</si>
  <si>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</si>
  <si>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</si>
  <si>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</si>
  <si>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</si>
  <si>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</si>
  <si>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</si>
  <si>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</si>
  <si>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</si>
  <si>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</si>
  <si>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</si>
  <si>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</si>
  <si>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</si>
  <si>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</si>
  <si>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</si>
  <si>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</si>
  <si>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</si>
  <si>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</si>
  <si>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</si>
  <si>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</si>
  <si>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</si>
  <si>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</si>
  <si>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</si>
  <si>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</si>
  <si>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</si>
  <si>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</si>
  <si>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</si>
  <si>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</si>
  <si>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</si>
  <si>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</si>
  <si>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</si>
  <si>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</si>
  <si>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</si>
  <si>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</si>
  <si>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</si>
  <si>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</si>
  <si>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</si>
  <si>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</si>
  <si>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</si>
  <si>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</si>
  <si>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</si>
  <si>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</si>
  <si>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</si>
  <si>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</si>
  <si>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</si>
  <si>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</si>
  <si>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</si>
  <si>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</si>
  <si>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</si>
  <si>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</si>
  <si>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</si>
  <si>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</si>
  <si>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</si>
  <si>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</si>
  <si>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</si>
  <si>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</si>
  <si>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</si>
  <si>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</si>
  <si>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</si>
  <si>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</si>
  <si>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</si>
  <si>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</si>
  <si>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</si>
  <si>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</si>
  <si>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</si>
  <si>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</si>
  <si>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</si>
  <si>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</si>
  <si>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</si>
  <si>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</si>
  <si>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</si>
  <si>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</si>
  <si>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</si>
  <si>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</si>
  <si>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</si>
  <si>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</si>
  <si>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</si>
  <si>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</si>
  <si>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</si>
  <si>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</si>
  <si>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</si>
  <si>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</si>
  <si>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</si>
  <si>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</si>
  <si>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</si>
  <si>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</si>
  <si>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</si>
  <si>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</si>
  <si>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</si>
  <si>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</si>
  <si>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</si>
  <si>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</si>
  <si>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</si>
  <si>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</si>
  <si>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</si>
  <si>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</si>
  <si>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</si>
  <si>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</si>
  <si>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</si>
  <si>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</si>
  <si>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</si>
  <si>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</si>
  <si>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</si>
  <si>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</si>
  <si>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</si>
  <si>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</si>
  <si>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</si>
  <si>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</si>
  <si>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</si>
  <si>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</si>
  <si>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</si>
  <si>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</si>
  <si>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</si>
  <si>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</si>
  <si>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</si>
  <si>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</si>
  <si>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</si>
  <si>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</si>
  <si>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</si>
  <si>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</si>
  <si>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</si>
  <si>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</si>
  <si>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</si>
  <si>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</si>
  <si>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</si>
  <si>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</si>
  <si>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</si>
  <si>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</si>
  <si>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</si>
  <si>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</si>
  <si>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</si>
  <si>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</si>
  <si>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</si>
  <si>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</si>
  <si>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</si>
  <si>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</si>
  <si>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</si>
  <si>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</si>
  <si>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</si>
  <si>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</si>
  <si>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</si>
  <si>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</si>
  <si>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</si>
  <si>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</si>
  <si>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</si>
  <si>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</si>
  <si>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</si>
  <si>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</si>
  <si>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</si>
  <si>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</si>
  <si>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</si>
  <si>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</si>
  <si>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</si>
  <si>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</si>
  <si>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</si>
  <si>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</si>
  <si>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</si>
  <si>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</si>
  <si>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</si>
  <si>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</si>
  <si>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</si>
  <si>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</si>
  <si>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</si>
  <si>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</si>
  <si>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</si>
  <si>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</si>
  <si>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</si>
  <si>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</si>
  <si>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</si>
  <si>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</si>
  <si>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</si>
  <si>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</si>
  <si>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</si>
  <si>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</si>
  <si>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</si>
  <si>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</si>
  <si>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</si>
  <si>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</si>
  <si>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</si>
  <si>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</si>
  <si>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</si>
  <si>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</si>
  <si>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</si>
  <si>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</si>
  <si>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</si>
  <si>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</si>
  <si>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</si>
  <si>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</si>
  <si>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</si>
  <si>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</si>
  <si>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</si>
  <si>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</si>
  <si>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</si>
  <si>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</si>
  <si>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</si>
  <si>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</si>
  <si>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</si>
  <si>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</si>
  <si>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</si>
  <si>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</si>
  <si>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</si>
  <si>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</si>
  <si>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</si>
  <si>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</si>
  <si>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</si>
  <si>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</si>
  <si>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</si>
  <si>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</si>
  <si>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</si>
  <si>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</si>
  <si>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</si>
  <si>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</si>
  <si>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</si>
  <si>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</si>
  <si>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</si>
  <si>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</si>
  <si>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</si>
  <si>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</si>
  <si>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</si>
  <si>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</si>
  <si>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</si>
  <si>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</si>
  <si>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</si>
  <si>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</si>
  <si>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</si>
  <si>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</si>
  <si>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</si>
  <si>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</si>
  <si>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</si>
  <si>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</si>
  <si>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</si>
  <si>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</si>
  <si>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</si>
  <si>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</si>
  <si>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</si>
  <si>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</si>
  <si>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</si>
  <si>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</si>
  <si>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</si>
  <si>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</si>
  <si>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</si>
  <si>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</si>
  <si>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</si>
  <si>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</si>
  <si>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</si>
  <si>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</si>
  <si>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</si>
  <si>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</si>
  <si>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</si>
  <si>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</si>
  <si>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</si>
  <si>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</si>
  <si>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</si>
  <si>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</si>
  <si>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</si>
  <si>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</si>
  <si>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</si>
  <si>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</si>
  <si>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</si>
  <si>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</si>
  <si>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</si>
  <si>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</si>
  <si>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</si>
  <si>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</si>
  <si>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</si>
  <si>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</si>
  <si>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</si>
  <si>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</si>
  <si>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</si>
  <si>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</si>
  <si>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</si>
  <si>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</si>
  <si>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</si>
  <si>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</si>
  <si>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</si>
  <si>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</si>
  <si>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</si>
  <si>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</si>
  <si>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</si>
  <si>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</si>
  <si>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</si>
  <si>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</si>
  <si>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</si>
  <si>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</si>
  <si>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</si>
  <si>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</si>
  <si>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</si>
  <si>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</si>
  <si>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</si>
  <si>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</si>
  <si>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</si>
  <si>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</si>
  <si>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</si>
  <si>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</si>
  <si>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</si>
  <si>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</si>
  <si>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</si>
  <si>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</si>
  <si>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</si>
  <si>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</si>
  <si>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</si>
  <si>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</si>
  <si>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</si>
  <si>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</si>
  <si>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</si>
  <si>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</si>
  <si>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</si>
  <si>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</si>
  <si>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</si>
  <si>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</si>
  <si>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</si>
  <si>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</si>
  <si>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</si>
  <si>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</si>
  <si>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</si>
  <si>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</si>
  <si>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</si>
  <si>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</si>
  <si>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</si>
  <si>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</si>
  <si>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</si>
  <si>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</si>
  <si>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</si>
  <si>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</si>
  <si>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</si>
  <si>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</si>
  <si>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</si>
  <si>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</si>
  <si>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</si>
  <si>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</si>
  <si>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</si>
  <si>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</si>
  <si>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</si>
  <si>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</si>
  <si>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</si>
  <si>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</si>
  <si>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</si>
  <si>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</si>
  <si>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</si>
  <si>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</si>
  <si>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</si>
  <si>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</si>
  <si>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</si>
  <si>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</si>
  <si>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</si>
  <si>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</si>
  <si>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</si>
  <si>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</si>
  <si>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</si>
  <si>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</si>
  <si>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</si>
  <si>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</si>
  <si>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</si>
  <si>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</si>
  <si>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</si>
  <si>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</si>
  <si>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</si>
  <si>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</si>
  <si>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</si>
  <si>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</si>
  <si>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</si>
  <si>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</si>
  <si>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</si>
  <si>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</si>
  <si>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</si>
  <si>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</si>
  <si>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</si>
  <si>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</si>
  <si>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</si>
  <si>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</si>
  <si>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</si>
  <si>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</si>
  <si>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</si>
  <si>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</si>
  <si>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</si>
  <si>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</si>
  <si>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</si>
  <si>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</si>
  <si>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</si>
  <si>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</si>
  <si>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</si>
  <si>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</si>
  <si>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</si>
  <si>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</si>
  <si>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</si>
  <si>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</si>
  <si>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</si>
  <si>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</si>
  <si>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</si>
  <si>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</si>
  <si>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</si>
  <si>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</si>
  <si>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</si>
  <si>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</si>
  <si>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</si>
  <si>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</si>
  <si>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</si>
  <si>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</si>
  <si>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</si>
  <si>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</si>
  <si>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</si>
  <si>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</si>
  <si>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</si>
  <si>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</si>
  <si>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</si>
  <si>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</si>
  <si>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</si>
  <si>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</si>
  <si>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</si>
  <si>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</si>
  <si>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</si>
  <si>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</si>
  <si>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</si>
  <si>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</si>
  <si>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</si>
  <si>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</si>
  <si>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</si>
  <si>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</si>
  <si>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</si>
  <si>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</si>
  <si>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</si>
  <si>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</si>
  <si>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</si>
  <si>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</si>
  <si>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</si>
  <si>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</si>
  <si>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</si>
  <si>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</si>
  <si>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</si>
  <si>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</si>
  <si>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</si>
  <si>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</si>
  <si>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</si>
  <si>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</si>
  <si>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</si>
  <si>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</si>
  <si>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</si>
  <si>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</si>
  <si>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</si>
  <si>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</si>
  <si>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</si>
  <si>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</si>
  <si>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</si>
  <si>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</si>
  <si>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</si>
  <si>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</si>
  <si>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</si>
  <si>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</si>
  <si>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</si>
  <si>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</si>
  <si>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</si>
  <si>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</si>
  <si>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</si>
  <si>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</si>
  <si>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</si>
  <si>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</si>
  <si>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</si>
  <si>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</si>
  <si>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</si>
  <si>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</si>
  <si>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</si>
  <si>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</si>
  <si>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</si>
  <si>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</si>
  <si>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</si>
  <si>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</si>
  <si>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</si>
  <si>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</si>
  <si>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</si>
  <si>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</si>
  <si>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</si>
  <si>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</si>
  <si>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</si>
  <si>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</si>
  <si>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</si>
  <si>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</si>
  <si>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</si>
  <si>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</si>
  <si>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</si>
  <si>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</si>
  <si>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</si>
  <si>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</si>
  <si>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</si>
  <si>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</si>
  <si>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</si>
  <si>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</si>
  <si>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</si>
  <si>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</si>
  <si>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</si>
  <si>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</si>
  <si>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</si>
  <si>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</si>
  <si>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</si>
  <si>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</si>
  <si>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</si>
  <si>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</si>
  <si>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</si>
  <si>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</si>
  <si>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</si>
  <si>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</si>
  <si>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</si>
  <si>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</si>
  <si>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</si>
  <si>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</si>
  <si>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</si>
  <si>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</si>
  <si>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</si>
  <si>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</si>
  <si>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</si>
  <si>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</si>
  <si>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</si>
  <si>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</si>
  <si>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</si>
  <si>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</si>
  <si>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</si>
  <si>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</si>
  <si>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</si>
  <si>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</si>
  <si>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</si>
  <si>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</si>
  <si>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</si>
  <si>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</si>
  <si>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</si>
  <si>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</si>
  <si>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</si>
  <si>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</si>
  <si>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</si>
  <si>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</si>
  <si>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</si>
  <si>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</si>
  <si>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</si>
  <si>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</si>
  <si>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</si>
  <si>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</si>
  <si>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</si>
  <si>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</si>
  <si>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</si>
  <si>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</si>
  <si>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</si>
  <si>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</si>
  <si>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</si>
  <si>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</si>
  <si>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</si>
  <si>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</si>
  <si>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</si>
  <si>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</si>
  <si>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</si>
  <si>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</si>
  <si>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</si>
  <si>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</si>
  <si>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</si>
  <si>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</si>
  <si>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</si>
  <si>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</si>
  <si>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</si>
  <si>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</si>
  <si>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</si>
  <si>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</si>
  <si>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</si>
  <si>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</si>
  <si>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</si>
  <si>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</si>
  <si>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</si>
  <si>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</si>
  <si>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</si>
  <si>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</si>
  <si>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</si>
  <si>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</si>
  <si>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</si>
  <si>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</si>
  <si>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</si>
  <si>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</si>
  <si>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</si>
  <si>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</si>
  <si>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</si>
  <si>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</si>
  <si>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</si>
  <si>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</si>
  <si>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</si>
  <si>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</si>
  <si>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</si>
  <si>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</si>
  <si>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</si>
  <si>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</si>
  <si>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</si>
  <si>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</si>
  <si>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</si>
  <si>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</si>
  <si>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</si>
  <si>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</si>
  <si>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</si>
  <si>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</si>
  <si>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</si>
  <si>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</si>
  <si>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</si>
  <si>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</si>
  <si>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</si>
  <si>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</si>
  <si>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</si>
  <si>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</si>
  <si>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</si>
  <si>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</si>
  <si>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</si>
  <si>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</si>
  <si>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</si>
  <si>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</si>
  <si>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</si>
  <si>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</si>
  <si>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</si>
  <si>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</si>
  <si>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</si>
  <si>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</si>
  <si>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</si>
  <si>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</si>
  <si>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</si>
  <si>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</si>
  <si>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</si>
  <si>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</si>
  <si>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</si>
  <si>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</si>
  <si>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</si>
  <si>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</si>
  <si>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</si>
  <si>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</si>
  <si>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</si>
  <si>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</si>
  <si>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</si>
  <si>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</si>
  <si>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</si>
  <si>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</si>
  <si>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</si>
  <si>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</si>
  <si>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</si>
  <si>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</si>
  <si>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</si>
  <si>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</si>
  <si>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</si>
  <si>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</si>
  <si>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</si>
  <si>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</si>
  <si>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</si>
  <si>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</si>
  <si>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</si>
  <si>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</si>
  <si>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</si>
  <si>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</si>
  <si>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</si>
  <si>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</si>
  <si>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</si>
  <si>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</si>
  <si>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</si>
  <si>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</si>
  <si>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</si>
  <si>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</si>
  <si>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</si>
  <si>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</si>
  <si>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</si>
  <si>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</si>
  <si>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</si>
  <si>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</si>
  <si>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</si>
  <si>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</si>
  <si>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</si>
  <si>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</si>
  <si>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</si>
  <si>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</si>
  <si>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</si>
  <si>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</si>
  <si>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</si>
  <si>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</si>
  <si>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</si>
  <si>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</si>
  <si>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</si>
  <si>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</si>
  <si>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</si>
  <si>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</si>
  <si>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</si>
  <si>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</si>
  <si>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</si>
  <si>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</si>
  <si>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</si>
  <si>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</si>
  <si>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</si>
  <si>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</si>
  <si>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</si>
  <si>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</si>
  <si>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</si>
  <si>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</si>
  <si>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</si>
  <si>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</si>
  <si>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</si>
  <si>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</si>
  <si>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</si>
  <si>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</si>
  <si>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</si>
  <si>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</si>
  <si>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</si>
  <si>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</si>
  <si>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</si>
  <si>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</si>
  <si>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</si>
  <si>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</si>
  <si>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</si>
  <si>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</si>
  <si>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</si>
  <si>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</si>
  <si>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</si>
  <si>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</si>
  <si>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</si>
  <si>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</si>
  <si>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</si>
  <si>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</si>
  <si>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</si>
  <si>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</si>
  <si>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</si>
  <si>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</si>
  <si>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</si>
  <si>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</si>
  <si>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</si>
  <si>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</si>
  <si>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</si>
  <si>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</si>
  <si>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</si>
  <si>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</si>
  <si>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</si>
  <si>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</si>
  <si>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</si>
  <si>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</si>
  <si>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</si>
  <si>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</si>
  <si>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</si>
  <si>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</si>
  <si>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</si>
  <si>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</si>
  <si>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</si>
  <si>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</si>
  <si>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</si>
  <si>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</si>
  <si>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</si>
  <si>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</si>
  <si>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</si>
  <si>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</si>
  <si>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</si>
  <si>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</si>
  <si>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</si>
  <si>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</si>
  <si>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</si>
  <si>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</si>
  <si>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</si>
  <si>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</si>
  <si>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</si>
  <si>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</si>
  <si>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</si>
  <si>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</si>
  <si>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</si>
  <si>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</si>
  <si>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</si>
  <si>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</si>
  <si>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</si>
  <si>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</si>
  <si>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</si>
  <si>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</si>
  <si>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</si>
  <si>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</si>
  <si>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</si>
  <si>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</si>
  <si>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</si>
  <si>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</si>
  <si>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</si>
  <si>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</si>
  <si>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</si>
  <si>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</si>
  <si>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</si>
  <si>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</si>
  <si>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</si>
  <si>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</si>
  <si>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</si>
  <si>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</si>
  <si>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</si>
  <si>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</si>
  <si>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</si>
  <si>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</si>
  <si>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</si>
  <si>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</si>
  <si>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</si>
  <si>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</si>
  <si>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</si>
  <si>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</si>
  <si>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</si>
  <si>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</si>
  <si>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</si>
  <si>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</si>
  <si>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</si>
  <si>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</si>
  <si>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</si>
  <si>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</si>
  <si>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</si>
  <si>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</si>
  <si>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</si>
  <si>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</si>
  <si>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</si>
  <si>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</si>
  <si>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</si>
  <si>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</si>
  <si>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</si>
  <si>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</si>
  <si>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</si>
  <si>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</si>
  <si>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</si>
  <si>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</si>
  <si>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</si>
  <si>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</si>
  <si>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</si>
  <si>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</si>
  <si>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</si>
  <si>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</si>
  <si>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</si>
  <si>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</si>
  <si>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</si>
  <si>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</si>
  <si>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</si>
  <si>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</si>
  <si>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</si>
  <si>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</si>
  <si>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</si>
  <si>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</si>
  <si>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</si>
  <si>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</si>
  <si>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</si>
  <si>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</si>
  <si>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</si>
  <si>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</si>
  <si>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</si>
  <si>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</si>
  <si>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</si>
  <si>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</si>
  <si>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</si>
  <si>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</si>
  <si>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</si>
  <si>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</si>
  <si>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</si>
  <si>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</si>
  <si>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</si>
  <si>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</si>
  <si>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</si>
  <si>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</si>
  <si>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</si>
  <si>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</si>
  <si>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</si>
  <si>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</si>
  <si>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</si>
  <si>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</si>
  <si>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</si>
  <si>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</si>
  <si>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</si>
  <si>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</si>
  <si>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</si>
  <si>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</si>
  <si>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</si>
  <si>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</si>
  <si>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</si>
  <si>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</si>
  <si>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</si>
  <si>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</si>
  <si>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</si>
  <si>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</si>
  <si>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</si>
  <si>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</si>
  <si>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</si>
  <si>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</si>
  <si>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</si>
  <si>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</si>
  <si>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</si>
  <si>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</si>
  <si>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</si>
  <si>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</si>
  <si>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</si>
  <si>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</si>
  <si>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</si>
  <si>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</si>
  <si>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</si>
  <si>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</si>
  <si>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</si>
  <si>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</si>
  <si>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</si>
  <si>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</si>
  <si>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</si>
  <si>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</si>
  <si>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</si>
  <si>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</si>
  <si>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</si>
  <si>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</si>
  <si>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</si>
  <si>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</si>
  <si>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</si>
  <si>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</si>
  <si>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</si>
  <si>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</si>
  <si>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</si>
  <si>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</si>
  <si>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</si>
  <si>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</si>
  <si>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</si>
  <si>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</si>
  <si>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</si>
  <si>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</si>
  <si>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</si>
  <si>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</si>
  <si>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</si>
  <si>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</si>
  <si>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</si>
  <si>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</si>
  <si>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</si>
  <si>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</si>
  <si>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</si>
  <si>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</si>
  <si>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</si>
  <si>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</si>
  <si>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</si>
  <si>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</si>
  <si>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</si>
  <si>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</si>
  <si>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</si>
  <si>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</si>
  <si>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</si>
  <si>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</si>
  <si>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</si>
  <si>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</si>
  <si>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</si>
  <si>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</si>
  <si>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</si>
  <si>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</si>
  <si>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</si>
  <si>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</si>
  <si>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</si>
  <si>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</si>
  <si>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</si>
  <si>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</si>
  <si>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</si>
  <si>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</si>
  <si>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</si>
  <si>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</si>
  <si>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</si>
  <si>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</si>
  <si>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</si>
  <si>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</si>
  <si>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</si>
  <si>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</si>
  <si>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</si>
  <si>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</si>
  <si>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</si>
  <si>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</si>
  <si>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</si>
  <si>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</si>
  <si>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</si>
  <si>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</si>
  <si>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</si>
  <si>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</si>
  <si>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</si>
  <si>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</si>
  <si>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</si>
  <si>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</si>
  <si>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</si>
  <si>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</si>
  <si>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</si>
  <si>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</si>
  <si>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</si>
  <si>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</si>
  <si>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</si>
  <si>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</si>
  <si>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</si>
  <si>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</si>
  <si>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</si>
  <si>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</si>
  <si>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</si>
  <si>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</si>
  <si>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</si>
  <si>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</si>
  <si>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</si>
  <si>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</si>
  <si>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</si>
  <si>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</si>
  <si>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</si>
  <si>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</si>
  <si>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</si>
  <si>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</si>
  <si>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</si>
  <si>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</si>
  <si>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</si>
  <si>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</si>
  <si>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</si>
  <si>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</si>
  <si>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</si>
  <si>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</si>
  <si>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</si>
  <si>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</si>
  <si>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</si>
  <si>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</si>
  <si>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</si>
  <si>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</si>
  <si>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</si>
  <si>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</si>
  <si>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</si>
  <si>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</si>
  <si>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</si>
  <si>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</si>
  <si>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</si>
  <si>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</si>
  <si>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</si>
  <si>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</si>
  <si>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</si>
  <si>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</si>
  <si>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</si>
  <si>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</si>
  <si>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</si>
  <si>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</si>
  <si>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</si>
  <si>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</si>
  <si>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</si>
  <si>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</si>
  <si>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</si>
  <si>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</si>
  <si>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</si>
  <si>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</si>
  <si>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</si>
  <si>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</si>
  <si>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</si>
  <si>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</si>
  <si>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</si>
  <si>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</si>
  <si>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</si>
  <si>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</si>
  <si>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</si>
  <si>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</si>
  <si>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</si>
  <si>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</si>
  <si>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</si>
  <si>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</si>
  <si>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</si>
  <si>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</si>
  <si>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</si>
  <si>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</si>
  <si>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</si>
  <si>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</si>
  <si>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</si>
  <si>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</si>
  <si>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</si>
  <si>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</si>
  <si>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</si>
  <si>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</si>
  <si>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</si>
  <si>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</si>
  <si>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</si>
  <si>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</si>
  <si>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</si>
  <si>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</si>
  <si>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</si>
  <si>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</si>
  <si>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</si>
  <si>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</si>
  <si>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</si>
  <si>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</si>
  <si>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</si>
  <si>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</si>
  <si>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</si>
  <si>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</si>
  <si>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</si>
  <si>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</si>
  <si>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</si>
  <si>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</si>
  <si>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</si>
  <si>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</si>
  <si>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</si>
  <si>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</si>
  <si>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</si>
  <si>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</si>
  <si>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</si>
  <si>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</si>
  <si>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</si>
  <si>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</si>
  <si>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</si>
  <si>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</si>
  <si>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</si>
  <si>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</si>
  <si>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</si>
  <si>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</si>
  <si>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</si>
  <si>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</si>
  <si>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</si>
  <si>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</si>
  <si>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</si>
  <si>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</si>
  <si>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</si>
  <si>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</si>
  <si>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</si>
  <si>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</si>
  <si>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</si>
  <si>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</si>
  <si>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</si>
  <si>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</si>
  <si>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</si>
  <si>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</si>
  <si>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</si>
  <si>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</si>
  <si>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</si>
  <si>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</si>
  <si>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</si>
  <si>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</si>
  <si>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</si>
  <si>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</si>
  <si>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</si>
  <si>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</si>
  <si>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</si>
  <si>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</si>
  <si>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</si>
  <si>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</si>
  <si>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</si>
  <si>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</si>
  <si>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</si>
  <si>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</si>
  <si>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</si>
  <si>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</si>
  <si>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</si>
  <si>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</si>
  <si>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</si>
  <si>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</si>
  <si>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</si>
  <si>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</si>
  <si>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</si>
  <si>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</si>
  <si>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</si>
  <si>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</si>
  <si>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</si>
  <si>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</si>
  <si>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</si>
  <si>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</si>
  <si>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</si>
  <si>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</si>
  <si>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</si>
  <si>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</si>
  <si>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</si>
  <si>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</si>
  <si>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</si>
  <si>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</si>
  <si>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</si>
  <si>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</si>
  <si>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</si>
  <si>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</si>
  <si>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</si>
  <si>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</si>
  <si>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</si>
  <si>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</si>
  <si>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</si>
  <si>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</si>
  <si>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</si>
  <si>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</si>
  <si>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</si>
  <si>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</si>
  <si>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</si>
  <si>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</si>
  <si>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</si>
  <si>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</si>
  <si>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</si>
  <si>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</si>
  <si>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</si>
  <si>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</si>
  <si>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</si>
  <si>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</si>
  <si>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</si>
  <si>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</si>
  <si>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</si>
  <si>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</si>
  <si>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</si>
  <si>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</si>
  <si>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</si>
  <si>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</si>
  <si>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</si>
  <si>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</si>
  <si>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</si>
  <si>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</si>
  <si>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</si>
  <si>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</si>
  <si>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</si>
  <si>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</si>
  <si>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</si>
  <si>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</si>
  <si>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</si>
  <si>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</si>
  <si>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</si>
  <si>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</si>
  <si>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</si>
  <si>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</si>
  <si>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</si>
  <si>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</si>
  <si>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</si>
  <si>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</si>
  <si>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</si>
  <si>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</si>
  <si>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</si>
  <si>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</si>
  <si>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</si>
  <si>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</si>
  <si>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</si>
  <si>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</si>
  <si>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</si>
  <si>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</si>
  <si>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</si>
  <si>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</si>
  <si>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</si>
  <si>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</si>
  <si>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</si>
  <si>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</si>
  <si>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</si>
  <si>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</si>
  <si>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</si>
  <si>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</si>
  <si>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</si>
  <si>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</si>
  <si>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</si>
  <si>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</si>
  <si>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</si>
  <si>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</si>
  <si>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</si>
  <si>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</si>
  <si>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</si>
  <si>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</si>
  <si>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</si>
  <si>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</si>
  <si>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</si>
  <si>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</si>
  <si>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</si>
  <si>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</si>
  <si>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</si>
  <si>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</si>
  <si>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</si>
  <si>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</si>
  <si>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</si>
  <si>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</si>
  <si>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</si>
  <si>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</si>
  <si>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</si>
  <si>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</si>
  <si>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</si>
  <si>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</si>
  <si>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</si>
  <si>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</si>
  <si>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</si>
  <si>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</si>
  <si>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</si>
  <si>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</si>
  <si>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</si>
  <si>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</si>
  <si>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</si>
  <si>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</si>
  <si>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</si>
  <si>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</si>
  <si>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</si>
  <si>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</si>
  <si>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</si>
  <si>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</si>
  <si>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</si>
  <si>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</si>
  <si>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</si>
  <si>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</si>
  <si>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</si>
  <si>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</si>
  <si>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</si>
  <si>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</si>
  <si>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</si>
  <si>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</si>
  <si>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</si>
  <si>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</si>
  <si>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</si>
  <si>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</si>
  <si>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</si>
  <si>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</si>
  <si>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</si>
  <si>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</si>
  <si>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</si>
  <si>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</si>
  <si>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</si>
  <si>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</si>
  <si>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</si>
  <si>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</si>
  <si>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</si>
  <si>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</si>
  <si>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</si>
  <si>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</si>
  <si>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</si>
  <si>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</si>
  <si>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</si>
  <si>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</si>
  <si>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</si>
  <si>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</si>
  <si>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</si>
  <si>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</si>
  <si>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</si>
  <si>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</si>
  <si>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</si>
  <si>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</si>
  <si>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</si>
  <si>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</si>
  <si>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</si>
  <si>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</si>
  <si>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</si>
  <si>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</si>
  <si>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</si>
  <si>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</si>
  <si>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</si>
  <si>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</si>
  <si>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</si>
  <si>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</si>
  <si>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</si>
  <si>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</si>
  <si>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</si>
  <si>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</si>
  <si>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</si>
  <si>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</si>
  <si>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</si>
  <si>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</si>
  <si>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</si>
  <si>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</si>
  <si>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</si>
  <si>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</si>
  <si>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</si>
  <si>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</si>
  <si>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</si>
  <si>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</si>
  <si>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</si>
  <si>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</si>
  <si>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</si>
  <si>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</si>
  <si>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</si>
  <si>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</si>
  <si>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</si>
  <si>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</si>
  <si>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</si>
  <si>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</si>
  <si>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</si>
  <si>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</si>
  <si>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</si>
  <si>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</si>
  <si>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</si>
  <si>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</si>
  <si>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</si>
  <si>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</si>
  <si>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</si>
  <si>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</si>
  <si>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</si>
  <si>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</si>
  <si>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</si>
  <si>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</si>
  <si>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</si>
  <si>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</si>
  <si>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</si>
  <si>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</si>
  <si>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</si>
  <si>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</si>
  <si>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</si>
  <si>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</si>
  <si>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</si>
  <si>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</si>
  <si>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</si>
  <si>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</si>
  <si>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</si>
  <si>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</si>
  <si>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</si>
  <si>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</si>
  <si>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</si>
  <si>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</si>
  <si>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</si>
  <si>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</si>
  <si>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</si>
  <si>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</si>
  <si>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</si>
  <si>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</si>
  <si>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</si>
  <si>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</si>
  <si>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</si>
  <si>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</si>
  <si>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</si>
  <si>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</si>
  <si>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</si>
  <si>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</si>
  <si>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</si>
  <si>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</si>
  <si>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</si>
  <si>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</si>
  <si>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</si>
  <si>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</si>
  <si>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</si>
  <si>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</si>
  <si>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</si>
  <si>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</si>
  <si>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</si>
  <si>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</si>
  <si>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</si>
  <si>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</si>
  <si>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</si>
  <si>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</si>
  <si>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</si>
  <si>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</si>
  <si>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</si>
  <si>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</si>
  <si>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</si>
  <si>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</si>
  <si>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</si>
  <si>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</si>
  <si>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</si>
  <si>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</si>
  <si>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</si>
  <si>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</si>
  <si>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</si>
  <si>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</si>
  <si>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</si>
  <si>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</si>
  <si>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</si>
  <si>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</si>
  <si>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</si>
  <si>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</si>
  <si>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</si>
  <si>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</si>
  <si>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</si>
  <si>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</si>
  <si>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</si>
  <si>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</si>
  <si>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</si>
  <si>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</si>
  <si>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</si>
  <si>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</si>
  <si>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</si>
  <si>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</si>
  <si>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</si>
  <si>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</si>
  <si>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</si>
  <si>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</si>
  <si>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</si>
  <si>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</si>
  <si>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</si>
  <si>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</si>
  <si>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</si>
  <si>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</si>
  <si>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</si>
  <si>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</si>
  <si>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</si>
  <si>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</si>
  <si>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</si>
  <si>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</si>
  <si>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</si>
  <si>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</si>
  <si>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</si>
  <si>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</si>
  <si>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</si>
  <si>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</si>
  <si>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</si>
  <si>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</si>
  <si>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</si>
  <si>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</si>
  <si>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</si>
  <si>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</si>
  <si>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</si>
  <si>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</si>
  <si>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</si>
  <si>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</si>
  <si>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</si>
  <si>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</si>
  <si>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</si>
  <si>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</si>
  <si>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</si>
  <si>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</si>
  <si>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</si>
  <si>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</si>
  <si>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</si>
  <si>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</si>
  <si>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</si>
  <si>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</si>
  <si>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</si>
  <si>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</si>
  <si>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</si>
  <si>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</si>
  <si>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</si>
  <si>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</si>
  <si>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</si>
  <si>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</si>
  <si>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</si>
  <si>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</si>
  <si>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</si>
  <si>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</si>
  <si>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</si>
  <si>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</si>
  <si>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</si>
  <si>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</si>
  <si>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</si>
  <si>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</si>
  <si>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</si>
  <si>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</si>
  <si>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</si>
  <si>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</si>
  <si>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</si>
  <si>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</si>
  <si>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</si>
  <si>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</si>
  <si>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</si>
  <si>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</si>
  <si>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</si>
  <si>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</si>
  <si>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</si>
  <si>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</si>
  <si>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</si>
  <si>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</si>
  <si>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</si>
  <si>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</si>
  <si>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</si>
  <si>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</si>
  <si>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</si>
  <si>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</si>
  <si>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</si>
  <si>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</si>
  <si>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</si>
  <si>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</si>
  <si>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</si>
  <si>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</si>
  <si>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</si>
  <si>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</si>
  <si>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</si>
  <si>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</si>
  <si>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</si>
  <si>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</si>
  <si>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</si>
  <si>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</si>
  <si>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</si>
  <si>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</si>
  <si>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</si>
  <si>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</si>
  <si>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</si>
  <si>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</si>
  <si>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</si>
  <si>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</si>
  <si>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</si>
  <si>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</si>
  <si>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</si>
  <si>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</si>
  <si>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</si>
  <si>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</si>
  <si>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</si>
  <si>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</si>
  <si>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</si>
  <si>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</si>
  <si>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</si>
  <si>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</si>
  <si>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</si>
  <si>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</si>
  <si>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</si>
  <si>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</si>
  <si>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</si>
  <si>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</si>
  <si>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</si>
  <si>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</si>
  <si>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</si>
  <si>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</si>
  <si>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</si>
  <si>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</si>
  <si>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</si>
  <si>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</si>
  <si>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</si>
  <si>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</si>
  <si>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</si>
  <si>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</si>
  <si>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</si>
  <si>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</si>
  <si>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</si>
  <si>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</si>
  <si>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</si>
  <si>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</si>
  <si>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</si>
  <si>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</si>
  <si>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</si>
  <si>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</si>
  <si>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</si>
  <si>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</si>
  <si>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</si>
  <si>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</si>
  <si>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</si>
  <si>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</si>
  <si>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</si>
  <si>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</si>
  <si>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</si>
  <si>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</si>
  <si>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</si>
  <si>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</si>
  <si>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</si>
  <si>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</si>
  <si>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</si>
  <si>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</si>
  <si>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</si>
  <si>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</si>
  <si>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</si>
  <si>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</si>
  <si>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</si>
  <si>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</si>
  <si>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</si>
  <si>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</si>
  <si>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</si>
  <si>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</si>
  <si>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</si>
  <si>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</si>
  <si>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</si>
  <si>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</si>
  <si>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</si>
  <si>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</si>
  <si>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</si>
  <si>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</si>
  <si>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</si>
  <si>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</si>
  <si>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</si>
  <si>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</si>
  <si>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</si>
  <si>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</si>
  <si>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</si>
  <si>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</si>
  <si>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</si>
  <si>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</si>
  <si>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</si>
  <si>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</si>
  <si>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</si>
  <si>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</si>
  <si>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</si>
  <si>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</si>
  <si>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</si>
  <si>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</si>
  <si>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</si>
  <si>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</si>
  <si>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</si>
  <si>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</si>
  <si>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</si>
  <si>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</si>
  <si>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</si>
  <si>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</si>
  <si>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</si>
  <si>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</si>
  <si>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</si>
  <si>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</si>
  <si>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</si>
  <si>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</si>
  <si>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</si>
  <si>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</si>
  <si>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</si>
  <si>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</si>
  <si>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</si>
  <si>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</si>
  <si>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</si>
  <si>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</si>
  <si>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</si>
  <si>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</si>
  <si>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</si>
  <si>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</si>
  <si>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</si>
  <si>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</si>
  <si>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</si>
  <si>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</si>
  <si>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</si>
  <si>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</si>
  <si>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</si>
  <si>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</si>
  <si>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</si>
  <si>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</si>
  <si>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</si>
  <si>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</si>
  <si>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</si>
  <si>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</si>
  <si>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</si>
  <si>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</si>
  <si>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</si>
  <si>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</si>
  <si>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</si>
  <si>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</si>
  <si>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</si>
  <si>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</si>
  <si>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</si>
  <si>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</si>
  <si>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</si>
  <si>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</si>
  <si>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</si>
  <si>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</si>
  <si>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</si>
  <si>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</si>
  <si>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</si>
  <si>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</si>
  <si>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</si>
  <si>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</si>
  <si>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</si>
  <si>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</si>
  <si>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</si>
  <si>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</si>
  <si>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</si>
  <si>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</si>
  <si>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</si>
  <si>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</si>
  <si>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</si>
  <si>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</si>
  <si>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</si>
  <si>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</si>
  <si>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</si>
  <si>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</si>
  <si>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</si>
  <si>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</si>
  <si>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</si>
  <si>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</si>
  <si>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</si>
  <si>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</si>
  <si>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</si>
  <si>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</si>
  <si>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</si>
  <si>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</si>
  <si>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</si>
  <si>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</si>
  <si>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</si>
  <si>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</si>
  <si>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</si>
  <si>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</si>
  <si>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</si>
  <si>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</si>
  <si>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</si>
  <si>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</si>
  <si>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</si>
  <si>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</si>
  <si>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</si>
  <si>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</si>
  <si>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</si>
  <si>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</si>
  <si>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</si>
  <si>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</si>
  <si>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</si>
  <si>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</si>
  <si>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</si>
  <si>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</si>
  <si>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</si>
  <si>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</si>
  <si>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</si>
  <si>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</si>
  <si>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</si>
  <si>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</si>
  <si>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</si>
  <si>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</si>
  <si>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</si>
  <si>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</si>
  <si>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</si>
  <si>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</si>
  <si>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</si>
  <si>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</si>
  <si>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</si>
  <si>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</si>
  <si>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</si>
  <si>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</si>
  <si>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</si>
  <si>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</si>
  <si>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</si>
  <si>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</si>
  <si>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</si>
  <si>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</si>
  <si>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</si>
  <si>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</si>
  <si>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</si>
  <si>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</si>
  <si>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</si>
  <si>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</si>
  <si>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</si>
  <si>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</si>
  <si>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</si>
  <si>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</si>
  <si>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</si>
  <si>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</si>
  <si>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</si>
  <si>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</si>
  <si>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</si>
  <si>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</si>
  <si>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</si>
  <si>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</si>
  <si>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</si>
  <si>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</si>
  <si>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</si>
  <si>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</si>
  <si>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</si>
  <si>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</si>
  <si>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</si>
  <si>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</si>
  <si>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</si>
  <si>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</si>
  <si>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</si>
  <si>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</si>
  <si>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</si>
  <si>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</si>
  <si>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</si>
  <si>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</si>
  <si>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</si>
  <si>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</si>
  <si>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</si>
  <si>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</si>
  <si>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</si>
  <si>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</si>
  <si>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</si>
  <si>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</si>
  <si>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</si>
  <si>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</si>
  <si>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</si>
  <si>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</si>
  <si>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</si>
  <si>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</si>
  <si>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</si>
  <si>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</si>
  <si>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</si>
  <si>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</si>
  <si>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</si>
  <si>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</si>
  <si>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</si>
  <si>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</si>
  <si>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</si>
  <si>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</si>
  <si>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</si>
  <si>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</si>
  <si>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</si>
  <si>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</si>
  <si>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</si>
  <si>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</si>
  <si>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</si>
  <si>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</si>
  <si>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</si>
  <si>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</si>
  <si>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</si>
  <si>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</si>
  <si>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</si>
  <si>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</si>
  <si>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</si>
  <si>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</si>
  <si>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</si>
  <si>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</si>
  <si>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</si>
  <si>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</si>
  <si>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</si>
  <si>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</si>
  <si>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</si>
  <si>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</si>
  <si>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</si>
  <si>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</si>
  <si>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</si>
  <si>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</si>
  <si>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</si>
  <si>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</si>
  <si>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</si>
  <si>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</si>
  <si>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</si>
  <si>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</si>
  <si>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</si>
  <si>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</si>
  <si>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</si>
  <si>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</si>
  <si>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</si>
  <si>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</si>
  <si>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</si>
  <si>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</si>
  <si>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</si>
  <si>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</si>
  <si>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</si>
  <si>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</si>
  <si>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</si>
  <si>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</si>
  <si>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</si>
  <si>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</si>
  <si>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</si>
  <si>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</si>
  <si>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</si>
  <si>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</si>
  <si>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</si>
  <si>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</si>
  <si>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</si>
  <si>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</si>
  <si>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</si>
  <si>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</si>
  <si>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</si>
  <si>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</si>
  <si>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</si>
  <si>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</si>
  <si>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</si>
  <si>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</si>
  <si>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</si>
  <si>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</si>
  <si>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</si>
  <si>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</si>
  <si>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</si>
  <si>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</si>
  <si>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</si>
  <si>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</si>
  <si>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</si>
  <si>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</si>
  <si>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</si>
  <si>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</si>
  <si>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</si>
  <si>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</si>
  <si>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</si>
  <si>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</si>
  <si>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</si>
  <si>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</si>
  <si>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</si>
  <si>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</si>
  <si>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</si>
  <si>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</si>
  <si>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</si>
  <si>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</si>
  <si>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</si>
  <si>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</si>
  <si>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</si>
  <si>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</si>
  <si>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</si>
  <si>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</si>
  <si>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</si>
  <si>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</si>
  <si>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</si>
  <si>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</si>
  <si>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</si>
  <si>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</si>
  <si>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</si>
  <si>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</si>
  <si>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</si>
  <si>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</si>
  <si>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</si>
  <si>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</si>
  <si>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</si>
  <si>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</si>
  <si>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</si>
  <si>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</si>
  <si>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</si>
  <si>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</si>
  <si>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</si>
  <si>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</si>
  <si>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</si>
  <si>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</si>
  <si>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</si>
  <si>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</si>
  <si>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</si>
  <si>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</si>
  <si>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</si>
  <si>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</si>
  <si>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</si>
  <si>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</si>
  <si>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</si>
  <si>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</si>
  <si>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</si>
  <si>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</si>
  <si>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</si>
  <si>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</si>
  <si>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</si>
  <si>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</si>
  <si>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</si>
  <si>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</si>
  <si>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</si>
  <si>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</si>
  <si>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</si>
  <si>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</si>
  <si>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</si>
  <si>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</si>
  <si>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</si>
  <si>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</si>
  <si>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</si>
  <si>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</si>
  <si>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</si>
  <si>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</si>
  <si>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</si>
  <si>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</si>
  <si>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</si>
  <si>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</si>
  <si>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</si>
  <si>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</si>
  <si>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</si>
  <si>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</si>
  <si>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</si>
  <si>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</si>
  <si>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</si>
  <si>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</si>
  <si>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</si>
  <si>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</si>
  <si>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</si>
  <si>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</si>
  <si>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</si>
  <si>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</si>
  <si>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</si>
  <si>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</si>
  <si>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</si>
  <si>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</si>
  <si>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</si>
  <si>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</si>
  <si>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</si>
  <si>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</si>
  <si>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</si>
  <si>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</si>
  <si>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</si>
  <si>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</si>
  <si>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</si>
  <si>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</si>
  <si>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</si>
  <si>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</si>
  <si>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</si>
  <si>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</si>
  <si>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</si>
  <si>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</si>
  <si>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</si>
  <si>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</si>
  <si>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</si>
  <si>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</si>
  <si>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</si>
  <si>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</si>
  <si>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</si>
  <si>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</si>
  <si>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</si>
  <si>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</si>
  <si>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</si>
  <si>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</si>
  <si>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</si>
  <si>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</si>
  <si>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</si>
  <si>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</si>
  <si>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</si>
  <si>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</si>
  <si>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</si>
  <si>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</si>
  <si>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</si>
  <si>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</si>
  <si>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</si>
  <si>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</si>
  <si>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</si>
  <si>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</si>
  <si>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</si>
  <si>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</si>
  <si>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</si>
  <si>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</si>
  <si>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</si>
  <si>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</si>
  <si>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</si>
  <si>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</si>
  <si>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</si>
  <si>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</si>
  <si>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</si>
  <si>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</si>
  <si>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</si>
  <si>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</si>
  <si>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</si>
  <si>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</si>
  <si>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</si>
  <si>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</si>
  <si>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</si>
  <si>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</si>
  <si>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</si>
  <si>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</si>
  <si>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</si>
  <si>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</si>
  <si>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</si>
  <si>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</si>
  <si>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</si>
  <si>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</si>
  <si>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</si>
  <si>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</si>
  <si>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</si>
  <si>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</si>
  <si>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</si>
  <si>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</si>
  <si>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</si>
  <si>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</si>
  <si>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</si>
  <si>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</si>
  <si>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</si>
  <si>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</si>
  <si>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</si>
  <si>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</si>
  <si>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</si>
  <si>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</si>
  <si>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</si>
  <si>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</si>
  <si>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</si>
  <si>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</si>
  <si>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</si>
  <si>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</si>
  <si>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</si>
  <si>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</si>
  <si>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</si>
  <si>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</si>
  <si>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</si>
  <si>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</si>
  <si>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</si>
  <si>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</si>
  <si>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</si>
  <si>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</si>
  <si>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</si>
  <si>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</si>
  <si>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</si>
  <si>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</si>
  <si>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</si>
  <si>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</si>
  <si>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</si>
  <si>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</si>
  <si>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</si>
  <si>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</si>
  <si>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</si>
  <si>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</si>
  <si>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</si>
  <si>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</si>
  <si>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</si>
  <si>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</si>
  <si>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</si>
  <si>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</si>
  <si>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</si>
  <si>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</si>
  <si>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</si>
  <si>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</si>
  <si>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</si>
  <si>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</si>
  <si>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</si>
  <si>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</si>
  <si>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</si>
  <si>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</si>
  <si>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</si>
  <si>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</si>
  <si>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</si>
  <si>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</si>
  <si>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</si>
  <si>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</si>
  <si>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</si>
  <si>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</si>
  <si>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</si>
  <si>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</si>
  <si>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</si>
  <si>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</si>
  <si>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</si>
  <si>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</si>
  <si>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</si>
  <si>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</si>
  <si>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</si>
  <si>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</si>
  <si>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</si>
  <si>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</si>
  <si>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</si>
  <si>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</si>
  <si>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</si>
  <si>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</si>
  <si>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</si>
  <si>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</si>
  <si>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</si>
  <si>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</si>
  <si>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</si>
  <si>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</si>
  <si>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</si>
  <si>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</si>
  <si>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</si>
  <si>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</si>
  <si>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</si>
  <si>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</si>
  <si>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</si>
  <si>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</si>
  <si>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</si>
  <si>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</si>
  <si>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</si>
  <si>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</si>
  <si>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</si>
  <si>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</si>
  <si>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</si>
  <si>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</si>
  <si>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</si>
  <si>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</si>
  <si>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</si>
  <si>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</si>
  <si>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</si>
  <si>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</si>
  <si>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</si>
  <si>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</si>
  <si>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</si>
  <si>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</si>
  <si>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</si>
  <si>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</si>
  <si>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</si>
  <si>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</si>
  <si>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</si>
  <si>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</si>
  <si>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</si>
  <si>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</si>
  <si>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</si>
  <si>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</si>
  <si>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</si>
  <si>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</si>
  <si>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</si>
  <si>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</si>
  <si>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</si>
  <si>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</si>
  <si>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</si>
  <si>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</si>
  <si>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</si>
  <si>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</si>
  <si>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</si>
  <si>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</si>
  <si>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</si>
  <si>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</si>
  <si>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</si>
  <si>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</si>
  <si>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</si>
  <si>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</si>
  <si>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</si>
  <si>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</si>
  <si>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</si>
  <si>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</si>
  <si>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</si>
  <si>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</si>
  <si>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</si>
  <si>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</si>
  <si>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</si>
  <si>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</si>
  <si>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</si>
  <si>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</si>
  <si>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</si>
  <si>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</si>
  <si>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</si>
  <si>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</si>
  <si>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</si>
  <si>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</si>
  <si>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</si>
  <si>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</si>
  <si>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</si>
  <si>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</si>
  <si>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</si>
  <si>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</si>
  <si>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</si>
  <si>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</si>
  <si>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</si>
  <si>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</si>
  <si>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</si>
  <si>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</si>
  <si>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</si>
  <si>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</si>
  <si>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</si>
  <si>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</si>
  <si>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</si>
  <si>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</si>
  <si>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</si>
  <si>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</si>
  <si>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</si>
  <si>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</si>
  <si>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</si>
  <si>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</si>
  <si>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</si>
  <si>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</si>
  <si>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</si>
  <si>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</si>
  <si>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</si>
  <si>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</si>
  <si>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</si>
  <si>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</si>
  <si>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</si>
  <si>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</si>
  <si>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</si>
  <si>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</si>
  <si>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</si>
  <si>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</si>
  <si>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</si>
  <si>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</si>
  <si>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</si>
  <si>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</si>
  <si>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</si>
  <si>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</si>
  <si>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</si>
  <si>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</si>
  <si>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</si>
  <si>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</si>
  <si>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</si>
  <si>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</si>
  <si>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</si>
  <si>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</si>
  <si>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</si>
  <si>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</si>
  <si>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</si>
  <si>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</si>
  <si>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</si>
  <si>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</si>
  <si>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</si>
  <si>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</si>
  <si>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</si>
  <si>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</si>
  <si>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</si>
  <si>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</si>
  <si>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</si>
  <si>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</si>
  <si>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</si>
  <si>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</si>
  <si>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</si>
  <si>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</si>
  <si>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</si>
  <si>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</si>
  <si>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</si>
  <si>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</si>
  <si>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</si>
  <si>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</si>
  <si>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</si>
  <si>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</si>
  <si>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</si>
  <si>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</si>
  <si>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</si>
  <si>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</si>
  <si>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</si>
  <si>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</si>
  <si>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</si>
  <si>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</si>
  <si>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</si>
  <si>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</si>
  <si>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</si>
  <si>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</si>
  <si>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</si>
  <si>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</si>
  <si>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</si>
  <si>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</si>
  <si>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</si>
  <si>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</si>
  <si>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</si>
  <si>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</si>
  <si>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</si>
  <si>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</si>
  <si>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</si>
  <si>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</si>
  <si>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</si>
  <si>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</si>
  <si>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</si>
  <si>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</si>
  <si>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</si>
  <si>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</si>
  <si>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</si>
  <si>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</si>
  <si>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</si>
  <si>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</si>
  <si>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</si>
  <si>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</si>
  <si>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</si>
  <si>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</si>
  <si>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</si>
  <si>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</si>
  <si>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</si>
  <si>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</si>
  <si>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</si>
  <si>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</si>
  <si>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</si>
  <si>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</si>
  <si>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</si>
  <si>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</si>
  <si>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</si>
  <si>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</si>
  <si>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</si>
  <si>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</si>
  <si>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</si>
  <si>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</si>
  <si>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</si>
  <si>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</si>
  <si>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</si>
  <si>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</si>
  <si>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</si>
  <si>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</si>
  <si>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</si>
  <si>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</si>
  <si>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</si>
  <si>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</si>
  <si>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</si>
  <si>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</si>
  <si>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</si>
  <si>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</si>
  <si>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</si>
  <si>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</si>
  <si>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</si>
  <si>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</si>
  <si>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</si>
  <si>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</si>
  <si>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</si>
  <si>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</si>
  <si>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</si>
  <si>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</si>
  <si>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</si>
  <si>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</si>
  <si>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</si>
  <si>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</si>
  <si>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</si>
  <si>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</si>
  <si>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</si>
  <si>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</si>
  <si>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</si>
  <si>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</si>
  <si>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</si>
  <si>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</si>
  <si>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</si>
  <si>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</si>
  <si>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</si>
  <si>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</si>
  <si>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</si>
  <si>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</si>
  <si>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</si>
  <si>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</si>
  <si>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</si>
  <si>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</si>
  <si>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</si>
  <si>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</si>
  <si>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</si>
  <si>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</si>
  <si>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</si>
  <si>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</si>
  <si>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</si>
  <si>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</si>
  <si>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</si>
  <si>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</si>
  <si>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</si>
  <si>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</si>
  <si>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</si>
  <si>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</si>
  <si>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</si>
  <si>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</si>
  <si>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</si>
  <si>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</si>
  <si>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</si>
  <si>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</si>
  <si>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</si>
  <si>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</si>
  <si>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</si>
  <si>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</si>
  <si>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</si>
  <si>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</si>
  <si>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</si>
  <si>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</si>
  <si>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</si>
  <si>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</si>
  <si>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</si>
  <si>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</si>
  <si>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</si>
  <si>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</si>
  <si>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</si>
  <si>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</si>
  <si>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</si>
  <si>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</si>
  <si>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</si>
  <si>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</si>
  <si>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</si>
  <si>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</si>
  <si>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</si>
  <si>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</si>
  <si>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</si>
  <si>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</si>
  <si>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</si>
  <si>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</si>
  <si>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</si>
  <si>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</si>
  <si>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</si>
  <si>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</si>
  <si>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</si>
  <si>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</si>
  <si>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</si>
  <si>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</si>
  <si>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</si>
  <si>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</si>
  <si>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</si>
  <si>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</si>
  <si>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</si>
  <si>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</si>
  <si>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</si>
  <si>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</si>
  <si>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</si>
  <si>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</si>
  <si>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</si>
  <si>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</si>
  <si>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</si>
  <si>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</si>
  <si>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</si>
  <si>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</si>
  <si>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</si>
  <si>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</si>
  <si>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</si>
  <si>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</si>
  <si>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</si>
  <si>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</si>
  <si>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</si>
  <si>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</si>
  <si>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</si>
  <si>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</si>
  <si>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</si>
  <si>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</si>
  <si>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</si>
  <si>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</si>
  <si>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</si>
  <si>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</si>
  <si>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</si>
  <si>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</si>
  <si>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</si>
  <si>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</si>
  <si>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</si>
  <si>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</si>
  <si>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</si>
  <si>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</si>
  <si>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</si>
  <si>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</si>
  <si>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</si>
  <si>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</si>
  <si>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</si>
  <si>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</si>
  <si>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</si>
  <si>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</si>
  <si>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</si>
  <si>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</si>
  <si>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</si>
  <si>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</si>
  <si>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</si>
  <si>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</si>
  <si>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</si>
  <si>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</si>
  <si>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</si>
  <si>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</si>
  <si>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</si>
  <si>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</si>
  <si>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</si>
  <si>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</si>
  <si>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</si>
  <si>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</si>
  <si>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</si>
  <si>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</si>
  <si>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</si>
  <si>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</si>
  <si>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</si>
  <si>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</si>
  <si>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</si>
  <si>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</si>
  <si>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</si>
  <si>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</si>
  <si>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</si>
  <si>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</si>
  <si>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</si>
  <si>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</si>
  <si>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</si>
  <si>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</si>
  <si>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</si>
  <si>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</si>
  <si>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</si>
  <si>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</si>
  <si>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</si>
  <si>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</si>
  <si>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</si>
  <si>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</si>
  <si>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</si>
  <si>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</si>
  <si>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</si>
  <si>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</si>
  <si>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</si>
  <si>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</si>
  <si>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</si>
  <si>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</si>
  <si>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</si>
  <si>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</si>
  <si>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</si>
  <si>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</si>
  <si>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</si>
  <si>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</si>
  <si>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</si>
  <si>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</si>
  <si>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</si>
  <si>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</si>
  <si>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</si>
  <si>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</si>
  <si>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</si>
  <si>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</si>
  <si>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</si>
  <si>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</si>
  <si>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</si>
  <si>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</si>
  <si>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</si>
  <si>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</si>
  <si>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</si>
  <si>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</si>
  <si>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</si>
  <si>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</si>
  <si>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</si>
  <si>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</si>
  <si>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</si>
  <si>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</si>
  <si>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</si>
  <si>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</si>
  <si>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</si>
  <si>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</si>
  <si>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</si>
  <si>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</si>
  <si>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</si>
  <si>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</si>
  <si>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</si>
  <si>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</si>
  <si>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</si>
  <si>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</si>
  <si>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</si>
  <si>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</si>
  <si>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</si>
  <si>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</si>
  <si>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</si>
  <si>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</si>
  <si>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</si>
  <si>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</si>
  <si>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</si>
  <si>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</si>
  <si>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</si>
  <si>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</si>
  <si>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</si>
  <si>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</si>
  <si>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</si>
  <si>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</si>
  <si>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</si>
  <si>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</si>
  <si>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</si>
  <si>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</si>
  <si>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</si>
  <si>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</si>
  <si>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</si>
  <si>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</si>
  <si>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</si>
  <si>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</si>
  <si>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</si>
  <si>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</si>
  <si>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</si>
  <si>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</si>
  <si>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</si>
  <si>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</si>
  <si>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</si>
  <si>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</si>
  <si>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</si>
  <si>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</si>
  <si>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</si>
  <si>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</si>
  <si>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</si>
  <si>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</si>
  <si>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</si>
  <si>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</si>
  <si>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</si>
  <si>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</si>
  <si>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</si>
  <si>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</si>
  <si>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</si>
  <si>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</si>
  <si>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</si>
  <si>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</si>
  <si>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</si>
  <si>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</si>
  <si>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</si>
  <si>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</si>
  <si>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</si>
  <si>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</si>
  <si>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</si>
  <si>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</si>
  <si>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</si>
  <si>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</si>
  <si>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</si>
  <si>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</si>
  <si>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</si>
  <si>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</si>
  <si>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</si>
  <si>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</si>
  <si>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</si>
  <si>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</si>
  <si>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</si>
  <si>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</si>
  <si>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</si>
  <si>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</si>
  <si>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</si>
  <si>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</si>
  <si>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</si>
  <si>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</si>
  <si>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</si>
  <si>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</si>
  <si>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</si>
  <si>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</si>
  <si>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</si>
  <si>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</si>
  <si>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</si>
  <si>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</si>
  <si>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</si>
  <si>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</si>
  <si>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</si>
  <si>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</si>
  <si>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</si>
  <si>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</si>
  <si>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</si>
  <si>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</si>
  <si>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</si>
  <si>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</si>
  <si>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</si>
  <si>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</si>
  <si>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</si>
  <si>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</si>
  <si>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</si>
  <si>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</si>
  <si>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</si>
  <si>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</si>
  <si>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</si>
  <si>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</si>
  <si>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</si>
  <si>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</si>
  <si>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</si>
  <si>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</si>
  <si>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</si>
  <si>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</si>
  <si>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</si>
  <si>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</si>
  <si>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</si>
  <si>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</si>
  <si>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</si>
  <si>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</si>
  <si>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</si>
  <si>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</si>
  <si>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</si>
  <si>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</si>
  <si>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</si>
  <si>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</si>
  <si>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</si>
  <si>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</si>
  <si>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</si>
  <si>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</si>
  <si>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</si>
  <si>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</si>
  <si>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</si>
  <si>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</si>
  <si>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</si>
  <si>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</si>
  <si>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</si>
  <si>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</si>
  <si>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</si>
  <si>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</si>
  <si>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</si>
  <si>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</si>
  <si>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</si>
  <si>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</si>
  <si>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</si>
  <si>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</si>
  <si>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</si>
  <si>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</si>
  <si>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</si>
  <si>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</si>
  <si>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</si>
  <si>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</si>
  <si>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</si>
  <si>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</si>
  <si>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</si>
  <si>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</si>
  <si>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</si>
  <si>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</si>
  <si>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</si>
  <si>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</si>
  <si>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</si>
  <si>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</si>
  <si>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</si>
  <si>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</si>
  <si>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</si>
  <si>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</si>
  <si>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</si>
  <si>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</si>
  <si>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</si>
  <si>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</si>
  <si>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</si>
  <si>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</si>
  <si>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</si>
  <si>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</si>
  <si>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</si>
  <si>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</si>
  <si>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</si>
  <si>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</si>
  <si>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</si>
  <si>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</si>
  <si>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</si>
  <si>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</si>
  <si>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</si>
  <si>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</si>
  <si>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</si>
  <si>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</si>
  <si>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</si>
  <si>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</si>
  <si>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</si>
  <si>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</si>
  <si>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</si>
  <si>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</si>
  <si>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</si>
  <si>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</si>
  <si>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</si>
  <si>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</si>
  <si>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</si>
  <si>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</si>
  <si>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</si>
  <si>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</si>
  <si>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</si>
  <si>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</si>
  <si>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</si>
  <si>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</si>
  <si>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</si>
  <si>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</si>
  <si>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</si>
  <si>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</si>
  <si>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</si>
  <si>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</si>
  <si>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</si>
  <si>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</si>
  <si>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</si>
  <si>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</si>
  <si>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</si>
  <si>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</si>
  <si>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</si>
  <si>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</si>
  <si>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</si>
  <si>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</si>
  <si>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</si>
  <si>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</si>
  <si>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</si>
  <si>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</si>
  <si>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</si>
  <si>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</si>
  <si>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</si>
  <si>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</si>
  <si>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</si>
  <si>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</si>
  <si>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</si>
  <si>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</si>
  <si>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</si>
  <si>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</si>
  <si>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</si>
  <si>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</si>
  <si>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</si>
  <si>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</si>
  <si>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</si>
  <si>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</si>
  <si>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</si>
  <si>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</si>
  <si>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</si>
  <si>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</si>
  <si>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</si>
  <si>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</si>
  <si>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</si>
  <si>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</si>
  <si>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</si>
  <si>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</si>
  <si>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</si>
  <si>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</si>
  <si>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</si>
  <si>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</si>
  <si>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</si>
  <si>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</si>
  <si>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</si>
  <si>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</si>
  <si>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</si>
  <si>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</si>
  <si>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</si>
  <si>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</si>
  <si>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</si>
  <si>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</si>
  <si>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</si>
  <si>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</si>
  <si>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</si>
  <si>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</si>
  <si>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</si>
  <si>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</si>
  <si>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</si>
  <si>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</si>
  <si>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</si>
  <si>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</si>
  <si>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</si>
  <si>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</si>
  <si>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</si>
  <si>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</si>
  <si>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</si>
  <si>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</si>
  <si>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</si>
  <si>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</si>
  <si>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</si>
  <si>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</si>
  <si>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</si>
  <si>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</si>
  <si>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</si>
  <si>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</si>
  <si>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</si>
  <si>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</si>
  <si>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</si>
  <si>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</si>
  <si>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</si>
  <si>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</si>
  <si>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</si>
  <si>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</si>
  <si>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</si>
  <si>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</si>
  <si>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</si>
  <si>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</si>
  <si>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</si>
  <si>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</si>
  <si>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</si>
  <si>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</si>
  <si>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</si>
  <si>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</si>
  <si>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</si>
  <si>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</si>
  <si>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</si>
  <si>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</si>
  <si>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</si>
  <si>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</si>
  <si>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</si>
  <si>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</si>
  <si>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</si>
  <si>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</si>
  <si>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</si>
  <si>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</si>
  <si>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</si>
  <si>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</si>
  <si>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</si>
  <si>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</si>
  <si>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</si>
  <si>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</si>
  <si>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</si>
  <si>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</si>
  <si>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</si>
  <si>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</si>
  <si>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</si>
  <si>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</si>
  <si>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</si>
  <si>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</si>
  <si>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</si>
  <si>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</si>
  <si>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</si>
  <si>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</si>
  <si>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</si>
  <si>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</si>
  <si>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</si>
  <si>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</si>
  <si>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</si>
  <si>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</si>
  <si>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</si>
  <si>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</si>
  <si>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</si>
  <si>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</si>
  <si>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</si>
  <si>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</si>
  <si>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</si>
  <si>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</si>
  <si>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</si>
  <si>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</si>
  <si>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</si>
  <si>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</si>
  <si>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</si>
  <si>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</si>
  <si>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</si>
  <si>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</si>
  <si>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</si>
  <si>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</si>
  <si>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</si>
  <si>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</si>
  <si>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</si>
  <si>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</si>
  <si>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</si>
  <si>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</si>
  <si>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</si>
  <si>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</si>
  <si>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</si>
  <si>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</si>
  <si>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</si>
  <si>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</si>
  <si>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</si>
  <si>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</si>
  <si>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</si>
  <si>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</si>
  <si>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</si>
  <si>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</si>
  <si>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</si>
  <si>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</si>
  <si>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</si>
  <si>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</si>
  <si>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</si>
  <si>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</si>
  <si>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</si>
  <si>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</si>
  <si>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</si>
  <si>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</si>
  <si>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</si>
  <si>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</si>
  <si>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</si>
  <si>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</si>
  <si>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</si>
  <si>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</si>
  <si>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</si>
  <si>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</si>
  <si>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</si>
  <si>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</si>
  <si>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</si>
  <si>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</si>
  <si>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</si>
  <si>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</si>
  <si>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</si>
  <si>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</si>
  <si>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</si>
  <si>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</si>
  <si>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</si>
  <si>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</si>
  <si>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</si>
  <si>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</si>
  <si>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</si>
  <si>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</si>
  <si>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</si>
  <si>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</si>
  <si>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</si>
  <si>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</si>
  <si>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</si>
  <si>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</si>
  <si>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</si>
  <si>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</si>
  <si>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</si>
  <si>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</si>
  <si>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</si>
  <si>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</si>
  <si>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</si>
  <si>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</si>
  <si>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</si>
  <si>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</si>
  <si>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</si>
  <si>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</si>
  <si>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</si>
  <si>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</si>
  <si>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</si>
  <si>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</si>
  <si>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</si>
  <si>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</si>
  <si>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</si>
  <si>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</si>
  <si>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</si>
  <si>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</si>
  <si>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</si>
  <si>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</si>
  <si>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</si>
  <si>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</si>
  <si>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</si>
  <si>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</si>
  <si>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</si>
  <si>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</si>
  <si>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</si>
  <si>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</si>
  <si>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</si>
  <si>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</si>
  <si>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</si>
  <si>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</si>
  <si>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</si>
  <si>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</si>
  <si>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</si>
  <si>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</si>
  <si>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</si>
  <si>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</si>
  <si>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</si>
  <si>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</si>
  <si>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</si>
  <si>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</si>
  <si>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</si>
  <si>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</si>
  <si>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</si>
  <si>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</si>
  <si>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</si>
  <si>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</si>
  <si>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</si>
  <si>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</si>
  <si>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</si>
  <si>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</si>
  <si>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</si>
  <si>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</si>
  <si>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</si>
  <si>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</si>
  <si>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</si>
  <si>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</si>
  <si>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</si>
  <si>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</si>
  <si>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</si>
  <si>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</si>
  <si>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</si>
  <si>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</si>
  <si>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</si>
  <si>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</si>
  <si>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</si>
  <si>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</si>
  <si>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</si>
  <si>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</si>
  <si>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</si>
  <si>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</si>
  <si>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</si>
  <si>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</si>
  <si>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</si>
  <si>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</si>
  <si>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</si>
  <si>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</si>
  <si>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</si>
  <si>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</si>
  <si>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</si>
  <si>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</si>
  <si>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</si>
  <si>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</si>
  <si>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</si>
  <si>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</si>
  <si>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</si>
  <si>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</si>
  <si>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</si>
  <si>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</si>
  <si>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</si>
  <si>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</si>
  <si>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</si>
  <si>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</si>
  <si>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</si>
  <si>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</si>
  <si>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</si>
  <si>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</si>
  <si>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</si>
  <si>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</si>
  <si>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</si>
  <si>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</si>
  <si>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</si>
  <si>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</si>
  <si>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</si>
  <si>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</si>
  <si>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</si>
  <si>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</si>
  <si>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</si>
  <si>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</si>
  <si>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</si>
  <si>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</si>
  <si>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</si>
  <si>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</si>
  <si>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</si>
  <si>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</si>
  <si>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</si>
  <si>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</si>
  <si>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</si>
  <si>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</si>
  <si>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</si>
  <si>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</si>
  <si>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</si>
  <si>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</si>
  <si>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</si>
  <si>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</si>
  <si>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</si>
  <si>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</si>
  <si>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</si>
  <si>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</si>
  <si>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</si>
  <si>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</si>
  <si>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</si>
  <si>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</si>
  <si>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</si>
  <si>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</si>
  <si>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</si>
  <si>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</si>
  <si>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</si>
  <si>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</si>
  <si>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</si>
  <si>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</si>
  <si>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</si>
  <si>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</si>
  <si>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</si>
  <si>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</si>
  <si>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</si>
  <si>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</si>
  <si>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</si>
  <si>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</si>
  <si>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</si>
  <si>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</si>
  <si>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</si>
  <si>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</si>
  <si>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</si>
  <si>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</si>
  <si>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</si>
  <si>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</si>
  <si>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</si>
  <si>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</si>
  <si>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</si>
  <si>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</si>
  <si>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</si>
  <si>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</si>
  <si>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</si>
  <si>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</si>
  <si>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</si>
  <si>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</si>
  <si>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</si>
  <si>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</si>
  <si>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</si>
  <si>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</si>
  <si>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</si>
  <si>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</si>
  <si>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</si>
  <si>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</si>
  <si>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</si>
  <si>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</si>
  <si>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</si>
  <si>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</si>
  <si>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</si>
  <si>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</si>
  <si>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</si>
  <si>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</si>
  <si>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</si>
  <si>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</si>
  <si>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</si>
  <si>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</si>
  <si>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</si>
  <si>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</si>
  <si>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</si>
  <si>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</si>
  <si>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</si>
  <si>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</si>
  <si>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</si>
  <si>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</si>
  <si>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</si>
  <si>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</si>
  <si>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</si>
  <si>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</si>
  <si>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</si>
  <si>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</si>
  <si>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</si>
  <si>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</si>
  <si>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</si>
  <si>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</si>
  <si>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</si>
  <si>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</si>
  <si>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</si>
  <si>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</si>
  <si>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</si>
  <si>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</si>
  <si>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</si>
  <si>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</si>
  <si>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</si>
  <si>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</si>
  <si>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</si>
  <si>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</si>
  <si>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</si>
  <si>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</si>
  <si>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</si>
  <si>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</si>
  <si>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</si>
  <si>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</si>
  <si>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</si>
  <si>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</si>
  <si>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</si>
  <si>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</si>
  <si>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</si>
  <si>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</si>
  <si>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</si>
  <si>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</si>
  <si>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</si>
  <si>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</si>
  <si>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</si>
  <si>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</si>
  <si>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</si>
  <si>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</si>
  <si>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</si>
  <si>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</si>
  <si>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</si>
  <si>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</si>
  <si>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</si>
  <si>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</si>
  <si>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</si>
  <si>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</si>
  <si>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</si>
  <si>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</si>
  <si>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</si>
  <si>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</si>
  <si>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</si>
  <si>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</si>
  <si>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</si>
  <si>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</si>
  <si>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</si>
  <si>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</si>
  <si>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</si>
  <si>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</si>
  <si>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</si>
  <si>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</si>
  <si>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</si>
  <si>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</si>
  <si>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</si>
  <si>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</si>
  <si>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</si>
  <si>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</si>
  <si>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</si>
  <si>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</si>
  <si>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</si>
  <si>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</si>
  <si>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</si>
  <si>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</si>
  <si>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</si>
  <si>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</si>
  <si>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</si>
  <si>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</si>
  <si>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</si>
  <si>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</si>
  <si>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</si>
  <si>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</si>
  <si>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</si>
  <si>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</si>
  <si>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</si>
  <si>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</si>
  <si>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</si>
  <si>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</si>
  <si>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</si>
  <si>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</si>
  <si>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</si>
  <si>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</si>
  <si>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</si>
  <si>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</si>
  <si>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</si>
  <si>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</si>
  <si>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</si>
  <si>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</si>
  <si>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</si>
  <si>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</si>
  <si>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</si>
  <si>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</si>
  <si>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</si>
  <si>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</si>
  <si>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</si>
  <si>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</si>
  <si>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</si>
  <si>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</si>
  <si>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</si>
  <si>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</si>
  <si>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</si>
  <si>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</si>
  <si>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</si>
  <si>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</si>
  <si>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</si>
  <si>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</si>
  <si>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</si>
  <si>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</si>
  <si>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</si>
  <si>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</si>
  <si>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</si>
  <si>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</si>
  <si>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</si>
  <si>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</si>
  <si>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</si>
  <si>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</si>
  <si>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</si>
  <si>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</si>
  <si>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</si>
  <si>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</si>
  <si>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</si>
  <si>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</si>
  <si>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</si>
  <si>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</si>
  <si>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</si>
  <si>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</si>
  <si>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</si>
  <si>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</si>
  <si>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</si>
  <si>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</si>
  <si>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</si>
  <si>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</si>
  <si>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</si>
  <si>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</si>
  <si>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</si>
  <si>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</si>
  <si>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</si>
  <si>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</si>
  <si>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</si>
  <si>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</si>
  <si>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</si>
  <si>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</si>
  <si>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</si>
  <si>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</si>
  <si>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</si>
  <si>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</si>
  <si>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</si>
  <si>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</si>
  <si>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</si>
  <si>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</si>
  <si>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</si>
  <si>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</si>
  <si>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</si>
  <si>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</si>
  <si>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</si>
  <si>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</si>
  <si>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</si>
  <si>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</si>
  <si>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</si>
  <si>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</si>
  <si>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</si>
  <si>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</si>
  <si>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</si>
  <si>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</si>
  <si>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</si>
  <si>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</si>
  <si>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</si>
  <si>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</si>
  <si>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</si>
  <si>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</si>
  <si>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</si>
  <si>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</si>
  <si>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</si>
  <si>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</si>
  <si>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</si>
  <si>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</si>
  <si>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</si>
  <si>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</si>
  <si>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</si>
  <si>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</si>
  <si>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</si>
  <si>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</si>
  <si>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</si>
  <si>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</si>
  <si>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</si>
  <si>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</si>
  <si>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</si>
  <si>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</si>
  <si>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</si>
  <si>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</si>
  <si>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</si>
  <si>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</si>
  <si>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</si>
  <si>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</si>
  <si>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</si>
  <si>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</si>
  <si>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</si>
  <si>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</si>
  <si>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</si>
  <si>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</si>
  <si>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</si>
  <si>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</si>
  <si>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</si>
  <si>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</si>
  <si>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</si>
  <si>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</si>
  <si>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</si>
  <si>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</si>
  <si>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</si>
  <si>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</si>
  <si>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</si>
  <si>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</si>
  <si>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</si>
  <si>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</si>
  <si>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</si>
  <si>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</si>
  <si>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</si>
  <si>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</si>
  <si>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</si>
  <si>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</si>
  <si>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</si>
  <si>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</si>
  <si>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</si>
  <si>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</si>
  <si>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</si>
  <si>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</si>
  <si>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</si>
  <si>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</si>
  <si>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</si>
  <si>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</si>
  <si>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</si>
  <si>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</si>
  <si>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</si>
  <si>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</si>
  <si>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</si>
  <si>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</si>
  <si>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</si>
  <si>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</si>
  <si>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</si>
  <si>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</si>
  <si>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</si>
  <si>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</si>
  <si>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</si>
  <si>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</si>
  <si>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</si>
  <si>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</si>
  <si>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</si>
  <si>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</si>
  <si>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</si>
  <si>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</si>
  <si>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</si>
  <si>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</si>
  <si>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</si>
  <si>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</si>
  <si>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</si>
  <si>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</si>
  <si>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</si>
  <si>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</si>
  <si>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</si>
  <si>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</si>
  <si>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</si>
  <si>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</si>
  <si>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</si>
  <si>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</si>
  <si>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</si>
  <si>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</si>
  <si>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</si>
  <si>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</si>
  <si>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</si>
  <si>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</si>
  <si>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</si>
  <si>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</si>
  <si>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</si>
  <si>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</si>
  <si>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</si>
  <si>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</si>
  <si>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</si>
  <si>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</si>
  <si>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</si>
  <si>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</si>
  <si>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</si>
  <si>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</si>
  <si>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</si>
  <si>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</si>
  <si>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</si>
  <si>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</si>
  <si>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</si>
  <si>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</si>
  <si>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</si>
  <si>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</si>
  <si>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</si>
  <si>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</si>
  <si>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</si>
  <si>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</si>
  <si>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</si>
  <si>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</si>
  <si>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</si>
  <si>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</si>
  <si>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</si>
  <si>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</si>
  <si>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</si>
  <si>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</si>
  <si>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</si>
  <si>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</si>
  <si>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</si>
  <si>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</si>
  <si>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</si>
  <si>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</si>
  <si>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</si>
  <si>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</si>
  <si>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</si>
  <si>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</si>
  <si>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</si>
  <si>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</si>
  <si>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</si>
  <si>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</si>
  <si>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</si>
  <si>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</si>
  <si>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</si>
  <si>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</si>
  <si>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</si>
  <si>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</si>
  <si>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</si>
  <si>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</si>
  <si>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</si>
  <si>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</si>
  <si>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</si>
  <si>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</si>
  <si>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</si>
  <si>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</si>
  <si>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</si>
  <si>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</si>
  <si>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</si>
  <si>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</si>
  <si>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</si>
  <si>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</si>
  <si>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</si>
  <si>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</si>
  <si>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</si>
  <si>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</si>
  <si>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</si>
  <si>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</si>
  <si>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</si>
  <si>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</si>
  <si>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</si>
  <si>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</si>
  <si>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</si>
  <si>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</si>
  <si>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</si>
  <si>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</si>
  <si>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</si>
  <si>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</si>
  <si>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</si>
  <si>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</si>
  <si>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</si>
  <si>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</si>
  <si>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</si>
  <si>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</si>
  <si>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</si>
  <si>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</si>
  <si>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</si>
  <si>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</si>
  <si>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</si>
  <si>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</si>
  <si>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</si>
  <si>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</si>
  <si>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</si>
  <si>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</si>
  <si>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</si>
  <si>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</si>
  <si>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</si>
  <si>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</si>
  <si>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</si>
  <si>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</si>
  <si>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</si>
  <si>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</si>
  <si>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</si>
  <si>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</si>
  <si>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</si>
  <si>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</si>
  <si>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</si>
  <si>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</si>
  <si>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</si>
  <si>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</si>
  <si>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</si>
  <si>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</si>
  <si>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</si>
  <si>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</si>
  <si>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</si>
  <si>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</si>
  <si>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</si>
  <si>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</si>
  <si>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</si>
  <si>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</si>
  <si>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</si>
  <si>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</si>
  <si>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</si>
  <si>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</si>
  <si>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</si>
  <si>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</si>
  <si>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</si>
  <si>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</si>
  <si>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</si>
  <si>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</si>
  <si>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</si>
  <si>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</si>
  <si>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</si>
  <si>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</si>
  <si>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</si>
  <si>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</si>
  <si>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</si>
  <si>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</si>
  <si>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</si>
  <si>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</si>
  <si>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</si>
  <si>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</si>
  <si>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</si>
  <si>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</si>
  <si>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</si>
  <si>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</si>
  <si>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</si>
  <si>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</si>
  <si>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</si>
  <si>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</si>
  <si>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</si>
  <si>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</si>
  <si>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</si>
  <si>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</si>
  <si>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</si>
  <si>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</si>
  <si>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</si>
  <si>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</si>
  <si>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</si>
  <si>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</si>
  <si>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</si>
  <si>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</si>
  <si>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</si>
  <si>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</si>
  <si>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</si>
  <si>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</si>
  <si>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</si>
  <si>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</si>
  <si>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</si>
  <si>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</si>
  <si>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</si>
  <si>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</si>
  <si>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</si>
  <si>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</si>
  <si>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</si>
  <si>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</si>
  <si>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</si>
  <si>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</si>
  <si>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</si>
  <si>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</si>
  <si>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</si>
  <si>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</si>
  <si>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</si>
  <si>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</si>
  <si>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</si>
  <si>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</si>
  <si>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</si>
  <si>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</si>
  <si>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</si>
  <si>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</si>
  <si>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</si>
  <si>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</si>
  <si>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</si>
  <si>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</si>
  <si>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</si>
  <si>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</si>
  <si>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</si>
  <si>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</si>
  <si>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</si>
  <si>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</si>
  <si>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</si>
  <si>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</si>
  <si>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</si>
  <si>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</si>
  <si>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</si>
  <si>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</si>
  <si>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</si>
  <si>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</si>
  <si>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</si>
  <si>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</si>
  <si>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</si>
  <si>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</si>
  <si>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</si>
  <si>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</si>
  <si>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</si>
  <si>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</si>
  <si>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</si>
  <si>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</si>
  <si>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</si>
  <si>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</si>
  <si>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</si>
  <si>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</si>
  <si>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</si>
  <si>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</si>
  <si>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</si>
  <si>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</si>
  <si>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</si>
  <si>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</si>
  <si>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</si>
  <si>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</si>
  <si>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</si>
  <si>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</si>
  <si>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</si>
  <si>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</si>
  <si>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</si>
  <si>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</si>
  <si>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</si>
  <si>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</si>
  <si>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</si>
  <si>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</si>
  <si>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</si>
  <si>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</si>
  <si>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</si>
  <si>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</si>
  <si>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</si>
  <si>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</si>
  <si>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</si>
  <si>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</si>
  <si>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</si>
  <si>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</si>
  <si>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</si>
  <si>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</si>
  <si>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</si>
  <si>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</si>
  <si>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</si>
  <si>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</si>
  <si>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</si>
  <si>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</si>
  <si>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</si>
  <si>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</si>
  <si>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</si>
  <si>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</si>
  <si>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</si>
  <si>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</si>
  <si>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</si>
  <si>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</si>
  <si>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</si>
  <si>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</si>
  <si>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</si>
  <si>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</si>
  <si>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</si>
  <si>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</si>
  <si>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</si>
  <si>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</si>
  <si>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</si>
  <si>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</si>
  <si>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</si>
  <si>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</si>
  <si>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</si>
  <si>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</si>
  <si>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</si>
  <si>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</si>
  <si>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</si>
  <si>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</si>
  <si>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</si>
  <si>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</si>
  <si>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</si>
  <si>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</si>
  <si>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</si>
  <si>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</si>
  <si>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</si>
  <si>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</si>
  <si>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</si>
  <si>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</si>
  <si>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</si>
  <si>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</si>
  <si>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</si>
  <si>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</si>
  <si>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</si>
  <si>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</si>
  <si>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</si>
  <si>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</si>
  <si>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</si>
  <si>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</si>
  <si>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</si>
  <si>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</si>
  <si>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</si>
  <si>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</si>
  <si>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</si>
  <si>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</si>
  <si>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</si>
  <si>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</si>
  <si>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</si>
  <si>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</si>
  <si>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</si>
  <si>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</si>
  <si>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</si>
  <si>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</si>
  <si>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</si>
  <si>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</si>
  <si>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</si>
  <si>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</si>
  <si>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</si>
  <si>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</si>
  <si>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</si>
  <si>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</si>
  <si>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</si>
  <si>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</si>
  <si>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</si>
  <si>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</si>
  <si>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</si>
  <si>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</si>
  <si>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</si>
  <si>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</si>
  <si>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</si>
  <si>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</si>
  <si>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</si>
  <si>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</si>
  <si>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</si>
  <si>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</si>
  <si>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</si>
  <si>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</si>
  <si>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</si>
  <si>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</si>
  <si>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</si>
  <si>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</si>
  <si>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</si>
  <si>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</si>
  <si>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</si>
  <si>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</si>
  <si>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</si>
  <si>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</si>
  <si>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</si>
  <si>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</si>
  <si>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</si>
  <si>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</si>
  <si>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</si>
  <si>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</si>
  <si>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</si>
  <si>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</si>
  <si>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</si>
  <si>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</si>
  <si>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</si>
  <si>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</si>
  <si>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</si>
  <si>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</si>
  <si>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</si>
  <si>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</si>
  <si>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</si>
  <si>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</si>
  <si>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</si>
  <si>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</si>
  <si>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</si>
  <si>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</si>
  <si>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</si>
  <si>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</si>
  <si>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</si>
  <si>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</si>
  <si>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</si>
  <si>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</si>
  <si>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</si>
  <si>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</si>
  <si>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</si>
  <si>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</si>
  <si>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</si>
  <si>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</si>
  <si>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</si>
  <si>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</si>
  <si>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</si>
  <si>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</si>
  <si>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</si>
  <si>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</si>
  <si>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</si>
  <si>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</si>
  <si>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</si>
  <si>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</si>
  <si>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</si>
  <si>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</si>
  <si>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</si>
  <si>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</si>
  <si>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</si>
  <si>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</si>
  <si>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</si>
  <si>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</si>
  <si>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</si>
  <si>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</si>
  <si>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</si>
  <si>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</si>
  <si>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</si>
  <si>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</si>
  <si>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</si>
  <si>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</si>
  <si>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</si>
  <si>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</si>
  <si>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</si>
  <si>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</si>
  <si>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</si>
  <si>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</si>
  <si>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</si>
  <si>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</si>
  <si>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</si>
  <si>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</si>
  <si>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</si>
  <si>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</si>
  <si>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</si>
  <si>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</si>
  <si>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</si>
  <si>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</si>
  <si>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</si>
  <si>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</si>
  <si>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</si>
  <si>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</si>
  <si>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</si>
  <si>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</si>
  <si>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</si>
  <si>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</si>
  <si>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</si>
  <si>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</si>
  <si>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</si>
  <si>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</si>
  <si>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</si>
  <si>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</si>
  <si>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</si>
  <si>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</si>
  <si>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</si>
  <si>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</si>
  <si>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</si>
  <si>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</si>
  <si>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</si>
  <si>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</si>
  <si>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</si>
  <si>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</si>
  <si>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</si>
  <si>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</si>
  <si>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</si>
  <si>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</si>
  <si>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</si>
  <si>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</si>
  <si>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</si>
  <si>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</si>
  <si>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</si>
  <si>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</si>
  <si>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</si>
  <si>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</si>
  <si>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</si>
  <si>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</si>
  <si>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</si>
  <si>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</si>
  <si>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</si>
  <si>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</si>
  <si>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</si>
  <si>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</si>
  <si>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</si>
  <si>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</si>
  <si>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</si>
  <si>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</si>
  <si>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</si>
  <si>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</si>
  <si>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</si>
  <si>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</si>
  <si>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</si>
  <si>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</si>
  <si>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</si>
  <si>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</si>
  <si>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</si>
  <si>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</si>
  <si>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</si>
  <si>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</si>
  <si>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</si>
  <si>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</si>
  <si>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</si>
  <si>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</si>
  <si>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</si>
  <si>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</si>
  <si>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</si>
  <si>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</si>
  <si>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</si>
  <si>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</si>
  <si>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</si>
  <si>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</si>
  <si>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</si>
  <si>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</si>
  <si>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</si>
  <si>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</si>
  <si>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</si>
  <si>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</si>
  <si>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</si>
  <si>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</si>
  <si>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</si>
  <si>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</si>
  <si>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</si>
  <si>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</si>
  <si>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</si>
  <si>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</si>
  <si>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</si>
  <si>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</si>
  <si>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</si>
  <si>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</si>
  <si>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</si>
  <si>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</si>
  <si>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</si>
  <si>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</si>
  <si>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</si>
  <si>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</si>
  <si>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</si>
  <si>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</si>
  <si>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</si>
  <si>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</si>
  <si>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</si>
  <si>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</si>
  <si>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</si>
  <si>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</si>
  <si>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</si>
  <si>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</si>
  <si>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</si>
  <si>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</si>
  <si>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</si>
  <si>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</si>
  <si>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</si>
  <si>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</si>
  <si>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</si>
  <si>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</si>
  <si>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</si>
  <si>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</si>
  <si>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</si>
  <si>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</si>
  <si>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</si>
  <si>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</si>
  <si>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</si>
  <si>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</si>
  <si>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</si>
  <si>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</si>
  <si>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</si>
  <si>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</si>
  <si>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</si>
  <si>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</si>
  <si>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</si>
  <si>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</si>
  <si>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</si>
  <si>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</si>
  <si>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</si>
  <si>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</si>
  <si>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</si>
  <si>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</si>
  <si>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</si>
  <si>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</si>
  <si>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</si>
  <si>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</si>
  <si>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</si>
  <si>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</si>
  <si>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</si>
  <si>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</si>
  <si>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</si>
  <si>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</si>
  <si>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</si>
  <si>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</si>
  <si>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</si>
  <si>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</si>
  <si>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</si>
  <si>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</si>
  <si>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</si>
  <si>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</si>
  <si>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</si>
  <si>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</si>
  <si>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</si>
  <si>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</si>
  <si>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</si>
  <si>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</si>
  <si>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</si>
  <si>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</si>
  <si>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</si>
  <si>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</si>
  <si>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</si>
  <si>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</si>
  <si>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</si>
  <si>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</si>
  <si>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</si>
  <si>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</si>
  <si>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</si>
  <si>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</si>
  <si>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</si>
  <si>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</si>
  <si>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</si>
  <si>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</si>
  <si>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</si>
  <si>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</si>
  <si>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</si>
  <si>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</si>
  <si>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</si>
  <si>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</si>
  <si>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</si>
  <si>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</si>
  <si>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</si>
  <si>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</si>
  <si>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</si>
  <si>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</si>
  <si>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</si>
  <si>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</si>
  <si>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</si>
  <si>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</si>
  <si>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</si>
  <si>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</si>
  <si>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</si>
  <si>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</si>
  <si>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</si>
  <si>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</si>
  <si>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</si>
  <si>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</si>
  <si>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</si>
  <si>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</si>
  <si>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</si>
  <si>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</si>
  <si>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</si>
  <si>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</si>
  <si>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</si>
  <si>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</si>
  <si>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</si>
  <si>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</si>
  <si>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</si>
  <si>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</si>
  <si>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</si>
  <si>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</si>
  <si>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</si>
  <si>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</si>
  <si>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</si>
  <si>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</si>
  <si>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</si>
  <si>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</si>
  <si>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</si>
  <si>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</si>
  <si>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</si>
  <si>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</si>
  <si>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</si>
  <si>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</si>
  <si>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</si>
  <si>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</si>
  <si>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</si>
  <si>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</si>
  <si>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</si>
  <si>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</si>
  <si>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</si>
  <si>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</si>
  <si>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</si>
  <si>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</si>
  <si>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</si>
  <si>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</si>
  <si>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</si>
  <si>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</si>
  <si>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</si>
  <si>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</si>
  <si>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</si>
  <si>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</si>
  <si>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</si>
  <si>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</si>
  <si>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</si>
  <si>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</si>
  <si>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</si>
  <si>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</si>
  <si>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</si>
  <si>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</si>
  <si>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</si>
  <si>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</si>
  <si>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</si>
  <si>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</si>
  <si>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</si>
  <si>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</si>
  <si>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</si>
  <si>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</si>
  <si>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</si>
  <si>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</si>
  <si>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</si>
  <si>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</si>
  <si>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</si>
  <si>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</si>
  <si>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</si>
  <si>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</si>
  <si>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</si>
  <si>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</si>
  <si>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</si>
  <si>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</si>
  <si>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</si>
  <si>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</si>
  <si>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</si>
  <si>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</si>
  <si>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</si>
  <si>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</si>
  <si>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</si>
  <si>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</si>
  <si>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</si>
  <si>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</si>
  <si>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</si>
  <si>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</si>
  <si>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</si>
  <si>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</si>
  <si>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</si>
  <si>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</si>
  <si>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</si>
  <si>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</si>
  <si>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</si>
  <si>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</si>
  <si>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</si>
  <si>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</si>
  <si>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</si>
  <si>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</si>
  <si>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</si>
  <si>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</si>
  <si>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</si>
  <si>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</si>
  <si>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</si>
  <si>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</si>
  <si>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</si>
  <si>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</si>
  <si>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</si>
  <si>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</si>
  <si>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</si>
  <si>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</si>
  <si>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</si>
  <si>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</si>
  <si>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</si>
  <si>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</si>
  <si>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</si>
  <si>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</si>
  <si>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</si>
  <si>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</si>
  <si>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</si>
  <si>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</si>
  <si>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</si>
  <si>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</si>
  <si>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</si>
  <si>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</si>
  <si>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</si>
  <si>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</si>
  <si>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</si>
  <si>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</si>
  <si>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</si>
  <si>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</si>
  <si>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</si>
  <si>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</si>
  <si>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</si>
  <si>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</si>
  <si>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</si>
  <si>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</si>
  <si>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</si>
  <si>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</si>
  <si>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</si>
  <si>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</si>
  <si>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</si>
  <si>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</si>
  <si>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</si>
  <si>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</si>
  <si>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</si>
  <si>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</si>
  <si>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</si>
  <si>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</si>
  <si>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</si>
  <si>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</si>
  <si>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</si>
  <si>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</si>
  <si>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</si>
  <si>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</si>
  <si>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</si>
  <si>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</si>
  <si>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</si>
  <si>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</si>
  <si>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</si>
  <si>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</si>
  <si>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</si>
  <si>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</si>
  <si>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</si>
  <si>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</si>
  <si>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</si>
  <si>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</si>
  <si>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</si>
  <si>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</si>
  <si>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</si>
  <si>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</si>
  <si>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</si>
  <si>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</si>
  <si>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</si>
  <si>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</si>
  <si>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</si>
  <si>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</si>
  <si>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</si>
  <si>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</si>
  <si>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</si>
  <si>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</si>
  <si>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</si>
  <si>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</si>
  <si>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</si>
  <si>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</si>
  <si>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</si>
  <si>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</si>
  <si>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</si>
  <si>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</si>
  <si>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</si>
  <si>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</si>
  <si>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</si>
  <si>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</si>
  <si>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</si>
  <si>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</si>
  <si>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</si>
  <si>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</si>
  <si>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</si>
  <si>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</si>
  <si>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</si>
  <si>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</si>
  <si>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</si>
  <si>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</si>
  <si>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</si>
  <si>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</si>
  <si>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</si>
  <si>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</si>
  <si>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</si>
  <si>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</si>
  <si>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</si>
  <si>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</si>
  <si>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</si>
  <si>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</si>
  <si>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</si>
  <si>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</si>
  <si>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</si>
  <si>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</si>
  <si>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</si>
  <si>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</si>
  <si>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</si>
  <si>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</si>
  <si>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</si>
  <si>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</si>
  <si>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</si>
  <si>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</si>
  <si>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</si>
  <si>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</si>
  <si>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</si>
  <si>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</si>
  <si>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</si>
  <si>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</si>
  <si>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</si>
  <si>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</si>
  <si>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</si>
  <si>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</si>
  <si>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</si>
  <si>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</si>
  <si>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</si>
  <si>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</si>
  <si>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</si>
  <si>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</si>
  <si>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</si>
  <si>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</si>
  <si>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</si>
  <si>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</si>
  <si>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</si>
  <si>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</si>
  <si>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</si>
  <si>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</si>
  <si>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</si>
  <si>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</si>
  <si>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</si>
  <si>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</si>
  <si>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</si>
  <si>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</si>
  <si>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</si>
  <si>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</si>
  <si>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</si>
  <si>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</si>
  <si>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</si>
  <si>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</si>
  <si>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</si>
  <si>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</si>
  <si>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</si>
  <si>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</si>
  <si>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</si>
  <si>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</si>
  <si>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</si>
  <si>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</si>
  <si>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</si>
  <si>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</si>
  <si>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</si>
  <si>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</si>
  <si>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</si>
  <si>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</si>
  <si>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</si>
  <si>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</si>
  <si>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</si>
  <si>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</si>
  <si>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</si>
  <si>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</si>
  <si>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</si>
  <si>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</si>
  <si>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</si>
  <si>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</si>
  <si>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</si>
  <si>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</si>
  <si>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</si>
  <si>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</si>
  <si>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</si>
  <si>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</si>
  <si>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</si>
  <si>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</si>
  <si>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</si>
  <si>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</si>
  <si>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</si>
  <si>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</si>
  <si>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</si>
  <si>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</si>
  <si>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</si>
  <si>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</si>
  <si>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</si>
  <si>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</si>
  <si>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</si>
  <si>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</si>
  <si>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</si>
  <si>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</si>
  <si>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</si>
  <si>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</si>
  <si>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</si>
  <si>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</si>
  <si>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</si>
  <si>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</si>
  <si>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</si>
  <si>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</si>
  <si>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</si>
  <si>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</si>
  <si>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</si>
  <si>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</si>
  <si>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</si>
  <si>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</si>
  <si>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</si>
  <si>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</si>
  <si>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</si>
  <si>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</si>
  <si>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</si>
  <si>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</si>
  <si>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</si>
  <si>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</si>
  <si>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</si>
  <si>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</si>
  <si>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</si>
  <si>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</si>
  <si>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</si>
  <si>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</si>
  <si>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</si>
  <si>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</si>
  <si>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</si>
  <si>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</si>
  <si>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</si>
  <si>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</si>
  <si>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</si>
  <si>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</si>
  <si>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</si>
  <si>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</si>
  <si>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</si>
  <si>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</si>
  <si>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</si>
  <si>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</si>
  <si>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</si>
  <si>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</si>
  <si>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</si>
  <si>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</si>
  <si>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</si>
  <si>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</si>
  <si>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</si>
  <si>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</si>
  <si>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</si>
  <si>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</si>
  <si>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</si>
  <si>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</si>
  <si>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</si>
  <si>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</si>
  <si>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</si>
  <si>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</si>
  <si>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</si>
  <si>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</si>
  <si>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</si>
  <si>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</si>
  <si>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</si>
  <si>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</si>
  <si>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</si>
  <si>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</si>
  <si>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</si>
  <si>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</si>
  <si>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</si>
  <si>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</si>
  <si>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</si>
  <si>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</si>
  <si>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</si>
  <si>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</si>
  <si>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</si>
  <si>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</si>
  <si>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</si>
  <si>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</si>
  <si>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</si>
  <si>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</si>
  <si>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</si>
  <si>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</si>
  <si>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</si>
  <si>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</si>
  <si>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</si>
  <si>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</si>
  <si>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</si>
  <si>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</si>
  <si>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</si>
  <si>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</si>
  <si>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</si>
  <si>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</si>
  <si>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</si>
  <si>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</si>
  <si>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</si>
  <si>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</si>
  <si>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</si>
  <si>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</si>
  <si>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</si>
  <si>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</si>
  <si>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</si>
  <si>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</si>
  <si>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</si>
  <si>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</si>
  <si>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</si>
  <si>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</si>
  <si>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</si>
  <si>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</si>
  <si>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</si>
  <si>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</si>
  <si>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</si>
  <si>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</si>
  <si>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</si>
  <si>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</si>
  <si>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</si>
  <si>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</si>
  <si>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</si>
  <si>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</si>
  <si>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</si>
  <si>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</si>
  <si>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</si>
  <si>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</si>
  <si>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</si>
  <si>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</si>
  <si>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</si>
  <si>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</si>
  <si>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</si>
  <si>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</si>
  <si>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</si>
  <si>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</si>
  <si>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</si>
  <si>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</si>
  <si>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</si>
  <si>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</si>
  <si>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</si>
  <si>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</si>
  <si>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</si>
  <si>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</si>
  <si>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</si>
  <si>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</si>
  <si>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</si>
  <si>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</si>
  <si>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</si>
  <si>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</si>
  <si>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</si>
  <si>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</si>
  <si>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</si>
  <si>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</si>
  <si>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</si>
  <si>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</si>
  <si>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</si>
  <si>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</si>
  <si>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</si>
  <si>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</si>
  <si>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</si>
  <si>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</si>
  <si>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</si>
  <si>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</si>
  <si>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</si>
  <si>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</si>
  <si>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</si>
  <si>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</si>
  <si>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</si>
  <si>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</si>
  <si>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</si>
  <si>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</si>
  <si>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</si>
  <si>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</si>
  <si>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</si>
  <si>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</si>
  <si>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</si>
  <si>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</si>
  <si>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</si>
  <si>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</si>
  <si>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</si>
  <si>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</si>
  <si>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</si>
  <si>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</si>
  <si>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</si>
  <si>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</si>
  <si>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</si>
  <si>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</si>
  <si>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</si>
  <si>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</si>
  <si>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</si>
  <si>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</si>
  <si>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</si>
  <si>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</si>
  <si>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</si>
  <si>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</si>
  <si>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</si>
  <si>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</si>
  <si>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</si>
  <si>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</si>
  <si>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</si>
  <si>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</si>
  <si>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</si>
  <si>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</si>
  <si>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</si>
  <si>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</si>
  <si>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</si>
  <si>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</si>
  <si>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</si>
  <si>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</si>
  <si>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</si>
  <si>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</si>
  <si>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</si>
  <si>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</si>
  <si>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</si>
  <si>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</si>
  <si>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</si>
  <si>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</si>
  <si>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</si>
  <si>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</si>
  <si>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</si>
  <si>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</si>
  <si>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</si>
  <si>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</si>
  <si>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</si>
  <si>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</si>
  <si>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</si>
  <si>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</si>
  <si>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</si>
  <si>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</si>
  <si>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</si>
  <si>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</si>
  <si>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</si>
  <si>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</si>
  <si>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</si>
  <si>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</si>
  <si>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</si>
  <si>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</si>
  <si>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</si>
  <si>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</si>
  <si>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</si>
  <si>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</si>
  <si>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</si>
  <si>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</si>
  <si>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</si>
  <si>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</si>
  <si>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</si>
  <si>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</si>
  <si>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</si>
  <si>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</si>
  <si>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</si>
  <si>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</si>
  <si>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</si>
  <si>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</si>
  <si>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</si>
  <si>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</si>
  <si>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</si>
  <si>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</si>
  <si>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</si>
  <si>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</si>
  <si>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</si>
  <si>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</si>
  <si>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</si>
  <si>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</si>
  <si>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</si>
  <si>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</si>
  <si>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</si>
  <si>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</si>
  <si>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</si>
  <si>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</si>
  <si>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</si>
  <si>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</si>
  <si>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</si>
  <si>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</si>
  <si>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</si>
  <si>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</si>
  <si>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</si>
  <si>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</si>
  <si>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</si>
  <si>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</si>
  <si>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</si>
  <si>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</si>
  <si>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</si>
  <si>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</si>
  <si>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</si>
  <si>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</si>
  <si>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</si>
  <si>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</si>
  <si>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</si>
  <si>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</si>
  <si>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</si>
  <si>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</si>
  <si>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</si>
  <si>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</si>
  <si>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</si>
  <si>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</si>
  <si>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</si>
  <si>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</si>
  <si>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</si>
  <si>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</si>
  <si>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</si>
  <si>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</si>
  <si>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</si>
  <si>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</si>
  <si>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</si>
  <si>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</si>
  <si>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</si>
  <si>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</si>
  <si>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</si>
  <si>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</si>
  <si>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</si>
  <si>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</si>
  <si>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</si>
  <si>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</si>
  <si>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</si>
  <si>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</si>
  <si>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</si>
  <si>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</si>
  <si>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</si>
  <si>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</si>
  <si>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</si>
  <si>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</si>
  <si>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</si>
  <si>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</si>
  <si>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</si>
  <si>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</si>
  <si>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</si>
  <si>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</si>
  <si>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</si>
  <si>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</si>
  <si>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</si>
  <si>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</si>
  <si>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</si>
  <si>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</si>
  <si>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</si>
  <si>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</si>
  <si>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</si>
  <si>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</si>
  <si>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</si>
  <si>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</si>
  <si>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</si>
  <si>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</si>
  <si>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</si>
  <si>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</si>
  <si>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</si>
  <si>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</si>
  <si>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</si>
  <si>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</si>
  <si>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</si>
  <si>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</si>
  <si>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</si>
  <si>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</si>
  <si>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</si>
  <si>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</si>
  <si>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</si>
  <si>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</si>
  <si>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</si>
  <si>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</si>
  <si>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</si>
  <si>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</si>
  <si>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</si>
  <si>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</si>
  <si>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</si>
  <si>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</si>
  <si>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</si>
  <si>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</si>
  <si>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</si>
  <si>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</si>
  <si>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</si>
  <si>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</si>
  <si>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</si>
  <si>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</si>
  <si>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</si>
  <si>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</si>
  <si>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</si>
  <si>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</si>
  <si>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</si>
  <si>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</si>
  <si>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</si>
  <si>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</si>
  <si>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</si>
  <si>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</si>
  <si>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</si>
  <si>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</si>
  <si>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</si>
  <si>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</si>
  <si>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</si>
  <si>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</si>
  <si>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</si>
  <si>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</si>
  <si>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</si>
  <si>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</si>
  <si>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</si>
  <si>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</si>
  <si>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</si>
  <si>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</si>
  <si>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</si>
  <si>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</si>
  <si>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</si>
  <si>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</si>
  <si>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</si>
  <si>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</si>
  <si>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</si>
  <si>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</si>
  <si>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</si>
  <si>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</si>
  <si>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</si>
  <si>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</si>
  <si>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</si>
  <si>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</si>
  <si>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</si>
  <si>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</si>
  <si>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</si>
  <si>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</si>
  <si>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</si>
  <si>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</si>
  <si>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</si>
  <si>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</si>
  <si>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</si>
  <si>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</si>
  <si>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</si>
  <si>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</si>
  <si>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</si>
  <si>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</si>
  <si>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</si>
  <si>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</si>
  <si>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</si>
  <si>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</si>
  <si>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</si>
  <si>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</si>
  <si>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</si>
  <si>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</si>
  <si>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</si>
  <si>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</si>
  <si>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</si>
  <si>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</si>
  <si>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</si>
  <si>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</si>
  <si>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</si>
  <si>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</si>
  <si>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</si>
  <si>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</si>
  <si>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</si>
  <si>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</si>
  <si>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</si>
  <si>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</si>
  <si>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</si>
  <si>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</si>
  <si>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</si>
  <si>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</si>
  <si>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</si>
  <si>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</si>
  <si>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</si>
  <si>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</si>
  <si>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</si>
  <si>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</si>
  <si>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</si>
  <si>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</si>
  <si>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</si>
  <si>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</si>
  <si>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</si>
  <si>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</si>
  <si>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</si>
  <si>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</si>
  <si>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</si>
  <si>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</si>
  <si>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</si>
  <si>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</si>
  <si>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</si>
  <si>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</si>
  <si>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</si>
  <si>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</si>
  <si>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</si>
  <si>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</si>
  <si>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</si>
  <si>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</si>
  <si>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</si>
  <si>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</si>
  <si>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</si>
  <si>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</si>
  <si>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</si>
  <si>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</si>
  <si>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</si>
  <si>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</si>
  <si>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</si>
  <si>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</si>
  <si>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</si>
  <si>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</si>
  <si>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</si>
  <si>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</si>
  <si>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</si>
  <si>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</si>
  <si>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</si>
  <si>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</si>
  <si>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</si>
  <si>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</si>
  <si>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</si>
  <si>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</si>
  <si>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</si>
  <si>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</si>
  <si>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</si>
  <si>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</si>
  <si>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</si>
  <si>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</si>
  <si>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</si>
  <si>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</si>
  <si>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</si>
  <si>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</si>
  <si>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</si>
  <si>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</si>
  <si>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</si>
  <si>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</si>
  <si>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</si>
  <si>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</si>
  <si>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</si>
  <si>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</si>
  <si>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</si>
  <si>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</si>
  <si>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</si>
  <si>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</si>
  <si>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</si>
  <si>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</si>
  <si>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</si>
  <si>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</si>
  <si>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</si>
  <si>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</si>
  <si>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</si>
  <si>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</si>
  <si>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</si>
  <si>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</si>
  <si>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</si>
  <si>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</si>
  <si>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</si>
  <si>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</si>
  <si>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</si>
  <si>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</si>
  <si>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</si>
  <si>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</si>
  <si>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</si>
  <si>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</si>
  <si>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</si>
  <si>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</si>
  <si>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</si>
  <si>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</si>
  <si>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</si>
  <si>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</si>
  <si>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</si>
  <si>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</si>
  <si>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</si>
  <si>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</si>
  <si>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</si>
  <si>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</si>
  <si>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</si>
  <si>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</si>
  <si>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</si>
  <si>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</si>
  <si>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</si>
  <si>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</si>
  <si>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</si>
  <si>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</si>
  <si>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</si>
  <si>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</si>
  <si>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</si>
  <si>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</si>
  <si>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</si>
  <si>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</si>
  <si>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</si>
  <si>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</si>
  <si>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</si>
  <si>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</si>
  <si>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</si>
  <si>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</si>
  <si>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</si>
  <si>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</si>
  <si>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</si>
  <si>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</si>
  <si>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</si>
  <si>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</si>
  <si>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</si>
  <si>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</si>
  <si>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</si>
  <si>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</si>
  <si>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</si>
  <si>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</si>
  <si>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</si>
  <si>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</si>
  <si>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</si>
  <si>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</si>
  <si>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</si>
  <si>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</si>
  <si>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</si>
  <si>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</si>
  <si>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</si>
  <si>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</si>
  <si>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</si>
  <si>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</si>
  <si>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</si>
  <si>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</si>
  <si>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</si>
  <si>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</si>
  <si>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</si>
  <si>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</si>
  <si>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</si>
  <si>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</si>
  <si>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</si>
  <si>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</si>
  <si>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</si>
  <si>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</si>
  <si>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</si>
  <si>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</si>
  <si>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</si>
  <si>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</si>
  <si>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</si>
  <si>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</si>
  <si>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</si>
  <si>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</si>
  <si>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</si>
  <si>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</si>
  <si>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</si>
  <si>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</si>
  <si>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</si>
  <si>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</si>
  <si>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</si>
  <si>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</si>
  <si>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</si>
  <si>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</si>
  <si>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</si>
  <si>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</si>
  <si>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</si>
  <si>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</si>
  <si>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</si>
  <si>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</si>
  <si>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</si>
  <si>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</si>
  <si>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</si>
  <si>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</si>
  <si>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</si>
  <si>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</si>
  <si>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</si>
  <si>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</si>
  <si>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</si>
  <si>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</si>
  <si>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</si>
  <si>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</si>
  <si>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</si>
  <si>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</si>
  <si>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</si>
  <si>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</si>
  <si>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</si>
  <si>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</si>
  <si>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</si>
  <si>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</si>
  <si>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</si>
  <si>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</si>
  <si>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</si>
  <si>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</si>
  <si>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</si>
  <si>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</si>
  <si>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</si>
  <si>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</si>
  <si>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</si>
  <si>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</si>
  <si>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</si>
  <si>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</si>
  <si>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</si>
  <si>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</si>
  <si>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</si>
  <si>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</si>
  <si>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</si>
  <si>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</si>
  <si>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</si>
  <si>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</si>
  <si>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</si>
  <si>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</si>
  <si>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</si>
  <si>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</si>
  <si>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</si>
  <si>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</si>
  <si>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</si>
  <si>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</si>
  <si>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</si>
  <si>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</si>
  <si>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</si>
  <si>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</si>
  <si>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</si>
  <si>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</si>
  <si>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</si>
  <si>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</si>
  <si>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</si>
  <si>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</si>
  <si>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</si>
  <si>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</si>
  <si>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</si>
  <si>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</si>
  <si>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</si>
  <si>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</si>
  <si>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</si>
  <si>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</si>
  <si>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</si>
  <si>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</si>
  <si>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</si>
  <si>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</si>
  <si>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</si>
  <si>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</si>
  <si>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</si>
  <si>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</si>
  <si>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</si>
  <si>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</si>
  <si>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</si>
  <si>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</si>
  <si>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</si>
  <si>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</si>
  <si>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</si>
  <si>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</si>
  <si>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</si>
  <si>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</si>
  <si>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</si>
  <si>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</si>
  <si>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</si>
  <si>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</si>
  <si>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</si>
  <si>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</si>
  <si>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</si>
  <si>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</si>
  <si>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</si>
  <si>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</si>
  <si>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</si>
  <si>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</si>
  <si>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</si>
  <si>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</si>
  <si>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</si>
  <si>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</si>
  <si>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</si>
  <si>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</si>
  <si>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</si>
  <si>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</si>
  <si>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</si>
  <si>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</si>
  <si>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</si>
  <si>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</si>
  <si>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</si>
  <si>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</si>
  <si>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</si>
  <si>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</si>
  <si>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</si>
  <si>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</si>
  <si>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</si>
  <si>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</si>
  <si>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</si>
  <si>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</si>
  <si>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</si>
  <si>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</si>
  <si>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</si>
  <si>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</si>
  <si>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</si>
  <si>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</si>
  <si>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</si>
  <si>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</si>
  <si>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</si>
  <si>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</si>
  <si>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</si>
  <si>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</si>
  <si>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</si>
  <si>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</si>
  <si>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</si>
  <si>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</si>
  <si>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</si>
  <si>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</si>
  <si>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</si>
  <si>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</si>
  <si>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</si>
  <si>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</si>
  <si>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</si>
  <si>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</si>
  <si>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</si>
  <si>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</si>
  <si>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</si>
  <si>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</si>
  <si>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</si>
  <si>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</si>
  <si>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</si>
  <si>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</si>
  <si>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</si>
  <si>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</si>
  <si>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</si>
  <si>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</si>
  <si>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</si>
  <si>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</si>
  <si>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</si>
  <si>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</si>
  <si>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</si>
  <si>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</si>
  <si>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</si>
  <si>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</si>
  <si>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</si>
  <si>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</si>
  <si>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</si>
  <si>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</si>
  <si>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</si>
  <si>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</si>
  <si>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</si>
  <si>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</si>
  <si>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</si>
  <si>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</si>
  <si>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</si>
  <si>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</si>
  <si>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</si>
  <si>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</si>
  <si>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</si>
  <si>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</si>
  <si>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</si>
  <si>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</si>
  <si>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</si>
  <si>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</si>
  <si>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</si>
  <si>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</si>
  <si>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</si>
  <si>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</si>
  <si>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</si>
  <si>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</si>
  <si>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</si>
  <si>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</si>
  <si>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</si>
  <si>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</si>
  <si>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</si>
  <si>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</si>
  <si>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</si>
  <si>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</si>
  <si>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</si>
  <si>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</si>
  <si>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</si>
  <si>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</si>
  <si>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</si>
  <si>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</si>
  <si>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</si>
  <si>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</si>
  <si>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</si>
  <si>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</si>
  <si>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</si>
  <si>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</si>
  <si>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</si>
  <si>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</si>
  <si>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</si>
  <si>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</si>
  <si>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</si>
  <si>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</si>
  <si>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</si>
  <si>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</si>
  <si>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</si>
  <si>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</si>
  <si>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</si>
  <si>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</si>
  <si>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</si>
  <si>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</si>
  <si>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</si>
  <si>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</si>
  <si>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</si>
  <si>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</si>
  <si>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</si>
  <si>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</si>
  <si>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</si>
  <si>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</si>
  <si>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</si>
  <si>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</si>
  <si>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</si>
  <si>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</si>
  <si>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</si>
  <si>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</si>
  <si>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</si>
  <si>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</si>
  <si>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</si>
  <si>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</si>
  <si>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</si>
  <si>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</si>
  <si>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</si>
  <si>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</si>
  <si>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</si>
  <si>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</si>
  <si>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</si>
  <si>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</si>
  <si>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</si>
  <si>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</si>
  <si>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</si>
  <si>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</si>
  <si>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</si>
  <si>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</si>
  <si>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</si>
  <si>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</si>
  <si>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</si>
  <si>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</si>
  <si>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</si>
  <si>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</si>
  <si>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</si>
  <si>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</si>
  <si>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</si>
  <si>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</si>
  <si>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</si>
  <si>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</si>
  <si>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</si>
  <si>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</si>
  <si>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</si>
  <si>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</si>
  <si>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</si>
  <si>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</si>
  <si>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</si>
  <si>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</si>
  <si>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</si>
  <si>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</si>
  <si>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</si>
  <si>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</si>
  <si>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</si>
  <si>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</si>
  <si>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</si>
  <si>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</si>
  <si>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</si>
  <si>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</si>
  <si>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</si>
  <si>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</si>
  <si>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</si>
  <si>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</si>
  <si>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</si>
  <si>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</si>
  <si>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</si>
  <si>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</si>
  <si>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</si>
  <si>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</si>
  <si>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</si>
  <si>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</si>
  <si>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</si>
  <si>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</si>
  <si>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</si>
  <si>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</si>
  <si>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</si>
  <si>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</si>
  <si>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</si>
  <si>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</si>
  <si>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</si>
  <si>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</si>
  <si>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</si>
  <si>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</si>
  <si>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</si>
  <si>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</si>
  <si>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</si>
  <si>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</si>
  <si>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</si>
  <si>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</si>
  <si>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</si>
  <si>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</si>
  <si>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</si>
  <si>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</si>
  <si>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</si>
  <si>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</si>
  <si>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</si>
  <si>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</si>
  <si>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</si>
  <si>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</si>
  <si>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</si>
  <si>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</si>
  <si>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</si>
  <si>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</si>
  <si>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</si>
  <si>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</si>
  <si>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</si>
  <si>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</si>
  <si>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</si>
  <si>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</si>
  <si>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</si>
  <si>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</si>
  <si>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</si>
  <si>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</si>
  <si>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</si>
  <si>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</si>
  <si>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</si>
  <si>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</si>
  <si>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</si>
  <si>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</si>
  <si>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</si>
  <si>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</si>
  <si>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</si>
  <si>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</si>
  <si>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</si>
  <si>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</si>
  <si>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</si>
  <si>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</si>
  <si>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</si>
  <si>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</si>
  <si>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</si>
  <si>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</si>
  <si>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</si>
  <si>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</si>
  <si>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</si>
  <si>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</si>
  <si>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</si>
  <si>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</si>
  <si>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</si>
  <si>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</si>
  <si>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</si>
  <si>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</si>
  <si>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</si>
  <si>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</si>
  <si>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</si>
  <si>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</si>
  <si>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</si>
  <si>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</si>
  <si>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</si>
  <si>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</si>
  <si>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</si>
  <si>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</si>
  <si>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</si>
  <si>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</si>
  <si>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</si>
  <si>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</si>
  <si>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</si>
  <si>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</si>
  <si>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</si>
  <si>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</si>
  <si>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</si>
  <si>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</si>
  <si>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</si>
  <si>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</si>
  <si>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</si>
  <si>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</si>
  <si>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</si>
  <si>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</si>
  <si>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</si>
  <si>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</si>
  <si>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</si>
  <si>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</si>
  <si>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</si>
  <si>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</si>
  <si>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</si>
  <si>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</si>
  <si>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</si>
  <si>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</si>
  <si>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</si>
  <si>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</si>
  <si>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</si>
  <si>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</si>
  <si>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</si>
  <si>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</si>
  <si>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</si>
  <si>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</si>
  <si>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</si>
  <si>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</si>
  <si>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</si>
  <si>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</si>
  <si>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</si>
  <si>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</si>
  <si>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</si>
  <si>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</si>
  <si>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</si>
  <si>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</si>
  <si>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</si>
  <si>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</si>
  <si>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</si>
  <si>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</si>
  <si>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</si>
  <si>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</si>
  <si>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</si>
  <si>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</si>
  <si>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</si>
  <si>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</si>
  <si>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</si>
  <si>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</si>
  <si>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</si>
  <si>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</si>
  <si>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</si>
  <si>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</si>
  <si>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</si>
  <si>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</si>
  <si>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</si>
  <si>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</si>
  <si>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</si>
  <si>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</si>
  <si>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</si>
  <si>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</si>
  <si>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</si>
  <si>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</si>
  <si>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</si>
  <si>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</si>
  <si>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</si>
  <si>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</si>
  <si>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</si>
  <si>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</si>
  <si>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</si>
  <si>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</si>
  <si>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</si>
  <si>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</si>
  <si>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</si>
  <si>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</si>
  <si>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</si>
  <si>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</si>
  <si>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</si>
  <si>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</si>
  <si>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</si>
  <si>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</si>
  <si>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</si>
  <si>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</si>
  <si>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</si>
  <si>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</si>
  <si>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</si>
  <si>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</si>
  <si>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</si>
  <si>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</si>
  <si>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</si>
  <si>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</si>
  <si>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</si>
  <si>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</si>
  <si>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</si>
  <si>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</si>
  <si>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</si>
  <si>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</si>
  <si>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</si>
  <si>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</si>
  <si>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</si>
  <si>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</si>
  <si>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</si>
  <si>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</si>
  <si>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</si>
  <si>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</si>
  <si>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</si>
  <si>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</si>
  <si>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</si>
  <si>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</si>
  <si>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</si>
  <si>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</si>
  <si>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</si>
  <si>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</si>
  <si>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</si>
  <si>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</si>
  <si>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</si>
  <si>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</si>
  <si>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</si>
  <si>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</si>
  <si>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</si>
  <si>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</si>
  <si>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</si>
  <si>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</si>
  <si>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</si>
  <si>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</si>
  <si>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</si>
  <si>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</si>
  <si>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</si>
  <si>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</si>
  <si>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</si>
  <si>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</si>
  <si>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</si>
  <si>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</si>
  <si>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</si>
  <si>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</si>
  <si>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</si>
  <si>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</si>
  <si>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</si>
  <si>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</si>
  <si>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</si>
  <si>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</si>
  <si>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</si>
  <si>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</si>
  <si>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</si>
  <si>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</si>
  <si>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</si>
  <si>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</si>
  <si>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</si>
  <si>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</si>
  <si>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</si>
  <si>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</si>
  <si>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</si>
  <si>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</si>
  <si>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</si>
  <si>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</si>
  <si>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</si>
  <si>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</si>
  <si>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</si>
  <si>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</si>
  <si>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</si>
  <si>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</si>
  <si>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</si>
  <si>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</si>
  <si>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</si>
  <si>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</si>
  <si>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</si>
  <si>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</si>
  <si>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</si>
  <si>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</si>
  <si>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</si>
  <si>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</si>
  <si>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</si>
  <si>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</si>
  <si>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</si>
  <si>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</si>
  <si>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</si>
  <si>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</si>
  <si>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</si>
  <si>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</si>
  <si>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</si>
  <si>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</si>
  <si>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</si>
  <si>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</si>
  <si>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</si>
  <si>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</si>
  <si>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</si>
  <si>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</si>
  <si>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</si>
  <si>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</si>
  <si>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</si>
  <si>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</si>
  <si>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</si>
  <si>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</si>
  <si>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</si>
  <si>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</si>
  <si>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</si>
  <si>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</si>
  <si>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</si>
  <si>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</si>
  <si>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</si>
  <si>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</si>
  <si>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</si>
  <si>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</si>
  <si>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</si>
  <si>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</si>
  <si>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</si>
  <si>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</si>
  <si>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</si>
  <si>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</si>
  <si>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</si>
  <si>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</si>
  <si>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</si>
  <si>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</si>
  <si>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</si>
  <si>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</si>
  <si>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</si>
  <si>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</si>
  <si>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</si>
  <si>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</si>
  <si>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</si>
  <si>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</si>
  <si>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</si>
  <si>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</si>
  <si>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</si>
  <si>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</si>
  <si>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</si>
  <si>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</si>
  <si>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</si>
  <si>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</si>
  <si>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</si>
  <si>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</si>
  <si>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</si>
  <si>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</si>
  <si>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</si>
  <si>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</si>
  <si>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</si>
  <si>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</si>
  <si>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</si>
  <si>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</si>
  <si>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</si>
  <si>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</si>
  <si>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</si>
  <si>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</si>
  <si>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</si>
  <si>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</si>
  <si>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</si>
  <si>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</si>
  <si>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</si>
  <si>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</si>
  <si>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</si>
  <si>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</si>
  <si>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</si>
  <si>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</si>
  <si>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</si>
  <si>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</si>
  <si>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</si>
  <si>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</si>
  <si>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</si>
  <si>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</si>
  <si>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</si>
  <si>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</si>
  <si>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</si>
  <si>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</si>
  <si>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</si>
  <si>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</si>
  <si>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</si>
  <si>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</si>
  <si>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</si>
  <si>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</si>
  <si>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</si>
  <si>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</si>
  <si>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</si>
  <si>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</si>
  <si>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</si>
  <si>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</si>
  <si>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</si>
  <si>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</si>
  <si>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</si>
  <si>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</si>
  <si>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</si>
  <si>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</si>
  <si>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</si>
  <si>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</si>
  <si>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</si>
  <si>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</si>
  <si>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</si>
  <si>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</si>
  <si>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</si>
  <si>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</si>
  <si>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</si>
  <si>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</si>
  <si>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</si>
  <si>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</si>
  <si>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</si>
  <si>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</si>
  <si>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</si>
  <si>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</si>
  <si>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</si>
  <si>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</si>
  <si>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</si>
  <si>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</si>
  <si>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</si>
  <si>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</si>
  <si>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</si>
  <si>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</si>
  <si>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</si>
  <si>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</si>
  <si>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</si>
  <si>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</si>
  <si>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</si>
  <si>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</si>
  <si>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</si>
  <si>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</si>
  <si>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</si>
  <si>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</si>
  <si>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</si>
  <si>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</si>
  <si>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</si>
  <si>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</si>
  <si>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</si>
  <si>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</si>
  <si>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</si>
  <si>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</si>
  <si>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</si>
  <si>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</si>
  <si>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</si>
  <si>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</si>
  <si>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</si>
  <si>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</si>
  <si>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</si>
  <si>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</si>
  <si>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</si>
  <si>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</si>
  <si>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</si>
  <si>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</si>
  <si>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</si>
  <si>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</si>
  <si>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</si>
  <si>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</si>
  <si>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</si>
  <si>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</si>
  <si>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</si>
  <si>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</si>
  <si>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</si>
  <si>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</si>
  <si>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</si>
  <si>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</si>
  <si>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</si>
  <si>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</si>
  <si>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</si>
  <si>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</si>
  <si>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</si>
  <si>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</si>
  <si>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</si>
  <si>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</si>
  <si>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</si>
  <si>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</si>
  <si>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</si>
  <si>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</si>
  <si>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</si>
  <si>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</si>
  <si>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</si>
  <si>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</si>
  <si>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</si>
  <si>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</si>
  <si>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</si>
  <si>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</si>
  <si>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</si>
  <si>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</si>
  <si>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</si>
  <si>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</si>
  <si>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</si>
  <si>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</si>
  <si>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</si>
  <si>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</si>
  <si>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</si>
  <si>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</si>
  <si>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</si>
  <si>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</si>
  <si>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</si>
  <si>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</si>
  <si>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</si>
  <si>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</si>
  <si>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</si>
  <si>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</si>
  <si>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</si>
  <si>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</si>
  <si>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</si>
  <si>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</si>
  <si>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</si>
  <si>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</si>
  <si>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</si>
  <si>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</si>
  <si>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</si>
  <si>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</si>
  <si>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</si>
  <si>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</si>
  <si>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</si>
  <si>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</si>
  <si>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</si>
  <si>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</si>
  <si>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</si>
  <si>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</si>
  <si>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</si>
  <si>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</si>
  <si>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</si>
  <si>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</si>
  <si>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</si>
  <si>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</si>
  <si>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</si>
  <si>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</si>
  <si>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</si>
  <si>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</si>
  <si>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</si>
  <si>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</si>
  <si>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</si>
  <si>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</si>
  <si>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</si>
  <si>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</si>
  <si>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</si>
  <si>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</si>
  <si>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</si>
  <si>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</si>
  <si>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</si>
  <si>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</si>
  <si>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</si>
  <si>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</si>
  <si>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</si>
  <si>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</si>
  <si>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</si>
  <si>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</si>
  <si>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</si>
  <si>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</si>
  <si>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</si>
  <si>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</si>
  <si>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</si>
  <si>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</si>
  <si>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</si>
  <si>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</si>
  <si>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</si>
  <si>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</si>
  <si>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</si>
  <si>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</si>
  <si>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</si>
  <si>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</si>
  <si>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</si>
  <si>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</si>
  <si>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</si>
  <si>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</si>
  <si>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</si>
  <si>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</si>
  <si>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</si>
  <si>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</si>
  <si>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</si>
  <si>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</si>
  <si>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</si>
  <si>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</si>
  <si>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</si>
  <si>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</si>
  <si>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</si>
  <si>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</si>
  <si>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</si>
  <si>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</si>
  <si>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</si>
  <si>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</si>
  <si>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</si>
  <si>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</si>
  <si>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</si>
  <si>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</si>
  <si>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</si>
  <si>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</si>
  <si>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</si>
  <si>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</si>
  <si>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</si>
  <si>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</si>
  <si>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</si>
  <si>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</si>
  <si>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</si>
  <si>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</si>
  <si>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</si>
  <si>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</si>
  <si>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</si>
  <si>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</si>
  <si>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</si>
  <si>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</si>
  <si>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</si>
  <si>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</si>
  <si>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</si>
  <si>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</si>
  <si>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</si>
  <si>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</si>
  <si>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</si>
  <si>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</si>
  <si>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</si>
  <si>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</si>
  <si>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</si>
  <si>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</si>
  <si>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</si>
  <si>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</si>
  <si>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</si>
  <si>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</si>
  <si>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</si>
  <si>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</si>
  <si>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</si>
  <si>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</si>
  <si>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</si>
  <si>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</si>
  <si>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</si>
  <si>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</si>
  <si>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</si>
  <si>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</si>
  <si>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</si>
  <si>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</si>
  <si>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</si>
  <si>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</si>
  <si>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</si>
  <si>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</si>
  <si>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</si>
  <si>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</si>
  <si>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</si>
  <si>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</si>
  <si>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</si>
  <si>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</si>
  <si>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</si>
  <si>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</si>
  <si>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</si>
  <si>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</si>
  <si>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</si>
  <si>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</si>
  <si>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</si>
  <si>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</si>
  <si>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</si>
  <si>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</si>
  <si>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</si>
  <si>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</si>
  <si>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</si>
  <si>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</si>
  <si>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</si>
  <si>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</si>
  <si>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</si>
  <si>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</si>
  <si>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</si>
  <si>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</si>
  <si>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</si>
  <si>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</si>
  <si>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</si>
  <si>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</si>
  <si>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</si>
  <si>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</si>
  <si>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</si>
  <si>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</si>
  <si>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</si>
  <si>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</si>
  <si>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</si>
  <si>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</si>
  <si>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</si>
  <si>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</si>
  <si>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</si>
  <si>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</si>
  <si>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</si>
  <si>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</si>
  <si>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</si>
  <si>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</si>
  <si>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</si>
  <si>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</si>
  <si>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</si>
  <si>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</si>
  <si>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</si>
  <si>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</si>
  <si>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</si>
  <si>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</si>
  <si>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</si>
  <si>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</si>
  <si>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</si>
  <si>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</si>
  <si>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</si>
  <si>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</si>
  <si>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</si>
  <si>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</si>
  <si>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</si>
  <si>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</si>
  <si>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</si>
  <si>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</si>
  <si>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</si>
  <si>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</si>
  <si>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</si>
  <si>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</si>
  <si>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</si>
  <si>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</si>
  <si>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</si>
  <si>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</si>
  <si>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</si>
  <si>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</si>
  <si>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</si>
  <si>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</si>
  <si>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</si>
  <si>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</si>
  <si>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</si>
  <si>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</si>
  <si>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</si>
  <si>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</si>
  <si>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</si>
  <si>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</si>
  <si>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</si>
  <si>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</si>
  <si>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</si>
  <si>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</si>
  <si>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</si>
  <si>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</si>
  <si>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</si>
  <si>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</si>
  <si>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</si>
  <si>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</si>
  <si>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</si>
  <si>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</si>
  <si>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</si>
  <si>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</si>
  <si>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</si>
  <si>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</si>
  <si>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</si>
  <si>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</si>
  <si>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</si>
  <si>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</si>
  <si>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</si>
  <si>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</si>
  <si>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</si>
  <si>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</si>
  <si>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</si>
  <si>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</si>
  <si>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</si>
  <si>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</si>
  <si>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</si>
  <si>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</si>
  <si>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</si>
  <si>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</si>
  <si>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</si>
  <si>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</si>
  <si>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</si>
  <si>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</si>
  <si>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</si>
  <si>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</si>
  <si>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</si>
  <si>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</si>
  <si>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</si>
  <si>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</si>
  <si>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</si>
  <si>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</si>
  <si>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</si>
  <si>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</si>
  <si>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</si>
  <si>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</si>
  <si>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</si>
  <si>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</si>
  <si>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</si>
  <si>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</si>
  <si>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</si>
  <si>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</si>
  <si>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</si>
  <si>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</si>
  <si>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</si>
  <si>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</si>
  <si>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</si>
  <si>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</si>
  <si>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</si>
  <si>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</si>
  <si>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</si>
  <si>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</si>
  <si>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</si>
  <si>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</si>
  <si>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</si>
  <si>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</si>
  <si>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</si>
  <si>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</si>
  <si>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</si>
  <si>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</si>
  <si>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</si>
  <si>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</si>
  <si>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</si>
  <si>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</si>
  <si>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</si>
  <si>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</si>
  <si>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</si>
  <si>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</si>
  <si>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</si>
  <si>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</si>
  <si>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</si>
  <si>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</si>
  <si>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</si>
  <si>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</si>
  <si>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</si>
  <si>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</si>
  <si>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</si>
  <si>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</si>
  <si>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</si>
  <si>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</si>
  <si>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</si>
  <si>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</si>
  <si>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</si>
  <si>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</si>
  <si>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</si>
  <si>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</si>
  <si>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</si>
  <si>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</si>
  <si>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</si>
  <si>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</si>
  <si>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</si>
  <si>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</si>
  <si>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</si>
  <si>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</si>
  <si>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</si>
  <si>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</si>
  <si>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</si>
  <si>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</si>
  <si>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</si>
  <si>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</si>
  <si>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</si>
  <si>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</si>
  <si>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</si>
  <si>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</si>
  <si>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</si>
  <si>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</si>
  <si>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</si>
  <si>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</si>
  <si>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</si>
  <si>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</si>
  <si>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</si>
  <si>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</si>
  <si>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</si>
  <si>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</si>
  <si>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</si>
  <si>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</si>
  <si>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</si>
  <si>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</si>
  <si>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</si>
  <si>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</si>
  <si>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</si>
  <si>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</si>
  <si>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</si>
  <si>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</si>
  <si>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</si>
  <si>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</si>
  <si>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</si>
  <si>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</si>
  <si>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</si>
  <si>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</si>
  <si>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</si>
  <si>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</si>
  <si>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</si>
  <si>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</si>
  <si>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</si>
  <si>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</si>
  <si>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</si>
  <si>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</si>
  <si>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</si>
  <si>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</si>
  <si>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</si>
  <si>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</si>
  <si>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</si>
  <si>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</si>
  <si>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</si>
  <si>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</si>
  <si>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</si>
  <si>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</si>
  <si>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</si>
  <si>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</si>
  <si>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</si>
  <si>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</si>
  <si>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</si>
  <si>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</si>
  <si>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</si>
  <si>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</si>
  <si>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</si>
  <si>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</si>
  <si>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</si>
  <si>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</si>
  <si>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</si>
  <si>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</si>
  <si>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</si>
  <si>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</si>
  <si>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</si>
  <si>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</si>
  <si>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</si>
  <si>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</si>
  <si>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</si>
  <si>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</si>
  <si>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</si>
  <si>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</si>
  <si>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</si>
  <si>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</si>
  <si>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</si>
  <si>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</si>
  <si>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</si>
  <si>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</si>
  <si>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</si>
  <si>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</si>
  <si>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</si>
  <si>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</si>
  <si>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</si>
  <si>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</si>
  <si>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</si>
  <si>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</si>
  <si>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</si>
  <si>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</si>
  <si>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</si>
  <si>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</si>
  <si>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</si>
  <si>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</si>
  <si>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</si>
  <si>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</si>
  <si>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</si>
  <si>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</si>
  <si>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</si>
  <si>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</si>
  <si>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</si>
  <si>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</si>
  <si>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</si>
  <si>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</si>
  <si>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</si>
  <si>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</si>
  <si>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</si>
  <si>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</si>
  <si>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</si>
  <si>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</si>
  <si>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</si>
  <si>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</si>
  <si>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</si>
  <si>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</si>
  <si>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</si>
  <si>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</si>
  <si>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</si>
  <si>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</si>
  <si>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</si>
  <si>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</si>
  <si>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</si>
  <si>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</si>
  <si>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</si>
  <si>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</si>
  <si>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</si>
  <si>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</si>
  <si>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</si>
  <si>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</si>
  <si>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</si>
  <si>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</si>
  <si>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</si>
  <si>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</si>
  <si>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</si>
  <si>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</si>
  <si>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</si>
  <si>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</si>
  <si>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</si>
  <si>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</si>
  <si>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</si>
  <si>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</si>
  <si>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</si>
  <si>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</si>
  <si>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</si>
  <si>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</si>
  <si>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</si>
  <si>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</si>
  <si>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</si>
  <si>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</si>
  <si>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</si>
  <si>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</si>
  <si>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</si>
  <si>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</si>
  <si>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</si>
  <si>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</si>
  <si>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</si>
  <si>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</si>
  <si>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</si>
  <si>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</si>
  <si>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</si>
  <si>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</si>
  <si>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</si>
  <si>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</si>
  <si>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</si>
  <si>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</si>
  <si>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</si>
  <si>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</si>
  <si>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</si>
  <si>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</si>
  <si>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</si>
  <si>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</si>
  <si>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</si>
  <si>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</si>
  <si>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</si>
  <si>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</si>
  <si>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</si>
  <si>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</si>
  <si>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</si>
  <si>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</si>
  <si>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</si>
  <si>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</si>
  <si>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</si>
  <si>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</si>
  <si>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</si>
  <si>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</si>
  <si>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</si>
  <si>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</si>
  <si>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</si>
  <si>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</si>
  <si>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</si>
  <si>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</si>
  <si>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</si>
  <si>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</si>
  <si>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</si>
  <si>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</si>
  <si>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</si>
  <si>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</si>
  <si>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</si>
  <si>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</si>
  <si>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</si>
  <si>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</si>
  <si>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</si>
  <si>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</si>
  <si>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</si>
  <si>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</si>
  <si>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</si>
  <si>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</si>
  <si>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</si>
  <si>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</si>
  <si>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</si>
  <si>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</si>
  <si>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</si>
  <si>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</si>
  <si>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</si>
  <si>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</si>
  <si>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</si>
  <si>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</si>
  <si>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</si>
  <si>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</si>
  <si>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</si>
  <si>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</si>
  <si>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</si>
  <si>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</si>
  <si>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</si>
  <si>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</si>
  <si>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</si>
  <si>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</si>
  <si>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</si>
  <si>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</si>
  <si>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</si>
  <si>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</si>
  <si>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</si>
  <si>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</si>
  <si>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</si>
  <si>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</si>
  <si>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</si>
  <si>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</si>
  <si>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</si>
  <si>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</si>
  <si>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</si>
  <si>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</si>
  <si>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</si>
  <si>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</si>
  <si>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</si>
  <si>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</si>
  <si>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</si>
  <si>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</si>
  <si>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</si>
  <si>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</si>
  <si>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</si>
  <si>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</si>
  <si>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</si>
  <si>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</si>
  <si>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</si>
  <si>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</si>
  <si>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</si>
  <si>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</si>
  <si>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</si>
  <si>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</si>
  <si>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</si>
  <si>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</si>
  <si>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</si>
  <si>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</si>
  <si>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</si>
  <si>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</si>
  <si>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</si>
  <si>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</si>
  <si>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</si>
  <si>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</si>
  <si>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</si>
  <si>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</si>
  <si>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</si>
  <si>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</si>
  <si>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</si>
  <si>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</si>
  <si>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</si>
  <si>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</si>
  <si>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</si>
  <si>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</si>
  <si>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</si>
  <si>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</si>
  <si>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</si>
  <si>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</si>
  <si>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</si>
  <si>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</si>
  <si>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</si>
  <si>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</si>
  <si>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</si>
  <si>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</si>
  <si>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</si>
  <si>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</si>
  <si>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</si>
  <si>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</si>
  <si>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</si>
  <si>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</si>
  <si>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</si>
  <si>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</si>
  <si>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</si>
  <si>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</si>
  <si>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</si>
  <si>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</si>
  <si>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</si>
  <si>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</si>
  <si>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</si>
  <si>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</si>
  <si>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</si>
  <si>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</si>
  <si>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</si>
  <si>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</si>
  <si>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</si>
  <si>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</si>
  <si>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</si>
  <si>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</si>
  <si>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</si>
  <si>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</si>
  <si>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</si>
  <si>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</si>
  <si>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</si>
  <si>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</si>
  <si>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</si>
  <si>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</si>
  <si>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</si>
  <si>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</si>
  <si>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</si>
  <si>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</si>
  <si>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</si>
  <si>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</si>
  <si>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</si>
  <si>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</si>
  <si>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</si>
  <si>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</si>
  <si>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</si>
  <si>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</si>
  <si>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</si>
  <si>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</si>
  <si>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</si>
  <si>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</si>
  <si>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</si>
  <si>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</si>
  <si>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</si>
  <si>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</si>
  <si>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</si>
  <si>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</si>
  <si>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</si>
  <si>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</si>
  <si>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</si>
  <si>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</si>
  <si>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</si>
  <si>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</si>
  <si>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</si>
  <si>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</si>
  <si>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</si>
  <si>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</si>
  <si>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</si>
  <si>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</si>
  <si>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</si>
  <si>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</si>
  <si>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</si>
  <si>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</si>
  <si>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</si>
  <si>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</si>
  <si>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</si>
  <si>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</si>
  <si>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</si>
  <si>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</si>
  <si>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</si>
  <si>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</si>
  <si>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</si>
  <si>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</si>
  <si>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</si>
  <si>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</si>
  <si>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</si>
  <si>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</si>
  <si>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</si>
  <si>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</si>
  <si>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</si>
  <si>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</si>
  <si>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</si>
  <si>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</si>
  <si>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</si>
  <si>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</si>
  <si>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</si>
  <si>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</si>
  <si>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</si>
  <si>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</si>
  <si>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</si>
  <si>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</si>
  <si>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</si>
  <si>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</si>
  <si>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</si>
  <si>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</si>
  <si>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</si>
  <si>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</si>
  <si>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</si>
  <si>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</si>
  <si>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</si>
  <si>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</si>
  <si>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</si>
  <si>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</si>
  <si>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</si>
  <si>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</si>
  <si>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</si>
  <si>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</si>
  <si>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</si>
  <si>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</si>
  <si>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</si>
  <si>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</si>
  <si>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</si>
  <si>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</si>
  <si>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</si>
  <si>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</si>
  <si>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</si>
  <si>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</si>
  <si>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</si>
  <si>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</si>
  <si>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</si>
  <si>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</si>
  <si>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</si>
  <si>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</si>
  <si>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</si>
  <si>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</si>
  <si>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</si>
  <si>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</si>
  <si>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</si>
  <si>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</si>
  <si>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</si>
  <si>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</si>
  <si>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</si>
  <si>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</si>
  <si>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</si>
  <si>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</si>
  <si>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</si>
  <si>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</si>
  <si>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</si>
  <si>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</si>
  <si>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</si>
  <si>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</si>
  <si>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</si>
  <si>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</si>
  <si>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</si>
  <si>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</si>
  <si>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</si>
  <si>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</si>
  <si>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</si>
  <si>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</si>
  <si>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</si>
  <si>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</si>
  <si>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</si>
  <si>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</si>
  <si>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</si>
  <si>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</si>
  <si>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</si>
  <si>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</si>
  <si>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</si>
  <si>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</si>
  <si>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</si>
  <si>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</si>
  <si>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</si>
  <si>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</si>
  <si>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</si>
  <si>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</si>
  <si>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</si>
  <si>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</si>
  <si>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</si>
  <si>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</si>
  <si>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</si>
  <si>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</si>
  <si>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</si>
  <si>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</si>
  <si>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</si>
  <si>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</si>
  <si>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</si>
  <si>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</si>
  <si>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</si>
  <si>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</si>
  <si>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</si>
  <si>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</si>
  <si>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</si>
  <si>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</si>
  <si>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</si>
  <si>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</si>
  <si>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</si>
  <si>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</si>
  <si>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</si>
  <si>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</si>
  <si>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</si>
  <si>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</si>
  <si>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</si>
  <si>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</si>
  <si>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</si>
  <si>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</si>
  <si>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</si>
  <si>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</si>
  <si>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</si>
  <si>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</si>
  <si>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</si>
  <si>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</si>
  <si>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</si>
  <si>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</si>
  <si>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</si>
  <si>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</si>
  <si>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</si>
  <si>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</si>
  <si>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</si>
  <si>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</si>
  <si>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</si>
  <si>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</si>
  <si>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</si>
  <si>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</si>
  <si>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</si>
  <si>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</si>
  <si>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</si>
  <si>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</si>
  <si>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</si>
  <si>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</si>
  <si>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</si>
  <si>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</si>
  <si>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</si>
  <si>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</si>
  <si>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</si>
  <si>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</si>
  <si>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</si>
  <si>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</si>
  <si>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</si>
  <si>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</si>
  <si>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</si>
  <si>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</si>
  <si>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</si>
  <si>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</si>
  <si>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</si>
  <si>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</si>
  <si>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</si>
  <si>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</si>
  <si>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</si>
  <si>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</si>
  <si>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</si>
  <si>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</si>
  <si>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</si>
  <si>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</si>
  <si>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</si>
  <si>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</si>
  <si>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</si>
  <si>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</si>
  <si>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</si>
  <si>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</si>
  <si>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</si>
  <si>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</si>
  <si>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</si>
  <si>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</si>
  <si>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</si>
  <si>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</si>
  <si>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</si>
  <si>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</si>
  <si>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</si>
  <si>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</si>
  <si>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</si>
  <si>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</si>
  <si>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</si>
  <si>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</si>
  <si>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</si>
  <si>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</si>
  <si>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</si>
  <si>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</si>
  <si>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</si>
  <si>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</si>
  <si>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</si>
  <si>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</si>
  <si>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</si>
  <si>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</si>
  <si>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</si>
  <si>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</si>
  <si>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</si>
  <si>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</si>
  <si>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</si>
  <si>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</si>
  <si>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</si>
  <si>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</si>
  <si>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</si>
  <si>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</si>
  <si>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</si>
  <si>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</si>
  <si>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</si>
  <si>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</si>
  <si>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</si>
  <si>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</si>
  <si>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</si>
  <si>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</si>
  <si>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</si>
  <si>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</si>
  <si>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</si>
  <si>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</si>
  <si>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</si>
  <si>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</si>
  <si>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</si>
  <si>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</si>
  <si>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</si>
  <si>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</si>
  <si>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</si>
  <si>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</si>
  <si>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</si>
  <si>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</si>
  <si>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</si>
  <si>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</si>
  <si>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</si>
  <si>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</si>
  <si>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</si>
  <si>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</si>
  <si>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</si>
  <si>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</si>
  <si>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</si>
  <si>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</si>
  <si>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</si>
  <si>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</si>
  <si>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</si>
  <si>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</si>
  <si>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</si>
  <si>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</si>
  <si>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</si>
  <si>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</si>
  <si>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</si>
  <si>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</si>
  <si>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</si>
  <si>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</si>
  <si>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</si>
  <si>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</si>
  <si>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</si>
  <si>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</si>
  <si>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</si>
  <si>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</si>
  <si>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</si>
  <si>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</si>
  <si>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</si>
  <si>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</si>
  <si>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</si>
  <si>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</si>
  <si>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</si>
  <si>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</si>
  <si>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</si>
  <si>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</si>
  <si>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</si>
  <si>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</si>
  <si>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</si>
  <si>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</si>
  <si>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</si>
  <si>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</si>
  <si>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</si>
  <si>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</si>
  <si>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</si>
  <si>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</si>
  <si>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</si>
  <si>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</si>
  <si>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</si>
  <si>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</si>
  <si>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</si>
  <si>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</si>
  <si>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</si>
  <si>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</si>
  <si>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</si>
  <si>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</si>
  <si>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</si>
  <si>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</si>
  <si>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</si>
  <si>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</si>
  <si>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</si>
  <si>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</si>
  <si>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</si>
  <si>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</si>
  <si>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</si>
  <si>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</si>
  <si>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</si>
  <si>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</si>
  <si>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</si>
  <si>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</si>
  <si>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</si>
  <si>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</si>
  <si>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</si>
  <si>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</si>
  <si>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</si>
  <si>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</si>
  <si>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</si>
  <si>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</si>
  <si>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</si>
  <si>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</si>
  <si>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</si>
  <si>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</si>
  <si>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</si>
  <si>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</si>
  <si>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</si>
  <si>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</si>
  <si>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</si>
  <si>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</si>
  <si>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</si>
  <si>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</si>
  <si>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</si>
  <si>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</si>
  <si>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</si>
  <si>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</si>
  <si>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</si>
  <si>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</si>
  <si>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</si>
  <si>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</si>
  <si>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</si>
  <si>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</si>
  <si>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</si>
  <si>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</si>
  <si>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</si>
  <si>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</si>
  <si>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</si>
  <si>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</si>
  <si>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</si>
  <si>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</si>
  <si>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</si>
  <si>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</si>
  <si>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</si>
  <si>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</si>
  <si>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</si>
  <si>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</si>
  <si>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</si>
  <si>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</si>
  <si>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</si>
  <si>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</si>
  <si>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</si>
  <si>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</si>
  <si>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</si>
  <si>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</si>
  <si>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</si>
  <si>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</si>
  <si>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</si>
  <si>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</si>
  <si>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</si>
  <si>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</si>
  <si>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</si>
  <si>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</si>
  <si>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</si>
  <si>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</si>
  <si>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</si>
  <si>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</si>
  <si>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</si>
  <si>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</si>
  <si>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</si>
  <si>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</si>
  <si>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</si>
  <si>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</si>
  <si>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</si>
  <si>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</si>
  <si>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</si>
  <si>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</si>
  <si>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</si>
  <si>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</si>
  <si>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</si>
  <si>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</si>
  <si>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</si>
  <si>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</si>
  <si>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</si>
  <si>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</si>
  <si>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</si>
  <si>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</si>
  <si>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</si>
  <si>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</si>
  <si>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</si>
  <si>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</si>
  <si>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</si>
  <si>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</si>
  <si>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</si>
  <si>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</si>
  <si>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</si>
  <si>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</si>
  <si>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</si>
  <si>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</si>
  <si>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</si>
  <si>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</si>
  <si>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</si>
  <si>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</si>
  <si>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</si>
  <si>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</si>
  <si>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</si>
  <si>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</si>
  <si>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</si>
  <si>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</si>
  <si>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</si>
  <si>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</si>
  <si>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</si>
  <si>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</si>
  <si>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</si>
  <si>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</si>
  <si>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</si>
  <si>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</si>
  <si>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</si>
  <si>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</si>
  <si>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</si>
  <si>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</si>
  <si>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</si>
  <si>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</si>
  <si>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</si>
  <si>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</si>
  <si>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</si>
  <si>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</si>
  <si>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</si>
  <si>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</si>
  <si>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</si>
  <si>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</si>
  <si>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</si>
  <si>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</si>
  <si>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</si>
  <si>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</si>
  <si>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</si>
  <si>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</si>
  <si>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</si>
  <si>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</si>
  <si>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</si>
  <si>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</si>
  <si>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</si>
  <si>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</si>
  <si>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</si>
  <si>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</si>
  <si>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</si>
  <si>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</si>
  <si>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</si>
  <si>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</si>
  <si>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</si>
  <si>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</si>
  <si>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</si>
  <si>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</si>
  <si>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</si>
  <si>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</si>
  <si>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</si>
  <si>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</si>
  <si>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</si>
  <si>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</si>
  <si>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</si>
  <si>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</si>
  <si>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</si>
  <si>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</si>
  <si>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</si>
  <si>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</si>
  <si>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</si>
  <si>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</si>
  <si>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</si>
  <si>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</si>
  <si>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</si>
  <si>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</si>
  <si>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</si>
  <si>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</si>
  <si>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</si>
  <si>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</si>
  <si>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</si>
  <si>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</si>
  <si>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</si>
  <si>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</si>
  <si>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</si>
  <si>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</si>
  <si>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</si>
  <si>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</si>
  <si>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</si>
  <si>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</si>
  <si>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</si>
  <si>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</si>
  <si>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</si>
  <si>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</si>
  <si>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</si>
  <si>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</si>
  <si>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</si>
  <si>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</si>
  <si>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</si>
  <si>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</si>
  <si>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</si>
  <si>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</si>
  <si>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</si>
  <si>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</si>
  <si>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</si>
  <si>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</si>
  <si>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</si>
  <si>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</si>
  <si>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</si>
  <si>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</si>
  <si>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</si>
  <si>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</si>
  <si>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</si>
  <si>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</si>
  <si>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</si>
  <si>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</si>
  <si>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</si>
  <si>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</si>
  <si>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</si>
  <si>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</si>
  <si>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</si>
  <si>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</si>
  <si>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</si>
  <si>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</si>
  <si>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</si>
  <si>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</si>
  <si>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</si>
  <si>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</si>
  <si>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</si>
  <si>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</si>
  <si>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</si>
  <si>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</si>
  <si>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</si>
  <si>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</si>
  <si>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</si>
  <si>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</si>
  <si>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</si>
  <si>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</si>
  <si>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</si>
  <si>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</si>
  <si>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</si>
  <si>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</si>
  <si>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</si>
  <si>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</si>
  <si>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</si>
  <si>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</si>
  <si>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</si>
  <si>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</si>
  <si>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</si>
  <si>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</si>
  <si>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</si>
  <si>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</si>
  <si>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</si>
  <si>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</si>
  <si>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</si>
  <si>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</si>
  <si>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</si>
  <si>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</si>
  <si>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</si>
  <si>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</si>
  <si>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</si>
  <si>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</si>
  <si>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</si>
  <si>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</si>
  <si>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</si>
  <si>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</si>
  <si>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</si>
  <si>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</si>
  <si>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</si>
  <si>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</si>
  <si>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</si>
  <si>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</si>
  <si>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</si>
  <si>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</si>
  <si>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</si>
  <si>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</si>
  <si>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</si>
  <si>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</si>
  <si>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</si>
  <si>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</si>
  <si>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</si>
  <si>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</si>
  <si>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</si>
  <si>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</si>
  <si>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</si>
  <si>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</si>
  <si>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</si>
  <si>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</si>
  <si>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</si>
  <si>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</si>
  <si>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</si>
  <si>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</si>
  <si>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</si>
  <si>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</si>
  <si>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</si>
  <si>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</si>
  <si>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</si>
  <si>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</si>
  <si>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</si>
  <si>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</si>
  <si>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</si>
  <si>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</si>
  <si>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</si>
  <si>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</si>
  <si>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</si>
  <si>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</si>
  <si>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</si>
  <si>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</si>
  <si>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</si>
  <si>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</si>
  <si>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</si>
  <si>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</si>
  <si>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</si>
  <si>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</si>
  <si>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</si>
  <si>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</si>
  <si>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</si>
  <si>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</si>
  <si>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</si>
  <si>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</si>
  <si>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</si>
  <si>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</si>
  <si>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</si>
  <si>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</si>
  <si>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</si>
  <si>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</si>
  <si>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</si>
  <si>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</si>
  <si>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</si>
  <si>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</si>
  <si>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</si>
  <si>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</si>
  <si>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</si>
  <si>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</si>
  <si>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</si>
  <si>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</si>
  <si>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</si>
  <si>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</si>
  <si>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</si>
  <si>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</si>
  <si>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</si>
  <si>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</si>
  <si>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</si>
  <si>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</si>
  <si>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</si>
  <si>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</si>
  <si>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</si>
  <si>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</si>
  <si>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</si>
  <si>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</si>
  <si>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</si>
  <si>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</si>
  <si>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</si>
  <si>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</si>
  <si>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</si>
  <si>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</si>
  <si>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</si>
  <si>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</si>
  <si>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</si>
  <si>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</si>
  <si>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</si>
  <si>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</si>
  <si>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</si>
  <si>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</si>
  <si>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</si>
  <si>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</si>
  <si>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</si>
  <si>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</si>
  <si>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</si>
  <si>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</si>
  <si>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</si>
  <si>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</si>
  <si>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</si>
  <si>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</si>
  <si>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</si>
  <si>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</si>
  <si>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</si>
  <si>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</si>
  <si>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</si>
  <si>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</si>
  <si>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</si>
  <si>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</si>
  <si>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</si>
  <si>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</si>
  <si>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</si>
  <si>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</si>
  <si>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</si>
  <si>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</si>
  <si>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</si>
  <si>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</si>
  <si>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</si>
  <si>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</si>
  <si>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</si>
  <si>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</si>
  <si>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</si>
  <si>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</si>
  <si>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</si>
  <si>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</si>
  <si>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</si>
  <si>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</si>
  <si>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</si>
  <si>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</si>
  <si>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</si>
  <si>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</si>
  <si>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</si>
  <si>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</si>
  <si>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</si>
  <si>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</si>
  <si>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</si>
  <si>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</si>
  <si>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</si>
  <si>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</si>
  <si>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</si>
  <si>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</si>
  <si>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</si>
  <si>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</si>
  <si>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</si>
  <si>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</si>
  <si>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</si>
  <si>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</si>
  <si>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</si>
  <si>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</si>
  <si>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</si>
  <si>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</si>
  <si>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</si>
  <si>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</si>
  <si>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</si>
  <si>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</si>
  <si>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</si>
  <si>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</si>
  <si>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</si>
  <si>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</si>
  <si>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</si>
  <si>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</si>
  <si>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</si>
  <si>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</si>
  <si>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</si>
  <si>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</si>
  <si>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</si>
  <si>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</si>
  <si>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</si>
  <si>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</si>
  <si>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</si>
  <si>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</si>
  <si>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</si>
  <si>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</si>
  <si>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</si>
  <si>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</si>
  <si>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</si>
  <si>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</si>
  <si>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</si>
  <si>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</si>
  <si>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</si>
  <si>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</si>
  <si>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</si>
  <si>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</si>
  <si>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</si>
  <si>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</si>
  <si>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</si>
  <si>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</si>
  <si>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</si>
  <si>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</si>
  <si>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</si>
  <si>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</si>
  <si>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</si>
  <si>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</si>
  <si>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</si>
  <si>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</si>
  <si>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</si>
  <si>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</si>
  <si>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</si>
  <si>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</si>
  <si>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</si>
  <si>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</si>
  <si>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</si>
  <si>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</si>
  <si>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</si>
  <si>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</si>
  <si>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</si>
  <si>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</si>
  <si>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</si>
  <si>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</si>
  <si>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</si>
  <si>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</si>
  <si>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</si>
  <si>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</si>
  <si>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</si>
  <si>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</si>
  <si>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</si>
  <si>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</si>
  <si>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</si>
  <si>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</si>
  <si>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</si>
  <si>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</si>
  <si>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</si>
  <si>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</si>
  <si>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</si>
  <si>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</si>
  <si>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</si>
  <si>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</si>
  <si>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</si>
  <si>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</si>
  <si>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</si>
  <si>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</si>
  <si>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</si>
  <si>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</si>
  <si>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</si>
  <si>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</si>
  <si>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</si>
  <si>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</si>
  <si>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</si>
  <si>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</si>
  <si>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</si>
  <si>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</si>
  <si>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</si>
  <si>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</si>
  <si>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</si>
  <si>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</si>
  <si>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</si>
  <si>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</si>
  <si>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</si>
  <si>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</si>
  <si>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</si>
  <si>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</si>
  <si>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</si>
  <si>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</si>
  <si>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</si>
  <si>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</si>
  <si>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</si>
  <si>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</si>
  <si>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</si>
  <si>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</si>
  <si>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</si>
  <si>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</si>
  <si>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</si>
  <si>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</si>
  <si>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</si>
  <si>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</si>
  <si>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</si>
  <si>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</si>
  <si>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</si>
  <si>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</si>
  <si>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</si>
  <si>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</si>
  <si>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</si>
  <si>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</si>
  <si>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</si>
  <si>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</si>
  <si>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</si>
  <si>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</si>
  <si>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</si>
  <si>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</si>
  <si>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</si>
  <si>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</si>
  <si>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</si>
  <si>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</si>
  <si>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</si>
  <si>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</si>
  <si>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</si>
  <si>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</si>
  <si>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</si>
  <si>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</si>
  <si>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</si>
  <si>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</si>
  <si>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</si>
  <si>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</si>
  <si>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</si>
  <si>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</si>
  <si>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</si>
  <si>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</si>
  <si>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</si>
  <si>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</si>
  <si>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</si>
  <si>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</si>
  <si>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</si>
  <si>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</si>
  <si>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</si>
  <si>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</si>
  <si>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</si>
  <si>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</si>
  <si>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</si>
  <si>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</si>
  <si>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</si>
  <si>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</si>
  <si>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</si>
  <si>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</si>
  <si>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</si>
  <si>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</si>
  <si>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</si>
  <si>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</si>
  <si>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</si>
  <si>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</si>
  <si>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</si>
  <si>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</si>
  <si>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</si>
  <si>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</si>
  <si>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</si>
  <si>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</si>
  <si>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</si>
  <si>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</si>
  <si>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</si>
  <si>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</si>
  <si>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</si>
  <si>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</si>
  <si>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</si>
  <si>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</si>
  <si>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</si>
  <si>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</si>
  <si>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</si>
  <si>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</si>
  <si>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</si>
  <si>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</si>
  <si>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</si>
  <si>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</si>
  <si>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</si>
  <si>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</si>
  <si>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</si>
  <si>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</si>
  <si>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</si>
  <si>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</si>
  <si>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</si>
  <si>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</si>
  <si>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</si>
  <si>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</si>
  <si>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</si>
  <si>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</si>
  <si>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</si>
  <si>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</si>
  <si>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</si>
  <si>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</si>
  <si>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</si>
  <si>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</si>
  <si>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</si>
  <si>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</si>
  <si>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</si>
  <si>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</si>
  <si>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</si>
  <si>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</si>
  <si>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</si>
  <si>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</si>
  <si>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</si>
  <si>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</si>
  <si>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</si>
  <si>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</si>
  <si>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</si>
  <si>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</si>
  <si>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</si>
  <si>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</si>
  <si>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</si>
  <si>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</si>
  <si>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</si>
  <si>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</si>
  <si>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</si>
  <si>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</si>
  <si>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</si>
  <si>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</si>
  <si>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</si>
  <si>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</si>
  <si>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</si>
  <si>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</si>
  <si>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</si>
  <si>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</si>
  <si>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</si>
  <si>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</si>
  <si>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</si>
  <si>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</si>
  <si>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</si>
  <si>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</si>
  <si>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</si>
  <si>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</si>
  <si>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</si>
  <si>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</si>
  <si>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</si>
  <si>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</si>
  <si>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</si>
  <si>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</si>
  <si>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</si>
  <si>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</si>
  <si>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</si>
  <si>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</si>
  <si>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</si>
  <si>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</si>
  <si>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</si>
  <si>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</si>
  <si>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</si>
  <si>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</si>
  <si>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</si>
  <si>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</si>
  <si>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</si>
  <si>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</si>
  <si>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</si>
  <si>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</si>
  <si>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</si>
  <si>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</si>
  <si>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</si>
  <si>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</si>
  <si>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</si>
  <si>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</si>
  <si>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</si>
  <si>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</si>
  <si>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</si>
  <si>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</si>
  <si>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</si>
  <si>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</si>
  <si>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</si>
  <si>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</si>
  <si>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</si>
  <si>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</si>
  <si>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</si>
  <si>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</si>
  <si>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</si>
  <si>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</si>
  <si>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</si>
  <si>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</si>
  <si>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</si>
  <si>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</si>
  <si>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</si>
  <si>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</si>
  <si>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</si>
  <si>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</si>
  <si>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</si>
  <si>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</si>
  <si>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</si>
  <si>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</si>
  <si>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</si>
  <si>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</si>
  <si>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</si>
  <si>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</si>
  <si>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</si>
  <si>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</si>
  <si>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</si>
  <si>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</si>
  <si>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</si>
  <si>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</si>
  <si>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</si>
  <si>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</si>
  <si>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</si>
  <si>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</si>
  <si>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</si>
  <si>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</si>
  <si>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</si>
  <si>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</si>
  <si>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</si>
  <si>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</si>
  <si>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</si>
  <si>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</si>
  <si>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</si>
  <si>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</si>
  <si>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</si>
  <si>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</si>
  <si>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</si>
  <si>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</si>
  <si>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</si>
  <si>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</si>
  <si>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</si>
  <si>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</si>
  <si>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</si>
  <si>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</si>
  <si>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</si>
  <si>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</si>
  <si>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</si>
  <si>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</si>
  <si>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</si>
  <si>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</si>
  <si>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</si>
  <si>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</si>
  <si>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</si>
  <si>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</si>
  <si>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</si>
  <si>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</si>
  <si>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</si>
  <si>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</si>
  <si>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</si>
  <si>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</si>
  <si>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</si>
  <si>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</si>
  <si>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</si>
  <si>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</si>
  <si>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</si>
  <si>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</si>
  <si>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</si>
  <si>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</si>
  <si>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</si>
  <si>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</si>
  <si>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</si>
  <si>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</si>
  <si>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</si>
  <si>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</si>
  <si>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</si>
  <si>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</si>
  <si>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</si>
  <si>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</si>
  <si>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</si>
  <si>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</si>
  <si>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</si>
  <si>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</si>
  <si>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</si>
  <si>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</si>
  <si>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</si>
  <si>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</si>
  <si>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</si>
  <si>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</si>
  <si>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</si>
  <si>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</si>
  <si>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</si>
  <si>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</si>
  <si>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</si>
  <si>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</si>
  <si>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</si>
  <si>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</si>
  <si>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</si>
  <si>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</si>
  <si>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</si>
  <si>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</si>
  <si>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</si>
  <si>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</si>
  <si>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</si>
  <si>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</si>
  <si>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</si>
  <si>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</si>
  <si>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</si>
  <si>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</si>
  <si>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</si>
  <si>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</si>
  <si>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</si>
  <si>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</si>
  <si>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</si>
  <si>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</si>
  <si>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</si>
  <si>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</si>
  <si>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</si>
  <si>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</si>
  <si>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</si>
  <si>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</si>
  <si>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</si>
  <si>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</si>
  <si>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</si>
  <si>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</si>
  <si>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</si>
  <si>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</si>
  <si>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</si>
  <si>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</si>
  <si>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</si>
  <si>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</si>
  <si>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</si>
  <si>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</si>
  <si>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</si>
  <si>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</si>
  <si>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</si>
  <si>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</si>
  <si>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</si>
  <si>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</si>
  <si>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</si>
  <si>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</si>
  <si>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</si>
  <si>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</si>
  <si>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</si>
  <si>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</si>
  <si>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</si>
  <si>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</si>
  <si>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</si>
  <si>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</si>
  <si>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</si>
  <si>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</si>
  <si>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</si>
  <si>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</si>
  <si>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</si>
  <si>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</si>
  <si>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</si>
  <si>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</si>
  <si>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</si>
  <si>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</si>
  <si>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</si>
  <si>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</si>
  <si>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</si>
  <si>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</si>
  <si>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</si>
  <si>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</si>
  <si>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</si>
  <si>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</si>
  <si>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</si>
  <si>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</si>
  <si>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</si>
  <si>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</si>
  <si>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</si>
  <si>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</si>
  <si>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</si>
  <si>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</si>
  <si>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</si>
  <si>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</si>
  <si>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</si>
  <si>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</si>
  <si>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</si>
  <si>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</si>
  <si>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</si>
  <si>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</si>
  <si>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</si>
  <si>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</si>
  <si>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</si>
  <si>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</si>
  <si>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</si>
  <si>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</si>
  <si>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</si>
  <si>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</si>
  <si>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</si>
  <si>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</si>
  <si>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</si>
  <si>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</si>
  <si>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</si>
  <si>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</si>
  <si>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</si>
  <si>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</si>
  <si>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</si>
  <si>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</si>
  <si>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</si>
  <si>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</si>
  <si>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</si>
  <si>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</si>
  <si>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</si>
  <si>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</si>
  <si>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</si>
  <si>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</si>
  <si>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</si>
  <si>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</si>
  <si>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</si>
  <si>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</si>
  <si>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</si>
  <si>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</si>
  <si>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</si>
  <si>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</si>
  <si>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</si>
  <si>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</si>
  <si>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</si>
  <si>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</si>
  <si>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</si>
  <si>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</si>
  <si>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</si>
  <si>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</si>
  <si>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</si>
  <si>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</si>
  <si>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</si>
  <si>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</si>
  <si>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</si>
  <si>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</si>
  <si>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</si>
  <si>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</si>
  <si>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</si>
  <si>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</si>
  <si>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</si>
  <si>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</si>
  <si>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</si>
  <si>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</si>
  <si>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</si>
  <si>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</si>
  <si>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</si>
  <si>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</si>
  <si>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</si>
  <si>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</si>
  <si>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</si>
  <si>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</si>
  <si>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</si>
  <si>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</si>
  <si>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</si>
  <si>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</si>
  <si>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</si>
  <si>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</si>
  <si>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</si>
  <si>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</si>
  <si>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</si>
  <si>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</si>
  <si>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</si>
  <si>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</si>
  <si>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</si>
  <si>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</si>
  <si>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</si>
  <si>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</si>
  <si>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</si>
  <si>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</si>
  <si>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</si>
  <si>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</si>
  <si>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</si>
  <si>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</si>
  <si>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</si>
  <si>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</si>
  <si>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</si>
  <si>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</si>
  <si>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</si>
  <si>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</si>
  <si>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</si>
  <si>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</si>
  <si>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</si>
  <si>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</si>
  <si>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</si>
  <si>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</si>
  <si>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</si>
  <si>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</si>
  <si>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</si>
  <si>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</si>
  <si>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</si>
  <si>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</si>
  <si>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</si>
  <si>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</si>
  <si>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</si>
  <si>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</si>
  <si>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</si>
  <si>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</si>
  <si>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</si>
  <si>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</si>
  <si>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</si>
  <si>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</si>
  <si>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</si>
  <si>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</si>
  <si>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</si>
  <si>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</si>
  <si>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</si>
  <si>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</si>
  <si>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</si>
  <si>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</si>
  <si>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</si>
  <si>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</si>
  <si>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</si>
  <si>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</si>
  <si>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</si>
  <si>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</si>
  <si>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</si>
  <si>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</si>
  <si>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</si>
  <si>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</si>
  <si>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</si>
  <si>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</si>
  <si>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</si>
  <si>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</si>
  <si>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</si>
  <si>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</si>
  <si>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</si>
  <si>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</si>
  <si>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</si>
  <si>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</si>
  <si>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</si>
  <si>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</si>
  <si>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</si>
  <si>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</si>
  <si>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</si>
  <si>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</si>
  <si>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</si>
  <si>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</si>
  <si>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</si>
  <si>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</si>
  <si>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</si>
  <si>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</si>
  <si>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</si>
  <si>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</si>
  <si>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</si>
  <si>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</si>
  <si>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</si>
  <si>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</si>
  <si>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</si>
  <si>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</si>
  <si>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</si>
  <si>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</si>
  <si>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</si>
  <si>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</si>
  <si>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</si>
  <si>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</si>
  <si>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</si>
  <si>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</si>
  <si>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</si>
  <si>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</si>
  <si>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</si>
  <si>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</si>
  <si>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</si>
  <si>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</si>
  <si>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</si>
  <si>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</si>
  <si>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</si>
  <si>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</si>
  <si>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</si>
  <si>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</si>
  <si>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</si>
  <si>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</si>
  <si>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</si>
  <si>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</si>
  <si>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</si>
  <si>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</si>
  <si>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</si>
  <si>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</si>
  <si>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</si>
  <si>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</si>
  <si>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</si>
  <si>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</si>
  <si>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</si>
  <si>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</si>
  <si>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</si>
  <si>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</si>
  <si>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</si>
  <si>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</si>
  <si>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</si>
  <si>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</si>
  <si>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</si>
  <si>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</si>
  <si>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</si>
  <si>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</si>
  <si>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</si>
  <si>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</si>
  <si>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</si>
  <si>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</si>
  <si>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</si>
  <si>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</si>
  <si>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</si>
  <si>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</si>
  <si>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</si>
  <si>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</si>
  <si>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</si>
  <si>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</si>
  <si>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</si>
  <si>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</si>
  <si>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Percent_Funded</t>
  </si>
  <si>
    <t xml:space="preserve">Average_Donation </t>
  </si>
  <si>
    <t>Category</t>
  </si>
  <si>
    <t>film &amp; video</t>
  </si>
  <si>
    <t>Sub-Category</t>
  </si>
  <si>
    <t>Column Labels</t>
  </si>
  <si>
    <t>Grand Total</t>
  </si>
  <si>
    <t>Row Labels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</si>
  <si>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</si>
  <si>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</si>
  <si>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</si>
  <si>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</si>
  <si>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</si>
  <si>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</si>
  <si>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</si>
  <si>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</si>
  <si>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</si>
  <si>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</si>
  <si>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</si>
  <si>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</si>
  <si>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</si>
  <si>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</si>
  <si>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</si>
  <si>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</si>
  <si>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</si>
  <si>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</si>
  <si>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</si>
  <si>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</si>
  <si>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</si>
  <si>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</si>
  <si>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</si>
  <si>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</si>
  <si>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</si>
  <si>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</si>
  <si>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</si>
  <si>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</si>
  <si>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</si>
  <si>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</si>
  <si>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</si>
  <si>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</si>
  <si>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</si>
  <si>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</si>
  <si>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</si>
  <si>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</si>
  <si>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</si>
  <si>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</si>
  <si>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</si>
  <si>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</si>
  <si>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Count of state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</si>
  <si>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</si>
  <si>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</si>
  <si>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</si>
  <si>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</si>
  <si>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</si>
  <si>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</si>
  <si>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</si>
  <si>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</si>
  <si>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</si>
  <si>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</si>
  <si>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</si>
  <si>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</si>
  <si>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</si>
  <si>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</si>
  <si>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</si>
  <si>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</si>
  <si>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</si>
  <si>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</si>
  <si>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</si>
  <si>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</si>
  <si>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</si>
  <si>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</si>
  <si>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</si>
  <si>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</si>
  <si>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</si>
  <si>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</si>
  <si>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</si>
  <si>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</si>
  <si>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</si>
  <si>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</si>
  <si>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</si>
  <si>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</si>
  <si>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</si>
  <si>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</si>
  <si>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</si>
  <si>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</si>
  <si>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</si>
  <si>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</si>
  <si>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</si>
  <si>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</si>
  <si>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</si>
  <si>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</si>
  <si>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</si>
  <si>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</si>
  <si>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</si>
  <si>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</si>
  <si>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</si>
  <si>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</si>
  <si>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</si>
  <si>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</si>
  <si>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</si>
  <si>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</si>
  <si>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</si>
  <si>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</si>
  <si>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</si>
  <si>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</si>
  <si>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</si>
  <si>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</si>
  <si>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</si>
  <si>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</si>
  <si>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</si>
  <si>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</si>
  <si>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</si>
  <si>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</si>
  <si>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</si>
  <si>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</si>
  <si>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</si>
  <si>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Greater than or equal to 50000</t>
  </si>
  <si>
    <t>Less than 1000</t>
  </si>
  <si>
    <t>Percentage_Canceled</t>
  </si>
  <si>
    <t>Percentage_Failed</t>
  </si>
  <si>
    <t>Percentage_Successful</t>
  </si>
  <si>
    <t>Total_Projects</t>
  </si>
  <si>
    <t>Number_Canceled</t>
  </si>
  <si>
    <t>Number_Failed</t>
  </si>
  <si>
    <t>Number_Successful</t>
  </si>
  <si>
    <t>Goals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</si>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</sst>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d/mmm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5"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[JennyBersinic_ExcelHomework.xlsx]Sheet2!PivotTable2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F-244C-BA8E-657F7B9A9E2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BB-B744-B880-EE0C759AF74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BB-B744-B880-EE0C759AF74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BB-B744-B880-EE0C759AF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0370847"/>
        <c:axId val="1588608575"/>
      </c:barChart>
      <c:catAx>
        <c:axId val="15903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08575"/>
        <c:crosses val="autoZero"/>
        <c:auto val="1"/>
        <c:lblAlgn val="ctr"/>
        <c:lblOffset val="100"/>
        <c:noMultiLvlLbl val="0"/>
      </c:catAx>
      <c:valAx>
        <c:axId val="158860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3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[JennyBersinic_ExcelHomework.xlsx]Sheet3!PivotTable3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E-B048-9FFA-92394C5EBE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994-244D-B999-C8AA5A23924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994-244D-B999-C8AA5A23924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994-244D-B999-C8AA5A23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4082415"/>
        <c:axId val="1587494735"/>
      </c:barChart>
      <c:catAx>
        <c:axId val="153408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494735"/>
        <c:crosses val="autoZero"/>
        <c:auto val="1"/>
        <c:lblAlgn val="ctr"/>
        <c:lblOffset val="100"/>
        <c:noMultiLvlLbl val="0"/>
      </c:catAx>
      <c:valAx>
        <c:axId val="158749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08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[JennyBersinic_ExcelHomework.xlsx]Sheet4!PivotTable4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9-AB46-B72D-2C610C04889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C6-F04C-A27B-8DDD9E515AF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C6-F04C-A27B-8DDD9E515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852399"/>
        <c:axId val="1694854031"/>
      </c:lineChart>
      <c:catAx>
        <c:axId val="16948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54031"/>
        <c:crosses val="autoZero"/>
        <c:auto val="1"/>
        <c:lblAlgn val="ctr"/>
        <c:lblOffset val="100"/>
        <c:noMultiLvlLbl val="0"/>
      </c:catAx>
      <c:valAx>
        <c:axId val="169485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8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F8-D844-9468-A111E4BED3C9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F8-D844-9468-A111E4BED3C9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F8-D844-9468-A111E4BED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799839"/>
        <c:axId val="1195753519"/>
      </c:lineChart>
      <c:catAx>
        <c:axId val="120379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753519"/>
        <c:crosses val="autoZero"/>
        <c:auto val="1"/>
        <c:lblAlgn val="ctr"/>
        <c:lblOffset val="100"/>
        <c:noMultiLvlLbl val="0"/>
      </c:catAx>
      <c:valAx>
        <c:axId val="119575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9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1</xdr:row>
      <xdr:rowOff>0</xdr:rowOff>
    </xdr:from>
    <xdr:to>
      <xdr:col>11</xdr:col>
      <xdr:colOff>533400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CAE32-498B-1446-9759-15B1E3553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165100</xdr:rowOff>
    </xdr:from>
    <xdr:to>
      <xdr:col>16</xdr:col>
      <xdr:colOff>25400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9A749-AB1F-9341-A72C-80BB2948A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50800</xdr:rowOff>
    </xdr:from>
    <xdr:to>
      <xdr:col>11</xdr:col>
      <xdr:colOff>1295400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3D903-6976-7D4D-B259-10A9B088D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152400</xdr:rowOff>
    </xdr:from>
    <xdr:to>
      <xdr:col>8</xdr:col>
      <xdr:colOff>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7534C1-B7D2-8B4B-996B-99E5C0950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5.004408449073" createdVersion="6" refreshedVersion="6" minRefreshableVersion="3" recordCount="4115" xr:uid="{24466D35-7789-EF46-B3B5-F4731EE4A14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35.026845601853" createdVersion="6" refreshedVersion="6" minRefreshableVersion="3" recordCount="4115" xr:uid="{92749B09-B3FE-104E-9250-6CBE224C804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 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D6E3B-6240-9047-9F9C-6BD918AD6E67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2"/>
            </reference>
          </references>
        </pivotArea>
      </autoSortScope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E41B6-0456-9248-8B5A-45D25298C5ED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9C965-3CA3-9340-A8F9-47D6EC16D5EF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Normal="100" workbookViewId="0">
      <selection activeCell="F2" sqref="F2:F4115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4" bestFit="1" customWidth="1"/>
    <col min="16" max="16" width="15.83203125" bestFit="1" customWidth="1"/>
    <col min="17" max="17" width="17.33203125" customWidth="1"/>
    <col min="18" max="18" width="12.83203125" bestFit="1" customWidth="1"/>
    <col min="19" max="19" width="27.6640625" style="7" bestFit="1" customWidth="1"/>
    <col min="20" max="20" width="2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8266</v>
      </c>
      <c r="P1" s="1" t="s">
        <v>8267</v>
      </c>
      <c r="Q1" s="1" t="s">
        <v>8268</v>
      </c>
      <c r="R1" s="1" t="s">
        <v>8270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</f>
        <v>1.3685882352941177</v>
      </c>
      <c r="P2" s="6">
        <f>IF(ISERROR(E2/L2=0), "0", E2/L2)</f>
        <v>63.917582417582416</v>
      </c>
      <c r="Q2" t="str">
        <f>LEFT(N2, SEARCH("/",N2,1)-1)</f>
        <v>film &amp; video</v>
      </c>
      <c r="R2" t="str">
        <f>RIGHT(N2, 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</f>
        <v>1.4260827250608272</v>
      </c>
      <c r="P3" s="6">
        <f t="shared" ref="P3:P66" si="1">IF(ISERROR(E3/L3=0), "0", E3/L3)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>LEFT(N4, SEARCH("/",N4,1)-1)</f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8274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8274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8274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8274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8274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8274</v>
      </c>
      <c r="O67" s="5">
        <f t="shared" ref="O67:O130" si="6">E67/D67*1</f>
        <v>1.0752857142857142</v>
      </c>
      <c r="P67" s="6">
        <f t="shared" ref="P67:P130" si="7">IF(ISERROR(E67/L67=0), "0", 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8274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8274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8274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8274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8274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8274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8274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8274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8274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8274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8274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8274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8274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8274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8274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8274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8274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8274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8274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8274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8274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8274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8274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8274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8274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8274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8274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8274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8274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8274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8274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8274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8274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8274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8274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8274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8274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8274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8274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8274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8274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8274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8274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8274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8274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8274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8274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8274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8274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8274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8274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8274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8274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8274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8275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8275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8275</v>
      </c>
      <c r="O124" s="5">
        <f t="shared" si="6"/>
        <v>0</v>
      </c>
      <c r="P124" s="6" t="str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8275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8275</v>
      </c>
      <c r="O126" s="5">
        <f t="shared" si="6"/>
        <v>0</v>
      </c>
      <c r="P126" s="6" t="str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8275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8275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8275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8275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8275</v>
      </c>
      <c r="O131" s="5">
        <f t="shared" ref="O131:O194" si="12">E131/D131*1</f>
        <v>0</v>
      </c>
      <c r="P131" s="6" t="str">
        <f t="shared" ref="P131:P194" si="13">IF(ISERROR(E131/L131=0), "0", E131/L131)</f>
        <v>0</v>
      </c>
      <c r="Q131" t="str">
        <f t="shared" ref="Q131:Q194" si="14">LEFT(N131, SEARCH("/",N131,1)-1)</f>
        <v>film &amp; video</v>
      </c>
      <c r="R131" t="str">
        <f t="shared" ref="R131:R194" si="15">RIGHT(N131, 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8275</v>
      </c>
      <c r="O132" s="5">
        <f t="shared" si="12"/>
        <v>0</v>
      </c>
      <c r="P132" s="6" t="str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8275</v>
      </c>
      <c r="O133" s="5">
        <f t="shared" si="12"/>
        <v>0</v>
      </c>
      <c r="P133" s="6" t="str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8275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8275</v>
      </c>
      <c r="O135" s="5">
        <f t="shared" si="12"/>
        <v>0</v>
      </c>
      <c r="P135" s="6" t="str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8275</v>
      </c>
      <c r="O136" s="5">
        <f t="shared" si="12"/>
        <v>0</v>
      </c>
      <c r="P136" s="6" t="str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8275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8275</v>
      </c>
      <c r="O138" s="5">
        <f t="shared" si="12"/>
        <v>0</v>
      </c>
      <c r="P138" s="6" t="str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8275</v>
      </c>
      <c r="O139" s="5">
        <f t="shared" si="12"/>
        <v>0</v>
      </c>
      <c r="P139" s="6" t="str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8275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8275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8275</v>
      </c>
      <c r="O142" s="5">
        <f t="shared" si="12"/>
        <v>0</v>
      </c>
      <c r="P142" s="6" t="str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8275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8275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8275</v>
      </c>
      <c r="O145" s="5">
        <f t="shared" si="12"/>
        <v>0</v>
      </c>
      <c r="P145" s="6" t="str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8275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8275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8275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8275</v>
      </c>
      <c r="O149" s="5">
        <f t="shared" si="12"/>
        <v>0</v>
      </c>
      <c r="P149" s="6" t="str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8275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8275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8275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8275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8275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8275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8275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8275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8275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8275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8275</v>
      </c>
      <c r="O160" s="5">
        <f t="shared" si="12"/>
        <v>0</v>
      </c>
      <c r="P160" s="6" t="str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8275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8276</v>
      </c>
      <c r="O162" s="5">
        <f t="shared" si="12"/>
        <v>0</v>
      </c>
      <c r="P162" s="6" t="str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8276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8276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8276</v>
      </c>
      <c r="O165" s="5">
        <f t="shared" si="12"/>
        <v>0</v>
      </c>
      <c r="P165" s="6" t="str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8276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8276</v>
      </c>
      <c r="O167" s="5">
        <f t="shared" si="12"/>
        <v>0</v>
      </c>
      <c r="P167" s="6" t="str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8276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8276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8276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8276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8276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8276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8276</v>
      </c>
      <c r="O174" s="5">
        <f t="shared" si="12"/>
        <v>0</v>
      </c>
      <c r="P174" s="6" t="str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8276</v>
      </c>
      <c r="O175" s="5">
        <f t="shared" si="12"/>
        <v>0</v>
      </c>
      <c r="P175" s="6" t="str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8276</v>
      </c>
      <c r="O176" s="5">
        <f t="shared" si="12"/>
        <v>0</v>
      </c>
      <c r="P176" s="6" t="str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8276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8276</v>
      </c>
      <c r="O178" s="5">
        <f t="shared" si="12"/>
        <v>0</v>
      </c>
      <c r="P178" s="6" t="str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8276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8276</v>
      </c>
      <c r="O180" s="5">
        <f t="shared" si="12"/>
        <v>0</v>
      </c>
      <c r="P180" s="6" t="str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8276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8276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8276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8276</v>
      </c>
      <c r="O184" s="5">
        <f t="shared" si="12"/>
        <v>0</v>
      </c>
      <c r="P184" s="6" t="str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8276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8276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8276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8276</v>
      </c>
      <c r="O188" s="5">
        <f t="shared" si="12"/>
        <v>0</v>
      </c>
      <c r="P188" s="6" t="str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8276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8276</v>
      </c>
      <c r="O190" s="5">
        <f t="shared" si="12"/>
        <v>0</v>
      </c>
      <c r="P190" s="6" t="str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8276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8276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8276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8276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8276</v>
      </c>
      <c r="O195" s="5">
        <f t="shared" ref="O195:O258" si="18">E195/D195*1</f>
        <v>0</v>
      </c>
      <c r="P195" s="6" t="str">
        <f t="shared" ref="P195:P258" si="19">IF(ISERROR(E195/L195=0), "0", E195/L195)</f>
        <v>0</v>
      </c>
      <c r="Q195" t="str">
        <f t="shared" ref="Q195:Q258" si="20">LEFT(N195, SEARCH("/",N195,1)-1)</f>
        <v>film &amp; video</v>
      </c>
      <c r="R195" t="str">
        <f t="shared" ref="R195:R258" si="21">RIGHT(N195, 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8276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8276</v>
      </c>
      <c r="O197" s="5">
        <f t="shared" si="18"/>
        <v>0</v>
      </c>
      <c r="P197" s="6" t="str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8276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8276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8276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8276</v>
      </c>
      <c r="O201" s="5">
        <f t="shared" si="18"/>
        <v>0</v>
      </c>
      <c r="P201" s="6" t="str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8276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8276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8276</v>
      </c>
      <c r="O204" s="5">
        <f t="shared" si="18"/>
        <v>0</v>
      </c>
      <c r="P204" s="6" t="str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8276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8276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8276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8276</v>
      </c>
      <c r="O208" s="5">
        <f t="shared" si="18"/>
        <v>0</v>
      </c>
      <c r="P208" s="6" t="str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8276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8276</v>
      </c>
      <c r="O210" s="5">
        <f t="shared" si="18"/>
        <v>0</v>
      </c>
      <c r="P210" s="6" t="str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8276</v>
      </c>
      <c r="O211" s="5">
        <f t="shared" si="18"/>
        <v>0</v>
      </c>
      <c r="P211" s="6" t="str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8276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8276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8276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8276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8276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8276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8276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8276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8276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8276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8276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8276</v>
      </c>
      <c r="O223" s="5">
        <f t="shared" si="18"/>
        <v>0</v>
      </c>
      <c r="P223" s="6" t="str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8276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8276</v>
      </c>
      <c r="O225" s="5">
        <f t="shared" si="18"/>
        <v>0</v>
      </c>
      <c r="P225" s="6" t="str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8276</v>
      </c>
      <c r="O226" s="5">
        <f t="shared" si="18"/>
        <v>0</v>
      </c>
      <c r="P226" s="6" t="str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8276</v>
      </c>
      <c r="O227" s="5">
        <f t="shared" si="18"/>
        <v>0</v>
      </c>
      <c r="P227" s="6" t="str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8276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8276</v>
      </c>
      <c r="O229" s="5">
        <f t="shared" si="18"/>
        <v>0</v>
      </c>
      <c r="P229" s="6" t="str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8276</v>
      </c>
      <c r="O230" s="5">
        <f t="shared" si="18"/>
        <v>0</v>
      </c>
      <c r="P230" s="6" t="str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8276</v>
      </c>
      <c r="O231" s="5">
        <f t="shared" si="18"/>
        <v>0</v>
      </c>
      <c r="P231" s="6" t="str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8276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8276</v>
      </c>
      <c r="O233" s="5">
        <f t="shared" si="18"/>
        <v>0</v>
      </c>
      <c r="P233" s="6" t="str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8276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8276</v>
      </c>
      <c r="O235" s="5">
        <f t="shared" si="18"/>
        <v>0</v>
      </c>
      <c r="P235" s="6" t="str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8276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8276</v>
      </c>
      <c r="O237" s="5">
        <f t="shared" si="18"/>
        <v>0</v>
      </c>
      <c r="P237" s="6" t="str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8276</v>
      </c>
      <c r="O238" s="5">
        <f t="shared" si="18"/>
        <v>0</v>
      </c>
      <c r="P238" s="6" t="str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8276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8276</v>
      </c>
      <c r="O240" s="5">
        <f t="shared" si="18"/>
        <v>0</v>
      </c>
      <c r="P240" s="6" t="str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8276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8277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8277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8277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8277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8277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8277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8277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8277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8277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8277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8277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8277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8277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8277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8277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8277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8277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8277</v>
      </c>
      <c r="O259" s="5">
        <f t="shared" ref="O259:O322" si="24">E259/D259*1</f>
        <v>1.0672648571428571</v>
      </c>
      <c r="P259" s="6">
        <f t="shared" ref="P259:P322" si="25">IF(ISERROR(E259/L259=0), "0", 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8277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8277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8277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8277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8277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8277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8277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8277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8277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8277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8277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8277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8277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8277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8277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8277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8277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8277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8277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8277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8277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8277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8277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8277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8277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8277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8277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8277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8277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8277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8277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8277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8277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8277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8277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8277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8277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8277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8277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8277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8277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8277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8277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8277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8277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8277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8277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8277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8277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8277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8277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8277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8277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8277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8277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8277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8277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8277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8277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8277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8277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8277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8277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8277</v>
      </c>
      <c r="O323" s="5">
        <f t="shared" ref="O323:O386" si="30">E323/D323*1</f>
        <v>1.0266285714285714</v>
      </c>
      <c r="P323" s="6">
        <f t="shared" ref="P323:P386" si="31">IF(ISERROR(E323/L323=0), "0", 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8277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8277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8277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8277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8277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8277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8277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8277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8277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8277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8277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8277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8277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8277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8277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8277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8277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8277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8277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8277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8277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8277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8277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8277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8277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8277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8277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8277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8277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8277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8277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8277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8277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8277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8277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8277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8277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8277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8277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8277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8277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8277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8277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8277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8277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8277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8277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8277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8277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8277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8277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8277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8277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8277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8277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8277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8277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8277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8277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8277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8277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8277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8277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8277</v>
      </c>
      <c r="O387" s="5">
        <f t="shared" ref="O387:O450" si="36">E387/D387*1</f>
        <v>1.05982</v>
      </c>
      <c r="P387" s="6">
        <f t="shared" ref="P387:P450" si="37">IF(ISERROR(E387/L387=0), "0", 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8277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8277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8277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8277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8277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8277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8277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8277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8277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8277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8277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8277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8277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8277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8277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8277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8277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8277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8277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8277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8277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8277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8277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8277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8277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8277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8277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8277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8277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8277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8277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8277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8277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8277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8278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8278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8278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8278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8278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8278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8278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8278</v>
      </c>
      <c r="O429" s="5">
        <f t="shared" si="36"/>
        <v>0</v>
      </c>
      <c r="P429" s="6" t="str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8278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8278</v>
      </c>
      <c r="O431" s="5">
        <f t="shared" si="36"/>
        <v>0</v>
      </c>
      <c r="P431" s="6" t="str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8278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8278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8278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8278</v>
      </c>
      <c r="O435" s="5">
        <f t="shared" si="36"/>
        <v>0</v>
      </c>
      <c r="P435" s="6" t="str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8278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8278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8278</v>
      </c>
      <c r="O438" s="5">
        <f t="shared" si="36"/>
        <v>0</v>
      </c>
      <c r="P438" s="6" t="str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8278</v>
      </c>
      <c r="O439" s="5">
        <f t="shared" si="36"/>
        <v>0</v>
      </c>
      <c r="P439" s="6" t="str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8278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8278</v>
      </c>
      <c r="O441" s="5">
        <f t="shared" si="36"/>
        <v>0</v>
      </c>
      <c r="P441" s="6" t="str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8278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8278</v>
      </c>
      <c r="O443" s="5">
        <f t="shared" si="36"/>
        <v>0</v>
      </c>
      <c r="P443" s="6" t="str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8278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8278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8278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8278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8278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8278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8278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8278</v>
      </c>
      <c r="O451" s="5">
        <f t="shared" ref="O451:O514" si="42">E451/D451*1</f>
        <v>2.2499999999999999E-2</v>
      </c>
      <c r="P451" s="6">
        <f t="shared" ref="P451:P514" si="43">IF(ISERROR(E451/L451=0), "0", 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8278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8278</v>
      </c>
      <c r="O453" s="5">
        <f t="shared" si="42"/>
        <v>0</v>
      </c>
      <c r="P453" s="6" t="str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8278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8278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8278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8278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8278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8278</v>
      </c>
      <c r="O459" s="5">
        <f t="shared" si="42"/>
        <v>0</v>
      </c>
      <c r="P459" s="6" t="str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8278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8278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8278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8278</v>
      </c>
      <c r="O463" s="5">
        <f t="shared" si="42"/>
        <v>0</v>
      </c>
      <c r="P463" s="6" t="str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8278</v>
      </c>
      <c r="O464" s="5">
        <f t="shared" si="42"/>
        <v>0</v>
      </c>
      <c r="P464" s="6" t="str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8278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8278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8278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8278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8278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8278</v>
      </c>
      <c r="O470" s="5">
        <f t="shared" si="42"/>
        <v>0</v>
      </c>
      <c r="P470" s="6" t="str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8278</v>
      </c>
      <c r="O471" s="5">
        <f t="shared" si="42"/>
        <v>0</v>
      </c>
      <c r="P471" s="6" t="str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8278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8278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8278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8278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8278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8278</v>
      </c>
      <c r="O477" s="5">
        <f t="shared" si="42"/>
        <v>0</v>
      </c>
      <c r="P477" s="6" t="str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8278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8278</v>
      </c>
      <c r="O479" s="5">
        <f t="shared" si="42"/>
        <v>0</v>
      </c>
      <c r="P479" s="6" t="str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8278</v>
      </c>
      <c r="O480" s="5">
        <f t="shared" si="42"/>
        <v>0</v>
      </c>
      <c r="P480" s="6" t="str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8278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8278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8278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8278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8278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8278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8278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8278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8278</v>
      </c>
      <c r="O489" s="5">
        <f t="shared" si="42"/>
        <v>0</v>
      </c>
      <c r="P489" s="6" t="str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8278</v>
      </c>
      <c r="O490" s="5">
        <f t="shared" si="42"/>
        <v>0</v>
      </c>
      <c r="P490" s="6" t="str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8278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8278</v>
      </c>
      <c r="O492" s="5">
        <f t="shared" si="42"/>
        <v>0</v>
      </c>
      <c r="P492" s="6" t="str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8278</v>
      </c>
      <c r="O493" s="5">
        <f t="shared" si="42"/>
        <v>0</v>
      </c>
      <c r="P493" s="6" t="str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8278</v>
      </c>
      <c r="O494" s="5">
        <f t="shared" si="42"/>
        <v>0</v>
      </c>
      <c r="P494" s="6" t="str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8278</v>
      </c>
      <c r="O495" s="5">
        <f t="shared" si="42"/>
        <v>0</v>
      </c>
      <c r="P495" s="6" t="str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8278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8278</v>
      </c>
      <c r="O497" s="5">
        <f t="shared" si="42"/>
        <v>0</v>
      </c>
      <c r="P497" s="6" t="str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8278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8278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8278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8278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8278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8278</v>
      </c>
      <c r="O503" s="5">
        <f t="shared" si="42"/>
        <v>0</v>
      </c>
      <c r="P503" s="6" t="str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8278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8278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8278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8278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8278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8278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8278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8278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8278</v>
      </c>
      <c r="O512" s="5">
        <f t="shared" si="42"/>
        <v>0</v>
      </c>
      <c r="P512" s="6" t="str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8278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8278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8278</v>
      </c>
      <c r="O515" s="5">
        <f t="shared" ref="O515:O578" si="48">E515/D515*1</f>
        <v>0.13924</v>
      </c>
      <c r="P515" s="6">
        <f t="shared" ref="P515:P578" si="49">IF(ISERROR(E515/L515=0), "0", 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8278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8278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8278</v>
      </c>
      <c r="O518" s="5">
        <f t="shared" si="48"/>
        <v>0</v>
      </c>
      <c r="P518" s="6" t="str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8278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8278</v>
      </c>
      <c r="O520" s="5">
        <f t="shared" si="48"/>
        <v>0</v>
      </c>
      <c r="P520" s="6" t="str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8278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8279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8279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8279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8279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8279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8279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8279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8279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8279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8279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8279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8279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8279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8279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8279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8279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8279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8279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8279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8279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8280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8280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8280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8280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8280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8280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8280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8280</v>
      </c>
      <c r="O549" s="5">
        <f t="shared" si="48"/>
        <v>0</v>
      </c>
      <c r="P549" s="6" t="str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8280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8280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8280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8280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8280</v>
      </c>
      <c r="O554" s="5">
        <f t="shared" si="48"/>
        <v>0</v>
      </c>
      <c r="P554" s="6" t="str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8280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8280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8280</v>
      </c>
      <c r="O557" s="5">
        <f t="shared" si="48"/>
        <v>0</v>
      </c>
      <c r="P557" s="6" t="str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8280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8280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8280</v>
      </c>
      <c r="O560" s="5">
        <f t="shared" si="48"/>
        <v>0</v>
      </c>
      <c r="P560" s="6" t="str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8280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8280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8280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8280</v>
      </c>
      <c r="O564" s="5">
        <f t="shared" si="48"/>
        <v>0</v>
      </c>
      <c r="P564" s="6" t="str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8280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8280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8280</v>
      </c>
      <c r="O567" s="5">
        <f t="shared" si="48"/>
        <v>0</v>
      </c>
      <c r="P567" s="6" t="str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8280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8280</v>
      </c>
      <c r="O569" s="5">
        <f t="shared" si="48"/>
        <v>0</v>
      </c>
      <c r="P569" s="6" t="str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8280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8280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8280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8280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8280</v>
      </c>
      <c r="O574" s="5">
        <f t="shared" si="48"/>
        <v>0</v>
      </c>
      <c r="P574" s="6" t="str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8280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8280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8280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8280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8280</v>
      </c>
      <c r="O579" s="5">
        <f t="shared" ref="O579:O642" si="54">E579/D579*1</f>
        <v>2E-3</v>
      </c>
      <c r="P579" s="6">
        <f t="shared" ref="P579:P642" si="55">IF(ISERROR(E579/L579=0), "0", E579/L579)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8280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8280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8280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8280</v>
      </c>
      <c r="O583" s="5">
        <f t="shared" si="54"/>
        <v>0</v>
      </c>
      <c r="P583" s="6" t="str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8280</v>
      </c>
      <c r="O584" s="5">
        <f t="shared" si="54"/>
        <v>0</v>
      </c>
      <c r="P584" s="6" t="str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8280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8280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8280</v>
      </c>
      <c r="O587" s="5">
        <f t="shared" si="54"/>
        <v>0</v>
      </c>
      <c r="P587" s="6" t="str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8280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8280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8280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8280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8280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8280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8280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8280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8280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8280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8280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8280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8280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8280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8280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8280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8280</v>
      </c>
      <c r="O604" s="5">
        <f t="shared" si="54"/>
        <v>0</v>
      </c>
      <c r="P604" s="6" t="str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8280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8280</v>
      </c>
      <c r="O606" s="5">
        <f t="shared" si="54"/>
        <v>0</v>
      </c>
      <c r="P606" s="6" t="str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8280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8280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8280</v>
      </c>
      <c r="O609" s="5">
        <f t="shared" si="54"/>
        <v>0</v>
      </c>
      <c r="P609" s="6" t="str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8280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8280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8280</v>
      </c>
      <c r="O612" s="5">
        <f t="shared" si="54"/>
        <v>0</v>
      </c>
      <c r="P612" s="6" t="str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8280</v>
      </c>
      <c r="O613" s="5">
        <f t="shared" si="54"/>
        <v>0</v>
      </c>
      <c r="P613" s="6" t="str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8280</v>
      </c>
      <c r="O614" s="5">
        <f t="shared" si="54"/>
        <v>0</v>
      </c>
      <c r="P614" s="6" t="str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8280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8280</v>
      </c>
      <c r="O616" s="5">
        <f t="shared" si="54"/>
        <v>0</v>
      </c>
      <c r="P616" s="6" t="str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8280</v>
      </c>
      <c r="O617" s="5">
        <f t="shared" si="54"/>
        <v>0</v>
      </c>
      <c r="P617" s="6" t="str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8280</v>
      </c>
      <c r="O618" s="5">
        <f t="shared" si="54"/>
        <v>0</v>
      </c>
      <c r="P618" s="6" t="str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8280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8280</v>
      </c>
      <c r="O620" s="5">
        <f t="shared" si="54"/>
        <v>0</v>
      </c>
      <c r="P620" s="6" t="str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8280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8280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8280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8280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8280</v>
      </c>
      <c r="O625" s="5">
        <f t="shared" si="54"/>
        <v>0</v>
      </c>
      <c r="P625" s="6" t="str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8280</v>
      </c>
      <c r="O626" s="5">
        <f t="shared" si="54"/>
        <v>0</v>
      </c>
      <c r="P626" s="6" t="str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8280</v>
      </c>
      <c r="O627" s="5">
        <f t="shared" si="54"/>
        <v>0</v>
      </c>
      <c r="P627" s="6" t="str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8280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8280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8280</v>
      </c>
      <c r="O630" s="5">
        <f t="shared" si="54"/>
        <v>0</v>
      </c>
      <c r="P630" s="6" t="str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8280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8280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8280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8280</v>
      </c>
      <c r="O634" s="5">
        <f t="shared" si="54"/>
        <v>0</v>
      </c>
      <c r="P634" s="6" t="str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8280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8280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8280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8280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8280</v>
      </c>
      <c r="O639" s="5">
        <f t="shared" si="54"/>
        <v>0</v>
      </c>
      <c r="P639" s="6" t="str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8280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8280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8281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8281</v>
      </c>
      <c r="O643" s="5">
        <f t="shared" ref="O643:O706" si="60">E643/D643*1</f>
        <v>1.1916249999999999</v>
      </c>
      <c r="P643" s="6">
        <f t="shared" ref="P643:P706" si="61">IF(ISERROR(E643/L643=0), "0", 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8281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8281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8281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8281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8281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8281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8281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8281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8281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8281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8281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8281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8281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8281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8281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8281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8281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8281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8281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8281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8281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8281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8281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8281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8281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8281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8281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8281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8281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8281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8281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8281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8281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8281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8281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8281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8281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8281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8281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8281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8281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8281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8281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8281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8281</v>
      </c>
      <c r="O688" s="5">
        <f t="shared" si="60"/>
        <v>0</v>
      </c>
      <c r="P688" s="6" t="str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8281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8281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8281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8281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8281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8281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8281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8281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8281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8281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8281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8281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8281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8281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8281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8281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8281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8281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8281</v>
      </c>
      <c r="O707" s="5">
        <f t="shared" ref="O707:O770" si="66">E707/D707*1</f>
        <v>9.7699999999999992E-3</v>
      </c>
      <c r="P707" s="6">
        <f t="shared" ref="P707:P770" si="67">IF(ISERROR(E707/L707=0), "0", E707/L707)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8281</v>
      </c>
      <c r="O708" s="5">
        <f t="shared" si="66"/>
        <v>0</v>
      </c>
      <c r="P708" s="6" t="str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8281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8281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8281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8281</v>
      </c>
      <c r="O712" s="5">
        <f t="shared" si="66"/>
        <v>0</v>
      </c>
      <c r="P712" s="6" t="str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8281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8281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8281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8281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8281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8281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8281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8281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8281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8282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8282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8282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8282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8282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8282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8282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8282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8282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8282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8282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8282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8282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8282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8282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8282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8282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8282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8282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8282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8282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8282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8282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8282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8282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8282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8282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8282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8282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8282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8282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8282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8282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8282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8282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8282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8282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8282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8282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8282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8283</v>
      </c>
      <c r="O762" s="5">
        <f t="shared" si="66"/>
        <v>0</v>
      </c>
      <c r="P762" s="6" t="str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8283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8283</v>
      </c>
      <c r="O764" s="5">
        <f t="shared" si="66"/>
        <v>0</v>
      </c>
      <c r="P764" s="6" t="str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8283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8283</v>
      </c>
      <c r="O766" s="5">
        <f t="shared" si="66"/>
        <v>0</v>
      </c>
      <c r="P766" s="6" t="str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8283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8283</v>
      </c>
      <c r="O768" s="5">
        <f t="shared" si="66"/>
        <v>0</v>
      </c>
      <c r="P768" s="6" t="str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8283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8283</v>
      </c>
      <c r="O770" s="5">
        <f t="shared" si="66"/>
        <v>0</v>
      </c>
      <c r="P770" s="6" t="str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8283</v>
      </c>
      <c r="O771" s="5">
        <f t="shared" ref="O771:O834" si="72">E771/D771*1</f>
        <v>0.41399999999999998</v>
      </c>
      <c r="P771" s="6">
        <f t="shared" ref="P771:P834" si="73">IF(ISERROR(E771/L771=0), "0", 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8283</v>
      </c>
      <c r="O772" s="5">
        <f t="shared" si="72"/>
        <v>0</v>
      </c>
      <c r="P772" s="6" t="str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8283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8283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8283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8283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8283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8283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8283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8283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8283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8284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8284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8284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8284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8284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8284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8284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8284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8284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8284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8284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8284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8284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8284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8284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8284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8284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8284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8284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8284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8284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8284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8284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8284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8284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8284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8284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8284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8284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8284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8284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8284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8284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8284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8284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8284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8284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8284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8284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8284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8284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8284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8284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8284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8284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8284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8284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8284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8284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8284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8284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8284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8284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8284</v>
      </c>
      <c r="O835" s="5">
        <f t="shared" ref="O835:O898" si="78">E835/D835*1</f>
        <v>1.0166666666666666</v>
      </c>
      <c r="P835" s="6">
        <f t="shared" ref="P835:P898" si="79">IF(ISERROR(E835/L835=0), "0", 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8284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8284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8284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8284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8284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8284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8285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8285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8285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8285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8285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8285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8285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8285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8285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8285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8285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8285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8285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8285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8285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8285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8285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8285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8285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8286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8286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8286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8286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8286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8286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8286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8286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8286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8286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8286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8286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8286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8286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8286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8286</v>
      </c>
      <c r="O877" s="5">
        <f t="shared" si="78"/>
        <v>0</v>
      </c>
      <c r="P877" s="6" t="str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8286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8286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8286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8286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8287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8287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8287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8287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8287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8287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8287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8287</v>
      </c>
      <c r="O889" s="5">
        <f t="shared" si="78"/>
        <v>0</v>
      </c>
      <c r="P889" s="6" t="str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8287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8287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8287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8287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8287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8287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8287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8287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8287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8287</v>
      </c>
      <c r="O899" s="5">
        <f t="shared" ref="O899:O962" si="84">E899/D899*1</f>
        <v>0</v>
      </c>
      <c r="P899" s="6" t="str">
        <f t="shared" ref="P899:P962" si="85">IF(ISERROR(E899/L899=0), "0", E899/L899)</f>
        <v>0</v>
      </c>
      <c r="Q899" t="str">
        <f t="shared" ref="Q899:Q962" si="86">LEFT(N899, SEARCH("/",N899,1)-1)</f>
        <v>music</v>
      </c>
      <c r="R899" t="str">
        <f t="shared" ref="R899:R962" si="87">RIGHT(N899, 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8287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8287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8286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8286</v>
      </c>
      <c r="O903" s="5">
        <f t="shared" si="84"/>
        <v>0</v>
      </c>
      <c r="P903" s="6" t="str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8286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8286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8286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8286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8286</v>
      </c>
      <c r="O908" s="5">
        <f t="shared" si="84"/>
        <v>0</v>
      </c>
      <c r="P908" s="6" t="str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8286</v>
      </c>
      <c r="O909" s="5">
        <f t="shared" si="84"/>
        <v>0</v>
      </c>
      <c r="P909" s="6" t="str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8286</v>
      </c>
      <c r="O910" s="5">
        <f t="shared" si="84"/>
        <v>0</v>
      </c>
      <c r="P910" s="6" t="str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8286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8286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8286</v>
      </c>
      <c r="O913" s="5">
        <f t="shared" si="84"/>
        <v>0</v>
      </c>
      <c r="P913" s="6" t="str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8286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8286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8286</v>
      </c>
      <c r="O916" s="5">
        <f t="shared" si="84"/>
        <v>0</v>
      </c>
      <c r="P916" s="6" t="str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8286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8286</v>
      </c>
      <c r="O918" s="5">
        <f t="shared" si="84"/>
        <v>0</v>
      </c>
      <c r="P918" s="6" t="str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8286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8286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8286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8286</v>
      </c>
      <c r="O922" s="5">
        <f t="shared" si="84"/>
        <v>0</v>
      </c>
      <c r="P922" s="6" t="str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8286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8286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8286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8286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8286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8286</v>
      </c>
      <c r="O928" s="5">
        <f t="shared" si="84"/>
        <v>0</v>
      </c>
      <c r="P928" s="6" t="str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8286</v>
      </c>
      <c r="O929" s="5">
        <f t="shared" si="84"/>
        <v>0</v>
      </c>
      <c r="P929" s="6" t="str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8286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8286</v>
      </c>
      <c r="O931" s="5">
        <f t="shared" si="84"/>
        <v>0</v>
      </c>
      <c r="P931" s="6" t="str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8286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8286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8286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8286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8286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8286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8286</v>
      </c>
      <c r="O938" s="5">
        <f t="shared" si="84"/>
        <v>0</v>
      </c>
      <c r="P938" s="6" t="str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8286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8286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8286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8281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8281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8281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8281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8281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8281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8281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8281</v>
      </c>
      <c r="O949" s="5">
        <f t="shared" si="84"/>
        <v>0</v>
      </c>
      <c r="P949" s="6" t="str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8281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8281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8281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8281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8281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8281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8281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8281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8281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8281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8281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8281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8281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8281</v>
      </c>
      <c r="O963" s="5">
        <f t="shared" ref="O963:O1026" si="90">E963/D963*1</f>
        <v>0.42188421052631581</v>
      </c>
      <c r="P963" s="6">
        <f t="shared" ref="P963:P1026" si="91">IF(ISERROR(E963/L963=0), "0", 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8281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8281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8281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8281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8281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8281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8281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8281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8281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8281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8281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8281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8281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8281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8281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8281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8281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8281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8281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8281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8281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8281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8281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8281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8281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8281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8281</v>
      </c>
      <c r="O990" s="5">
        <f t="shared" si="90"/>
        <v>0</v>
      </c>
      <c r="P990" s="6" t="str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8281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8281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8281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8281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8281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8281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8281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8281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8281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8281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8281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8281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8281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8281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8281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8281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8281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8281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8281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8281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8281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8281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8281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8281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8281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8281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8281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8281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8281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8281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8288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8288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8288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8288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8288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8288</v>
      </c>
      <c r="O1027" s="5">
        <f t="shared" ref="O1027:O1090" si="96">E1027/D1027*1</f>
        <v>1.099283142857143</v>
      </c>
      <c r="P1027" s="6">
        <f t="shared" ref="P1027:P1090" si="97">IF(ISERROR(E1027/L1027=0), "0", 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8288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8288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8288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8288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8288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8288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8288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8288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8288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8288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8288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8288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8288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8288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8289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8289</v>
      </c>
      <c r="O1043" s="5">
        <f t="shared" si="96"/>
        <v>0</v>
      </c>
      <c r="P1043" s="6" t="str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8289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8289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8289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8289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8289</v>
      </c>
      <c r="O1048" s="5">
        <f t="shared" si="96"/>
        <v>0</v>
      </c>
      <c r="P1048" s="6" t="str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8289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8289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8289</v>
      </c>
      <c r="O1051" s="5">
        <f t="shared" si="96"/>
        <v>0</v>
      </c>
      <c r="P1051" s="6" t="str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8289</v>
      </c>
      <c r="O1052" s="5">
        <f t="shared" si="96"/>
        <v>0</v>
      </c>
      <c r="P1052" s="6" t="str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8289</v>
      </c>
      <c r="O1053" s="5">
        <f t="shared" si="96"/>
        <v>0</v>
      </c>
      <c r="P1053" s="6" t="str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8289</v>
      </c>
      <c r="O1054" s="5">
        <f t="shared" si="96"/>
        <v>0</v>
      </c>
      <c r="P1054" s="6" t="str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8289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8289</v>
      </c>
      <c r="O1056" s="5">
        <f t="shared" si="96"/>
        <v>0</v>
      </c>
      <c r="P1056" s="6" t="str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8289</v>
      </c>
      <c r="O1057" s="5">
        <f t="shared" si="96"/>
        <v>0</v>
      </c>
      <c r="P1057" s="6" t="str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8289</v>
      </c>
      <c r="O1058" s="5">
        <f t="shared" si="96"/>
        <v>0</v>
      </c>
      <c r="P1058" s="6" t="str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8289</v>
      </c>
      <c r="O1059" s="5">
        <f t="shared" si="96"/>
        <v>0</v>
      </c>
      <c r="P1059" s="6" t="str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8289</v>
      </c>
      <c r="O1060" s="5">
        <f t="shared" si="96"/>
        <v>0</v>
      </c>
      <c r="P1060" s="6" t="str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8289</v>
      </c>
      <c r="O1061" s="5">
        <f t="shared" si="96"/>
        <v>0</v>
      </c>
      <c r="P1061" s="6" t="str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8289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8289</v>
      </c>
      <c r="O1063" s="5">
        <f t="shared" si="96"/>
        <v>0</v>
      </c>
      <c r="P1063" s="6" t="str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8289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8289</v>
      </c>
      <c r="O1065" s="5">
        <f t="shared" si="96"/>
        <v>0</v>
      </c>
      <c r="P1065" s="6" t="str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8290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8290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8290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8290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8290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8290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8290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8290</v>
      </c>
      <c r="O1073" s="5">
        <f t="shared" si="96"/>
        <v>0</v>
      </c>
      <c r="P1073" s="6" t="str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8290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8290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8290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8290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8290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8290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8290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8290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8290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8290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8290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8290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8290</v>
      </c>
      <c r="O1086" s="5">
        <f t="shared" si="96"/>
        <v>0</v>
      </c>
      <c r="P1086" s="6" t="str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8290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8290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8290</v>
      </c>
      <c r="O1089" s="5">
        <f t="shared" si="96"/>
        <v>0</v>
      </c>
      <c r="P1089" s="6" t="str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8290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8290</v>
      </c>
      <c r="O1091" s="5">
        <f t="shared" ref="O1091:O1154" si="102">E1091/D1091*1</f>
        <v>7.8266666666666665E-2</v>
      </c>
      <c r="P1091" s="6">
        <f t="shared" ref="P1091:P1154" si="103">IF(ISERROR(E1091/L1091=0), "0", 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8290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8290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8290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8290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8290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8290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8290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8290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8290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8290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8290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8290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8290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8290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8290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8290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8290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8290</v>
      </c>
      <c r="O1109" s="5">
        <f t="shared" si="102"/>
        <v>0</v>
      </c>
      <c r="P1109" s="6" t="str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8290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8290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8290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8290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8290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8290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8290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8290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8290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8290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8290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8290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8290</v>
      </c>
      <c r="O1122" s="5">
        <f t="shared" si="102"/>
        <v>0</v>
      </c>
      <c r="P1122" s="6" t="str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8290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8290</v>
      </c>
      <c r="O1124" s="5">
        <f t="shared" si="102"/>
        <v>0</v>
      </c>
      <c r="P1124" s="6" t="str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8290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8291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8291</v>
      </c>
      <c r="O1127" s="5">
        <f t="shared" si="102"/>
        <v>0</v>
      </c>
      <c r="P1127" s="6" t="str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8291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8291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8291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8291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8291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8291</v>
      </c>
      <c r="O1133" s="5">
        <f t="shared" si="102"/>
        <v>0</v>
      </c>
      <c r="P1133" s="6" t="str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8291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8291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8291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8291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8291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8291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8291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8291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8291</v>
      </c>
      <c r="O1142" s="5">
        <f t="shared" si="102"/>
        <v>0</v>
      </c>
      <c r="P1142" s="6" t="str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8291</v>
      </c>
      <c r="O1143" s="5">
        <f t="shared" si="102"/>
        <v>0</v>
      </c>
      <c r="P1143" s="6" t="str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8291</v>
      </c>
      <c r="O1144" s="5">
        <f t="shared" si="102"/>
        <v>0</v>
      </c>
      <c r="P1144" s="6" t="str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8291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s="5">
        <f t="shared" si="102"/>
        <v>0</v>
      </c>
      <c r="P1146" s="6" t="str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s="5">
        <f t="shared" si="102"/>
        <v>0</v>
      </c>
      <c r="P1149" s="6" t="str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s="5">
        <f t="shared" si="102"/>
        <v>0</v>
      </c>
      <c r="P1153" s="6" t="str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s="5">
        <f t="shared" ref="O1155:O1218" si="108">E1155/D1155*1</f>
        <v>6.2500000000000003E-3</v>
      </c>
      <c r="P1155" s="6">
        <f t="shared" ref="P1155:P1218" si="109">IF(ISERROR(E1155/L1155=0), "0", 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s="5">
        <f t="shared" si="108"/>
        <v>0</v>
      </c>
      <c r="P1158" s="6" t="str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s="5">
        <f t="shared" si="108"/>
        <v>0</v>
      </c>
      <c r="P1161" s="6" t="str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s="5">
        <f t="shared" si="108"/>
        <v>0</v>
      </c>
      <c r="P1163" s="6" t="str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s="5">
        <f t="shared" si="108"/>
        <v>0</v>
      </c>
      <c r="P1165" s="6" t="str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s="5">
        <f t="shared" si="108"/>
        <v>0</v>
      </c>
      <c r="P1166" s="6" t="str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s="5">
        <f t="shared" si="108"/>
        <v>0</v>
      </c>
      <c r="P1174" s="6" t="str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s="5">
        <f t="shared" si="108"/>
        <v>0</v>
      </c>
      <c r="P1179" s="6" t="str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8293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8293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8293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8293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8293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8293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8293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8293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8293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8293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8293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8293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8293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8293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8293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8293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8293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8293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8293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8293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8293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8293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8293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8293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8293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8293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8293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8293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8293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8293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8293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8293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8293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8293</v>
      </c>
      <c r="O1219" s="5">
        <f t="shared" ref="O1219:O1282" si="114">E1219/D1219*1</f>
        <v>1.026</v>
      </c>
      <c r="P1219" s="6">
        <f t="shared" ref="P1219:P1282" si="115">IF(ISERROR(E1219/L1219=0), "0", 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8293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8293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8293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8293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8293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8293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8294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8294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8294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8294</v>
      </c>
      <c r="O1229" s="5">
        <f t="shared" si="114"/>
        <v>0</v>
      </c>
      <c r="P1229" s="6" t="str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8294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8294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8294</v>
      </c>
      <c r="O1232" s="5">
        <f t="shared" si="114"/>
        <v>0</v>
      </c>
      <c r="P1232" s="6" t="str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8294</v>
      </c>
      <c r="O1233" s="5">
        <f t="shared" si="114"/>
        <v>0</v>
      </c>
      <c r="P1233" s="6" t="str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8294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8294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8294</v>
      </c>
      <c r="O1236" s="5">
        <f t="shared" si="114"/>
        <v>0</v>
      </c>
      <c r="P1236" s="6" t="str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8294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8294</v>
      </c>
      <c r="O1238" s="5">
        <f t="shared" si="114"/>
        <v>0</v>
      </c>
      <c r="P1238" s="6" t="str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8294</v>
      </c>
      <c r="O1239" s="5">
        <f t="shared" si="114"/>
        <v>0</v>
      </c>
      <c r="P1239" s="6" t="str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8294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8294</v>
      </c>
      <c r="O1241" s="5">
        <f t="shared" si="114"/>
        <v>0</v>
      </c>
      <c r="P1241" s="6" t="str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8294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8294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8294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8294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8284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8284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8284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8284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8284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8284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8284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8284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8284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8284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8284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8284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8284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8284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8284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8284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8284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8284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8284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8284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8284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8284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8284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8284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8284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8284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8284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8284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8284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8284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8284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8284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8284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8284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8284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8284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8284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8284</v>
      </c>
      <c r="O1283" s="5">
        <f t="shared" ref="O1283:O1346" si="120">E1283/D1283*1</f>
        <v>1.1071428571428572</v>
      </c>
      <c r="P1283" s="6">
        <f t="shared" ref="P1283:P1346" si="121">IF(ISERROR(E1283/L1283=0), "0", 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8284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8284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8279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8279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8279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8279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8279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8279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8279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8279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8279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8279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8279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8279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8279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8279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8279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8279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8279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8279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8279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8279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8281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8281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8281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8281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8281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8281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8281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8281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8281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8281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8281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8281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8281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8281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8281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8281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8281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8281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8281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8281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8281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8281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8281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8281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8281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8281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8281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8281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8281</v>
      </c>
      <c r="O1334" s="5">
        <f t="shared" si="120"/>
        <v>0</v>
      </c>
      <c r="P1334" s="6" t="str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8281</v>
      </c>
      <c r="O1335" s="5">
        <f t="shared" si="120"/>
        <v>0</v>
      </c>
      <c r="P1335" s="6" t="str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8281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8281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8281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8281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8281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8281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8281</v>
      </c>
      <c r="O1342" s="5">
        <f t="shared" si="120"/>
        <v>0</v>
      </c>
      <c r="P1342" s="6" t="str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8281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8281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8281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8282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8282</v>
      </c>
      <c r="O1347" s="5">
        <f t="shared" ref="O1347:O1410" si="126">E1347/D1347*1</f>
        <v>1.25</v>
      </c>
      <c r="P1347" s="6">
        <f t="shared" ref="P1347:P1410" si="127">IF(ISERROR(E1347/L1347=0), "0", 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8282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8282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8282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8282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8282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8282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8282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8282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8282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8282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8282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8282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8282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8282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8282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8282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8282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8282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8284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8284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8284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8284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8284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8284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8284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8284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8284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8284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8284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8284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8284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8284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8284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8284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8284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8284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8284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8284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8284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8284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8284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8284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8284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8284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8284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8284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8284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8284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8284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8284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8284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8284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8284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8284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8284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8284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8284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8284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8295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8295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8295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8295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8295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8295</v>
      </c>
      <c r="O1411" s="5">
        <f t="shared" ref="O1411:O1474" si="132">E1411/D1411*1</f>
        <v>0</v>
      </c>
      <c r="P1411" s="6" t="str">
        <f t="shared" ref="P1411:P1474" si="133">IF(ISERROR(E1411/L1411=0), "0", E1411/L1411)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 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8295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8295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8295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8295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8295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8295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8295</v>
      </c>
      <c r="O1418" s="5">
        <f t="shared" si="132"/>
        <v>0</v>
      </c>
      <c r="P1418" s="6" t="str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8295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8295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8295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8295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8295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8295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8295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8295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8295</v>
      </c>
      <c r="O1427" s="5">
        <f t="shared" si="132"/>
        <v>0</v>
      </c>
      <c r="P1427" s="6" t="str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8295</v>
      </c>
      <c r="O1428" s="5">
        <f t="shared" si="132"/>
        <v>0</v>
      </c>
      <c r="P1428" s="6" t="str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8295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8295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8295</v>
      </c>
      <c r="O1431" s="5">
        <f t="shared" si="132"/>
        <v>0</v>
      </c>
      <c r="P1431" s="6" t="str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8295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8295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8295</v>
      </c>
      <c r="O1434" s="5">
        <f t="shared" si="132"/>
        <v>0</v>
      </c>
      <c r="P1434" s="6" t="str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8295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8295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8295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8295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8295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8295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8295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8295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8295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8295</v>
      </c>
      <c r="O1444" s="5">
        <f t="shared" si="132"/>
        <v>0</v>
      </c>
      <c r="P1444" s="6" t="str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8295</v>
      </c>
      <c r="O1445" s="5">
        <f t="shared" si="132"/>
        <v>0</v>
      </c>
      <c r="P1445" s="6" t="str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8295</v>
      </c>
      <c r="O1446" s="5">
        <f t="shared" si="132"/>
        <v>0</v>
      </c>
      <c r="P1446" s="6" t="str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8295</v>
      </c>
      <c r="O1447" s="5">
        <f t="shared" si="132"/>
        <v>0</v>
      </c>
      <c r="P1447" s="6" t="str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8295</v>
      </c>
      <c r="O1448" s="5">
        <f t="shared" si="132"/>
        <v>0</v>
      </c>
      <c r="P1448" s="6" t="str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8295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8295</v>
      </c>
      <c r="O1450" s="5">
        <f t="shared" si="132"/>
        <v>0</v>
      </c>
      <c r="P1450" s="6" t="str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8295</v>
      </c>
      <c r="O1451" s="5">
        <f t="shared" si="132"/>
        <v>0</v>
      </c>
      <c r="P1451" s="6" t="str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8295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8295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8295</v>
      </c>
      <c r="O1454" s="5">
        <f t="shared" si="132"/>
        <v>0</v>
      </c>
      <c r="P1454" s="6" t="str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8295</v>
      </c>
      <c r="O1455" s="5">
        <f t="shared" si="132"/>
        <v>0</v>
      </c>
      <c r="P1455" s="6" t="str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8295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8295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8295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8295</v>
      </c>
      <c r="O1459" s="5">
        <f t="shared" si="132"/>
        <v>0</v>
      </c>
      <c r="P1459" s="6" t="str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8295</v>
      </c>
      <c r="O1460" s="5">
        <f t="shared" si="132"/>
        <v>0</v>
      </c>
      <c r="P1460" s="6" t="str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8295</v>
      </c>
      <c r="O1461" s="5">
        <f t="shared" si="132"/>
        <v>0</v>
      </c>
      <c r="P1461" s="6" t="str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8295</v>
      </c>
      <c r="O1462" s="5">
        <f t="shared" si="132"/>
        <v>0</v>
      </c>
      <c r="P1462" s="6" t="str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8296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8296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8296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8296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8296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8296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8296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8296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8296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8296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8296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8296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8296</v>
      </c>
      <c r="O1475" s="5">
        <f t="shared" ref="O1475:O1538" si="138">E1475/D1475*1</f>
        <v>1.20516</v>
      </c>
      <c r="P1475" s="6">
        <f t="shared" ref="P1475:P1538" si="139">IF(ISERROR(E1475/L1475=0), "0", 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8296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8296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8296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8296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8296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8296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8296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8283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8283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8283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8283</v>
      </c>
      <c r="O1486" s="5">
        <f t="shared" si="138"/>
        <v>0</v>
      </c>
      <c r="P1486" s="6" t="str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8283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8283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8283</v>
      </c>
      <c r="O1489" s="5">
        <f t="shared" si="138"/>
        <v>0</v>
      </c>
      <c r="P1489" s="6" t="str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8283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8283</v>
      </c>
      <c r="O1491" s="5">
        <f t="shared" si="138"/>
        <v>0</v>
      </c>
      <c r="P1491" s="6" t="str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8283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8283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8283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8283</v>
      </c>
      <c r="O1495" s="5">
        <f t="shared" si="138"/>
        <v>0</v>
      </c>
      <c r="P1495" s="6" t="str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8283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8283</v>
      </c>
      <c r="O1497" s="5">
        <f t="shared" si="138"/>
        <v>0</v>
      </c>
      <c r="P1497" s="6" t="str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8283</v>
      </c>
      <c r="O1498" s="5">
        <f t="shared" si="138"/>
        <v>0</v>
      </c>
      <c r="P1498" s="6" t="str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8283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8283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8283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8283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8293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8293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8293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8293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8293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8293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8293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8293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8293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8293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8293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8293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8293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8293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8293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8293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8293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8293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8293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8293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8293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8293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8293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8293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8293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8293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8293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8293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8293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8293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8293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8293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8293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8293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8293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8293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8293</v>
      </c>
      <c r="O1539" s="5">
        <f t="shared" ref="O1539:O1602" si="144">E1539/D1539*1</f>
        <v>1.7989999999999999</v>
      </c>
      <c r="P1539" s="6">
        <f t="shared" ref="P1539:P1602" si="145">IF(ISERROR(E1539/L1539=0), "0", 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8293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8293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8293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8297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8297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8297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8297</v>
      </c>
      <c r="O1546" s="5">
        <f t="shared" si="144"/>
        <v>0</v>
      </c>
      <c r="P1546" s="6" t="str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8297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8297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8297</v>
      </c>
      <c r="O1549" s="5">
        <f t="shared" si="144"/>
        <v>0</v>
      </c>
      <c r="P1549" s="6" t="str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8297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8297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8297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8297</v>
      </c>
      <c r="O1553" s="5">
        <f t="shared" si="144"/>
        <v>0</v>
      </c>
      <c r="P1553" s="6" t="str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8297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8297</v>
      </c>
      <c r="O1555" s="5">
        <f t="shared" si="144"/>
        <v>0</v>
      </c>
      <c r="P1555" s="6" t="str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8297</v>
      </c>
      <c r="O1556" s="5">
        <f t="shared" si="144"/>
        <v>0</v>
      </c>
      <c r="P1556" s="6" t="str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8297</v>
      </c>
      <c r="O1557" s="5">
        <f t="shared" si="144"/>
        <v>0</v>
      </c>
      <c r="P1557" s="6" t="str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8297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8297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8297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8297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8297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8298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8298</v>
      </c>
      <c r="O1564" s="5">
        <f t="shared" si="144"/>
        <v>0</v>
      </c>
      <c r="P1564" s="6" t="str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8298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8298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8298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8298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8298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8298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8298</v>
      </c>
      <c r="O1571" s="5">
        <f t="shared" si="144"/>
        <v>0</v>
      </c>
      <c r="P1571" s="6" t="str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8298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8298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8298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8298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8298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8298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8298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8298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8298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8298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8298</v>
      </c>
      <c r="O1582" s="5">
        <f t="shared" si="144"/>
        <v>0</v>
      </c>
      <c r="P1582" s="6" t="str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8299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8299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8299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8299</v>
      </c>
      <c r="O1586" s="5">
        <f t="shared" si="144"/>
        <v>0</v>
      </c>
      <c r="P1586" s="6" t="str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8299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8299</v>
      </c>
      <c r="O1588" s="5">
        <f t="shared" si="144"/>
        <v>0</v>
      </c>
      <c r="P1588" s="6" t="str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8299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8299</v>
      </c>
      <c r="O1590" s="5">
        <f t="shared" si="144"/>
        <v>0</v>
      </c>
      <c r="P1590" s="6" t="str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8299</v>
      </c>
      <c r="O1591" s="5">
        <f t="shared" si="144"/>
        <v>0</v>
      </c>
      <c r="P1591" s="6" t="str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8299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8299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8299</v>
      </c>
      <c r="O1594" s="5">
        <f t="shared" si="144"/>
        <v>0</v>
      </c>
      <c r="P1594" s="6" t="str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8299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8299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8299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8299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8299</v>
      </c>
      <c r="O1599" s="5">
        <f t="shared" si="144"/>
        <v>0</v>
      </c>
      <c r="P1599" s="6" t="str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8299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8299</v>
      </c>
      <c r="O1601" s="5">
        <f t="shared" si="144"/>
        <v>0</v>
      </c>
      <c r="P1601" s="6" t="str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8299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8284</v>
      </c>
      <c r="O1603" s="5">
        <f t="shared" ref="O1603:O1666" si="150">E1603/D1603*1</f>
        <v>1.082492</v>
      </c>
      <c r="P1603" s="6">
        <f t="shared" ref="P1603:P1666" si="151">IF(ISERROR(E1603/L1603=0), "0", 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8284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8284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8284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8284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8284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8284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8284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8284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8284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8284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8284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8284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8284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8284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8284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8284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8284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8284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8284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8284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8284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8284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8284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8284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8284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8284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8284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8284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8284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8284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8284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8284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8284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8284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8284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8284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8284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8284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8284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8300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8300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8300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8300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8300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8300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8300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8300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8300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8300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8300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8300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8300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8300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8300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8300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8300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8300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8300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8300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8300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8300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8300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8300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8300</v>
      </c>
      <c r="O1667" s="5">
        <f t="shared" ref="O1667:O1730" si="156">E1667/D1667*1</f>
        <v>1.1945714285714286</v>
      </c>
      <c r="P1667" s="6">
        <f t="shared" ref="P1667:P1730" si="157">IF(ISERROR(E1667/L1667=0), "0", 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8300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8300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8300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8300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8300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8300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8300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8300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8300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8300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8300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8300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8300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8300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8300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5">
        <f t="shared" si="156"/>
        <v>0</v>
      </c>
      <c r="P1684" s="6" t="str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5">
        <f t="shared" si="156"/>
        <v>0</v>
      </c>
      <c r="P1698" s="6" t="str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5">
        <f t="shared" si="156"/>
        <v>0</v>
      </c>
      <c r="P1700" s="6" t="str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5">
        <f t="shared" si="156"/>
        <v>0</v>
      </c>
      <c r="P1707" s="6" t="str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5">
        <f t="shared" si="156"/>
        <v>0</v>
      </c>
      <c r="P1708" s="6" t="str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5">
        <f t="shared" si="156"/>
        <v>0</v>
      </c>
      <c r="P1710" s="6" t="str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5">
        <f t="shared" si="156"/>
        <v>0</v>
      </c>
      <c r="P1714" s="6" t="str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5">
        <f t="shared" si="156"/>
        <v>0</v>
      </c>
      <c r="P1723" s="6" t="str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5">
        <f t="shared" ref="O1731:O1794" si="162">E1731/D1731*1</f>
        <v>0</v>
      </c>
      <c r="P1731" s="6" t="str">
        <f t="shared" ref="P1731:P1794" si="163">IF(ISERROR(E1731/L1731=0), "0", E1731/L1731)</f>
        <v>0</v>
      </c>
      <c r="Q1731" t="str">
        <f t="shared" ref="Q1731:Q1794" si="164">LEFT(N1731, SEARCH("/",N1731,1)-1)</f>
        <v>music</v>
      </c>
      <c r="R1731" t="str">
        <f t="shared" ref="R1731:R1794" si="165">RIGHT(N1731, 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5">
        <f t="shared" si="162"/>
        <v>0</v>
      </c>
      <c r="P1732" s="6" t="str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5">
        <f t="shared" si="162"/>
        <v>0</v>
      </c>
      <c r="P1733" s="6" t="str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5">
        <f t="shared" si="162"/>
        <v>0</v>
      </c>
      <c r="P1734" s="6" t="str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5">
        <f t="shared" si="162"/>
        <v>0</v>
      </c>
      <c r="P1735" s="6" t="str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5">
        <f t="shared" si="162"/>
        <v>0</v>
      </c>
      <c r="P1742" s="6" t="str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8293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8293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8293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8293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8293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8293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8293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8293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8293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8293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8293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8293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8293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8293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8293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8293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8293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8293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8293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8293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8293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8293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8293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8293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8293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8293</v>
      </c>
      <c r="O1768" s="5">
        <f t="shared" si="162"/>
        <v>0</v>
      </c>
      <c r="P1768" s="6" t="str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8293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8293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8293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8293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8293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8293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8293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8293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8293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8293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8293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8293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8293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8293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8293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8293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8293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8293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8293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8293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8293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8293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8293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8293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8293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8293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8293</v>
      </c>
      <c r="O1795" s="5">
        <f t="shared" ref="O1795:O1858" si="168">E1795/D1795*1</f>
        <v>1.3333333333333334E-2</v>
      </c>
      <c r="P1795" s="6">
        <f t="shared" ref="P1795:P1858" si="169">IF(ISERROR(E1795/L1795=0), "0", 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8293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8293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8293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8293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8293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8293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8293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8293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8293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8293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8293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8293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8293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8293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8293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8293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8293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8293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8293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8293</v>
      </c>
      <c r="O1815" s="5">
        <f t="shared" si="168"/>
        <v>0</v>
      </c>
      <c r="P1815" s="6" t="str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8293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8293</v>
      </c>
      <c r="O1817" s="5">
        <f t="shared" si="168"/>
        <v>0</v>
      </c>
      <c r="P1817" s="6" t="str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8293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8293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8293</v>
      </c>
      <c r="O1820" s="5">
        <f t="shared" si="168"/>
        <v>0</v>
      </c>
      <c r="P1820" s="6" t="str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8293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8293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8284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8284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8284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8284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8284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8284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8284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8284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8284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8284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8284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8284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8284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8284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8284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8284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8284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8284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8284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8284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8284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8284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8284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8284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8284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8284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8284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8284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8284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8284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8284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8284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8284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8284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8284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8284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8284</v>
      </c>
      <c r="O1859" s="5">
        <f t="shared" ref="O1859:O1922" si="174">E1859/D1859*1</f>
        <v>1</v>
      </c>
      <c r="P1859" s="6">
        <f t="shared" ref="P1859:P1922" si="175">IF(ISERROR(E1859/L1859=0), "0", 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8284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8284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8284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8291</v>
      </c>
      <c r="O1863" s="5">
        <f t="shared" si="174"/>
        <v>0</v>
      </c>
      <c r="P1863" s="6" t="str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8291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8291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8291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8291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8291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8291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8291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8291</v>
      </c>
      <c r="O1871" s="5">
        <f t="shared" si="174"/>
        <v>0</v>
      </c>
      <c r="P1871" s="6" t="str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8291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8291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8291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8291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8291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8291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8291</v>
      </c>
      <c r="O1878" s="5">
        <f t="shared" si="174"/>
        <v>0</v>
      </c>
      <c r="P1878" s="6" t="str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8291</v>
      </c>
      <c r="O1879" s="5">
        <f t="shared" si="174"/>
        <v>0</v>
      </c>
      <c r="P1879" s="6" t="str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8291</v>
      </c>
      <c r="O1880" s="5">
        <f t="shared" si="174"/>
        <v>0</v>
      </c>
      <c r="P1880" s="6" t="str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8291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8291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8287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8287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8287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8287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8287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8287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8287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8287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8287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8287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8287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8287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8287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8287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8287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8287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8287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8287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8287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8287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8302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8302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8302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8302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8302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8302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8302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8302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8302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8302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8302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8302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8302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8302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8302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8302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8302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8302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8302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8302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8287</v>
      </c>
      <c r="O1923" s="5">
        <f t="shared" ref="O1923:O1986" si="180">E1923/D1923*1</f>
        <v>1.3680000000000001</v>
      </c>
      <c r="P1923" s="6">
        <f t="shared" ref="P1923:P1986" si="181">IF(ISERROR(E1923/L1923=0), "0", 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8287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8287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8287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8287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8287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8287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8287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8287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8287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8287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8287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8287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8287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8287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8287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8287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8287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8287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8287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8303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8303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8303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8303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8303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8303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8303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8303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8303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8303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8303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8303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8303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8303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8303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8303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8303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8303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8303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8303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8303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8303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8303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8303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8303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8303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8303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8303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8303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8303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8303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8303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8303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8303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8303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8303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8303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8303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8303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8303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8304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8304</v>
      </c>
      <c r="O1984" s="5">
        <f t="shared" si="180"/>
        <v>0</v>
      </c>
      <c r="P1984" s="6" t="str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8304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8304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8304</v>
      </c>
      <c r="O1987" s="5">
        <f t="shared" ref="O1987:O2050" si="186">E1987/D1987*1</f>
        <v>3.1875000000000001E-2</v>
      </c>
      <c r="P1987" s="6">
        <f t="shared" ref="P1987:P2050" si="187">IF(ISERROR(E1987/L1987=0), "0", 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8304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8304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8304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8304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8304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8304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8304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8304</v>
      </c>
      <c r="O1995" s="5">
        <f t="shared" si="186"/>
        <v>0</v>
      </c>
      <c r="P1995" s="6" t="str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8304</v>
      </c>
      <c r="O1996" s="5">
        <f t="shared" si="186"/>
        <v>0</v>
      </c>
      <c r="P1996" s="6" t="str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8304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8304</v>
      </c>
      <c r="O1998" s="5">
        <f t="shared" si="186"/>
        <v>0</v>
      </c>
      <c r="P1998" s="6" t="str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8304</v>
      </c>
      <c r="O1999" s="5">
        <f t="shared" si="186"/>
        <v>0</v>
      </c>
      <c r="P1999" s="6" t="str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8304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8304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8304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8303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8303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8303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8303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8303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8303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8303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8303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8303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8303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8303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8303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8303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8303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8303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8303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8303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8303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8303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8303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8303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8303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8303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8303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8303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8303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8303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8303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8303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8303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8303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8303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8303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8303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8303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8303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8303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8303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8303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8303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8303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8303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8303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8303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8303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8303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8303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8303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8303</v>
      </c>
      <c r="O2051" s="5">
        <f t="shared" ref="O2051:O2114" si="192">E2051/D2051*1</f>
        <v>1.2019070000000001</v>
      </c>
      <c r="P2051" s="6">
        <f t="shared" ref="P2051:P2114" si="193">IF(ISERROR(E2051/L2051=0), "0", 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8303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8303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8303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8303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8303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8303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8303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8303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8303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8303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8303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8303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8303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8303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8303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8303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8303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8303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8303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8303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8303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8303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8303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8303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8303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8303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8303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8303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8303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8303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8303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8287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8287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8287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8287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8287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8287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8287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8287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8287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8287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8287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8287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8287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8287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8287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8287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8287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8287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8287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8287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8287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8287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8287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8287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8287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8287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8287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8287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8287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8287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8287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8287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8287</v>
      </c>
      <c r="O2115" s="5">
        <f t="shared" ref="O2115:O2178" si="198">E2115/D2115*1</f>
        <v>1.0485714285714285</v>
      </c>
      <c r="P2115" s="6">
        <f t="shared" ref="P2115:P2178" si="199">IF(ISERROR(E2115/L2115=0), "0", 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8287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8287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8287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8287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8287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8287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8287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8290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8290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8290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8290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8290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8290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8290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8290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8290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8290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8290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8290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8290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8290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8290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8290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8290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8290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8290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8290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8290</v>
      </c>
      <c r="O2143" s="5">
        <f t="shared" si="198"/>
        <v>0</v>
      </c>
      <c r="P2143" s="6" t="str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8290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8290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8290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8290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8290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8290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8290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8290</v>
      </c>
      <c r="O2151" s="5">
        <f t="shared" si="198"/>
        <v>0</v>
      </c>
      <c r="P2151" s="6" t="str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8290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8290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8290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8290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8290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8290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8290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8290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8290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8290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8290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8284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8284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8284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8284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8284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8284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8284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8284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8284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8284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8284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8284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8284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8284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8284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8284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8284</v>
      </c>
      <c r="O2179" s="5">
        <f t="shared" ref="O2179:O2242" si="204">E2179/D2179*1</f>
        <v>1.0012000000000001</v>
      </c>
      <c r="P2179" s="6">
        <f t="shared" ref="P2179:P2242" si="205">IF(ISERROR(E2179/L2179=0), "0", 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8284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8284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8284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8305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8305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8305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8305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8305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8305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8305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8305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8305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8305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8305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8305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8305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8305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8305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8305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8305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8305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8305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8305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8288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8288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8288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8288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8288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8288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8288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8288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8288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8288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8288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8288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8288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8288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8288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8288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8288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8288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8288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8288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8305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8305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8305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8305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8305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8305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8305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8305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8305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8305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8305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8305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8305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8305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8305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8305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8305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8305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8305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8305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8305</v>
      </c>
      <c r="O2243" s="5">
        <f t="shared" ref="O2243:O2306" si="210">E2243/D2243*1</f>
        <v>8.0640000000000001</v>
      </c>
      <c r="P2243" s="6">
        <f t="shared" ref="P2243:P2306" si="211">IF(ISERROR(E2243/L2243=0), "0", 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8305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8305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8305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8305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8305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8305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8305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8305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8305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8305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8305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8305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8305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8305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8305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8305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8305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8305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8305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8305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8305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8305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8305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8305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8305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8305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8305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8305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8305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8305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8305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8305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8305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8305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8305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8305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8305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8305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8305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8284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8284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8284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8284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8284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8284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8284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8284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8284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8284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8284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8284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8284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8284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8284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8284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8284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8284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8284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8284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8287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8287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8287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8287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8287</v>
      </c>
      <c r="O2307" s="5">
        <f t="shared" ref="O2307:O2370" si="216">E2307/D2307*1</f>
        <v>1.0122777777777778</v>
      </c>
      <c r="P2307" s="6">
        <f t="shared" ref="P2307:P2370" si="217">IF(ISERROR(E2307/L2307=0), "0", 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8287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8287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8287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8287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8287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8287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8287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8287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8287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8287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8287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8287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8287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8287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8287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8306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8306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8306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8306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8306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8306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8306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8306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8306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8306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8306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8306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8306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8306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8306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8306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8306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8306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8306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8306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8280</v>
      </c>
      <c r="O2343" s="5">
        <f t="shared" si="216"/>
        <v>0</v>
      </c>
      <c r="P2343" s="6" t="str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8280</v>
      </c>
      <c r="O2344" s="5">
        <f t="shared" si="216"/>
        <v>0</v>
      </c>
      <c r="P2344" s="6" t="str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8280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8280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8280</v>
      </c>
      <c r="O2347" s="5">
        <f t="shared" si="216"/>
        <v>0</v>
      </c>
      <c r="P2347" s="6" t="str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8280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8280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8280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8280</v>
      </c>
      <c r="O2351" s="5">
        <f t="shared" si="216"/>
        <v>0</v>
      </c>
      <c r="P2351" s="6" t="str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8280</v>
      </c>
      <c r="O2352" s="5">
        <f t="shared" si="216"/>
        <v>0</v>
      </c>
      <c r="P2352" s="6" t="str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8280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8280</v>
      </c>
      <c r="O2354" s="5">
        <f t="shared" si="216"/>
        <v>0</v>
      </c>
      <c r="P2354" s="6" t="str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8280</v>
      </c>
      <c r="O2355" s="5">
        <f t="shared" si="216"/>
        <v>0</v>
      </c>
      <c r="P2355" s="6" t="str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8280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8280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8280</v>
      </c>
      <c r="O2358" s="5">
        <f t="shared" si="216"/>
        <v>0</v>
      </c>
      <c r="P2358" s="6" t="str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8280</v>
      </c>
      <c r="O2359" s="5">
        <f t="shared" si="216"/>
        <v>0</v>
      </c>
      <c r="P2359" s="6" t="str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8280</v>
      </c>
      <c r="O2360" s="5">
        <f t="shared" si="216"/>
        <v>0</v>
      </c>
      <c r="P2360" s="6" t="str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8280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8280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8280</v>
      </c>
      <c r="O2363" s="5">
        <f t="shared" si="216"/>
        <v>0</v>
      </c>
      <c r="P2363" s="6" t="str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8280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8280</v>
      </c>
      <c r="O2365" s="5">
        <f t="shared" si="216"/>
        <v>0</v>
      </c>
      <c r="P2365" s="6" t="str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8280</v>
      </c>
      <c r="O2366" s="5">
        <f t="shared" si="216"/>
        <v>0</v>
      </c>
      <c r="P2366" s="6" t="str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8280</v>
      </c>
      <c r="O2367" s="5">
        <f t="shared" si="216"/>
        <v>0</v>
      </c>
      <c r="P2367" s="6" t="str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8280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8280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8280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8280</v>
      </c>
      <c r="O2371" s="5">
        <f t="shared" ref="O2371:O2434" si="222">E2371/D2371*1</f>
        <v>0</v>
      </c>
      <c r="P2371" s="6" t="str">
        <f t="shared" ref="P2371:P2434" si="223">IF(ISERROR(E2371/L2371=0), "0", E2371/L2371)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 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8280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8280</v>
      </c>
      <c r="O2373" s="5">
        <f t="shared" si="222"/>
        <v>0</v>
      </c>
      <c r="P2373" s="6" t="str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8280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8280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8280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8280</v>
      </c>
      <c r="O2377" s="5">
        <f t="shared" si="222"/>
        <v>0</v>
      </c>
      <c r="P2377" s="6" t="str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8280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8280</v>
      </c>
      <c r="O2379" s="5">
        <f t="shared" si="222"/>
        <v>0</v>
      </c>
      <c r="P2379" s="6" t="str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8280</v>
      </c>
      <c r="O2380" s="5">
        <f t="shared" si="222"/>
        <v>0</v>
      </c>
      <c r="P2380" s="6" t="str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8280</v>
      </c>
      <c r="O2381" s="5">
        <f t="shared" si="222"/>
        <v>0</v>
      </c>
      <c r="P2381" s="6" t="str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8280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8280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8280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8280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8280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8280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8280</v>
      </c>
      <c r="O2388" s="5">
        <f t="shared" si="222"/>
        <v>0</v>
      </c>
      <c r="P2388" s="6" t="str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8280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8280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8280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8280</v>
      </c>
      <c r="O2392" s="5">
        <f t="shared" si="222"/>
        <v>0</v>
      </c>
      <c r="P2392" s="6" t="str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8280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8280</v>
      </c>
      <c r="O2394" s="5">
        <f t="shared" si="222"/>
        <v>0</v>
      </c>
      <c r="P2394" s="6" t="str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8280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8280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8280</v>
      </c>
      <c r="O2397" s="5">
        <f t="shared" si="222"/>
        <v>0</v>
      </c>
      <c r="P2397" s="6" t="str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8280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8280</v>
      </c>
      <c r="O2399" s="5">
        <f t="shared" si="222"/>
        <v>0</v>
      </c>
      <c r="P2399" s="6" t="str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8280</v>
      </c>
      <c r="O2400" s="5">
        <f t="shared" si="222"/>
        <v>0</v>
      </c>
      <c r="P2400" s="6" t="str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8280</v>
      </c>
      <c r="O2401" s="5">
        <f t="shared" si="222"/>
        <v>0</v>
      </c>
      <c r="P2401" s="6" t="str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8280</v>
      </c>
      <c r="O2402" s="5">
        <f t="shared" si="222"/>
        <v>0</v>
      </c>
      <c r="P2402" s="6" t="str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s="5">
        <f t="shared" si="222"/>
        <v>0</v>
      </c>
      <c r="P2406" s="6" t="str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s="5">
        <f t="shared" si="222"/>
        <v>0</v>
      </c>
      <c r="P2412" s="6" t="str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s="5">
        <f t="shared" si="222"/>
        <v>0</v>
      </c>
      <c r="P2414" s="6" t="str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s="5">
        <f t="shared" si="222"/>
        <v>0</v>
      </c>
      <c r="P2419" s="6" t="str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s="5">
        <f t="shared" si="222"/>
        <v>0</v>
      </c>
      <c r="P2421" s="6" t="str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s="5">
        <f t="shared" si="222"/>
        <v>0</v>
      </c>
      <c r="P2428" s="6" t="str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s="5">
        <f t="shared" ref="O2435:O2498" si="228">E2435/D2435*1</f>
        <v>0</v>
      </c>
      <c r="P2435" s="6" t="str">
        <f t="shared" ref="P2435:P2498" si="229">IF(ISERROR(E2435/L2435=0), "0", E2435/L2435)</f>
        <v>0</v>
      </c>
      <c r="Q2435" t="str">
        <f t="shared" ref="Q2435:Q2498" si="230">LEFT(N2435, SEARCH("/",N2435,1)-1)</f>
        <v>food</v>
      </c>
      <c r="R2435" t="str">
        <f t="shared" ref="R2435:R2498" si="231">RIGHT(N2435, 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s="5">
        <f t="shared" si="228"/>
        <v>0</v>
      </c>
      <c r="P2439" s="6" t="str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s="5">
        <f t="shared" si="228"/>
        <v>0</v>
      </c>
      <c r="P2441" s="6" t="str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8306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8306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8306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8306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8306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8306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8306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8306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8306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8306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8306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8306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8306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8306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8306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8306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8306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8306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8306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8306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8287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8287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8287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8287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8287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8287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8287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8287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8287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8287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8287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8287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8287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8287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8287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8287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8287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8287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8287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8287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8287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8287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8287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8287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8287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8287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8287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8287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8287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8287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8287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8287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8287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8287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8287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8287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8287</v>
      </c>
      <c r="O2499" s="5">
        <f t="shared" ref="O2499:O2562" si="234">E2499/D2499*1</f>
        <v>1.127715</v>
      </c>
      <c r="P2499" s="6">
        <f t="shared" ref="P2499:P2562" si="235">IF(ISERROR(E2499/L2499=0), "0", 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8287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8287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8287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8307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8307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8307</v>
      </c>
      <c r="O2505" s="5">
        <f t="shared" si="234"/>
        <v>0</v>
      </c>
      <c r="P2505" s="6" t="str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8307</v>
      </c>
      <c r="O2506" s="5">
        <f t="shared" si="234"/>
        <v>0</v>
      </c>
      <c r="P2506" s="6" t="str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8307</v>
      </c>
      <c r="O2507" s="5">
        <f t="shared" si="234"/>
        <v>0</v>
      </c>
      <c r="P2507" s="6" t="str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8307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8307</v>
      </c>
      <c r="O2509" s="5">
        <f t="shared" si="234"/>
        <v>0</v>
      </c>
      <c r="P2509" s="6" t="str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8307</v>
      </c>
      <c r="O2510" s="5">
        <f t="shared" si="234"/>
        <v>0</v>
      </c>
      <c r="P2510" s="6" t="str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8307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8307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8307</v>
      </c>
      <c r="O2513" s="5">
        <f t="shared" si="234"/>
        <v>0</v>
      </c>
      <c r="P2513" s="6" t="str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8307</v>
      </c>
      <c r="O2514" s="5">
        <f t="shared" si="234"/>
        <v>0</v>
      </c>
      <c r="P2514" s="6" t="str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8307</v>
      </c>
      <c r="O2515" s="5">
        <f t="shared" si="234"/>
        <v>0</v>
      </c>
      <c r="P2515" s="6" t="str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8307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8307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8307</v>
      </c>
      <c r="O2518" s="5">
        <f t="shared" si="234"/>
        <v>0</v>
      </c>
      <c r="P2518" s="6" t="str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8307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8307</v>
      </c>
      <c r="O2520" s="5">
        <f t="shared" si="234"/>
        <v>0</v>
      </c>
      <c r="P2520" s="6" t="str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8307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8307</v>
      </c>
      <c r="O2522" s="5">
        <f t="shared" si="234"/>
        <v>0</v>
      </c>
      <c r="P2522" s="6" t="str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8308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8308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8308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8308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8308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8308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8308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8308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8308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8308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8308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8308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8308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8308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8308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8308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8308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8308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8308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8308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8308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8308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8308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8308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8308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8308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8308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8308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8308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8308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8308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8308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8308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8308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8308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8308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8308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8308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8308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8308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s="5">
        <f t="shared" ref="O2563:O2626" si="240">E2563/D2563*1</f>
        <v>0</v>
      </c>
      <c r="P2563" s="6" t="str">
        <f t="shared" ref="P2563:P2626" si="241">IF(ISERROR(E2563/L2563=0), "0", E2563/L2563)</f>
        <v>0</v>
      </c>
      <c r="Q2563" t="str">
        <f t="shared" ref="Q2563:Q2626" si="242">LEFT(N2563, SEARCH("/",N2563,1)-1)</f>
        <v>food</v>
      </c>
      <c r="R2563" t="str">
        <f t="shared" ref="R2563:R2626" si="243">RIGHT(N2563, 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s="5">
        <f t="shared" si="240"/>
        <v>0</v>
      </c>
      <c r="P2565" s="6" t="str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s="5">
        <f t="shared" si="240"/>
        <v>0</v>
      </c>
      <c r="P2566" s="6" t="str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s="5">
        <f t="shared" si="240"/>
        <v>0</v>
      </c>
      <c r="P2568" s="6" t="str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s="5">
        <f t="shared" si="240"/>
        <v>0</v>
      </c>
      <c r="P2574" s="6" t="str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s="5">
        <f t="shared" si="240"/>
        <v>0</v>
      </c>
      <c r="P2575" s="6" t="str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s="5">
        <f t="shared" si="240"/>
        <v>0</v>
      </c>
      <c r="P2576" s="6" t="str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s="5">
        <f t="shared" si="240"/>
        <v>0</v>
      </c>
      <c r="P2577" s="6" t="str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s="5">
        <f t="shared" si="240"/>
        <v>0</v>
      </c>
      <c r="P2578" s="6" t="str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s="5">
        <f t="shared" si="240"/>
        <v>0</v>
      </c>
      <c r="P2579" s="6" t="str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s="5">
        <f t="shared" si="240"/>
        <v>0</v>
      </c>
      <c r="P2580" s="6" t="str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s="5">
        <f t="shared" si="240"/>
        <v>0</v>
      </c>
      <c r="P2586" s="6" t="str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s="5">
        <f t="shared" si="240"/>
        <v>0</v>
      </c>
      <c r="P2592" s="6" t="str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s="5">
        <f t="shared" si="240"/>
        <v>0</v>
      </c>
      <c r="P2595" s="6" t="str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8309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8309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8309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8309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8309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8309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8309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8309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8309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8309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8309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8309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8309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8309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8309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8309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8309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8309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8309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8309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8309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8309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8309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8309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8309</v>
      </c>
      <c r="O2627" s="5">
        <f t="shared" ref="O2627:O2690" si="246">E2627/D2627*1</f>
        <v>9.56</v>
      </c>
      <c r="P2627" s="6">
        <f t="shared" ref="P2627:P2690" si="247">IF(ISERROR(E2627/L2627=0), "0", 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8309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8309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8309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8309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8309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8309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8309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8309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8309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8309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8309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8309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8309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8309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8309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8309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8309</v>
      </c>
      <c r="O2644" s="5">
        <f t="shared" si="246"/>
        <v>0</v>
      </c>
      <c r="P2644" s="6" t="str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8309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8309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8309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8309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8309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8309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8309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8309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8309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8309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8309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8309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8309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8309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8309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8309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8309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8309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8310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8310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8310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8310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8310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8310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8310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8310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8310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8310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8310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8310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8310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8310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8310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8310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8310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8310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8310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8310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s="5">
        <f t="shared" si="246"/>
        <v>0</v>
      </c>
      <c r="P2688" s="6" t="str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s="5">
        <f t="shared" si="246"/>
        <v>0</v>
      </c>
      <c r="P2689" s="6" t="str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s="5">
        <f t="shared" ref="O2691:O2754" si="252">E2691/D2691*1</f>
        <v>2.8571428571428571E-5</v>
      </c>
      <c r="P2691" s="6">
        <f t="shared" ref="P2691:P2754" si="253">IF(ISERROR(E2691/L2691=0), "0", 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s="5">
        <f t="shared" si="252"/>
        <v>0</v>
      </c>
      <c r="P2701" s="6" t="str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8311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8311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8311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8311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8311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8311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8311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8311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8311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8311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8311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8311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8311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8311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8311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8311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8311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8311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8311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8311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8303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8303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8303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8303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8303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8303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8303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8303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8303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8303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8303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8303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8303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8303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8303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8303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8303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8303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8303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8303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8312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8312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8312</v>
      </c>
      <c r="O2745" s="5">
        <f t="shared" si="252"/>
        <v>0</v>
      </c>
      <c r="P2745" s="6" t="str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8312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8312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8312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8312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8312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8312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8312</v>
      </c>
      <c r="O2752" s="5">
        <f t="shared" si="252"/>
        <v>0</v>
      </c>
      <c r="P2752" s="6" t="str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8312</v>
      </c>
      <c r="O2753" s="5">
        <f t="shared" si="252"/>
        <v>0</v>
      </c>
      <c r="P2753" s="6" t="str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8312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8312</v>
      </c>
      <c r="O2755" s="5">
        <f t="shared" ref="O2755:O2818" si="258">E2755/D2755*1</f>
        <v>0.19</v>
      </c>
      <c r="P2755" s="6">
        <f t="shared" ref="P2755:P2818" si="259">IF(ISERROR(E2755/L2755=0), "0", 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8312</v>
      </c>
      <c r="O2756" s="5">
        <f t="shared" si="258"/>
        <v>0</v>
      </c>
      <c r="P2756" s="6" t="str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8312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8312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8312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8312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8312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8312</v>
      </c>
      <c r="O2762" s="5">
        <f t="shared" si="258"/>
        <v>0</v>
      </c>
      <c r="P2762" s="6" t="str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8312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8312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8312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8312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8312</v>
      </c>
      <c r="O2767" s="5">
        <f t="shared" si="258"/>
        <v>0</v>
      </c>
      <c r="P2767" s="6" t="str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8312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8312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8312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8312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8312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8312</v>
      </c>
      <c r="O2773" s="5">
        <f t="shared" si="258"/>
        <v>0</v>
      </c>
      <c r="P2773" s="6" t="str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8312</v>
      </c>
      <c r="O2774" s="5">
        <f t="shared" si="258"/>
        <v>0</v>
      </c>
      <c r="P2774" s="6" t="str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8312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8312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8312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8312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8312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8312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8312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8312</v>
      </c>
      <c r="O2782" s="5">
        <f t="shared" si="258"/>
        <v>0</v>
      </c>
      <c r="P2782" s="6" t="str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8279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8279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8279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8279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8279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8279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8279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8279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8279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8279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8279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8279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8279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8279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8279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8279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8279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8279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8279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8279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8279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8279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8279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8279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8279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8279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8279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8279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8279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8279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8279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8279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8279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8279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8279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8279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8279</v>
      </c>
      <c r="O2819" s="5">
        <f t="shared" ref="O2819:O2882" si="264">E2819/D2819*1</f>
        <v>1.3</v>
      </c>
      <c r="P2819" s="6">
        <f t="shared" ref="P2819:P2882" si="265">IF(ISERROR(E2819/L2819=0), "0", 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8279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8279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8279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8279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8279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8279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8279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8279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8279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8279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8279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8279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8279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8279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8279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8279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8279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8279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8279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8279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8279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8279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8279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8279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8279</v>
      </c>
      <c r="O2844" s="5">
        <f t="shared" si="264"/>
        <v>0</v>
      </c>
      <c r="P2844" s="6" t="str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8279</v>
      </c>
      <c r="O2845" s="5">
        <f t="shared" si="264"/>
        <v>0</v>
      </c>
      <c r="P2845" s="6" t="str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8279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8279</v>
      </c>
      <c r="O2848" s="5">
        <f t="shared" si="264"/>
        <v>0</v>
      </c>
      <c r="P2848" s="6" t="str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8279</v>
      </c>
      <c r="O2849" s="5">
        <f t="shared" si="264"/>
        <v>0</v>
      </c>
      <c r="P2849" s="6" t="str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8279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8279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8279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8279</v>
      </c>
      <c r="O2853" s="5">
        <f t="shared" si="264"/>
        <v>0</v>
      </c>
      <c r="P2853" s="6" t="str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8279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8279</v>
      </c>
      <c r="O2855" s="5">
        <f t="shared" si="264"/>
        <v>0</v>
      </c>
      <c r="P2855" s="6" t="str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8279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8279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8279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8279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8279</v>
      </c>
      <c r="O2860" s="5">
        <f t="shared" si="264"/>
        <v>0</v>
      </c>
      <c r="P2860" s="6" t="str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8279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8279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8279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8279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8279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8279</v>
      </c>
      <c r="O2867" s="5">
        <f t="shared" si="264"/>
        <v>0</v>
      </c>
      <c r="P2867" s="6" t="str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8279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8279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8279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8279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8279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8279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8279</v>
      </c>
      <c r="O2874" s="5">
        <f t="shared" si="264"/>
        <v>0</v>
      </c>
      <c r="P2874" s="6" t="str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8279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8279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8279</v>
      </c>
      <c r="O2878" s="5">
        <f t="shared" si="264"/>
        <v>0</v>
      </c>
      <c r="P2878" s="6" t="str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8279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8279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8279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8279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8279</v>
      </c>
      <c r="O2883" s="5">
        <f t="shared" ref="O2883:O2946" si="270">E2883/D2883*1</f>
        <v>0</v>
      </c>
      <c r="P2883" s="6" t="str">
        <f t="shared" ref="P2883:P2946" si="271">IF(ISERROR(E2883/L2883=0), "0", E2883/L2883)</f>
        <v>0</v>
      </c>
      <c r="Q2883" t="str">
        <f t="shared" ref="Q2883:Q2946" si="272">LEFT(N2883, SEARCH("/",N2883,1)-1)</f>
        <v>theater</v>
      </c>
      <c r="R2883" t="str">
        <f t="shared" ref="R2883:R2946" si="273">RIGHT(N2883, 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8279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8279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8279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8279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8279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8279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8279</v>
      </c>
      <c r="O2890" s="5">
        <f t="shared" si="270"/>
        <v>0</v>
      </c>
      <c r="P2890" s="6" t="str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8279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8279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8279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8279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8279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8279</v>
      </c>
      <c r="O2896" s="5">
        <f t="shared" si="270"/>
        <v>0</v>
      </c>
      <c r="P2896" s="6" t="str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8279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8279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8279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8279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8279</v>
      </c>
      <c r="O2901" s="5">
        <f t="shared" si="270"/>
        <v>0</v>
      </c>
      <c r="P2901" s="6" t="str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8279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8279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8279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8279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8279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8279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8279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8279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8279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8279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8279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8279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8279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8279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8279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8279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8279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8279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8279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8313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8313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8313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8313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8313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8313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8313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8313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8313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8313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8313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8313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8313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8313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8313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8313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8313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8313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8313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8313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8311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8311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8311</v>
      </c>
      <c r="O2945" s="5">
        <f t="shared" si="270"/>
        <v>0</v>
      </c>
      <c r="P2945" s="6" t="str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8311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8311</v>
      </c>
      <c r="O2947" s="5">
        <f t="shared" ref="O2947:O3010" si="276">E2947/D2947*1</f>
        <v>0</v>
      </c>
      <c r="P2947" s="6" t="str">
        <f t="shared" ref="P2947:P3010" si="277">IF(ISERROR(E2947/L2947=0), "0", E2947/L2947)</f>
        <v>0</v>
      </c>
      <c r="Q2947" t="str">
        <f t="shared" ref="Q2947:Q3010" si="278">LEFT(N2947, SEARCH("/",N2947,1)-1)</f>
        <v>theater</v>
      </c>
      <c r="R2947" t="str">
        <f t="shared" ref="R2947:R3010" si="279">RIGHT(N2947, 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8311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8311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8311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8311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8311</v>
      </c>
      <c r="O2952" s="5">
        <f t="shared" si="276"/>
        <v>0</v>
      </c>
      <c r="P2952" s="6" t="str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8311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8311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8311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8311</v>
      </c>
      <c r="O2956" s="5">
        <f t="shared" si="276"/>
        <v>0</v>
      </c>
      <c r="P2956" s="6" t="str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8311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8311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8311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8311</v>
      </c>
      <c r="O2960" s="5">
        <f t="shared" si="276"/>
        <v>0</v>
      </c>
      <c r="P2960" s="6" t="str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8311</v>
      </c>
      <c r="O2961" s="5">
        <f t="shared" si="276"/>
        <v>0</v>
      </c>
      <c r="P2961" s="6" t="str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8311</v>
      </c>
      <c r="O2962" s="5">
        <f t="shared" si="276"/>
        <v>0</v>
      </c>
      <c r="P2962" s="6" t="str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8279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8279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8279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8279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8279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8279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8279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8279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8279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8279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8279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8279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8279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8279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8279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8279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8279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8279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8279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8279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8311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8311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8311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8311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8311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8311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8311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8311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8311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8311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8311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8311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8311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8311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8311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8311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8311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8311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8311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8311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8311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8311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8311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8311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8311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8311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8311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8311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8311</v>
      </c>
      <c r="O3011" s="5">
        <f t="shared" ref="O3011:O3074" si="282">E3011/D3011*1</f>
        <v>1.19756</v>
      </c>
      <c r="P3011" s="6">
        <f t="shared" ref="P3011:P3074" si="283">IF(ISERROR(E3011/L3011=0), "0", 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8311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8311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8311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8311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8311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8311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8311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8311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8311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8311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8311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8311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8311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8311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8311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8311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8311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8311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8311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8311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8311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8311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8311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8311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8311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8311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8311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8311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8311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8311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8311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8311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8311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8311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8311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8311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8311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8311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8311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8311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8311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8311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8311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8311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8311</v>
      </c>
      <c r="O3056" s="5">
        <f t="shared" si="282"/>
        <v>0</v>
      </c>
      <c r="P3056" s="6" t="str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8311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8311</v>
      </c>
      <c r="O3058" s="5">
        <f t="shared" si="282"/>
        <v>0</v>
      </c>
      <c r="P3058" s="6" t="str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8311</v>
      </c>
      <c r="O3059" s="5">
        <f t="shared" si="282"/>
        <v>0</v>
      </c>
      <c r="P3059" s="6" t="str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8311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8311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8311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8311</v>
      </c>
      <c r="O3063" s="5">
        <f t="shared" si="282"/>
        <v>0</v>
      </c>
      <c r="P3063" s="6" t="str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8311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8311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8311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8311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8311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8311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8311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8311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8311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8311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8311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8311</v>
      </c>
      <c r="O3075" s="5">
        <f t="shared" ref="O3075:O3138" si="288">E3075/D3075*1</f>
        <v>2.3035714285714285E-4</v>
      </c>
      <c r="P3075" s="6">
        <f t="shared" ref="P3075:P3138" si="289">IF(ISERROR(E3075/L3075=0), "0", 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8311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8311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8311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8311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8311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8311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8311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8311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8311</v>
      </c>
      <c r="O3084" s="5">
        <f t="shared" si="288"/>
        <v>0</v>
      </c>
      <c r="P3084" s="6" t="str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8311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8311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8311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8311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8311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8311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8311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8311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8311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8311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8311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8311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8311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8311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8311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8311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8311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8311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8311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8311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8311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8311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8311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8311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8311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8311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8311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8311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8311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8311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8311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8311</v>
      </c>
      <c r="O3116" s="5">
        <f t="shared" si="288"/>
        <v>0</v>
      </c>
      <c r="P3116" s="6" t="str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8311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8311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8311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8311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8311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8311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8311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8311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8311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8311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8311</v>
      </c>
      <c r="O3127" s="5">
        <f t="shared" si="288"/>
        <v>0</v>
      </c>
      <c r="P3127" s="6" t="str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8311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8311</v>
      </c>
      <c r="O3129" s="5">
        <f t="shared" si="288"/>
        <v>0</v>
      </c>
      <c r="P3129" s="6" t="str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8279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8279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8279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8279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8279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8279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8279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8279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8279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8279</v>
      </c>
      <c r="O3139" s="5">
        <f t="shared" ref="O3139:O3202" si="294">E3139/D3139*1</f>
        <v>3.3333333333333333E-2</v>
      </c>
      <c r="P3139" s="6">
        <f t="shared" ref="P3139:P3202" si="295">IF(ISERROR(E3139/L3139=0), "0", 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8279</v>
      </c>
      <c r="O3140" s="5">
        <f t="shared" si="294"/>
        <v>0</v>
      </c>
      <c r="P3140" s="6" t="str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8279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8279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8279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8279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8279</v>
      </c>
      <c r="O3145" s="5">
        <f t="shared" si="294"/>
        <v>0</v>
      </c>
      <c r="P3145" s="6" t="str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8279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8279</v>
      </c>
      <c r="O3147" s="5">
        <f t="shared" si="294"/>
        <v>0</v>
      </c>
      <c r="P3147" s="6" t="str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8279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8279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8279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8279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8279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8279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8279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8279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8279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8279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8279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8279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8279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8279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8279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8279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8279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8279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8279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8279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8279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8279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8279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8279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8279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8279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8279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8279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8279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8279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8279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8279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8279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8279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8279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8279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8279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8279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8279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8279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8279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8279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8313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8313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8313</v>
      </c>
      <c r="O3192" s="5">
        <f t="shared" si="294"/>
        <v>0</v>
      </c>
      <c r="P3192" s="6" t="str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8313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8313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8313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8313</v>
      </c>
      <c r="O3196" s="5">
        <f t="shared" si="294"/>
        <v>0</v>
      </c>
      <c r="P3196" s="6" t="str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8313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8313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8313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8313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8313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8313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8313</v>
      </c>
      <c r="O3203" s="5">
        <f t="shared" ref="O3203:O3266" si="300">E3203/D3203*1</f>
        <v>1.2500000000000001E-2</v>
      </c>
      <c r="P3203" s="6">
        <f t="shared" ref="P3203:P3266" si="301">IF(ISERROR(E3203/L3203=0), "0", 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8313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8313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8313</v>
      </c>
      <c r="O3206" s="5">
        <f t="shared" si="300"/>
        <v>0</v>
      </c>
      <c r="P3206" s="6" t="str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8313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8313</v>
      </c>
      <c r="O3208" s="5">
        <f t="shared" si="300"/>
        <v>0</v>
      </c>
      <c r="P3208" s="6" t="str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8313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8279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8279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8279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8279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8279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8279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8279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8279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8279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8279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8279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8279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8279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8279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8279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8279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8279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8279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8279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8279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8279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8279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8279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8279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8279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8279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8279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8279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8279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8279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8279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8279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8279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8279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8279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8279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8279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8279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8279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8279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8279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8279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8279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8279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8279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8279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8279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8279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8279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8279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8279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8279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8279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8279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8279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8279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8279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8279</v>
      </c>
      <c r="O3267" s="5">
        <f t="shared" ref="O3267:O3330" si="306">E3267/D3267*1</f>
        <v>1.64</v>
      </c>
      <c r="P3267" s="6">
        <f t="shared" ref="P3267:P3330" si="307">IF(ISERROR(E3267/L3267=0), "0", 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8279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8279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8279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8279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8279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8279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8279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8279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8279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8279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8279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8279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8279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8279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8279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8279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8279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8279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8279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8279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8279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8279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8279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8279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8279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8279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8279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8279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8279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8279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8279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8279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8279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8279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8279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8279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8279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8279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8279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8279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8279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8279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8279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8279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8279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8279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8279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8279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8279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8279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8279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8279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8279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8279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8279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8279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8279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8279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8279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8279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8279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8279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8279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8279</v>
      </c>
      <c r="O3331" s="5">
        <f t="shared" ref="O3331:O3394" si="312">E3331/D3331*1</f>
        <v>1.1679999999999999</v>
      </c>
      <c r="P3331" s="6">
        <f t="shared" ref="P3331:P3394" si="313">IF(ISERROR(E3331/L3331=0), "0", 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8279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8279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8279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8279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8279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8279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8279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8279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8279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8279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8279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8279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8279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8279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8279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8279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8279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8279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8279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8279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8279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8279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8279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8279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8279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8279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8279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8279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8279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8279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8279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8279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8279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8279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8279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8279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8279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8279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8279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8279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8279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8279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8279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8279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8279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8279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8279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8279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8279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8279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8279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8279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8279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8279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8279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8279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8279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8279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8279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8279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8279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8279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8279</v>
      </c>
      <c r="O3395" s="5">
        <f t="shared" ref="O3395:O3458" si="318">E3395/D3395*1</f>
        <v>1.0580000000000001</v>
      </c>
      <c r="P3395" s="6">
        <f t="shared" ref="P3395:P3458" si="319">IF(ISERROR(E3395/L3395=0), "0", 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8279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8279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8279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8279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8279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8279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8279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8279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8279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8279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8279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8279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8279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8279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8279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8279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8279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8279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8279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8279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8279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8279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8279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8279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8279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8279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8279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8279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8279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8279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8279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8279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8279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8279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8279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8279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8279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8279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8279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8279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8279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8279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8279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8279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8279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8279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8279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8279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8279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8279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8279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8279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8279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8279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8279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8279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8279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8279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8279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8279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8279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8279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8279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8279</v>
      </c>
      <c r="O3459" s="5">
        <f t="shared" ref="O3459:O3522" si="324">E3459/D3459*1</f>
        <v>1.4019999999999999</v>
      </c>
      <c r="P3459" s="6">
        <f t="shared" ref="P3459:P3522" si="325">IF(ISERROR(E3459/L3459=0), "0", 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8279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8279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8279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8279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8279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8279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8279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8279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8279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8279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8279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8279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8279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8279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8279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8279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8279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8279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8279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8279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8279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8279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8279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8279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8279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8279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8279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8279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8279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8279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8279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8279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8279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8279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8279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8279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8279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8279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8279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8279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8279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8279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8279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8279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8279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8279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8279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8279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8279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8279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8279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8279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8279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8279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8279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8279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8279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8279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8279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8279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8279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8279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8279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8279</v>
      </c>
      <c r="O3523" s="5">
        <f t="shared" ref="O3523:O3586" si="330">E3523/D3523*1</f>
        <v>1.6942857142857144</v>
      </c>
      <c r="P3523" s="6">
        <f t="shared" ref="P3523:P3586" si="331">IF(ISERROR(E3523/L3523=0), "0", 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8279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8279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8279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8279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8279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8279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8279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8279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8279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8279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8279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8279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8279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8279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8279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8279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8279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8279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8279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8279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8279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8279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8279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8279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8279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8279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8279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8279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8279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8279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8279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8279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8279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8279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8279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8279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8279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8279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8279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8279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8279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8279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8279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8279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8279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8279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8279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8279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8279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8279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8279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8279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8279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8279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8279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8279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8279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8279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8279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8279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8279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8279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8279</v>
      </c>
      <c r="O3587" s="5">
        <f t="shared" ref="O3587:O3650" si="336">E3587/D3587*1</f>
        <v>1.1911764705882353</v>
      </c>
      <c r="P3587" s="6">
        <f t="shared" ref="P3587:P3650" si="337">IF(ISERROR(E3587/L3587=0), "0", 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8279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8279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8279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8279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8279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8279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8279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8279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8279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8279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8279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8279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8279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8279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8279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8279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8279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8279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8279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8279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8279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8279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8279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8279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8279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8279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8279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8279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8279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8279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8279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8279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8279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8279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8279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8279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8279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8279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8279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8279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8279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8279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8313</v>
      </c>
      <c r="O3630" s="5">
        <f t="shared" si="336"/>
        <v>0</v>
      </c>
      <c r="P3630" s="6" t="str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8313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8313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8313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8313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8313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8313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8313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8313</v>
      </c>
      <c r="O3638" s="5">
        <f t="shared" si="336"/>
        <v>0</v>
      </c>
      <c r="P3638" s="6" t="str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8313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8313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8313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8313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8313</v>
      </c>
      <c r="O3643" s="5">
        <f t="shared" si="336"/>
        <v>0</v>
      </c>
      <c r="P3643" s="6" t="str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8313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8313</v>
      </c>
      <c r="O3645" s="5">
        <f t="shared" si="336"/>
        <v>0</v>
      </c>
      <c r="P3645" s="6" t="str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8313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8313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8313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8313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8279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8279</v>
      </c>
      <c r="O3651" s="5">
        <f t="shared" ref="O3651:O3714" si="342">E3651/D3651*1</f>
        <v>1.04</v>
      </c>
      <c r="P3651" s="6">
        <f t="shared" ref="P3651:P3714" si="343">IF(ISERROR(E3651/L3651=0), "0", 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8279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8279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8279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8279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8279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8279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8279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8279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8279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8279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8279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8279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8279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8279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8279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8279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8279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8279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8279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8279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8279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8279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8279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8279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8279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8279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8279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8279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8279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8279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8279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8279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8279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8279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8279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8279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8279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8279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8279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8279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8279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8279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8279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8279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8279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8279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8279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8279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8279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8279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8279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8279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8279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8279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8279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8279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8279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8279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8279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8279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8279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8279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8279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8279</v>
      </c>
      <c r="O3715" s="5">
        <f t="shared" ref="O3715:O3778" si="348">E3715/D3715*1</f>
        <v>1.0149999999999999</v>
      </c>
      <c r="P3715" s="6">
        <f t="shared" ref="P3715:P3778" si="349">IF(ISERROR(E3715/L3715=0), "0", 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8279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8279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8279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8279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8279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8279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8279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8279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8279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8279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8279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8279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8279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8279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8279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8279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8279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8279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8279</v>
      </c>
      <c r="O3735" s="5">
        <f t="shared" si="348"/>
        <v>0</v>
      </c>
      <c r="P3735" s="6" t="str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8279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8279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8279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8279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8279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8279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8279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8279</v>
      </c>
      <c r="O3743" s="5">
        <f t="shared" si="348"/>
        <v>0</v>
      </c>
      <c r="P3743" s="6" t="str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8279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8279</v>
      </c>
      <c r="O3745" s="5">
        <f t="shared" si="348"/>
        <v>0</v>
      </c>
      <c r="P3745" s="6" t="str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8279</v>
      </c>
      <c r="O3746" s="5">
        <f t="shared" si="348"/>
        <v>0</v>
      </c>
      <c r="P3746" s="6" t="str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8279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8279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8279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8313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8313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8313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8313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8313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8313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8313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8313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8313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8313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8313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8313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8313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8313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8313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8313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8313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8313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8313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8313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8313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8313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8313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8313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8313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8313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8313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8313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8313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8313</v>
      </c>
      <c r="O3779" s="5">
        <f t="shared" ref="O3779:O3842" si="354">E3779/D3779*1</f>
        <v>1.4319999999999999</v>
      </c>
      <c r="P3779" s="6">
        <f t="shared" ref="P3779:P3842" si="355">IF(ISERROR(E3779/L3779=0), "0", 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8313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8313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8313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8313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8313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8313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8313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8313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8313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8313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8313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8313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8313</v>
      </c>
      <c r="O3792" s="5">
        <f t="shared" si="354"/>
        <v>0</v>
      </c>
      <c r="P3792" s="6" t="str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8313</v>
      </c>
      <c r="O3793" s="5">
        <f t="shared" si="354"/>
        <v>0</v>
      </c>
      <c r="P3793" s="6" t="str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8313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8313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8313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8313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8313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8313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8313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8313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8313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8313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8313</v>
      </c>
      <c r="O3804" s="5">
        <f t="shared" si="354"/>
        <v>0</v>
      </c>
      <c r="P3804" s="6" t="str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8313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8313</v>
      </c>
      <c r="O3806" s="5">
        <f t="shared" si="354"/>
        <v>0</v>
      </c>
      <c r="P3806" s="6" t="str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8313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8313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8313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8279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8279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8279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8279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8279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8279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8279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8279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8279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8279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8279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8279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8279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8279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8279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8279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8279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8279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8279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8279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8279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8279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8279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8279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8279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8279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8279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8279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8279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8279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8279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8279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8279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8279</v>
      </c>
      <c r="O3843" s="5">
        <f t="shared" ref="O3843:O3906" si="360">E3843/D3843*1</f>
        <v>8.72E-2</v>
      </c>
      <c r="P3843" s="6">
        <f t="shared" ref="P3843:P3906" si="361">IF(ISERROR(E3843/L3843=0), "0", 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8279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8279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8279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8279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8279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8279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8279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8279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8279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8279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8279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8279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8279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8279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8279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8279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8279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8279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8279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8279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8279</v>
      </c>
      <c r="O3865" s="5">
        <f t="shared" si="360"/>
        <v>0</v>
      </c>
      <c r="P3865" s="6" t="str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8279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8279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8279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8279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8313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8313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8313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8313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8313</v>
      </c>
      <c r="O3874" s="5">
        <f t="shared" si="360"/>
        <v>0</v>
      </c>
      <c r="P3874" s="6" t="str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8313</v>
      </c>
      <c r="O3875" s="5">
        <f t="shared" si="360"/>
        <v>0</v>
      </c>
      <c r="P3875" s="6" t="str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8313</v>
      </c>
      <c r="O3876" s="5">
        <f t="shared" si="360"/>
        <v>0</v>
      </c>
      <c r="P3876" s="6" t="str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8313</v>
      </c>
      <c r="O3877" s="5">
        <f t="shared" si="360"/>
        <v>0</v>
      </c>
      <c r="P3877" s="6" t="str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8313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8313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8313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8313</v>
      </c>
      <c r="O3881" s="5">
        <f t="shared" si="360"/>
        <v>0</v>
      </c>
      <c r="P3881" s="6" t="str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8313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8313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8313</v>
      </c>
      <c r="O3884" s="5">
        <f t="shared" si="360"/>
        <v>0</v>
      </c>
      <c r="P3884" s="6" t="str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8313</v>
      </c>
      <c r="O3885" s="5">
        <f t="shared" si="360"/>
        <v>0</v>
      </c>
      <c r="P3885" s="6" t="str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8313</v>
      </c>
      <c r="O3886" s="5">
        <f t="shared" si="360"/>
        <v>0</v>
      </c>
      <c r="P3886" s="6" t="str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8313</v>
      </c>
      <c r="O3887" s="5">
        <f t="shared" si="360"/>
        <v>0</v>
      </c>
      <c r="P3887" s="6" t="str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8313</v>
      </c>
      <c r="O3888" s="5">
        <f t="shared" si="360"/>
        <v>0</v>
      </c>
      <c r="P3888" s="6" t="str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8313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8279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8279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8279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8279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8279</v>
      </c>
      <c r="O3894" s="5">
        <f t="shared" si="360"/>
        <v>0</v>
      </c>
      <c r="P3894" s="6" t="str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8279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8279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8279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8279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8279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8279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8279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8279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8279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8279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8279</v>
      </c>
      <c r="O3905" s="5">
        <f t="shared" si="360"/>
        <v>0</v>
      </c>
      <c r="P3905" s="6" t="str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8279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8279</v>
      </c>
      <c r="O3907" s="5">
        <f t="shared" ref="O3907:O3970" si="366">E3907/D3907*1</f>
        <v>0.11533333333333333</v>
      </c>
      <c r="P3907" s="6">
        <f t="shared" ref="P3907:P3970" si="367">IF(ISERROR(E3907/L3907=0), "0", 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8279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8279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8279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8279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8279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8279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8279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8279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8279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8279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8279</v>
      </c>
      <c r="O3918" s="5">
        <f t="shared" si="366"/>
        <v>0</v>
      </c>
      <c r="P3918" s="6" t="str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8279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8279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8279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8279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8279</v>
      </c>
      <c r="O3923" s="5">
        <f t="shared" si="366"/>
        <v>0</v>
      </c>
      <c r="P3923" s="6" t="str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8279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8279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8279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8279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8279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8279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8279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8279</v>
      </c>
      <c r="O3932" s="5">
        <f t="shared" si="366"/>
        <v>0</v>
      </c>
      <c r="P3932" s="6" t="str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8279</v>
      </c>
      <c r="O3933" s="5">
        <f t="shared" si="366"/>
        <v>0</v>
      </c>
      <c r="P3933" s="6" t="str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8279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8279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8279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8279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8279</v>
      </c>
      <c r="O3938" s="5">
        <f t="shared" si="366"/>
        <v>0</v>
      </c>
      <c r="P3938" s="6" t="str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8279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8279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8279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8279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8279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8279</v>
      </c>
      <c r="O3944" s="5">
        <f t="shared" si="366"/>
        <v>0</v>
      </c>
      <c r="P3944" s="6" t="str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8279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8279</v>
      </c>
      <c r="O3946" s="5">
        <f t="shared" si="366"/>
        <v>0</v>
      </c>
      <c r="P3946" s="6" t="str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8279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8279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8279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8279</v>
      </c>
      <c r="O3950" s="5">
        <f t="shared" si="366"/>
        <v>0</v>
      </c>
      <c r="P3950" s="6" t="str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8279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8279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8279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8279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8279</v>
      </c>
      <c r="O3955" s="5">
        <f t="shared" si="366"/>
        <v>0</v>
      </c>
      <c r="P3955" s="6" t="str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8279</v>
      </c>
      <c r="O3956" s="5">
        <f t="shared" si="366"/>
        <v>0</v>
      </c>
      <c r="P3956" s="6" t="str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8279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8279</v>
      </c>
      <c r="O3958" s="5">
        <f t="shared" si="366"/>
        <v>0</v>
      </c>
      <c r="P3958" s="6" t="str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8279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8279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8279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8279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8279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8279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8279</v>
      </c>
      <c r="O3965" s="5">
        <f t="shared" si="366"/>
        <v>0</v>
      </c>
      <c r="P3965" s="6" t="str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8279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8279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8279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8279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5">
        <f t="shared" ref="O3971:O4034" si="372">E3971/D3971*1</f>
        <v>7.4690265486725665E-2</v>
      </c>
      <c r="P3971" s="6">
        <f t="shared" ref="P3971:P4034" si="373">IF(ISERROR(E3971/L3971=0), "0", 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8279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8279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8279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8279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8279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8279</v>
      </c>
      <c r="O3977" s="5">
        <f t="shared" si="372"/>
        <v>0</v>
      </c>
      <c r="P3977" s="6" t="str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8279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8279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8279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8279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8279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8279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8279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8279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8279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8279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8279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8279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8279</v>
      </c>
      <c r="O3991" s="5">
        <f t="shared" si="372"/>
        <v>0</v>
      </c>
      <c r="P3991" s="6" t="str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8279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8279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8279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8279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8279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8279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8279</v>
      </c>
      <c r="O3999" s="5">
        <f t="shared" si="372"/>
        <v>0</v>
      </c>
      <c r="P3999" s="6" t="str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8279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8279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8279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8279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8279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8279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8279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8279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8279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8279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8279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8279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8279</v>
      </c>
      <c r="O4014" s="5">
        <f t="shared" si="372"/>
        <v>0</v>
      </c>
      <c r="P4014" s="6" t="str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8279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8279</v>
      </c>
      <c r="O4016" s="5">
        <f t="shared" si="372"/>
        <v>0</v>
      </c>
      <c r="P4016" s="6" t="str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8279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8279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8279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8279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8279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8279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8279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8279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8279</v>
      </c>
      <c r="O4025" s="5">
        <f t="shared" si="372"/>
        <v>0</v>
      </c>
      <c r="P4025" s="6" t="str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8279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8279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8279</v>
      </c>
      <c r="O4028" s="5">
        <f t="shared" si="372"/>
        <v>0</v>
      </c>
      <c r="P4028" s="6" t="str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8279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8279</v>
      </c>
      <c r="O4031" s="5">
        <f t="shared" si="372"/>
        <v>0</v>
      </c>
      <c r="P4031" s="6" t="str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8279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8279</v>
      </c>
      <c r="O4033" s="5">
        <f t="shared" si="372"/>
        <v>0</v>
      </c>
      <c r="P4033" s="6" t="str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8279</v>
      </c>
      <c r="O4035" s="5">
        <f t="shared" ref="O4035:O4098" si="378">E4035/D4035*1</f>
        <v>0.25698702928870293</v>
      </c>
      <c r="P4035" s="6">
        <f t="shared" ref="P4035:P4098" si="379">IF(ISERROR(E4035/L4035=0), "0", 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8279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8279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8279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8279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8279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8279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8279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8279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8279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8279</v>
      </c>
      <c r="O4045" s="5">
        <f t="shared" si="378"/>
        <v>0</v>
      </c>
      <c r="P4045" s="6" t="str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8279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8279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8279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8279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8279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8279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8279</v>
      </c>
      <c r="O4053" s="5">
        <f t="shared" si="378"/>
        <v>0</v>
      </c>
      <c r="P4053" s="6" t="str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8279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8279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8279</v>
      </c>
      <c r="O4056" s="5">
        <f t="shared" si="378"/>
        <v>0</v>
      </c>
      <c r="P4056" s="6" t="str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8279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8279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8279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8279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8279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8279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8279</v>
      </c>
      <c r="O4063" s="5">
        <f t="shared" si="378"/>
        <v>0</v>
      </c>
      <c r="P4063" s="6" t="str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8279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8279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8279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8279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8279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8279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8279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8279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8279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8279</v>
      </c>
      <c r="O4073" s="5">
        <f t="shared" si="378"/>
        <v>0</v>
      </c>
      <c r="P4073" s="6" t="str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8279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8279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8279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8279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8279</v>
      </c>
      <c r="O4078" s="5">
        <f t="shared" si="378"/>
        <v>0</v>
      </c>
      <c r="P4078" s="6" t="str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8279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8279</v>
      </c>
      <c r="O4080" s="5">
        <f t="shared" si="378"/>
        <v>0</v>
      </c>
      <c r="P4080" s="6" t="str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8279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8279</v>
      </c>
      <c r="O4082" s="5">
        <f t="shared" si="378"/>
        <v>0</v>
      </c>
      <c r="P4082" s="6" t="str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8279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8279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8279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8279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8279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8279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8279</v>
      </c>
      <c r="O4089" s="5">
        <f t="shared" si="378"/>
        <v>0</v>
      </c>
      <c r="P4089" s="6" t="str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8279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8279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8279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8279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8279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8279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8279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8279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8279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8279</v>
      </c>
      <c r="O4099" s="5">
        <f t="shared" ref="O4099:O4115" si="384">E4099/D4099*1</f>
        <v>0</v>
      </c>
      <c r="P4099" s="6" t="str">
        <f t="shared" ref="P4099:P4115" si="385">IF(ISERROR(E4099/L4099=0), "0", E4099/L4099)</f>
        <v>0</v>
      </c>
      <c r="Q4099" t="str">
        <f t="shared" ref="Q4099:Q4115" si="386">LEFT(N4099, SEARCH("/",N4099,1)-1)</f>
        <v>theater</v>
      </c>
      <c r="R4099" t="str">
        <f t="shared" ref="R4099:R4115" si="387">RIGHT(N4099, 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8279</v>
      </c>
      <c r="O4100" s="5">
        <f t="shared" si="384"/>
        <v>0</v>
      </c>
      <c r="P4100" s="6" t="str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8279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8279</v>
      </c>
      <c r="O4102" s="5">
        <f t="shared" si="384"/>
        <v>0</v>
      </c>
      <c r="P4102" s="6" t="str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8279</v>
      </c>
      <c r="O4103" s="5">
        <f t="shared" si="384"/>
        <v>0</v>
      </c>
      <c r="P4103" s="6" t="str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8279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8279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8279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8279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8279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8279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8279</v>
      </c>
      <c r="O4111" s="5">
        <f t="shared" si="384"/>
        <v>0</v>
      </c>
      <c r="P4111" s="6" t="str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8279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8279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8279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8279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O2:O4115">
    <cfRule type="colorScale" priority="1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F1:F1048576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6DCC-1FC8-4347-8B65-FF7C91BB50C8}">
  <dimension ref="A1:F25"/>
  <sheetViews>
    <sheetView workbookViewId="0">
      <selection activeCell="C21" sqref="C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6" bestFit="1" customWidth="1"/>
    <col min="13" max="13" width="19.16406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8314</v>
      </c>
      <c r="B3" s="8" t="s">
        <v>8271</v>
      </c>
    </row>
    <row r="4" spans="1:6" x14ac:dyDescent="0.2">
      <c r="A4" s="8" t="s">
        <v>8273</v>
      </c>
      <c r="B4" t="s">
        <v>8220</v>
      </c>
      <c r="C4" t="s">
        <v>8221</v>
      </c>
      <c r="D4" t="s">
        <v>8222</v>
      </c>
      <c r="E4" t="s">
        <v>8219</v>
      </c>
      <c r="F4" t="s">
        <v>8272</v>
      </c>
    </row>
    <row r="5" spans="1:6" x14ac:dyDescent="0.2">
      <c r="A5" s="9" t="s">
        <v>8269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8319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8272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5" spans="6:6" x14ac:dyDescent="0.2">
      <c r="F25" s="5"/>
    </row>
  </sheetData>
  <sortState xmlns:xlrd2="http://schemas.microsoft.com/office/spreadsheetml/2017/richdata2" ref="A3:F14">
    <sortCondition ref="D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4B908-ADD7-2344-9D9A-5B02B89F3483}">
  <dimension ref="A1:F47"/>
  <sheetViews>
    <sheetView workbookViewId="0">
      <selection activeCell="Q25" sqref="Q25"/>
    </sheetView>
  </sheetViews>
  <sheetFormatPr baseColWidth="10" defaultRowHeight="15" x14ac:dyDescent="0.2"/>
  <cols>
    <col min="1" max="1" width="18.3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  <col min="12" max="12" width="16" bestFit="1" customWidth="1"/>
    <col min="13" max="13" width="22.6640625" bestFit="1" customWidth="1"/>
  </cols>
  <sheetData>
    <row r="1" spans="1:6" x14ac:dyDescent="0.2">
      <c r="A1" s="8" t="s">
        <v>8223</v>
      </c>
      <c r="B1" t="s">
        <v>8381</v>
      </c>
    </row>
    <row r="2" spans="1:6" x14ac:dyDescent="0.2">
      <c r="A2" s="8" t="s">
        <v>8268</v>
      </c>
      <c r="B2" t="s">
        <v>8323</v>
      </c>
    </row>
    <row r="4" spans="1:6" x14ac:dyDescent="0.2">
      <c r="A4" s="8" t="s">
        <v>8324</v>
      </c>
      <c r="B4" s="8" t="s">
        <v>8271</v>
      </c>
    </row>
    <row r="5" spans="1:6" x14ac:dyDescent="0.2">
      <c r="A5" s="8" t="s">
        <v>8273</v>
      </c>
      <c r="B5" t="s">
        <v>8220</v>
      </c>
      <c r="C5" t="s">
        <v>8221</v>
      </c>
      <c r="D5" t="s">
        <v>8222</v>
      </c>
      <c r="E5" t="s">
        <v>8219</v>
      </c>
      <c r="F5" t="s">
        <v>8272</v>
      </c>
    </row>
    <row r="6" spans="1:6" x14ac:dyDescent="0.2">
      <c r="A6" s="9" t="s">
        <v>8325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8326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8272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BE90C-B376-2B48-9DC0-61BC7239D320}">
  <dimension ref="A1:E18"/>
  <sheetViews>
    <sheetView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28.6640625" bestFit="1" customWidth="1"/>
    <col min="13" max="13" width="14.83203125" bestFit="1" customWidth="1"/>
    <col min="14" max="14" width="16" bestFit="1" customWidth="1"/>
    <col min="15" max="15" width="33" bestFit="1" customWidth="1"/>
    <col min="16" max="16" width="19.1640625" bestFit="1" customWidth="1"/>
    <col min="17" max="17" width="16" bestFit="1" customWidth="1"/>
    <col min="18" max="18" width="33" bestFit="1" customWidth="1"/>
    <col min="19" max="19" width="19.1640625" bestFit="1" customWidth="1"/>
  </cols>
  <sheetData>
    <row r="1" spans="1:5" x14ac:dyDescent="0.2">
      <c r="A1" s="8" t="s">
        <v>8268</v>
      </c>
      <c r="B1" t="s">
        <v>8323</v>
      </c>
    </row>
    <row r="2" spans="1:5" x14ac:dyDescent="0.2">
      <c r="A2" s="8" t="s">
        <v>8380</v>
      </c>
      <c r="B2" t="s">
        <v>8381</v>
      </c>
    </row>
    <row r="4" spans="1:5" x14ac:dyDescent="0.2">
      <c r="A4" s="8" t="s">
        <v>8314</v>
      </c>
      <c r="B4" s="8" t="s">
        <v>8271</v>
      </c>
    </row>
    <row r="5" spans="1:5" x14ac:dyDescent="0.2">
      <c r="A5" s="8" t="s">
        <v>8273</v>
      </c>
      <c r="B5" s="12" t="s">
        <v>8220</v>
      </c>
      <c r="C5" t="s">
        <v>8221</v>
      </c>
      <c r="D5" t="s">
        <v>8219</v>
      </c>
      <c r="E5" t="s">
        <v>8272</v>
      </c>
    </row>
    <row r="6" spans="1:5" x14ac:dyDescent="0.2">
      <c r="A6" s="9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9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9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9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9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9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9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9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9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9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9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9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9" t="s">
        <v>8272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66B0-F178-8D4D-94A9-D10DDADC1362}">
  <dimension ref="A1:H13"/>
  <sheetViews>
    <sheetView workbookViewId="0">
      <selection activeCell="J18" sqref="J18"/>
    </sheetView>
  </sheetViews>
  <sheetFormatPr baseColWidth="10" defaultRowHeight="15" x14ac:dyDescent="0.2"/>
  <cols>
    <col min="1" max="1" width="24.83203125" bestFit="1" customWidth="1"/>
    <col min="2" max="2" width="17.5" bestFit="1" customWidth="1"/>
    <col min="3" max="3" width="13.83203125" bestFit="1" customWidth="1"/>
    <col min="4" max="4" width="16.33203125" bestFit="1" customWidth="1"/>
    <col min="5" max="5" width="12.83203125" bestFit="1" customWidth="1"/>
    <col min="6" max="6" width="20" bestFit="1" customWidth="1"/>
    <col min="7" max="7" width="16.5" bestFit="1" customWidth="1"/>
    <col min="8" max="8" width="18.83203125" bestFit="1" customWidth="1"/>
  </cols>
  <sheetData>
    <row r="1" spans="1:8" ht="16" x14ac:dyDescent="0.2">
      <c r="A1" s="13" t="s">
        <v>8391</v>
      </c>
      <c r="B1" s="13" t="s">
        <v>8390</v>
      </c>
      <c r="C1" s="13" t="s">
        <v>8389</v>
      </c>
      <c r="D1" s="13" t="s">
        <v>8388</v>
      </c>
      <c r="E1" s="13" t="s">
        <v>8387</v>
      </c>
      <c r="F1" s="13" t="s">
        <v>8386</v>
      </c>
      <c r="G1" s="13" t="s">
        <v>8385</v>
      </c>
      <c r="H1" s="13" t="s">
        <v>8384</v>
      </c>
    </row>
    <row r="2" spans="1:8" x14ac:dyDescent="0.2">
      <c r="A2" t="s">
        <v>8383</v>
      </c>
      <c r="B2">
        <f>COUNTIFS(GOAL,"&lt;1000", STATE, "=successful")</f>
        <v>322</v>
      </c>
      <c r="C2">
        <f>COUNTIFS(GOAL,"&lt;1000", STATE, "=failed")</f>
        <v>113</v>
      </c>
      <c r="D2">
        <f>COUNTIFS(GOAL,"&lt;1000", STATE, "=canceled")</f>
        <v>18</v>
      </c>
      <c r="E2">
        <f t="shared" ref="E2:E13" si="0">SUM(B2:D2)</f>
        <v>453</v>
      </c>
      <c r="F2" s="5">
        <f t="shared" ref="F2:F13" si="1">B2/E2*1</f>
        <v>0.71081677704194257</v>
      </c>
      <c r="G2" s="5">
        <f t="shared" ref="G2:G13" si="2">C2/E2*1</f>
        <v>0.24944812362030905</v>
      </c>
      <c r="H2" s="5">
        <f t="shared" ref="H2:H13" si="3">D2/E2*1</f>
        <v>3.9735099337748346E-2</v>
      </c>
    </row>
    <row r="3" spans="1:8" x14ac:dyDescent="0.2">
      <c r="A3" t="s">
        <v>8392</v>
      </c>
      <c r="B3">
        <f>COUNTIFS(GOAL, "&gt;=1000", GOAL, "&lt;=4999", STATE, "=successful")</f>
        <v>932</v>
      </c>
      <c r="C3">
        <f>COUNTIFS(GOAL, "&gt;=1000", GOAL, "&lt;=4999", STATE, "=failed")</f>
        <v>420</v>
      </c>
      <c r="D3">
        <f>COUNTIFS(GOAL, "&gt;=1000", GOAL, "&lt;=4999", STATE, "=canceled")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3"/>
        <v>4.2492917847025496E-2</v>
      </c>
    </row>
    <row r="4" spans="1:8" x14ac:dyDescent="0.2">
      <c r="A4" t="s">
        <v>8393</v>
      </c>
      <c r="B4">
        <f>COUNTIFS(GOAL, "&gt;=5000", GOAL, "&lt;=9999", STATE, "=successful")</f>
        <v>381</v>
      </c>
      <c r="C4">
        <f>COUNTIFS(GOAL, "&gt;=5000", GOAL, "&lt;=9999", STATE, "=failed")</f>
        <v>283</v>
      </c>
      <c r="D4">
        <f>COUNTIFS(GOAL, "&gt;=5000", GOAL, "&lt;=9999", STATE, 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8394</v>
      </c>
      <c r="B5">
        <f>COUNTIFS(GOAL, "&gt;=10000", GOAL, "&lt;=14999", STATE, "=successful")</f>
        <v>168</v>
      </c>
      <c r="C5">
        <f>COUNTIFS(GOAL, "&gt;=10000", GOAL, "&lt;=14999", STATE, "=failed")</f>
        <v>144</v>
      </c>
      <c r="D5">
        <f>COUNTIFS(GOAL, "&gt;=10000", GOAL, "&lt;=14999", STATE, 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8395</v>
      </c>
      <c r="B6">
        <f>COUNTIFS(GOAL, "&gt;=15000", GOAL, "&lt;=19999", STATE, "=successful")</f>
        <v>94</v>
      </c>
      <c r="C6">
        <f>COUNTIFS(GOAL, "&gt;=15000", GOAL, "&lt;=19999", STATE, "=failed")</f>
        <v>90</v>
      </c>
      <c r="D6">
        <f>COUNTIFS(GOAL, "&gt;=15000", GOAL, "&lt;=19999", STATE, 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8396</v>
      </c>
      <c r="B7">
        <f>COUNTIFS(GOAL, "&gt;=20000", GOAL, "&lt;=24999", STATE, "=successful")</f>
        <v>62</v>
      </c>
      <c r="C7">
        <f>COUNTIFS(GOAL, "&gt;=20000", GOAL, "&lt;=24999", STATE, "=failed")</f>
        <v>72</v>
      </c>
      <c r="D7">
        <f>COUNTIFS(GOAL, "&gt;=20000", GOAL, "&lt;=24999", STATE, 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8397</v>
      </c>
      <c r="B8">
        <f>COUNTIFS(GOAL, "&gt;=25000", GOAL, "&lt;=29999", STATE, "=successful")</f>
        <v>55</v>
      </c>
      <c r="C8">
        <f>COUNTIFS(GOAL, "&gt;=25000", GOAL, "&lt;=29999", STATE, "=failed")</f>
        <v>64</v>
      </c>
      <c r="D8">
        <f>COUNTIFS(GOAL, "&gt;=25000", GOAL, "&lt;=29999", STATE, 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8398</v>
      </c>
      <c r="B9">
        <f>COUNTIFS(GOAL, "&gt;=30000", GOAL, "&lt;=34999", STATE, "=successful")</f>
        <v>32</v>
      </c>
      <c r="C9">
        <f>COUNTIFS(GOAL, "&gt;=30000", GOAL, "&lt;=34999", STATE, "=failed")</f>
        <v>37</v>
      </c>
      <c r="D9">
        <f>COUNTIFS(GOAL, "&gt;=30000", GOAL, "&lt;=34999", STATE, 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8399</v>
      </c>
      <c r="B10">
        <f>COUNTIFS(GOAL, "&gt;=35000", GOAL, "&lt;=39999", STATE, "=successful")</f>
        <v>26</v>
      </c>
      <c r="C10">
        <f>COUNTIFS(GOAL, "&gt;=35000", GOAL, "&lt;=39999", STATE, "=failed")</f>
        <v>22</v>
      </c>
      <c r="D10">
        <f>COUNTIFS(GOAL, "&gt;=35000", GOAL, "&lt;=39999", STATE, 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8400</v>
      </c>
      <c r="B11">
        <f>COUNTIFS(GOAL, "&gt;=40000", GOAL, "&lt;=44999", STATE, "=successful")</f>
        <v>21</v>
      </c>
      <c r="C11">
        <f>COUNTIFS(GOAL, "&gt;=40000", GOAL, "&lt;=44999", STATE, "=failed")</f>
        <v>16</v>
      </c>
      <c r="D11">
        <f>COUNTIFS(GOAL, "&gt;=40000", GOAL, "&lt;=44999", STATE, 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8401</v>
      </c>
      <c r="B12">
        <f>COUNTIFS(GOAL, "&gt;=45000", GOAL, "&lt;=49999", STATE, "=successful")</f>
        <v>6</v>
      </c>
      <c r="C12">
        <f>COUNTIFS(GOAL, "&gt;=45000", GOAL, "&lt;=49999", STATE, "=failed")</f>
        <v>11</v>
      </c>
      <c r="D12">
        <f>COUNTIFS(GOAL, "&gt;=45000", GOAL, "&lt;=49999", STATE, 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8382</v>
      </c>
      <c r="B13">
        <f>COUNTIFS(GOAL, "&gt;=50000", STATE, "=successful")</f>
        <v>86</v>
      </c>
      <c r="C13">
        <f>COUNTIFS(GOAL, "&gt;=50000", STATE, "=failed")</f>
        <v>258</v>
      </c>
      <c r="D13">
        <f>COUNTIFS(GOAL, "&gt;=50000", STATE, 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2019-09-28T16:35:43Z</dcterms:modified>
</cp:coreProperties>
</file>